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296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Data" sheetId="21" r:id="rId6"/>
  </sheets>
  <externalReferences>
    <externalReference r:id="rId7"/>
  </externalReferences>
  <definedNames>
    <definedName name="_xlnm._FilterDatabase" localSheetId="2" hidden="1">'1M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5" hidden="1">Data!$H$1:$O$3537</definedName>
    <definedName name="_xlnm._FilterDatabase" localSheetId="1" hidden="1">'ON Monitor'!$B$17:$F$3560</definedName>
    <definedName name="Calendar">'General Settings'!$D$14</definedName>
    <definedName name="Check3M">'3M Monitor'!$Y$23:$Y$81</definedName>
    <definedName name="CheckON">'ON Monitor'!$Y$23:$Y$69</definedName>
    <definedName name="Currency">'General Settings'!$D$12</definedName>
    <definedName name="DataTable" localSheetId="2">'1M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EvaluationDate">'General Settings'!$D$6</definedName>
    <definedName name="FixedLegBDC" localSheetId="3">'3M Monitor'!$AD$38</definedName>
    <definedName name="FixedLegDayCounter" localSheetId="3">'3M Monitor'!$AE$38</definedName>
    <definedName name="FixedLegTenor" localSheetId="3">'3M Monitor'!$AC$38</definedName>
    <definedName name="Flag3M">'3M Monitor'!$W$23:$W$81</definedName>
    <definedName name="FlagON">'ON Monitor'!$W$23:$W$69</definedName>
    <definedName name="Fwd1M">Data!$J$4:$J$3537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MMFRACheck">'3M Monitor'!$K$25</definedName>
    <definedName name="IMMFRADates">'3M Monitor'!$S$23:$S$37</definedName>
    <definedName name="IMMFRANull">'3M Monitor'!$AG$23:$AG$37</definedName>
    <definedName name="IMMFRAQuotes">'3M Monitor'!$V$23:$V$37</definedName>
    <definedName name="IMMFRASeries">IF(IMMFRACheck,IMMFRAQuotes,IMMFRANull)</definedName>
    <definedName name="Index1M">'General Settings'!$J$15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ObjectOverwrite">'General Settings'!$D$17</definedName>
    <definedName name="ONFwd1M">Data!$M$4:$M$3537</definedName>
    <definedName name="ONFwd3M">Data!$N$4:$N$3537</definedName>
    <definedName name="ONFwd6M">Data!$O$4:$O$3537</definedName>
    <definedName name="ONIndex1M">'General Settings'!$J$21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P64" i="13" l="1"/>
  <c r="P63" i="13"/>
  <c r="P62" i="13"/>
  <c r="P61" i="13"/>
  <c r="P60" i="13"/>
  <c r="P59" i="13"/>
  <c r="P58" i="13"/>
  <c r="P57" i="13"/>
  <c r="P56" i="13"/>
  <c r="P55" i="13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P40" i="13"/>
  <c r="P39" i="13"/>
  <c r="P38" i="13"/>
  <c r="P37" i="13"/>
  <c r="P36" i="13"/>
  <c r="P35" i="13"/>
  <c r="P34" i="13"/>
  <c r="P33" i="13"/>
  <c r="P32" i="13"/>
  <c r="P31" i="13"/>
  <c r="P30" i="13"/>
  <c r="P29" i="13"/>
  <c r="P28" i="13"/>
  <c r="P27" i="13"/>
  <c r="P26" i="13"/>
  <c r="P25" i="13"/>
  <c r="P24" i="13"/>
  <c r="P23" i="13"/>
  <c r="P66" i="29"/>
  <c r="P67" i="29"/>
  <c r="P68" i="29"/>
  <c r="P69" i="29"/>
  <c r="P70" i="29"/>
  <c r="P71" i="29"/>
  <c r="P72" i="29"/>
  <c r="P73" i="29"/>
  <c r="P74" i="29"/>
  <c r="P75" i="29"/>
  <c r="P76" i="29"/>
  <c r="P77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I15" i="22"/>
  <c r="AA66" i="29"/>
  <c r="AA31" i="29"/>
  <c r="AA28" i="29"/>
  <c r="AA67" i="29"/>
  <c r="AA24" i="29"/>
  <c r="T24" i="29" s="1"/>
  <c r="S24" i="29"/>
  <c r="AA77" i="29"/>
  <c r="AA68" i="29"/>
  <c r="AA32" i="29"/>
  <c r="AA30" i="29"/>
  <c r="T32" i="29"/>
  <c r="T30" i="29"/>
  <c r="AA76" i="29"/>
  <c r="AA25" i="29"/>
  <c r="S32" i="29"/>
  <c r="S30" i="29"/>
  <c r="AA75" i="29"/>
  <c r="S76" i="29"/>
  <c r="AA33" i="29"/>
  <c r="AA72" i="29"/>
  <c r="AA26" i="29"/>
  <c r="AA73" i="29"/>
  <c r="T77" i="29"/>
  <c r="AA34" i="29"/>
  <c r="S34" i="29" s="1"/>
  <c r="AA65" i="29"/>
  <c r="AA27" i="29"/>
  <c r="AA29" i="29"/>
  <c r="T34" i="29"/>
  <c r="AA69" i="29"/>
  <c r="AA35" i="29"/>
  <c r="AA71" i="29"/>
  <c r="T76" i="29"/>
  <c r="T25" i="29"/>
  <c r="T27" i="29"/>
  <c r="AA74" i="29"/>
  <c r="S71" i="29"/>
  <c r="S25" i="29"/>
  <c r="S27" i="29"/>
  <c r="AA70" i="29"/>
  <c r="S70" i="29" s="1"/>
  <c r="S77" i="29"/>
  <c r="T31" i="29"/>
  <c r="T33" i="29"/>
  <c r="T28" i="29"/>
  <c r="T71" i="29"/>
  <c r="T70" i="29"/>
  <c r="AA23" i="29"/>
  <c r="S31" i="29"/>
  <c r="S33" i="29"/>
  <c r="S28" i="29"/>
  <c r="T75" i="29"/>
  <c r="S75" i="29"/>
  <c r="T72" i="29"/>
  <c r="S72" i="29"/>
  <c r="S26" i="29"/>
  <c r="T26" i="29"/>
  <c r="S73" i="29"/>
  <c r="T73" i="29"/>
  <c r="S29" i="29"/>
  <c r="T29" i="29"/>
  <c r="T74" i="29"/>
  <c r="S74" i="29"/>
  <c r="S23" i="29"/>
  <c r="T23" i="29"/>
  <c r="AG37" i="13" l="1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L15" i="22" l="1"/>
  <c r="K15" i="22"/>
  <c r="J15" i="22"/>
  <c r="B9" i="29" l="1"/>
  <c r="F8" i="29"/>
  <c r="F7" i="29"/>
  <c r="F6" i="29"/>
  <c r="F5" i="29"/>
  <c r="F4" i="29"/>
  <c r="F3" i="29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10" i="27"/>
  <c r="C15" i="27"/>
  <c r="C3" i="27"/>
  <c r="C7" i="27"/>
  <c r="C14" i="27"/>
  <c r="C8" i="27"/>
  <c r="C13" i="27"/>
  <c r="C5" i="27"/>
  <c r="C6" i="27"/>
  <c r="C12" i="27"/>
  <c r="C16" i="27"/>
  <c r="C4" i="27"/>
  <c r="C11" i="27"/>
  <c r="C3" i="29"/>
  <c r="C6" i="29"/>
  <c r="C7" i="29"/>
  <c r="C8" i="29"/>
  <c r="C5" i="29"/>
  <c r="C4" i="29"/>
  <c r="C9" i="29"/>
  <c r="D3" i="29"/>
  <c r="D4" i="27"/>
  <c r="D5" i="27"/>
  <c r="D3" i="27"/>
  <c r="D4" i="29"/>
  <c r="D5" i="29"/>
  <c r="D6" i="29" l="1"/>
  <c r="F9" i="29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4" i="26"/>
  <c r="C11" i="26"/>
  <c r="C12" i="26"/>
  <c r="C15" i="26"/>
  <c r="C3" i="26"/>
  <c r="C16" i="26"/>
  <c r="C6" i="26"/>
  <c r="C13" i="26"/>
  <c r="C5" i="26"/>
  <c r="C10" i="26"/>
  <c r="C7" i="26"/>
  <c r="C14" i="26"/>
  <c r="C8" i="26"/>
  <c r="D13" i="27" l="1"/>
  <c r="F2" i="21"/>
  <c r="C9" i="26"/>
  <c r="D7" i="27"/>
  <c r="D7" i="29"/>
  <c r="D8" i="29" l="1"/>
  <c r="D8" i="27"/>
  <c r="D14" i="27"/>
  <c r="D9" i="29" l="1"/>
  <c r="D9" i="27"/>
  <c r="D16" i="27" s="1"/>
  <c r="D15" i="27"/>
  <c r="L4" i="22" l="1"/>
  <c r="K4" i="22"/>
  <c r="J4" i="22"/>
  <c r="I4" i="22"/>
  <c r="B1" i="22"/>
  <c r="AA50" i="13"/>
  <c r="AA55" i="13"/>
  <c r="AA45" i="13"/>
  <c r="J18" i="22"/>
  <c r="AA51" i="29"/>
  <c r="L16" i="22"/>
  <c r="AA48" i="29"/>
  <c r="I19" i="22"/>
  <c r="J17" i="22"/>
  <c r="S67" i="29"/>
  <c r="AA38" i="29"/>
  <c r="S38" i="29" s="1"/>
  <c r="AA47" i="13"/>
  <c r="D6" i="22"/>
  <c r="AA55" i="29"/>
  <c r="J16" i="22"/>
  <c r="AA40" i="29"/>
  <c r="S69" i="29"/>
  <c r="AA48" i="13"/>
  <c r="AA36" i="29"/>
  <c r="L18" i="22"/>
  <c r="S68" i="29"/>
  <c r="AA38" i="13"/>
  <c r="K18" i="22"/>
  <c r="T35" i="29"/>
  <c r="AA64" i="13"/>
  <c r="I18" i="22"/>
  <c r="AA50" i="29"/>
  <c r="AA58" i="13"/>
  <c r="AA41" i="13"/>
  <c r="AA61" i="13"/>
  <c r="AA57" i="29"/>
  <c r="AA46" i="29"/>
  <c r="T46" i="29" s="1"/>
  <c r="AA63" i="29"/>
  <c r="K17" i="22"/>
  <c r="I16" i="22"/>
  <c r="S57" i="29"/>
  <c r="AA62" i="29"/>
  <c r="T66" i="29"/>
  <c r="D4" i="21"/>
  <c r="AA44" i="29"/>
  <c r="AA63" i="13"/>
  <c r="AA52" i="29"/>
  <c r="AA53" i="13"/>
  <c r="AA60" i="29"/>
  <c r="AA61" i="29"/>
  <c r="AA54" i="29"/>
  <c r="T50" i="29"/>
  <c r="AA62" i="13"/>
  <c r="AA59" i="29"/>
  <c r="AA51" i="13"/>
  <c r="AA49" i="13"/>
  <c r="AA54" i="13"/>
  <c r="L17" i="22"/>
  <c r="K16" i="22"/>
  <c r="AA43" i="29"/>
  <c r="S43" i="29" s="1"/>
  <c r="AA37" i="29"/>
  <c r="AA42" i="29"/>
  <c r="S44" i="29"/>
  <c r="K19" i="22"/>
  <c r="S66" i="29"/>
  <c r="AA57" i="13"/>
  <c r="I17" i="22"/>
  <c r="AA49" i="29"/>
  <c r="J19" i="22"/>
  <c r="T69" i="29"/>
  <c r="AA42" i="13"/>
  <c r="S63" i="29"/>
  <c r="AA56" i="29"/>
  <c r="AA43" i="13"/>
  <c r="L19" i="22"/>
  <c r="AA39" i="13"/>
  <c r="S35" i="29"/>
  <c r="AA59" i="13"/>
  <c r="AA58" i="29"/>
  <c r="AA39" i="29"/>
  <c r="T43" i="29"/>
  <c r="S62" i="29"/>
  <c r="T67" i="29"/>
  <c r="AA44" i="13"/>
  <c r="AA64" i="29"/>
  <c r="AA46" i="13"/>
  <c r="T36" i="29"/>
  <c r="AA52" i="13"/>
  <c r="AA47" i="29"/>
  <c r="AA40" i="13"/>
  <c r="AA60" i="13"/>
  <c r="AA53" i="29"/>
  <c r="AA56" i="13"/>
  <c r="T68" i="29"/>
  <c r="AA45" i="29"/>
  <c r="S36" i="29"/>
  <c r="AA41" i="29"/>
  <c r="T38" i="29"/>
  <c r="S52" i="29"/>
  <c r="T52" i="29"/>
  <c r="T54" i="29"/>
  <c r="S49" i="29"/>
  <c r="T49" i="29"/>
  <c r="R28" i="29" l="1"/>
  <c r="R66" i="29"/>
  <c r="R70" i="29"/>
  <c r="R74" i="29"/>
  <c r="R29" i="29"/>
  <c r="R30" i="29"/>
  <c r="R67" i="29"/>
  <c r="R71" i="29"/>
  <c r="R75" i="29"/>
  <c r="R23" i="29"/>
  <c r="R31" i="29"/>
  <c r="R24" i="29"/>
  <c r="R32" i="29"/>
  <c r="R68" i="29"/>
  <c r="R72" i="29"/>
  <c r="R76" i="29"/>
  <c r="R25" i="29"/>
  <c r="R33" i="29"/>
  <c r="R26" i="29"/>
  <c r="R34" i="29"/>
  <c r="R69" i="29"/>
  <c r="R73" i="29"/>
  <c r="R77" i="29"/>
  <c r="R27" i="29"/>
  <c r="R62" i="13"/>
  <c r="R54" i="13"/>
  <c r="R46" i="13"/>
  <c r="R38" i="13"/>
  <c r="R61" i="13"/>
  <c r="R53" i="13"/>
  <c r="R45" i="13"/>
  <c r="R55" i="13"/>
  <c r="R43" i="13"/>
  <c r="R63" i="13"/>
  <c r="R41" i="13"/>
  <c r="R60" i="13"/>
  <c r="R40" i="13"/>
  <c r="R39" i="13"/>
  <c r="R58" i="13"/>
  <c r="R48" i="13"/>
  <c r="R47" i="13"/>
  <c r="R44" i="13"/>
  <c r="R64" i="13"/>
  <c r="R52" i="13"/>
  <c r="R42" i="13"/>
  <c r="R51" i="13"/>
  <c r="R50" i="13"/>
  <c r="R49" i="13"/>
  <c r="R57" i="13"/>
  <c r="R56" i="13"/>
  <c r="R59" i="13"/>
  <c r="R59" i="29"/>
  <c r="R51" i="29"/>
  <c r="R43" i="29"/>
  <c r="R35" i="29"/>
  <c r="R58" i="29"/>
  <c r="R50" i="29"/>
  <c r="R42" i="29"/>
  <c r="R57" i="29"/>
  <c r="R49" i="29"/>
  <c r="R41" i="29"/>
  <c r="R64" i="29"/>
  <c r="R56" i="29"/>
  <c r="R40" i="29"/>
  <c r="R65" i="29"/>
  <c r="R48" i="29"/>
  <c r="R63" i="29"/>
  <c r="R47" i="29"/>
  <c r="R62" i="29"/>
  <c r="R46" i="29"/>
  <c r="R61" i="29"/>
  <c r="R45" i="29"/>
  <c r="R60" i="29"/>
  <c r="R44" i="29"/>
  <c r="R55" i="29"/>
  <c r="R39" i="29"/>
  <c r="R38" i="29"/>
  <c r="R53" i="29"/>
  <c r="R37" i="29"/>
  <c r="R52" i="29"/>
  <c r="R36" i="29"/>
  <c r="R54" i="29"/>
  <c r="H4" i="21"/>
  <c r="S56" i="29"/>
  <c r="S48" i="29"/>
  <c r="S64" i="29"/>
  <c r="T37" i="29"/>
  <c r="S41" i="29"/>
  <c r="S54" i="29"/>
  <c r="T45" i="29"/>
  <c r="T62" i="29"/>
  <c r="S51" i="29"/>
  <c r="T63" i="29"/>
  <c r="T61" i="29"/>
  <c r="T47" i="29"/>
  <c r="S50" i="29"/>
  <c r="T39" i="29"/>
  <c r="S55" i="29"/>
  <c r="S65" i="29"/>
  <c r="S37" i="29"/>
  <c r="T56" i="29"/>
  <c r="T48" i="29"/>
  <c r="I21" i="22"/>
  <c r="T53" i="29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6" i="13"/>
  <c r="C8" i="13"/>
  <c r="C16" i="13"/>
  <c r="C3" i="13"/>
  <c r="C4" i="13"/>
  <c r="C9" i="13"/>
  <c r="C13" i="13"/>
  <c r="C14" i="13"/>
  <c r="C5" i="13"/>
  <c r="C11" i="13"/>
  <c r="C12" i="13"/>
  <c r="C15" i="13"/>
  <c r="T42" i="29"/>
  <c r="T55" i="29"/>
  <c r="T64" i="29"/>
  <c r="S61" i="13"/>
  <c r="S52" i="13"/>
  <c r="S45" i="29"/>
  <c r="S41" i="13"/>
  <c r="S47" i="29"/>
  <c r="S51" i="13"/>
  <c r="S58" i="29"/>
  <c r="T59" i="29"/>
  <c r="T61" i="13"/>
  <c r="D3" i="13"/>
  <c r="K4" i="21"/>
  <c r="S43" i="13"/>
  <c r="S45" i="13"/>
  <c r="L21" i="22"/>
  <c r="S44" i="13"/>
  <c r="L4" i="21"/>
  <c r="S39" i="13"/>
  <c r="T39" i="13" s="1"/>
  <c r="S64" i="13"/>
  <c r="J21" i="22"/>
  <c r="S59" i="13"/>
  <c r="I23" i="22"/>
  <c r="S40" i="13"/>
  <c r="S60" i="13"/>
  <c r="S53" i="29"/>
  <c r="S53" i="13"/>
  <c r="T53" i="13" s="1"/>
  <c r="L23" i="22"/>
  <c r="D4" i="13"/>
  <c r="S38" i="13"/>
  <c r="T44" i="29"/>
  <c r="I22" i="22"/>
  <c r="S49" i="13"/>
  <c r="T49" i="13" s="1"/>
  <c r="S39" i="29"/>
  <c r="S42" i="13"/>
  <c r="S55" i="13"/>
  <c r="S60" i="29"/>
  <c r="S62" i="13"/>
  <c r="K21" i="22"/>
  <c r="S57" i="13"/>
  <c r="J4" i="21"/>
  <c r="L22" i="22"/>
  <c r="J22" i="22"/>
  <c r="S46" i="29"/>
  <c r="S63" i="13"/>
  <c r="S42" i="29"/>
  <c r="S48" i="13"/>
  <c r="S61" i="29"/>
  <c r="S50" i="13"/>
  <c r="T62" i="13"/>
  <c r="T60" i="29"/>
  <c r="T57" i="29"/>
  <c r="S56" i="13"/>
  <c r="J25" i="22"/>
  <c r="S47" i="13"/>
  <c r="S59" i="29"/>
  <c r="H5" i="21"/>
  <c r="D4" i="26"/>
  <c r="S46" i="13"/>
  <c r="T41" i="29"/>
  <c r="S40" i="29"/>
  <c r="T47" i="13"/>
  <c r="T40" i="29"/>
  <c r="J23" i="22"/>
  <c r="D5" i="26"/>
  <c r="T58" i="29"/>
  <c r="D5" i="21"/>
  <c r="S58" i="13"/>
  <c r="F4" i="21"/>
  <c r="O23" i="13"/>
  <c r="T51" i="29"/>
  <c r="J24" i="22"/>
  <c r="S54" i="13"/>
  <c r="T54" i="13" s="1"/>
  <c r="D5" i="13"/>
  <c r="T65" i="29"/>
  <c r="D3" i="26"/>
  <c r="L25" i="22"/>
  <c r="L24" i="22"/>
  <c r="I24" i="22"/>
  <c r="I25" i="22"/>
  <c r="K24" i="22"/>
  <c r="K25" i="22"/>
  <c r="K22" i="22"/>
  <c r="D10" i="26" l="1"/>
  <c r="D12" i="26"/>
  <c r="D6" i="26"/>
  <c r="D13" i="26" s="1"/>
  <c r="D11" i="26"/>
  <c r="F9" i="13"/>
  <c r="T56" i="13"/>
  <c r="T63" i="13"/>
  <c r="T42" i="13"/>
  <c r="T46" i="13"/>
  <c r="T48" i="13"/>
  <c r="T59" i="13"/>
  <c r="T38" i="13"/>
  <c r="T50" i="13"/>
  <c r="T45" i="13"/>
  <c r="T52" i="13"/>
  <c r="T58" i="13"/>
  <c r="T55" i="13"/>
  <c r="T40" i="13"/>
  <c r="T43" i="13"/>
  <c r="T51" i="13"/>
  <c r="H6" i="21"/>
  <c r="T60" i="13"/>
  <c r="O24" i="13"/>
  <c r="T41" i="13"/>
  <c r="D6" i="21"/>
  <c r="K23" i="22"/>
  <c r="T44" i="13"/>
  <c r="T64" i="13"/>
  <c r="T57" i="13"/>
  <c r="D10" i="13" l="1"/>
  <c r="D6" i="13"/>
  <c r="D13" i="13" s="1"/>
  <c r="D12" i="13"/>
  <c r="D11" i="13"/>
  <c r="K5" i="21"/>
  <c r="E6" i="21"/>
  <c r="K6" i="21"/>
  <c r="D7" i="21"/>
  <c r="I5" i="21"/>
  <c r="F7" i="21"/>
  <c r="N5" i="21"/>
  <c r="I6" i="21"/>
  <c r="I4" i="21"/>
  <c r="E5" i="21"/>
  <c r="O6" i="21"/>
  <c r="M5" i="21"/>
  <c r="S24" i="13"/>
  <c r="O25" i="13"/>
  <c r="O4" i="21"/>
  <c r="E7" i="21"/>
  <c r="N6" i="21"/>
  <c r="L5" i="21"/>
  <c r="L6" i="21"/>
  <c r="F6" i="21"/>
  <c r="O5" i="21"/>
  <c r="F5" i="21"/>
  <c r="T24" i="13"/>
  <c r="J5" i="21"/>
  <c r="H7" i="21"/>
  <c r="S23" i="13"/>
  <c r="J6" i="21"/>
  <c r="D8" i="21"/>
  <c r="E4" i="21"/>
  <c r="S25" i="13"/>
  <c r="D7" i="26"/>
  <c r="R25" i="13"/>
  <c r="O26" i="13"/>
  <c r="D7" i="13"/>
  <c r="M6" i="21"/>
  <c r="T25" i="13"/>
  <c r="R24" i="13"/>
  <c r="N4" i="21"/>
  <c r="I7" i="21"/>
  <c r="L7" i="21"/>
  <c r="K7" i="21"/>
  <c r="J7" i="21"/>
  <c r="H8" i="21"/>
  <c r="T23" i="13"/>
  <c r="D9" i="21"/>
  <c r="F8" i="21"/>
  <c r="E8" i="21"/>
  <c r="O27" i="13"/>
  <c r="S26" i="13"/>
  <c r="O7" i="21"/>
  <c r="M7" i="21"/>
  <c r="N7" i="21"/>
  <c r="K8" i="21"/>
  <c r="J8" i="21"/>
  <c r="L8" i="21"/>
  <c r="H9" i="21"/>
  <c r="I8" i="21"/>
  <c r="E9" i="21"/>
  <c r="D10" i="21"/>
  <c r="F9" i="21"/>
  <c r="O28" i="13"/>
  <c r="S27" i="13"/>
  <c r="T26" i="13"/>
  <c r="R26" i="13"/>
  <c r="K9" i="21"/>
  <c r="L9" i="21"/>
  <c r="H10" i="21"/>
  <c r="J9" i="21"/>
  <c r="I9" i="21"/>
  <c r="O8" i="21"/>
  <c r="N8" i="21"/>
  <c r="M8" i="21"/>
  <c r="D11" i="21"/>
  <c r="E10" i="21"/>
  <c r="F10" i="21"/>
  <c r="O29" i="13"/>
  <c r="S28" i="13"/>
  <c r="R27" i="13"/>
  <c r="T27" i="13"/>
  <c r="J10" i="21"/>
  <c r="H11" i="21"/>
  <c r="L10" i="21"/>
  <c r="I10" i="21"/>
  <c r="K10" i="21"/>
  <c r="M9" i="21"/>
  <c r="O9" i="21"/>
  <c r="N9" i="21"/>
  <c r="E11" i="21"/>
  <c r="F11" i="21"/>
  <c r="D12" i="21"/>
  <c r="O30" i="13"/>
  <c r="S29" i="13"/>
  <c r="T28" i="13"/>
  <c r="R28" i="13"/>
  <c r="L11" i="21"/>
  <c r="K11" i="21"/>
  <c r="H12" i="21"/>
  <c r="J11" i="21"/>
  <c r="I11" i="21"/>
  <c r="N10" i="21"/>
  <c r="M10" i="21"/>
  <c r="O10" i="21"/>
  <c r="F12" i="21"/>
  <c r="E12" i="21"/>
  <c r="D13" i="21"/>
  <c r="S30" i="13"/>
  <c r="O31" i="13"/>
  <c r="T29" i="13"/>
  <c r="R29" i="13"/>
  <c r="K12" i="21"/>
  <c r="J12" i="21"/>
  <c r="L12" i="21"/>
  <c r="I12" i="21"/>
  <c r="H13" i="21"/>
  <c r="N11" i="21"/>
  <c r="M11" i="21"/>
  <c r="O11" i="21"/>
  <c r="E13" i="21"/>
  <c r="D14" i="21"/>
  <c r="F13" i="21"/>
  <c r="T30" i="13"/>
  <c r="R30" i="13"/>
  <c r="O32" i="13"/>
  <c r="S31" i="13"/>
  <c r="O12" i="21"/>
  <c r="N12" i="21"/>
  <c r="M12" i="21"/>
  <c r="J13" i="21"/>
  <c r="K13" i="21"/>
  <c r="H14" i="21"/>
  <c r="L13" i="21"/>
  <c r="I13" i="21"/>
  <c r="F14" i="21"/>
  <c r="E14" i="21"/>
  <c r="D15" i="21"/>
  <c r="S32" i="13"/>
  <c r="O33" i="13"/>
  <c r="R31" i="13"/>
  <c r="T31" i="13"/>
  <c r="J14" i="21"/>
  <c r="I14" i="21"/>
  <c r="H15" i="21"/>
  <c r="K14" i="21"/>
  <c r="L14" i="21"/>
  <c r="O13" i="21"/>
  <c r="N13" i="21"/>
  <c r="M13" i="21"/>
  <c r="E15" i="21"/>
  <c r="F15" i="21"/>
  <c r="D16" i="21"/>
  <c r="T32" i="13"/>
  <c r="R32" i="13"/>
  <c r="O34" i="13"/>
  <c r="S33" i="13"/>
  <c r="M14" i="21"/>
  <c r="N14" i="21"/>
  <c r="O14" i="21"/>
  <c r="H16" i="21"/>
  <c r="I15" i="21"/>
  <c r="K15" i="21"/>
  <c r="L15" i="21"/>
  <c r="J15" i="21"/>
  <c r="D17" i="21"/>
  <c r="F16" i="21"/>
  <c r="E16" i="21"/>
  <c r="O35" i="13"/>
  <c r="S34" i="13"/>
  <c r="T33" i="13"/>
  <c r="R33" i="13"/>
  <c r="L16" i="21"/>
  <c r="H17" i="21"/>
  <c r="K16" i="21"/>
  <c r="J16" i="21"/>
  <c r="I16" i="21"/>
  <c r="N15" i="21"/>
  <c r="O15" i="21"/>
  <c r="M15" i="21"/>
  <c r="E17" i="21"/>
  <c r="F17" i="21"/>
  <c r="D18" i="21"/>
  <c r="O36" i="13"/>
  <c r="S35" i="13"/>
  <c r="R34" i="13"/>
  <c r="T34" i="13"/>
  <c r="L17" i="21"/>
  <c r="I17" i="21"/>
  <c r="H18" i="21"/>
  <c r="K17" i="21"/>
  <c r="J17" i="21"/>
  <c r="N16" i="21"/>
  <c r="M16" i="21"/>
  <c r="O16" i="21"/>
  <c r="F18" i="21"/>
  <c r="E18" i="21"/>
  <c r="D19" i="21"/>
  <c r="S36" i="13"/>
  <c r="O37" i="13"/>
  <c r="S37" i="13" s="1"/>
  <c r="T35" i="13"/>
  <c r="R35" i="13"/>
  <c r="N17" i="21"/>
  <c r="M17" i="21"/>
  <c r="O17" i="21"/>
  <c r="L18" i="21"/>
  <c r="J18" i="21"/>
  <c r="H19" i="21"/>
  <c r="K18" i="21"/>
  <c r="I18" i="21"/>
  <c r="E19" i="21"/>
  <c r="D20" i="21"/>
  <c r="F19" i="21"/>
  <c r="R36" i="13"/>
  <c r="T36" i="13"/>
  <c r="R37" i="13"/>
  <c r="T37" i="13"/>
  <c r="J19" i="21"/>
  <c r="I19" i="21"/>
  <c r="K19" i="21"/>
  <c r="L19" i="21"/>
  <c r="H20" i="21"/>
  <c r="N18" i="21"/>
  <c r="O18" i="21"/>
  <c r="M18" i="21"/>
  <c r="D21" i="21"/>
  <c r="F20" i="21"/>
  <c r="E20" i="21"/>
  <c r="O19" i="21"/>
  <c r="M19" i="21"/>
  <c r="N19" i="21"/>
  <c r="L20" i="21"/>
  <c r="K20" i="21"/>
  <c r="H21" i="21"/>
  <c r="J20" i="21"/>
  <c r="I20" i="21"/>
  <c r="D22" i="21"/>
  <c r="E21" i="21"/>
  <c r="F21" i="21"/>
  <c r="L21" i="21"/>
  <c r="I21" i="21"/>
  <c r="H22" i="21"/>
  <c r="K21" i="21"/>
  <c r="J21" i="21"/>
  <c r="O20" i="21"/>
  <c r="M20" i="21"/>
  <c r="N20" i="21"/>
  <c r="D23" i="21"/>
  <c r="E22" i="21"/>
  <c r="N21" i="21"/>
  <c r="O21" i="21"/>
  <c r="M21" i="21"/>
  <c r="K22" i="21"/>
  <c r="H23" i="21"/>
  <c r="I22" i="21"/>
  <c r="J22" i="21"/>
  <c r="L22" i="21"/>
  <c r="E23" i="21"/>
  <c r="D24" i="21"/>
  <c r="F23" i="21"/>
  <c r="J23" i="21"/>
  <c r="K23" i="21"/>
  <c r="H24" i="21"/>
  <c r="L23" i="21"/>
  <c r="I23" i="21"/>
  <c r="M22" i="21"/>
  <c r="N22" i="21"/>
  <c r="O22" i="21"/>
  <c r="F24" i="21"/>
  <c r="D25" i="21"/>
  <c r="E24" i="21"/>
  <c r="H25" i="21"/>
  <c r="L24" i="21"/>
  <c r="I24" i="21"/>
  <c r="K24" i="21"/>
  <c r="J24" i="21"/>
  <c r="M23" i="21"/>
  <c r="N23" i="21"/>
  <c r="O23" i="21"/>
  <c r="F25" i="21"/>
  <c r="D26" i="21"/>
  <c r="E25" i="21"/>
  <c r="H26" i="21"/>
  <c r="I25" i="21"/>
  <c r="J25" i="21"/>
  <c r="K25" i="21"/>
  <c r="L25" i="21"/>
  <c r="M24" i="21"/>
  <c r="O24" i="21"/>
  <c r="N24" i="21"/>
  <c r="F26" i="21"/>
  <c r="E26" i="21"/>
  <c r="D27" i="21"/>
  <c r="H27" i="21"/>
  <c r="K26" i="21"/>
  <c r="J26" i="21"/>
  <c r="L26" i="21"/>
  <c r="I26" i="21"/>
  <c r="O25" i="21"/>
  <c r="N25" i="21"/>
  <c r="M25" i="21"/>
  <c r="F27" i="21"/>
  <c r="E27" i="21"/>
  <c r="D28" i="21"/>
  <c r="L27" i="21"/>
  <c r="J27" i="21"/>
  <c r="K27" i="21"/>
  <c r="H28" i="21"/>
  <c r="I27" i="21"/>
  <c r="N26" i="21"/>
  <c r="O26" i="21"/>
  <c r="M26" i="21"/>
  <c r="F28" i="21"/>
  <c r="D29" i="21"/>
  <c r="E28" i="21"/>
  <c r="J28" i="21"/>
  <c r="K28" i="21"/>
  <c r="H29" i="21"/>
  <c r="I28" i="21"/>
  <c r="L28" i="21"/>
  <c r="N27" i="21"/>
  <c r="M27" i="21"/>
  <c r="O27" i="21"/>
  <c r="D30" i="21"/>
  <c r="F29" i="21"/>
  <c r="E29" i="21"/>
  <c r="H30" i="21"/>
  <c r="I29" i="21"/>
  <c r="K29" i="21"/>
  <c r="L29" i="21"/>
  <c r="J29" i="21"/>
  <c r="N28" i="21"/>
  <c r="M28" i="21"/>
  <c r="E30" i="21"/>
  <c r="D31" i="21"/>
  <c r="F30" i="21"/>
  <c r="H31" i="21"/>
  <c r="K30" i="21"/>
  <c r="J30" i="21"/>
  <c r="I30" i="21"/>
  <c r="L30" i="21"/>
  <c r="O29" i="21"/>
  <c r="M29" i="21"/>
  <c r="N29" i="21"/>
  <c r="D32" i="21"/>
  <c r="F31" i="21"/>
  <c r="E31" i="21"/>
  <c r="I31" i="21"/>
  <c r="K31" i="21"/>
  <c r="H32" i="21"/>
  <c r="J31" i="21"/>
  <c r="M30" i="21"/>
  <c r="N30" i="21"/>
  <c r="O30" i="21"/>
  <c r="D33" i="21"/>
  <c r="E32" i="21"/>
  <c r="F32" i="21"/>
  <c r="O31" i="21"/>
  <c r="M31" i="21"/>
  <c r="N31" i="21"/>
  <c r="J32" i="21"/>
  <c r="H33" i="21"/>
  <c r="I32" i="21"/>
  <c r="K32" i="21"/>
  <c r="L32" i="21"/>
  <c r="D34" i="21"/>
  <c r="E33" i="21"/>
  <c r="F33" i="21"/>
  <c r="I33" i="21"/>
  <c r="L33" i="21"/>
  <c r="K33" i="21"/>
  <c r="H34" i="21"/>
  <c r="J33" i="21"/>
  <c r="M32" i="21"/>
  <c r="N32" i="21"/>
  <c r="F34" i="21"/>
  <c r="D35" i="21"/>
  <c r="E34" i="21"/>
  <c r="O33" i="21"/>
  <c r="N33" i="21"/>
  <c r="H35" i="21"/>
  <c r="L34" i="21"/>
  <c r="I34" i="21"/>
  <c r="K34" i="21"/>
  <c r="J34" i="21"/>
  <c r="E35" i="21"/>
  <c r="F35" i="21"/>
  <c r="D36" i="21"/>
  <c r="L35" i="21"/>
  <c r="I35" i="21"/>
  <c r="K35" i="21"/>
  <c r="J35" i="21"/>
  <c r="H36" i="21"/>
  <c r="M34" i="21"/>
  <c r="N34" i="21"/>
  <c r="O34" i="21"/>
  <c r="E36" i="21"/>
  <c r="D37" i="21"/>
  <c r="F36" i="21"/>
  <c r="O35" i="21"/>
  <c r="N35" i="21"/>
  <c r="M35" i="21"/>
  <c r="H37" i="21"/>
  <c r="K36" i="21"/>
  <c r="J36" i="21"/>
  <c r="I36" i="21"/>
  <c r="L36" i="21"/>
  <c r="D38" i="21"/>
  <c r="E37" i="21"/>
  <c r="F37" i="21"/>
  <c r="J37" i="21"/>
  <c r="K37" i="21"/>
  <c r="H38" i="21"/>
  <c r="L37" i="21"/>
  <c r="I37" i="21"/>
  <c r="O36" i="21"/>
  <c r="N36" i="21"/>
  <c r="M36" i="21"/>
  <c r="E38" i="21"/>
  <c r="D39" i="21"/>
  <c r="F38" i="21"/>
  <c r="K38" i="21"/>
  <c r="I38" i="21"/>
  <c r="L38" i="21"/>
  <c r="J38" i="21"/>
  <c r="H39" i="21"/>
  <c r="N37" i="21"/>
  <c r="M37" i="21"/>
  <c r="O37" i="21"/>
  <c r="D40" i="21"/>
  <c r="E39" i="21"/>
  <c r="F39" i="21"/>
  <c r="M38" i="21"/>
  <c r="O38" i="21"/>
  <c r="N38" i="21"/>
  <c r="J39" i="21"/>
  <c r="H40" i="21"/>
  <c r="I39" i="21"/>
  <c r="L39" i="21"/>
  <c r="K39" i="21"/>
  <c r="F40" i="21"/>
  <c r="E40" i="21"/>
  <c r="D41" i="21"/>
  <c r="L40" i="21"/>
  <c r="K40" i="21"/>
  <c r="I40" i="21"/>
  <c r="J40" i="21"/>
  <c r="H41" i="21"/>
  <c r="M39" i="21"/>
  <c r="O39" i="21"/>
  <c r="N39" i="21"/>
  <c r="E41" i="21"/>
  <c r="D42" i="21"/>
  <c r="F41" i="21"/>
  <c r="O40" i="21"/>
  <c r="M40" i="21"/>
  <c r="N40" i="21"/>
  <c r="K41" i="21"/>
  <c r="I41" i="21"/>
  <c r="H42" i="21"/>
  <c r="J41" i="21"/>
  <c r="L41" i="21"/>
  <c r="E42" i="21"/>
  <c r="F42" i="21"/>
  <c r="D43" i="21"/>
  <c r="O41" i="21"/>
  <c r="M41" i="21"/>
  <c r="N41" i="21"/>
  <c r="J42" i="21"/>
  <c r="K42" i="21"/>
  <c r="H43" i="21"/>
  <c r="I42" i="21"/>
  <c r="L42" i="21"/>
  <c r="E43" i="21"/>
  <c r="D44" i="21"/>
  <c r="F43" i="21"/>
  <c r="L43" i="21"/>
  <c r="H44" i="21"/>
  <c r="J43" i="21"/>
  <c r="I43" i="21"/>
  <c r="K43" i="21"/>
  <c r="N42" i="21"/>
  <c r="O42" i="21"/>
  <c r="M42" i="21"/>
  <c r="D45" i="21"/>
  <c r="F44" i="21"/>
  <c r="E44" i="21"/>
  <c r="L44" i="21"/>
  <c r="J44" i="21"/>
  <c r="H45" i="21"/>
  <c r="I44" i="21"/>
  <c r="K44" i="21"/>
  <c r="N43" i="21"/>
  <c r="O43" i="21"/>
  <c r="M43" i="21"/>
  <c r="F45" i="21"/>
  <c r="D46" i="21"/>
  <c r="E45" i="21"/>
  <c r="I45" i="21"/>
  <c r="J45" i="21"/>
  <c r="L45" i="21"/>
  <c r="K45" i="21"/>
  <c r="H46" i="21"/>
  <c r="O44" i="21"/>
  <c r="N44" i="21"/>
  <c r="M44" i="21"/>
  <c r="E46" i="21"/>
  <c r="F46" i="21"/>
  <c r="D47" i="21"/>
  <c r="N45" i="21"/>
  <c r="O45" i="21"/>
  <c r="M45" i="21"/>
  <c r="J46" i="21"/>
  <c r="H47" i="21"/>
  <c r="K46" i="21"/>
  <c r="I46" i="21"/>
  <c r="L46" i="21"/>
  <c r="D48" i="21"/>
  <c r="F47" i="21"/>
  <c r="E47" i="21"/>
  <c r="L47" i="21"/>
  <c r="J47" i="21"/>
  <c r="H48" i="21"/>
  <c r="I47" i="21"/>
  <c r="K47" i="21"/>
  <c r="N46" i="21"/>
  <c r="O46" i="21"/>
  <c r="M46" i="21"/>
  <c r="E48" i="21"/>
  <c r="D49" i="21"/>
  <c r="F48" i="21"/>
  <c r="J48" i="21"/>
  <c r="L48" i="21"/>
  <c r="K48" i="21"/>
  <c r="I48" i="21"/>
  <c r="H49" i="21"/>
  <c r="O47" i="21"/>
  <c r="M47" i="21"/>
  <c r="N47" i="21"/>
  <c r="E49" i="21"/>
  <c r="F49" i="21"/>
  <c r="D50" i="21"/>
  <c r="N48" i="21"/>
  <c r="O48" i="21"/>
  <c r="M48" i="21"/>
  <c r="L49" i="21"/>
  <c r="H50" i="21"/>
  <c r="J49" i="21"/>
  <c r="K49" i="21"/>
  <c r="I49" i="21"/>
  <c r="D51" i="21"/>
  <c r="F50" i="21"/>
  <c r="E50" i="21"/>
  <c r="L50" i="21"/>
  <c r="J50" i="21"/>
  <c r="I50" i="21"/>
  <c r="H51" i="21"/>
  <c r="K50" i="21"/>
  <c r="M49" i="21"/>
  <c r="N49" i="21"/>
  <c r="O49" i="21"/>
  <c r="F51" i="21"/>
  <c r="D52" i="21"/>
  <c r="E51" i="21"/>
  <c r="M50" i="21"/>
  <c r="O50" i="21"/>
  <c r="N50" i="21"/>
  <c r="J51" i="21"/>
  <c r="L51" i="21"/>
  <c r="K51" i="21"/>
  <c r="I51" i="21"/>
  <c r="H52" i="21"/>
  <c r="E52" i="21"/>
  <c r="D53" i="21"/>
  <c r="F52" i="21"/>
  <c r="M51" i="21"/>
  <c r="N51" i="21"/>
  <c r="O51" i="21"/>
  <c r="I52" i="21"/>
  <c r="J52" i="21"/>
  <c r="K52" i="21"/>
  <c r="L52" i="21"/>
  <c r="H53" i="21"/>
  <c r="D54" i="21"/>
  <c r="E53" i="21"/>
  <c r="F53" i="21"/>
  <c r="O52" i="21"/>
  <c r="M52" i="21"/>
  <c r="N52" i="21"/>
  <c r="L53" i="21"/>
  <c r="I53" i="21"/>
  <c r="J53" i="21"/>
  <c r="K53" i="21"/>
  <c r="H54" i="21"/>
  <c r="D55" i="21"/>
  <c r="E54" i="21"/>
  <c r="F54" i="21"/>
  <c r="O53" i="21"/>
  <c r="N53" i="21"/>
  <c r="M53" i="21"/>
  <c r="J54" i="21"/>
  <c r="K54" i="21"/>
  <c r="I54" i="21"/>
  <c r="H55" i="21"/>
  <c r="L54" i="21"/>
  <c r="D56" i="21"/>
  <c r="F55" i="21"/>
  <c r="E55" i="21"/>
  <c r="O54" i="21"/>
  <c r="M54" i="21"/>
  <c r="N54" i="21"/>
  <c r="L55" i="21"/>
  <c r="I55" i="21"/>
  <c r="H56" i="21"/>
  <c r="J55" i="21"/>
  <c r="K55" i="21"/>
  <c r="E56" i="21"/>
  <c r="D57" i="21"/>
  <c r="F56" i="21"/>
  <c r="N55" i="21"/>
  <c r="M55" i="21"/>
  <c r="O55" i="21"/>
  <c r="K56" i="21"/>
  <c r="J56" i="21"/>
  <c r="I56" i="21"/>
  <c r="L56" i="21"/>
  <c r="H57" i="21"/>
  <c r="F57" i="21"/>
  <c r="E57" i="21"/>
  <c r="D58" i="21"/>
  <c r="O56" i="21"/>
  <c r="M56" i="21"/>
  <c r="N56" i="21"/>
  <c r="I57" i="21"/>
  <c r="K57" i="21"/>
  <c r="J57" i="21"/>
  <c r="L57" i="21"/>
  <c r="H58" i="21"/>
  <c r="D59" i="21"/>
  <c r="F58" i="21"/>
  <c r="E58" i="21"/>
  <c r="M57" i="21"/>
  <c r="O57" i="21"/>
  <c r="N57" i="21"/>
  <c r="K58" i="21"/>
  <c r="L58" i="21"/>
  <c r="I58" i="21"/>
  <c r="H59" i="21"/>
  <c r="J58" i="21"/>
  <c r="F59" i="21"/>
  <c r="E59" i="21"/>
  <c r="D60" i="21"/>
  <c r="N58" i="21"/>
  <c r="O58" i="21"/>
  <c r="M58" i="21"/>
  <c r="L59" i="21"/>
  <c r="K59" i="21"/>
  <c r="I59" i="21"/>
  <c r="J59" i="21"/>
  <c r="H60" i="21"/>
  <c r="E60" i="21"/>
  <c r="D61" i="21"/>
  <c r="F60" i="21"/>
  <c r="N59" i="21"/>
  <c r="M59" i="21"/>
  <c r="O59" i="21"/>
  <c r="L60" i="21"/>
  <c r="I60" i="21"/>
  <c r="K60" i="21"/>
  <c r="J60" i="21"/>
  <c r="H61" i="21"/>
  <c r="D62" i="21"/>
  <c r="E61" i="21"/>
  <c r="F61" i="21"/>
  <c r="N60" i="21"/>
  <c r="O60" i="21"/>
  <c r="M60" i="21"/>
  <c r="H62" i="21"/>
  <c r="K61" i="21"/>
  <c r="I61" i="21"/>
  <c r="L61" i="21"/>
  <c r="J61" i="21"/>
  <c r="E62" i="21"/>
  <c r="D63" i="21"/>
  <c r="F62" i="21"/>
  <c r="H63" i="21"/>
  <c r="L62" i="21"/>
  <c r="I62" i="21"/>
  <c r="K62" i="21"/>
  <c r="J62" i="21"/>
  <c r="O61" i="21"/>
  <c r="N61" i="21"/>
  <c r="M61" i="21"/>
  <c r="F63" i="21"/>
  <c r="E63" i="21"/>
  <c r="D64" i="21"/>
  <c r="L63" i="21"/>
  <c r="H64" i="21"/>
  <c r="I63" i="21"/>
  <c r="J63" i="21"/>
  <c r="K63" i="21"/>
  <c r="N62" i="21"/>
  <c r="M62" i="21"/>
  <c r="O62" i="21"/>
  <c r="D65" i="21"/>
  <c r="E64" i="21"/>
  <c r="F64" i="21"/>
  <c r="H65" i="21"/>
  <c r="J64" i="21"/>
  <c r="L64" i="21"/>
  <c r="I64" i="21"/>
  <c r="K64" i="21"/>
  <c r="O63" i="21"/>
  <c r="N63" i="21"/>
  <c r="M63" i="21"/>
  <c r="E65" i="21"/>
  <c r="F65" i="21"/>
  <c r="D66" i="21"/>
  <c r="L65" i="21"/>
  <c r="H66" i="21"/>
  <c r="J65" i="21"/>
  <c r="K65" i="21"/>
  <c r="I65" i="21"/>
  <c r="N64" i="21"/>
  <c r="M64" i="21"/>
  <c r="O64" i="21"/>
  <c r="D67" i="21"/>
  <c r="E66" i="21"/>
  <c r="F66" i="21"/>
  <c r="H67" i="21"/>
  <c r="K66" i="21"/>
  <c r="I66" i="21"/>
  <c r="L66" i="21"/>
  <c r="J66" i="21"/>
  <c r="O65" i="21"/>
  <c r="N65" i="21"/>
  <c r="M65" i="21"/>
  <c r="F67" i="21"/>
  <c r="E67" i="21"/>
  <c r="D68" i="21"/>
  <c r="H68" i="21"/>
  <c r="J67" i="21"/>
  <c r="L67" i="21"/>
  <c r="I67" i="21"/>
  <c r="K67" i="21"/>
  <c r="M66" i="21"/>
  <c r="O66" i="21"/>
  <c r="N66" i="21"/>
  <c r="E68" i="21"/>
  <c r="D69" i="21"/>
  <c r="F68" i="21"/>
  <c r="I68" i="21"/>
  <c r="L68" i="21"/>
  <c r="H69" i="21"/>
  <c r="K68" i="21"/>
  <c r="J68" i="21"/>
  <c r="N67" i="21"/>
  <c r="O67" i="21"/>
  <c r="M67" i="21"/>
  <c r="E69" i="21"/>
  <c r="F69" i="21"/>
  <c r="D70" i="21"/>
  <c r="M68" i="21"/>
  <c r="O68" i="21"/>
  <c r="N68" i="21"/>
  <c r="I69" i="21"/>
  <c r="J69" i="21"/>
  <c r="L69" i="21"/>
  <c r="H70" i="21"/>
  <c r="K69" i="21"/>
  <c r="D71" i="21"/>
  <c r="E70" i="21"/>
  <c r="F70" i="21"/>
  <c r="M69" i="21"/>
  <c r="O69" i="21"/>
  <c r="N69" i="21"/>
  <c r="L70" i="21"/>
  <c r="H71" i="21"/>
  <c r="I70" i="21"/>
  <c r="J70" i="21"/>
  <c r="K70" i="21"/>
  <c r="D72" i="21"/>
  <c r="E71" i="21"/>
  <c r="F71" i="21"/>
  <c r="J71" i="21"/>
  <c r="H72" i="21"/>
  <c r="I71" i="21"/>
  <c r="L71" i="21"/>
  <c r="K71" i="21"/>
  <c r="N70" i="21"/>
  <c r="M70" i="21"/>
  <c r="O70" i="21"/>
  <c r="D73" i="21"/>
  <c r="E72" i="21"/>
  <c r="F72" i="21"/>
  <c r="K72" i="21"/>
  <c r="L72" i="21"/>
  <c r="H73" i="21"/>
  <c r="I72" i="21"/>
  <c r="J72" i="21"/>
  <c r="O71" i="21"/>
  <c r="N71" i="21"/>
  <c r="M71" i="21"/>
  <c r="E73" i="21"/>
  <c r="F73" i="21"/>
  <c r="D74" i="21"/>
  <c r="H74" i="21"/>
  <c r="L73" i="21"/>
  <c r="I73" i="21"/>
  <c r="K73" i="21"/>
  <c r="J73" i="21"/>
  <c r="M72" i="21"/>
  <c r="N72" i="21"/>
  <c r="O72" i="21"/>
  <c r="D75" i="21"/>
  <c r="E74" i="21"/>
  <c r="F74" i="21"/>
  <c r="L74" i="21"/>
  <c r="I74" i="21"/>
  <c r="J74" i="21"/>
  <c r="K74" i="21"/>
  <c r="H75" i="21"/>
  <c r="N73" i="21"/>
  <c r="M73" i="21"/>
  <c r="O73" i="21"/>
  <c r="E75" i="21"/>
  <c r="F75" i="21"/>
  <c r="D76" i="21"/>
  <c r="N74" i="21"/>
  <c r="O74" i="21"/>
  <c r="M74" i="21"/>
  <c r="L75" i="21"/>
  <c r="K75" i="21"/>
  <c r="H76" i="21"/>
  <c r="I75" i="21"/>
  <c r="J75" i="21"/>
  <c r="D77" i="21"/>
  <c r="E76" i="21"/>
  <c r="F76" i="21"/>
  <c r="J76" i="21"/>
  <c r="L76" i="21"/>
  <c r="K76" i="21"/>
  <c r="H77" i="21"/>
  <c r="I76" i="21"/>
  <c r="N75" i="21"/>
  <c r="M75" i="21"/>
  <c r="O75" i="21"/>
  <c r="E77" i="21"/>
  <c r="D78" i="21"/>
  <c r="F77" i="21"/>
  <c r="K77" i="21"/>
  <c r="L77" i="21"/>
  <c r="I77" i="21"/>
  <c r="J77" i="21"/>
  <c r="H78" i="21"/>
  <c r="O76" i="21"/>
  <c r="N76" i="21"/>
  <c r="M76" i="21"/>
  <c r="F78" i="21"/>
  <c r="E78" i="21"/>
  <c r="D79" i="21"/>
  <c r="M77" i="21"/>
  <c r="O77" i="21"/>
  <c r="N77" i="21"/>
  <c r="H79" i="21"/>
  <c r="J78" i="21"/>
  <c r="I78" i="21"/>
  <c r="L78" i="21"/>
  <c r="K78" i="21"/>
  <c r="F79" i="21"/>
  <c r="E79" i="21"/>
  <c r="D80" i="21"/>
  <c r="H80" i="21"/>
  <c r="L79" i="21"/>
  <c r="K79" i="21"/>
  <c r="J79" i="21"/>
  <c r="I79" i="21"/>
  <c r="N78" i="21"/>
  <c r="O78" i="21"/>
  <c r="M78" i="21"/>
  <c r="D81" i="21"/>
  <c r="E80" i="21"/>
  <c r="F80" i="21"/>
  <c r="H81" i="21"/>
  <c r="I80" i="21"/>
  <c r="J80" i="21"/>
  <c r="L80" i="21"/>
  <c r="K80" i="21"/>
  <c r="M79" i="21"/>
  <c r="N79" i="21"/>
  <c r="O79" i="21"/>
  <c r="F81" i="21"/>
  <c r="D82" i="21"/>
  <c r="E81" i="21"/>
  <c r="H82" i="21"/>
  <c r="L81" i="21"/>
  <c r="K81" i="21"/>
  <c r="I81" i="21"/>
  <c r="J81" i="21"/>
  <c r="M80" i="21"/>
  <c r="N80" i="21"/>
  <c r="O80" i="21"/>
  <c r="D83" i="21"/>
  <c r="F82" i="21"/>
  <c r="E82" i="21"/>
  <c r="L82" i="21"/>
  <c r="J82" i="21"/>
  <c r="H83" i="21"/>
  <c r="K82" i="21"/>
  <c r="I82" i="21"/>
  <c r="M81" i="21"/>
  <c r="O81" i="21"/>
  <c r="N81" i="21"/>
  <c r="F83" i="21"/>
  <c r="D84" i="21"/>
  <c r="E83" i="21"/>
  <c r="L83" i="21"/>
  <c r="H84" i="21"/>
  <c r="I83" i="21"/>
  <c r="K83" i="21"/>
  <c r="J83" i="21"/>
  <c r="O82" i="21"/>
  <c r="M82" i="21"/>
  <c r="N82" i="21"/>
  <c r="D85" i="21"/>
  <c r="F84" i="21"/>
  <c r="E84" i="21"/>
  <c r="K84" i="21"/>
  <c r="L84" i="21"/>
  <c r="J84" i="21"/>
  <c r="I84" i="21"/>
  <c r="H85" i="21"/>
  <c r="M83" i="21"/>
  <c r="N83" i="21"/>
  <c r="O83" i="21"/>
  <c r="D86" i="21"/>
  <c r="F85" i="21"/>
  <c r="E85" i="21"/>
  <c r="O84" i="21"/>
  <c r="M84" i="21"/>
  <c r="N84" i="21"/>
  <c r="H86" i="21"/>
  <c r="K85" i="21"/>
  <c r="J85" i="21"/>
  <c r="I85" i="21"/>
  <c r="L85" i="21"/>
  <c r="D87" i="21"/>
  <c r="E86" i="21"/>
  <c r="F86" i="21"/>
  <c r="J86" i="21"/>
  <c r="L86" i="21"/>
  <c r="K86" i="21"/>
  <c r="I86" i="21"/>
  <c r="H87" i="21"/>
  <c r="O85" i="21"/>
  <c r="M85" i="21"/>
  <c r="N85" i="21"/>
  <c r="D88" i="21"/>
  <c r="E87" i="21"/>
  <c r="F87" i="21"/>
  <c r="M86" i="21"/>
  <c r="O86" i="21"/>
  <c r="N86" i="21"/>
  <c r="I87" i="21"/>
  <c r="H88" i="21"/>
  <c r="J87" i="21"/>
  <c r="K87" i="21"/>
  <c r="L87" i="21"/>
  <c r="D89" i="21"/>
  <c r="E88" i="21"/>
  <c r="F88" i="21"/>
  <c r="M87" i="21"/>
  <c r="O87" i="21"/>
  <c r="N87" i="21"/>
  <c r="K88" i="21"/>
  <c r="J88" i="21"/>
  <c r="H89" i="21"/>
  <c r="I88" i="21"/>
  <c r="L88" i="21"/>
  <c r="E89" i="21"/>
  <c r="D90" i="21"/>
  <c r="F89" i="21"/>
  <c r="I89" i="21"/>
  <c r="H90" i="21"/>
  <c r="K89" i="21"/>
  <c r="J89" i="21"/>
  <c r="L89" i="21"/>
  <c r="N88" i="21"/>
  <c r="O88" i="21"/>
  <c r="M88" i="21"/>
  <c r="D91" i="21"/>
  <c r="E90" i="21"/>
  <c r="F90" i="21"/>
  <c r="O89" i="21"/>
  <c r="M89" i="21"/>
  <c r="N89" i="21"/>
  <c r="J90" i="21"/>
  <c r="I90" i="21"/>
  <c r="L90" i="21"/>
  <c r="H91" i="21"/>
  <c r="K90" i="21"/>
  <c r="E91" i="21"/>
  <c r="F91" i="21"/>
  <c r="D92" i="21"/>
  <c r="M90" i="21"/>
  <c r="N90" i="21"/>
  <c r="O90" i="21"/>
  <c r="I91" i="21"/>
  <c r="J91" i="21"/>
  <c r="K91" i="21"/>
  <c r="H92" i="21"/>
  <c r="L91" i="21"/>
  <c r="F92" i="21"/>
  <c r="E92" i="21"/>
  <c r="D93" i="21"/>
  <c r="M91" i="21"/>
  <c r="N91" i="21"/>
  <c r="O91" i="21"/>
  <c r="I92" i="21"/>
  <c r="H93" i="21"/>
  <c r="K92" i="21"/>
  <c r="J92" i="21"/>
  <c r="L92" i="21"/>
  <c r="E93" i="21"/>
  <c r="D94" i="21"/>
  <c r="F93" i="21"/>
  <c r="O92" i="21"/>
  <c r="M92" i="21"/>
  <c r="N92" i="21"/>
  <c r="H94" i="21"/>
  <c r="J93" i="21"/>
  <c r="I93" i="21"/>
  <c r="K93" i="21"/>
  <c r="L93" i="21"/>
  <c r="D95" i="21"/>
  <c r="E94" i="21"/>
  <c r="F94" i="21"/>
  <c r="I94" i="21"/>
  <c r="K94" i="21"/>
  <c r="J94" i="21"/>
  <c r="L94" i="21"/>
  <c r="H95" i="21"/>
  <c r="M93" i="21"/>
  <c r="O93" i="21"/>
  <c r="N93" i="21"/>
  <c r="E95" i="21"/>
  <c r="F95" i="21"/>
  <c r="D96" i="21"/>
  <c r="O94" i="21"/>
  <c r="M94" i="21"/>
  <c r="N94" i="21"/>
  <c r="I95" i="21"/>
  <c r="J95" i="21"/>
  <c r="K95" i="21"/>
  <c r="L95" i="21"/>
  <c r="H96" i="21"/>
  <c r="D97" i="21"/>
  <c r="E96" i="21"/>
  <c r="F96" i="21"/>
  <c r="M95" i="21"/>
  <c r="O95" i="21"/>
  <c r="N95" i="21"/>
  <c r="I96" i="21"/>
  <c r="K96" i="21"/>
  <c r="L96" i="21"/>
  <c r="J96" i="21"/>
  <c r="H97" i="21"/>
  <c r="E97" i="21"/>
  <c r="F97" i="21"/>
  <c r="D98" i="21"/>
  <c r="O96" i="21"/>
  <c r="M96" i="21"/>
  <c r="N96" i="21"/>
  <c r="L97" i="21"/>
  <c r="H98" i="21"/>
  <c r="I97" i="21"/>
  <c r="J97" i="21"/>
  <c r="K97" i="21"/>
  <c r="E98" i="21"/>
  <c r="F98" i="21"/>
  <c r="D99" i="21"/>
  <c r="I98" i="21"/>
  <c r="K98" i="21"/>
  <c r="J98" i="21"/>
  <c r="L98" i="21"/>
  <c r="H99" i="21"/>
  <c r="N97" i="21"/>
  <c r="M97" i="21"/>
  <c r="O97" i="21"/>
  <c r="E99" i="21"/>
  <c r="F99" i="21"/>
  <c r="D100" i="21"/>
  <c r="M98" i="21"/>
  <c r="O98" i="21"/>
  <c r="N98" i="21"/>
  <c r="H100" i="21"/>
  <c r="L99" i="21"/>
  <c r="K99" i="21"/>
  <c r="J99" i="21"/>
  <c r="I99" i="21"/>
  <c r="E100" i="21"/>
  <c r="D101" i="21"/>
  <c r="F100" i="21"/>
  <c r="I100" i="21"/>
  <c r="K100" i="21"/>
  <c r="J100" i="21"/>
  <c r="L100" i="21"/>
  <c r="H101" i="21"/>
  <c r="M99" i="21"/>
  <c r="N99" i="21"/>
  <c r="O99" i="21"/>
  <c r="D102" i="21"/>
  <c r="F101" i="21"/>
  <c r="E101" i="21"/>
  <c r="N100" i="21"/>
  <c r="M100" i="21"/>
  <c r="O100" i="21"/>
  <c r="I101" i="21"/>
  <c r="K101" i="21"/>
  <c r="L101" i="21"/>
  <c r="J101" i="21"/>
  <c r="H102" i="21"/>
  <c r="E102" i="21"/>
  <c r="D103" i="21"/>
  <c r="F102" i="21"/>
  <c r="O101" i="21"/>
  <c r="N101" i="21"/>
  <c r="M101" i="21"/>
  <c r="H103" i="21"/>
  <c r="J102" i="21"/>
  <c r="L102" i="21"/>
  <c r="K102" i="21"/>
  <c r="I102" i="21"/>
  <c r="E103" i="21"/>
  <c r="D104" i="21"/>
  <c r="F103" i="21"/>
  <c r="K103" i="21"/>
  <c r="J103" i="21"/>
  <c r="H104" i="21"/>
  <c r="L103" i="21"/>
  <c r="I103" i="21"/>
  <c r="N102" i="21"/>
  <c r="M102" i="21"/>
  <c r="O102" i="21"/>
  <c r="F104" i="21"/>
  <c r="D105" i="21"/>
  <c r="E104" i="21"/>
  <c r="I104" i="21"/>
  <c r="K104" i="21"/>
  <c r="J104" i="21"/>
  <c r="H105" i="21"/>
  <c r="L104" i="21"/>
  <c r="O103" i="21"/>
  <c r="N103" i="21"/>
  <c r="M103" i="21"/>
  <c r="F105" i="21"/>
  <c r="D106" i="21"/>
  <c r="E105" i="21"/>
  <c r="N104" i="21"/>
  <c r="O104" i="21"/>
  <c r="M104" i="21"/>
  <c r="J105" i="21"/>
  <c r="L105" i="21"/>
  <c r="H106" i="21"/>
  <c r="K105" i="21"/>
  <c r="I105" i="21"/>
  <c r="F106" i="21"/>
  <c r="E106" i="21"/>
  <c r="D107" i="21"/>
  <c r="H107" i="21"/>
  <c r="I106" i="21"/>
  <c r="J106" i="21"/>
  <c r="K106" i="21"/>
  <c r="L106" i="21"/>
  <c r="M105" i="21"/>
  <c r="O105" i="21"/>
  <c r="N105" i="21"/>
  <c r="F107" i="21"/>
  <c r="E107" i="21"/>
  <c r="D108" i="21"/>
  <c r="H108" i="21"/>
  <c r="K107" i="21"/>
  <c r="L107" i="21"/>
  <c r="I107" i="21"/>
  <c r="J107" i="21"/>
  <c r="O106" i="21"/>
  <c r="M106" i="21"/>
  <c r="N106" i="21"/>
  <c r="D109" i="21"/>
  <c r="E108" i="21"/>
  <c r="F108" i="21"/>
  <c r="J108" i="21"/>
  <c r="I108" i="21"/>
  <c r="K108" i="21"/>
  <c r="L108" i="21"/>
  <c r="H109" i="21"/>
  <c r="O107" i="21"/>
  <c r="N107" i="21"/>
  <c r="M107" i="21"/>
  <c r="D110" i="21"/>
  <c r="F109" i="21"/>
  <c r="E109" i="21"/>
  <c r="M108" i="21"/>
  <c r="O108" i="21"/>
  <c r="N108" i="21"/>
  <c r="L109" i="21"/>
  <c r="K109" i="21"/>
  <c r="H110" i="21"/>
  <c r="I109" i="21"/>
  <c r="J109" i="21"/>
  <c r="F110" i="21"/>
  <c r="D111" i="21"/>
  <c r="E110" i="21"/>
  <c r="H111" i="21"/>
  <c r="K110" i="21"/>
  <c r="I110" i="21"/>
  <c r="L110" i="21"/>
  <c r="J110" i="21"/>
  <c r="M109" i="21"/>
  <c r="O109" i="21"/>
  <c r="N109" i="21"/>
  <c r="F111" i="21"/>
  <c r="E111" i="21"/>
  <c r="D112" i="21"/>
  <c r="K111" i="21"/>
  <c r="L111" i="21"/>
  <c r="J111" i="21"/>
  <c r="H112" i="21"/>
  <c r="I111" i="21"/>
  <c r="M110" i="21"/>
  <c r="N110" i="21"/>
  <c r="O110" i="21"/>
  <c r="F112" i="21"/>
  <c r="D113" i="21"/>
  <c r="E112" i="21"/>
  <c r="L112" i="21"/>
  <c r="I112" i="21"/>
  <c r="K112" i="21"/>
  <c r="J112" i="21"/>
  <c r="H113" i="21"/>
  <c r="N111" i="21"/>
  <c r="M111" i="21"/>
  <c r="O111" i="21"/>
  <c r="F113" i="21"/>
  <c r="D114" i="21"/>
  <c r="E113" i="21"/>
  <c r="M112" i="21"/>
  <c r="N112" i="21"/>
  <c r="O112" i="21"/>
  <c r="J113" i="21"/>
  <c r="L113" i="21"/>
  <c r="I113" i="21"/>
  <c r="H114" i="21"/>
  <c r="K113" i="21"/>
  <c r="D115" i="21"/>
  <c r="E114" i="21"/>
  <c r="F114" i="21"/>
  <c r="O113" i="21"/>
  <c r="N113" i="21"/>
  <c r="M113" i="21"/>
  <c r="L114" i="21"/>
  <c r="I114" i="21"/>
  <c r="H115" i="21"/>
  <c r="J114" i="21"/>
  <c r="K114" i="21"/>
  <c r="D116" i="21"/>
  <c r="E115" i="21"/>
  <c r="F115" i="21"/>
  <c r="N114" i="21"/>
  <c r="M114" i="21"/>
  <c r="O114" i="21"/>
  <c r="I115" i="21"/>
  <c r="K115" i="21"/>
  <c r="H116" i="21"/>
  <c r="J115" i="21"/>
  <c r="L115" i="21"/>
  <c r="E116" i="21"/>
  <c r="D117" i="21"/>
  <c r="F116" i="21"/>
  <c r="N115" i="21"/>
  <c r="O115" i="21"/>
  <c r="M115" i="21"/>
  <c r="K116" i="21"/>
  <c r="L116" i="21"/>
  <c r="I116" i="21"/>
  <c r="H117" i="21"/>
  <c r="J116" i="21"/>
  <c r="E117" i="21"/>
  <c r="D118" i="21"/>
  <c r="F117" i="21"/>
  <c r="M116" i="21"/>
  <c r="O116" i="21"/>
  <c r="N116" i="21"/>
  <c r="H118" i="21"/>
  <c r="L117" i="21"/>
  <c r="K117" i="21"/>
  <c r="J117" i="21"/>
  <c r="I117" i="21"/>
  <c r="E118" i="21"/>
  <c r="D119" i="21"/>
  <c r="F118" i="21"/>
  <c r="I118" i="21"/>
  <c r="J118" i="21"/>
  <c r="K118" i="21"/>
  <c r="H119" i="21"/>
  <c r="L118" i="21"/>
  <c r="O117" i="21"/>
  <c r="M117" i="21"/>
  <c r="N117" i="21"/>
  <c r="E119" i="21"/>
  <c r="F119" i="21"/>
  <c r="D120" i="21"/>
  <c r="O118" i="21"/>
  <c r="N118" i="21"/>
  <c r="M118" i="21"/>
  <c r="I119" i="21"/>
  <c r="L119" i="21"/>
  <c r="H120" i="21"/>
  <c r="K119" i="21"/>
  <c r="J119" i="21"/>
  <c r="F120" i="21"/>
  <c r="D121" i="21"/>
  <c r="E120" i="21"/>
  <c r="M119" i="21"/>
  <c r="N119" i="21"/>
  <c r="O119" i="21"/>
  <c r="L120" i="21"/>
  <c r="K120" i="21"/>
  <c r="J120" i="21"/>
  <c r="I120" i="21"/>
  <c r="H121" i="21"/>
  <c r="D122" i="21"/>
  <c r="E121" i="21"/>
  <c r="F121" i="21"/>
  <c r="M120" i="21"/>
  <c r="N120" i="21"/>
  <c r="O120" i="21"/>
  <c r="L121" i="21"/>
  <c r="J121" i="21"/>
  <c r="I121" i="21"/>
  <c r="K121" i="21"/>
  <c r="H122" i="21"/>
  <c r="D123" i="21"/>
  <c r="E122" i="21"/>
  <c r="F122" i="21"/>
  <c r="O121" i="21"/>
  <c r="N121" i="21"/>
  <c r="M121" i="21"/>
  <c r="J122" i="21"/>
  <c r="H123" i="21"/>
  <c r="K122" i="21"/>
  <c r="L122" i="21"/>
  <c r="I122" i="21"/>
  <c r="F123" i="21"/>
  <c r="E123" i="21"/>
  <c r="D124" i="21"/>
  <c r="H124" i="21"/>
  <c r="L123" i="21"/>
  <c r="J123" i="21"/>
  <c r="K123" i="21"/>
  <c r="I123" i="21"/>
  <c r="N122" i="21"/>
  <c r="M122" i="21"/>
  <c r="O122" i="21"/>
  <c r="F124" i="21"/>
  <c r="D125" i="21"/>
  <c r="E124" i="21"/>
  <c r="L124" i="21"/>
  <c r="K124" i="21"/>
  <c r="J124" i="21"/>
  <c r="I124" i="21"/>
  <c r="H125" i="21"/>
  <c r="O123" i="21"/>
  <c r="N123" i="21"/>
  <c r="M123" i="21"/>
  <c r="F125" i="21"/>
  <c r="E125" i="21"/>
  <c r="D126" i="21"/>
  <c r="N124" i="21"/>
  <c r="O124" i="21"/>
  <c r="M124" i="21"/>
  <c r="I125" i="21"/>
  <c r="K125" i="21"/>
  <c r="J125" i="21"/>
  <c r="H126" i="21"/>
  <c r="L125" i="21"/>
  <c r="E126" i="21"/>
  <c r="D127" i="21"/>
  <c r="F126" i="21"/>
  <c r="N125" i="21"/>
  <c r="O125" i="21"/>
  <c r="M125" i="21"/>
  <c r="L126" i="21"/>
  <c r="K126" i="21"/>
  <c r="I126" i="21"/>
  <c r="J126" i="21"/>
  <c r="H127" i="21"/>
  <c r="E127" i="21"/>
  <c r="D128" i="21"/>
  <c r="F127" i="21"/>
  <c r="N126" i="21"/>
  <c r="M126" i="21"/>
  <c r="O126" i="21"/>
  <c r="I127" i="21"/>
  <c r="J127" i="21"/>
  <c r="H128" i="21"/>
  <c r="K127" i="21"/>
  <c r="L127" i="21"/>
  <c r="F128" i="21"/>
  <c r="D129" i="21"/>
  <c r="E128" i="21"/>
  <c r="O127" i="21"/>
  <c r="N127" i="21"/>
  <c r="M127" i="21"/>
  <c r="I128" i="21"/>
  <c r="H129" i="21"/>
  <c r="L128" i="21"/>
  <c r="J128" i="21"/>
  <c r="K128" i="21"/>
  <c r="F129" i="21"/>
  <c r="D130" i="21"/>
  <c r="E129" i="21"/>
  <c r="O128" i="21"/>
  <c r="N128" i="21"/>
  <c r="M128" i="21"/>
  <c r="L129" i="21"/>
  <c r="I129" i="21"/>
  <c r="K129" i="21"/>
  <c r="H130" i="21"/>
  <c r="J129" i="21"/>
  <c r="E130" i="21"/>
  <c r="D131" i="21"/>
  <c r="F130" i="21"/>
  <c r="N129" i="21"/>
  <c r="O129" i="21"/>
  <c r="M129" i="21"/>
  <c r="K130" i="21"/>
  <c r="H131" i="21"/>
  <c r="L130" i="21"/>
  <c r="J130" i="21"/>
  <c r="I130" i="21"/>
  <c r="E131" i="21"/>
  <c r="F131" i="21"/>
  <c r="D132" i="21"/>
  <c r="K131" i="21"/>
  <c r="H132" i="21"/>
  <c r="J131" i="21"/>
  <c r="L131" i="21"/>
  <c r="I131" i="21"/>
  <c r="O130" i="21"/>
  <c r="N130" i="21"/>
  <c r="M130" i="21"/>
  <c r="D133" i="21"/>
  <c r="F132" i="21"/>
  <c r="E132" i="21"/>
  <c r="I132" i="21"/>
  <c r="L132" i="21"/>
  <c r="J132" i="21"/>
  <c r="K132" i="21"/>
  <c r="H133" i="21"/>
  <c r="M131" i="21"/>
  <c r="N131" i="21"/>
  <c r="O131" i="21"/>
  <c r="D134" i="21"/>
  <c r="F133" i="21"/>
  <c r="E133" i="21"/>
  <c r="O132" i="21"/>
  <c r="M132" i="21"/>
  <c r="N132" i="21"/>
  <c r="L133" i="21"/>
  <c r="K133" i="21"/>
  <c r="H134" i="21"/>
  <c r="J133" i="21"/>
  <c r="I133" i="21"/>
  <c r="D135" i="21"/>
  <c r="E134" i="21"/>
  <c r="F134" i="21"/>
  <c r="J134" i="21"/>
  <c r="L134" i="21"/>
  <c r="H135" i="21"/>
  <c r="K134" i="21"/>
  <c r="I134" i="21"/>
  <c r="M133" i="21"/>
  <c r="O133" i="21"/>
  <c r="N133" i="21"/>
  <c r="F135" i="21"/>
  <c r="D136" i="21"/>
  <c r="E135" i="21"/>
  <c r="K135" i="21"/>
  <c r="H136" i="21"/>
  <c r="I135" i="21"/>
  <c r="L135" i="21"/>
  <c r="J135" i="21"/>
  <c r="M134" i="21"/>
  <c r="N134" i="21"/>
  <c r="O134" i="21"/>
  <c r="F136" i="21"/>
  <c r="E136" i="21"/>
  <c r="D137" i="21"/>
  <c r="I136" i="21"/>
  <c r="J136" i="21"/>
  <c r="L136" i="21"/>
  <c r="H137" i="21"/>
  <c r="K136" i="21"/>
  <c r="N135" i="21"/>
  <c r="O135" i="21"/>
  <c r="M135" i="21"/>
  <c r="F137" i="21"/>
  <c r="E137" i="21"/>
  <c r="D138" i="21"/>
  <c r="N136" i="21"/>
  <c r="O136" i="21"/>
  <c r="M136" i="21"/>
  <c r="I137" i="21"/>
  <c r="H138" i="21"/>
  <c r="L137" i="21"/>
  <c r="J137" i="21"/>
  <c r="K137" i="21"/>
  <c r="D139" i="21"/>
  <c r="E138" i="21"/>
  <c r="F138" i="21"/>
  <c r="M137" i="21"/>
  <c r="O137" i="21"/>
  <c r="N137" i="21"/>
  <c r="L138" i="21"/>
  <c r="H139" i="21"/>
  <c r="I138" i="21"/>
  <c r="J138" i="21"/>
  <c r="K138" i="21"/>
  <c r="F139" i="21"/>
  <c r="E139" i="21"/>
  <c r="D140" i="21"/>
  <c r="I139" i="21"/>
  <c r="K139" i="21"/>
  <c r="J139" i="21"/>
  <c r="H140" i="21"/>
  <c r="L139" i="21"/>
  <c r="O138" i="21"/>
  <c r="M138" i="21"/>
  <c r="N138" i="21"/>
  <c r="E140" i="21"/>
  <c r="D141" i="21"/>
  <c r="F140" i="21"/>
  <c r="O139" i="21"/>
  <c r="N139" i="21"/>
  <c r="M139" i="21"/>
  <c r="L140" i="21"/>
  <c r="J140" i="21"/>
  <c r="K140" i="21"/>
  <c r="H141" i="21"/>
  <c r="I140" i="21"/>
  <c r="E141" i="21"/>
  <c r="F141" i="21"/>
  <c r="D142" i="21"/>
  <c r="J141" i="21"/>
  <c r="L141" i="21"/>
  <c r="K141" i="21"/>
  <c r="I141" i="21"/>
  <c r="H142" i="21"/>
  <c r="N140" i="21"/>
  <c r="M140" i="21"/>
  <c r="O140" i="21"/>
  <c r="E142" i="21"/>
  <c r="D143" i="21"/>
  <c r="F142" i="21"/>
  <c r="M141" i="21"/>
  <c r="O141" i="21"/>
  <c r="N141" i="21"/>
  <c r="L142" i="21"/>
  <c r="K142" i="21"/>
  <c r="H143" i="21"/>
  <c r="I142" i="21"/>
  <c r="J142" i="21"/>
  <c r="D144" i="21"/>
  <c r="F143" i="21"/>
  <c r="E143" i="21"/>
  <c r="K143" i="21"/>
  <c r="J143" i="21"/>
  <c r="H144" i="21"/>
  <c r="L143" i="21"/>
  <c r="I143" i="21"/>
  <c r="N142" i="21"/>
  <c r="O142" i="21"/>
  <c r="M142" i="21"/>
  <c r="D145" i="21"/>
  <c r="F144" i="21"/>
  <c r="E144" i="21"/>
  <c r="J144" i="21"/>
  <c r="L144" i="21"/>
  <c r="K144" i="21"/>
  <c r="I144" i="21"/>
  <c r="H145" i="21"/>
  <c r="M143" i="21"/>
  <c r="O143" i="21"/>
  <c r="N143" i="21"/>
  <c r="D146" i="21"/>
  <c r="E145" i="21"/>
  <c r="F145" i="21"/>
  <c r="M144" i="21"/>
  <c r="N144" i="21"/>
  <c r="O144" i="21"/>
  <c r="L145" i="21"/>
  <c r="H146" i="21"/>
  <c r="J145" i="21"/>
  <c r="K145" i="21"/>
  <c r="I145" i="21"/>
  <c r="D147" i="21"/>
  <c r="F146" i="21"/>
  <c r="E146" i="21"/>
  <c r="J146" i="21"/>
  <c r="K146" i="21"/>
  <c r="L146" i="21"/>
  <c r="I146" i="21"/>
  <c r="H147" i="21"/>
  <c r="M145" i="21"/>
  <c r="N145" i="21"/>
  <c r="O145" i="21"/>
  <c r="E147" i="21"/>
  <c r="D148" i="21"/>
  <c r="F147" i="21"/>
  <c r="O146" i="21"/>
  <c r="M146" i="21"/>
  <c r="N146" i="21"/>
  <c r="K147" i="21"/>
  <c r="I147" i="21"/>
  <c r="J147" i="21"/>
  <c r="L147" i="21"/>
  <c r="H148" i="21"/>
  <c r="F148" i="21"/>
  <c r="D149" i="21"/>
  <c r="E148" i="21"/>
  <c r="O147" i="21"/>
  <c r="N147" i="21"/>
  <c r="M147" i="21"/>
  <c r="J148" i="21"/>
  <c r="I148" i="21"/>
  <c r="L148" i="21"/>
  <c r="H149" i="21"/>
  <c r="K148" i="21"/>
  <c r="D150" i="21"/>
  <c r="E149" i="21"/>
  <c r="F149" i="21"/>
  <c r="M148" i="21"/>
  <c r="N148" i="21"/>
  <c r="O148" i="21"/>
  <c r="K149" i="21"/>
  <c r="I149" i="21"/>
  <c r="L149" i="21"/>
  <c r="H150" i="21"/>
  <c r="J149" i="21"/>
  <c r="D151" i="21"/>
  <c r="F150" i="21"/>
  <c r="E150" i="21"/>
  <c r="N149" i="21"/>
  <c r="O149" i="21"/>
  <c r="M149" i="21"/>
  <c r="I150" i="21"/>
  <c r="K150" i="21"/>
  <c r="H151" i="21"/>
  <c r="L150" i="21"/>
  <c r="J150" i="21"/>
  <c r="D152" i="21"/>
  <c r="E151" i="21"/>
  <c r="F151" i="21"/>
  <c r="M150" i="21"/>
  <c r="O150" i="21"/>
  <c r="N150" i="21"/>
  <c r="I151" i="21"/>
  <c r="L151" i="21"/>
  <c r="H152" i="21"/>
  <c r="K151" i="21"/>
  <c r="J151" i="21"/>
  <c r="D153" i="21"/>
  <c r="F152" i="21"/>
  <c r="E152" i="21"/>
  <c r="N151" i="21"/>
  <c r="O151" i="21"/>
  <c r="M151" i="21"/>
  <c r="H153" i="21"/>
  <c r="K152" i="21"/>
  <c r="L152" i="21"/>
  <c r="J152" i="21"/>
  <c r="I152" i="21"/>
  <c r="F153" i="21"/>
  <c r="E153" i="21"/>
  <c r="D154" i="21"/>
  <c r="L153" i="21"/>
  <c r="H154" i="21"/>
  <c r="K153" i="21"/>
  <c r="J153" i="21"/>
  <c r="I153" i="21"/>
  <c r="O152" i="21"/>
  <c r="N152" i="21"/>
  <c r="M152" i="21"/>
  <c r="F154" i="21"/>
  <c r="D155" i="21"/>
  <c r="E154" i="21"/>
  <c r="K154" i="21"/>
  <c r="I154" i="21"/>
  <c r="J154" i="21"/>
  <c r="H155" i="21"/>
  <c r="L154" i="21"/>
  <c r="N153" i="21"/>
  <c r="O153" i="21"/>
  <c r="M153" i="21"/>
  <c r="E155" i="21"/>
  <c r="D156" i="21"/>
  <c r="F155" i="21"/>
  <c r="N154" i="21"/>
  <c r="M154" i="21"/>
  <c r="O154" i="21"/>
  <c r="H156" i="21"/>
  <c r="K155" i="21"/>
  <c r="I155" i="21"/>
  <c r="L155" i="21"/>
  <c r="J155" i="21"/>
  <c r="E156" i="21"/>
  <c r="D157" i="21"/>
  <c r="F156" i="21"/>
  <c r="J156" i="21"/>
  <c r="I156" i="21"/>
  <c r="L156" i="21"/>
  <c r="H157" i="21"/>
  <c r="K156" i="21"/>
  <c r="N155" i="21"/>
  <c r="M155" i="21"/>
  <c r="O155" i="21"/>
  <c r="F157" i="21"/>
  <c r="E157" i="21"/>
  <c r="D158" i="21"/>
  <c r="M156" i="21"/>
  <c r="O156" i="21"/>
  <c r="N156" i="21"/>
  <c r="K157" i="21"/>
  <c r="H158" i="21"/>
  <c r="L157" i="21"/>
  <c r="I157" i="21"/>
  <c r="J157" i="21"/>
  <c r="D159" i="21"/>
  <c r="E158" i="21"/>
  <c r="F158" i="21"/>
  <c r="I158" i="21"/>
  <c r="H159" i="21"/>
  <c r="L158" i="21"/>
  <c r="K158" i="21"/>
  <c r="J158" i="21"/>
  <c r="N157" i="21"/>
  <c r="M157" i="21"/>
  <c r="O157" i="21"/>
  <c r="E159" i="21"/>
  <c r="F159" i="21"/>
  <c r="D160" i="21"/>
  <c r="N158" i="21"/>
  <c r="M158" i="21"/>
  <c r="O158" i="21"/>
  <c r="H160" i="21"/>
  <c r="I159" i="21"/>
  <c r="L159" i="21"/>
  <c r="K159" i="21"/>
  <c r="J159" i="21"/>
  <c r="E160" i="21"/>
  <c r="F160" i="21"/>
  <c r="D161" i="21"/>
  <c r="K160" i="21"/>
  <c r="L160" i="21"/>
  <c r="H161" i="21"/>
  <c r="J160" i="21"/>
  <c r="I160" i="21"/>
  <c r="O159" i="21"/>
  <c r="M159" i="21"/>
  <c r="N159" i="21"/>
  <c r="D162" i="21"/>
  <c r="F161" i="21"/>
  <c r="E161" i="21"/>
  <c r="J161" i="21"/>
  <c r="H162" i="21"/>
  <c r="L161" i="21"/>
  <c r="I161" i="21"/>
  <c r="K161" i="21"/>
  <c r="N160" i="21"/>
  <c r="O160" i="21"/>
  <c r="M160" i="21"/>
  <c r="F162" i="21"/>
  <c r="D163" i="21"/>
  <c r="E162" i="21"/>
  <c r="I162" i="21"/>
  <c r="L162" i="21"/>
  <c r="J162" i="21"/>
  <c r="K162" i="21"/>
  <c r="H163" i="21"/>
  <c r="M161" i="21"/>
  <c r="N161" i="21"/>
  <c r="O161" i="21"/>
  <c r="E163" i="21"/>
  <c r="F163" i="21"/>
  <c r="D164" i="21"/>
  <c r="O162" i="21"/>
  <c r="M162" i="21"/>
  <c r="N162" i="21"/>
  <c r="I163" i="21"/>
  <c r="L163" i="21"/>
  <c r="H164" i="21"/>
  <c r="K163" i="21"/>
  <c r="J163" i="21"/>
  <c r="E164" i="21"/>
  <c r="D165" i="21"/>
  <c r="F164" i="21"/>
  <c r="M163" i="21"/>
  <c r="O163" i="21"/>
  <c r="N163" i="21"/>
  <c r="I164" i="21"/>
  <c r="J164" i="21"/>
  <c r="L164" i="21"/>
  <c r="H165" i="21"/>
  <c r="K164" i="21"/>
  <c r="F165" i="21"/>
  <c r="E165" i="21"/>
  <c r="D166" i="21"/>
  <c r="M164" i="21"/>
  <c r="N164" i="21"/>
  <c r="O164" i="21"/>
  <c r="K165" i="21"/>
  <c r="L165" i="21"/>
  <c r="J165" i="21"/>
  <c r="H166" i="21"/>
  <c r="I165" i="21"/>
  <c r="E166" i="21"/>
  <c r="D167" i="21"/>
  <c r="F166" i="21"/>
  <c r="K166" i="21"/>
  <c r="L166" i="21"/>
  <c r="J166" i="21"/>
  <c r="I166" i="21"/>
  <c r="H167" i="21"/>
  <c r="N165" i="21"/>
  <c r="O165" i="21"/>
  <c r="M165" i="21"/>
  <c r="E167" i="21"/>
  <c r="F167" i="21"/>
  <c r="D168" i="21"/>
  <c r="M166" i="21"/>
  <c r="O166" i="21"/>
  <c r="N166" i="21"/>
  <c r="L167" i="21"/>
  <c r="H168" i="21"/>
  <c r="I167" i="21"/>
  <c r="J167" i="21"/>
  <c r="K167" i="21"/>
  <c r="F168" i="21"/>
  <c r="D169" i="21"/>
  <c r="E168" i="21"/>
  <c r="I168" i="21"/>
  <c r="K168" i="21"/>
  <c r="J168" i="21"/>
  <c r="L168" i="21"/>
  <c r="H169" i="21"/>
  <c r="M167" i="21"/>
  <c r="O167" i="21"/>
  <c r="N167" i="21"/>
  <c r="E169" i="21"/>
  <c r="F169" i="21"/>
  <c r="D170" i="21"/>
  <c r="O168" i="21"/>
  <c r="N168" i="21"/>
  <c r="M168" i="21"/>
  <c r="L169" i="21"/>
  <c r="I169" i="21"/>
  <c r="K169" i="21"/>
  <c r="H170" i="21"/>
  <c r="J169" i="21"/>
  <c r="E170" i="21"/>
  <c r="D171" i="21"/>
  <c r="F170" i="21"/>
  <c r="M169" i="21"/>
  <c r="O169" i="21"/>
  <c r="N169" i="21"/>
  <c r="H171" i="21"/>
  <c r="L170" i="21"/>
  <c r="K170" i="21"/>
  <c r="J170" i="21"/>
  <c r="I170" i="21"/>
  <c r="E171" i="21"/>
  <c r="F171" i="21"/>
  <c r="D172" i="21"/>
  <c r="J171" i="21"/>
  <c r="I171" i="21"/>
  <c r="H172" i="21"/>
  <c r="L171" i="21"/>
  <c r="K171" i="21"/>
  <c r="N170" i="21"/>
  <c r="M170" i="21"/>
  <c r="O170" i="21"/>
  <c r="E172" i="21"/>
  <c r="F172" i="21"/>
  <c r="D173" i="21"/>
  <c r="O171" i="21"/>
  <c r="M171" i="21"/>
  <c r="N171" i="21"/>
  <c r="I172" i="21"/>
  <c r="J172" i="21"/>
  <c r="H173" i="21"/>
  <c r="K172" i="21"/>
  <c r="L172" i="21"/>
  <c r="D174" i="21"/>
  <c r="E173" i="21"/>
  <c r="F173" i="21"/>
  <c r="M172" i="21"/>
  <c r="N172" i="21"/>
  <c r="O172" i="21"/>
  <c r="H174" i="21"/>
  <c r="J173" i="21"/>
  <c r="L173" i="21"/>
  <c r="K173" i="21"/>
  <c r="I173" i="21"/>
  <c r="D175" i="21"/>
  <c r="F174" i="21"/>
  <c r="E174" i="21"/>
  <c r="H175" i="21"/>
  <c r="K174" i="21"/>
  <c r="I174" i="21"/>
  <c r="J174" i="21"/>
  <c r="L174" i="21"/>
  <c r="N173" i="21"/>
  <c r="M173" i="21"/>
  <c r="O173" i="21"/>
  <c r="D176" i="21"/>
  <c r="F175" i="21"/>
  <c r="E175" i="21"/>
  <c r="I175" i="21"/>
  <c r="L175" i="21"/>
  <c r="J175" i="21"/>
  <c r="H176" i="21"/>
  <c r="K175" i="21"/>
  <c r="O174" i="21"/>
  <c r="M174" i="21"/>
  <c r="N174" i="21"/>
  <c r="E176" i="21"/>
  <c r="D177" i="21"/>
  <c r="F176" i="21"/>
  <c r="N175" i="21"/>
  <c r="O175" i="21"/>
  <c r="M175" i="21"/>
  <c r="L176" i="21"/>
  <c r="J176" i="21"/>
  <c r="I176" i="21"/>
  <c r="H177" i="21"/>
  <c r="K176" i="21"/>
  <c r="F177" i="21"/>
  <c r="D178" i="21"/>
  <c r="E177" i="21"/>
  <c r="N176" i="21"/>
  <c r="M176" i="21"/>
  <c r="O176" i="21"/>
  <c r="K177" i="21"/>
  <c r="J177" i="21"/>
  <c r="H178" i="21"/>
  <c r="L177" i="21"/>
  <c r="I177" i="21"/>
  <c r="D179" i="21"/>
  <c r="E178" i="21"/>
  <c r="F178" i="21"/>
  <c r="H179" i="21"/>
  <c r="J178" i="21"/>
  <c r="I178" i="21"/>
  <c r="L178" i="21"/>
  <c r="K178" i="21"/>
  <c r="M177" i="21"/>
  <c r="N177" i="21"/>
  <c r="O177" i="21"/>
  <c r="E179" i="21"/>
  <c r="D180" i="21"/>
  <c r="F179" i="21"/>
  <c r="K179" i="21"/>
  <c r="I179" i="21"/>
  <c r="J179" i="21"/>
  <c r="L179" i="21"/>
  <c r="H180" i="21"/>
  <c r="M178" i="21"/>
  <c r="N178" i="21"/>
  <c r="O178" i="21"/>
  <c r="D181" i="21"/>
  <c r="F180" i="21"/>
  <c r="E180" i="21"/>
  <c r="O179" i="21"/>
  <c r="N179" i="21"/>
  <c r="M179" i="21"/>
  <c r="J180" i="21"/>
  <c r="L180" i="21"/>
  <c r="H181" i="21"/>
  <c r="I180" i="21"/>
  <c r="K180" i="21"/>
  <c r="D182" i="21"/>
  <c r="E181" i="21"/>
  <c r="F181" i="21"/>
  <c r="L181" i="21"/>
  <c r="K181" i="21"/>
  <c r="J181" i="21"/>
  <c r="H182" i="21"/>
  <c r="I181" i="21"/>
  <c r="M180" i="21"/>
  <c r="N180" i="21"/>
  <c r="O180" i="21"/>
  <c r="E182" i="21"/>
  <c r="F182" i="21"/>
  <c r="D183" i="21"/>
  <c r="L182" i="21"/>
  <c r="I182" i="21"/>
  <c r="K182" i="21"/>
  <c r="H183" i="21"/>
  <c r="J182" i="21"/>
  <c r="O181" i="21"/>
  <c r="N181" i="21"/>
  <c r="M181" i="21"/>
  <c r="D184" i="21"/>
  <c r="E183" i="21"/>
  <c r="F183" i="21"/>
  <c r="M182" i="21"/>
  <c r="O182" i="21"/>
  <c r="N182" i="21"/>
  <c r="J183" i="21"/>
  <c r="L183" i="21"/>
  <c r="H184" i="21"/>
  <c r="K183" i="21"/>
  <c r="I183" i="21"/>
  <c r="F184" i="21"/>
  <c r="D185" i="21"/>
  <c r="E184" i="21"/>
  <c r="K184" i="21"/>
  <c r="J184" i="21"/>
  <c r="I184" i="21"/>
  <c r="L184" i="21"/>
  <c r="H185" i="21"/>
  <c r="N183" i="21"/>
  <c r="O183" i="21"/>
  <c r="M183" i="21"/>
  <c r="E185" i="21"/>
  <c r="D186" i="21"/>
  <c r="F185" i="21"/>
  <c r="N184" i="21"/>
  <c r="M184" i="21"/>
  <c r="O184" i="21"/>
  <c r="J185" i="21"/>
  <c r="L185" i="21"/>
  <c r="K185" i="21"/>
  <c r="H186" i="21"/>
  <c r="I185" i="21"/>
  <c r="F186" i="21"/>
  <c r="E186" i="21"/>
  <c r="D187" i="21"/>
  <c r="K186" i="21"/>
  <c r="J186" i="21"/>
  <c r="L186" i="21"/>
  <c r="I186" i="21"/>
  <c r="H187" i="21"/>
  <c r="N185" i="21"/>
  <c r="M185" i="21"/>
  <c r="O185" i="21"/>
  <c r="D188" i="21"/>
  <c r="E187" i="21"/>
  <c r="F187" i="21"/>
  <c r="O186" i="21"/>
  <c r="N186" i="21"/>
  <c r="M186" i="21"/>
  <c r="H188" i="21"/>
  <c r="L187" i="21"/>
  <c r="K187" i="21"/>
  <c r="J187" i="21"/>
  <c r="I187" i="21"/>
  <c r="E188" i="21"/>
  <c r="D189" i="21"/>
  <c r="F188" i="21"/>
  <c r="K188" i="21"/>
  <c r="J188" i="21"/>
  <c r="H189" i="21"/>
  <c r="L188" i="21"/>
  <c r="I188" i="21"/>
  <c r="O187" i="21"/>
  <c r="M187" i="21"/>
  <c r="N187" i="21"/>
  <c r="D190" i="21"/>
  <c r="F189" i="21"/>
  <c r="E189" i="21"/>
  <c r="L189" i="21"/>
  <c r="H190" i="21"/>
  <c r="K189" i="21"/>
  <c r="J189" i="21"/>
  <c r="I189" i="21"/>
  <c r="M188" i="21"/>
  <c r="N188" i="21"/>
  <c r="O188" i="21"/>
  <c r="E190" i="21"/>
  <c r="D191" i="21"/>
  <c r="F190" i="21"/>
  <c r="J190" i="21"/>
  <c r="H191" i="21"/>
  <c r="L190" i="21"/>
  <c r="I190" i="21"/>
  <c r="K190" i="21"/>
  <c r="N189" i="21"/>
  <c r="O189" i="21"/>
  <c r="M189" i="21"/>
  <c r="D192" i="21"/>
  <c r="F191" i="21"/>
  <c r="E191" i="21"/>
  <c r="H192" i="21"/>
  <c r="L191" i="21"/>
  <c r="I191" i="21"/>
  <c r="J191" i="21"/>
  <c r="K191" i="21"/>
  <c r="M190" i="21"/>
  <c r="N190" i="21"/>
  <c r="O190" i="21"/>
  <c r="F192" i="21"/>
  <c r="D193" i="21"/>
  <c r="E192" i="21"/>
  <c r="J192" i="21"/>
  <c r="I192" i="21"/>
  <c r="L192" i="21"/>
  <c r="H193" i="21"/>
  <c r="K192" i="21"/>
  <c r="M191" i="21"/>
  <c r="O191" i="21"/>
  <c r="N191" i="21"/>
  <c r="D194" i="21"/>
  <c r="E193" i="21"/>
  <c r="F193" i="21"/>
  <c r="M192" i="21"/>
  <c r="O192" i="21"/>
  <c r="N192" i="21"/>
  <c r="K193" i="21"/>
  <c r="L193" i="21"/>
  <c r="H194" i="21"/>
  <c r="I193" i="21"/>
  <c r="J193" i="21"/>
  <c r="E194" i="21"/>
  <c r="D195" i="21"/>
  <c r="F194" i="21"/>
  <c r="I194" i="21"/>
  <c r="J194" i="21"/>
  <c r="L194" i="21"/>
  <c r="K194" i="21"/>
  <c r="H195" i="21"/>
  <c r="N193" i="21"/>
  <c r="M193" i="21"/>
  <c r="O193" i="21"/>
  <c r="F195" i="21"/>
  <c r="E195" i="21"/>
  <c r="D196" i="21"/>
  <c r="M194" i="21"/>
  <c r="N194" i="21"/>
  <c r="O194" i="21"/>
  <c r="K195" i="21"/>
  <c r="I195" i="21"/>
  <c r="J195" i="21"/>
  <c r="L195" i="21"/>
  <c r="H196" i="21"/>
  <c r="E196" i="21"/>
  <c r="F196" i="21"/>
  <c r="D197" i="21"/>
  <c r="M195" i="21"/>
  <c r="N195" i="21"/>
  <c r="O195" i="21"/>
  <c r="K196" i="21"/>
  <c r="L196" i="21"/>
  <c r="I196" i="21"/>
  <c r="H197" i="21"/>
  <c r="J196" i="21"/>
  <c r="D198" i="21"/>
  <c r="E197" i="21"/>
  <c r="F197" i="21"/>
  <c r="N196" i="21"/>
  <c r="O196" i="21"/>
  <c r="M196" i="21"/>
  <c r="K197" i="21"/>
  <c r="L197" i="21"/>
  <c r="I197" i="21"/>
  <c r="H198" i="21"/>
  <c r="J197" i="21"/>
  <c r="F198" i="21"/>
  <c r="E198" i="21"/>
  <c r="D199" i="21"/>
  <c r="N197" i="21"/>
  <c r="O197" i="21"/>
  <c r="M197" i="21"/>
  <c r="I198" i="21"/>
  <c r="J198" i="21"/>
  <c r="K198" i="21"/>
  <c r="L198" i="21"/>
  <c r="H199" i="21"/>
  <c r="F199" i="21"/>
  <c r="E199" i="21"/>
  <c r="D200" i="21"/>
  <c r="N198" i="21"/>
  <c r="M198" i="21"/>
  <c r="O198" i="21"/>
  <c r="I199" i="21"/>
  <c r="L199" i="21"/>
  <c r="H200" i="21"/>
  <c r="K199" i="21"/>
  <c r="J199" i="21"/>
  <c r="D201" i="21"/>
  <c r="E200" i="21"/>
  <c r="F200" i="21"/>
  <c r="O199" i="21"/>
  <c r="M199" i="21"/>
  <c r="N199" i="21"/>
  <c r="L200" i="21"/>
  <c r="I200" i="21"/>
  <c r="K200" i="21"/>
  <c r="H201" i="21"/>
  <c r="J200" i="21"/>
  <c r="D202" i="21"/>
  <c r="F201" i="21"/>
  <c r="E201" i="21"/>
  <c r="N200" i="21"/>
  <c r="O200" i="21"/>
  <c r="M200" i="21"/>
  <c r="K201" i="21"/>
  <c r="L201" i="21"/>
  <c r="I201" i="21"/>
  <c r="J201" i="21"/>
  <c r="H202" i="21"/>
  <c r="F202" i="21"/>
  <c r="E202" i="21"/>
  <c r="D203" i="21"/>
  <c r="O201" i="21"/>
  <c r="M201" i="21"/>
  <c r="N201" i="21"/>
  <c r="J202" i="21"/>
  <c r="L202" i="21"/>
  <c r="K202" i="21"/>
  <c r="H203" i="21"/>
  <c r="I202" i="21"/>
  <c r="F203" i="21"/>
  <c r="E203" i="21"/>
  <c r="D204" i="21"/>
  <c r="J203" i="21"/>
  <c r="H204" i="21"/>
  <c r="L203" i="21"/>
  <c r="I203" i="21"/>
  <c r="K203" i="21"/>
  <c r="N202" i="21"/>
  <c r="O202" i="21"/>
  <c r="M202" i="21"/>
  <c r="E204" i="21"/>
  <c r="F204" i="21"/>
  <c r="D205" i="21"/>
  <c r="H205" i="21"/>
  <c r="I204" i="21"/>
  <c r="K204" i="21"/>
  <c r="J204" i="21"/>
  <c r="L204" i="21"/>
  <c r="N203" i="21"/>
  <c r="M203" i="21"/>
  <c r="O203" i="21"/>
  <c r="D206" i="21"/>
  <c r="F205" i="21"/>
  <c r="E205" i="21"/>
  <c r="I205" i="21"/>
  <c r="H206" i="21"/>
  <c r="L205" i="21"/>
  <c r="K205" i="21"/>
  <c r="J205" i="21"/>
  <c r="O204" i="21"/>
  <c r="M204" i="21"/>
  <c r="N204" i="21"/>
  <c r="D207" i="21"/>
  <c r="F206" i="21"/>
  <c r="E206" i="21"/>
  <c r="N205" i="21"/>
  <c r="O205" i="21"/>
  <c r="M205" i="21"/>
  <c r="J206" i="21"/>
  <c r="K206" i="21"/>
  <c r="I206" i="21"/>
  <c r="H207" i="21"/>
  <c r="L206" i="21"/>
  <c r="D208" i="21"/>
  <c r="F207" i="21"/>
  <c r="E207" i="21"/>
  <c r="O206" i="21"/>
  <c r="M206" i="21"/>
  <c r="N206" i="21"/>
  <c r="K207" i="21"/>
  <c r="J207" i="21"/>
  <c r="I207" i="21"/>
  <c r="H208" i="21"/>
  <c r="L207" i="21"/>
  <c r="F208" i="21"/>
  <c r="D209" i="21"/>
  <c r="E208" i="21"/>
  <c r="O207" i="21"/>
  <c r="N207" i="21"/>
  <c r="M207" i="21"/>
  <c r="I208" i="21"/>
  <c r="L208" i="21"/>
  <c r="J208" i="21"/>
  <c r="K208" i="21"/>
  <c r="H209" i="21"/>
  <c r="F209" i="21"/>
  <c r="D210" i="21"/>
  <c r="E209" i="21"/>
  <c r="M208" i="21"/>
  <c r="O208" i="21"/>
  <c r="N208" i="21"/>
  <c r="I209" i="21"/>
  <c r="H210" i="21"/>
  <c r="K209" i="21"/>
  <c r="J209" i="21"/>
  <c r="L209" i="21"/>
  <c r="D211" i="21"/>
  <c r="F210" i="21"/>
  <c r="E210" i="21"/>
  <c r="N209" i="21"/>
  <c r="M209" i="21"/>
  <c r="O209" i="21"/>
  <c r="I210" i="21"/>
  <c r="J210" i="21"/>
  <c r="H211" i="21"/>
  <c r="L210" i="21"/>
  <c r="K210" i="21"/>
  <c r="D212" i="21"/>
  <c r="F211" i="21"/>
  <c r="E211" i="21"/>
  <c r="O210" i="21"/>
  <c r="M210" i="21"/>
  <c r="N210" i="21"/>
  <c r="H212" i="21"/>
  <c r="I211" i="21"/>
  <c r="J211" i="21"/>
  <c r="K211" i="21"/>
  <c r="L211" i="21"/>
  <c r="E212" i="21"/>
  <c r="D213" i="21"/>
  <c r="F212" i="21"/>
  <c r="J212" i="21"/>
  <c r="K212" i="21"/>
  <c r="H213" i="21"/>
  <c r="L212" i="21"/>
  <c r="I212" i="21"/>
  <c r="O211" i="21"/>
  <c r="M211" i="21"/>
  <c r="N211" i="21"/>
  <c r="D214" i="21"/>
  <c r="F213" i="21"/>
  <c r="E213" i="21"/>
  <c r="K213" i="21"/>
  <c r="I213" i="21"/>
  <c r="J213" i="21"/>
  <c r="L213" i="21"/>
  <c r="H214" i="21"/>
  <c r="M212" i="21"/>
  <c r="N212" i="21"/>
  <c r="O212" i="21"/>
  <c r="F214" i="21"/>
  <c r="E214" i="21"/>
  <c r="D215" i="21"/>
  <c r="M213" i="21"/>
  <c r="N213" i="21"/>
  <c r="O213" i="21"/>
  <c r="K214" i="21"/>
  <c r="L214" i="21"/>
  <c r="H215" i="21"/>
  <c r="I214" i="21"/>
  <c r="J214" i="21"/>
  <c r="E215" i="21"/>
  <c r="D216" i="21"/>
  <c r="F215" i="21"/>
  <c r="J215" i="21"/>
  <c r="L215" i="21"/>
  <c r="H216" i="21"/>
  <c r="I215" i="21"/>
  <c r="K215" i="21"/>
  <c r="N214" i="21"/>
  <c r="M214" i="21"/>
  <c r="O214" i="21"/>
  <c r="D217" i="21"/>
  <c r="F216" i="21"/>
  <c r="E216" i="21"/>
  <c r="L216" i="21"/>
  <c r="K216" i="21"/>
  <c r="H217" i="21"/>
  <c r="J216" i="21"/>
  <c r="I216" i="21"/>
  <c r="N215" i="21"/>
  <c r="M215" i="21"/>
  <c r="O215" i="21"/>
  <c r="E217" i="21"/>
  <c r="F217" i="21"/>
  <c r="D218" i="21"/>
  <c r="K217" i="21"/>
  <c r="I217" i="21"/>
  <c r="H218" i="21"/>
  <c r="J217" i="21"/>
  <c r="L217" i="21"/>
  <c r="O216" i="21"/>
  <c r="M216" i="21"/>
  <c r="N216" i="21"/>
  <c r="E218" i="21"/>
  <c r="F218" i="21"/>
  <c r="D219" i="21"/>
  <c r="N217" i="21"/>
  <c r="O217" i="21"/>
  <c r="M217" i="21"/>
  <c r="K218" i="21"/>
  <c r="L218" i="21"/>
  <c r="J218" i="21"/>
  <c r="H219" i="21"/>
  <c r="I218" i="21"/>
  <c r="F219" i="21"/>
  <c r="D220" i="21"/>
  <c r="E219" i="21"/>
  <c r="I219" i="21"/>
  <c r="L219" i="21"/>
  <c r="K219" i="21"/>
  <c r="H220" i="21"/>
  <c r="J219" i="21"/>
  <c r="N218" i="21"/>
  <c r="O218" i="21"/>
  <c r="M218" i="21"/>
  <c r="D221" i="21"/>
  <c r="F220" i="21"/>
  <c r="E220" i="21"/>
  <c r="O219" i="21"/>
  <c r="N219" i="21"/>
  <c r="M219" i="21"/>
  <c r="H221" i="21"/>
  <c r="K220" i="21"/>
  <c r="L220" i="21"/>
  <c r="I220" i="21"/>
  <c r="J220" i="21"/>
  <c r="F221" i="21"/>
  <c r="E221" i="21"/>
  <c r="D222" i="21"/>
  <c r="H222" i="21"/>
  <c r="K221" i="21"/>
  <c r="J221" i="21"/>
  <c r="I221" i="21"/>
  <c r="L221" i="21"/>
  <c r="M220" i="21"/>
  <c r="N220" i="21"/>
  <c r="O220" i="21"/>
  <c r="D223" i="21"/>
  <c r="F222" i="21"/>
  <c r="E222" i="21"/>
  <c r="I222" i="21"/>
  <c r="L222" i="21"/>
  <c r="K222" i="21"/>
  <c r="H223" i="21"/>
  <c r="J222" i="21"/>
  <c r="N221" i="21"/>
  <c r="O221" i="21"/>
  <c r="M221" i="21"/>
  <c r="E223" i="21"/>
  <c r="D224" i="21"/>
  <c r="F223" i="21"/>
  <c r="N222" i="21"/>
  <c r="O222" i="21"/>
  <c r="M222" i="21"/>
  <c r="J223" i="21"/>
  <c r="H224" i="21"/>
  <c r="K223" i="21"/>
  <c r="L223" i="21"/>
  <c r="I223" i="21"/>
  <c r="E224" i="21"/>
  <c r="D225" i="21"/>
  <c r="F224" i="21"/>
  <c r="J224" i="21"/>
  <c r="I224" i="21"/>
  <c r="H225" i="21"/>
  <c r="K224" i="21"/>
  <c r="L224" i="21"/>
  <c r="O223" i="21"/>
  <c r="N223" i="21"/>
  <c r="M223" i="21"/>
  <c r="F225" i="21"/>
  <c r="D226" i="21"/>
  <c r="E225" i="21"/>
  <c r="N224" i="21"/>
  <c r="M224" i="21"/>
  <c r="O224" i="21"/>
  <c r="L225" i="21"/>
  <c r="K225" i="21"/>
  <c r="H226" i="21"/>
  <c r="J225" i="21"/>
  <c r="I225" i="21"/>
  <c r="E226" i="21"/>
  <c r="F226" i="21"/>
  <c r="D227" i="21"/>
  <c r="K226" i="21"/>
  <c r="L226" i="21"/>
  <c r="J226" i="21"/>
  <c r="H227" i="21"/>
  <c r="I226" i="21"/>
  <c r="M225" i="21"/>
  <c r="N225" i="21"/>
  <c r="O225" i="21"/>
  <c r="D228" i="21"/>
  <c r="F227" i="21"/>
  <c r="E227" i="21"/>
  <c r="J227" i="21"/>
  <c r="K227" i="21"/>
  <c r="H228" i="21"/>
  <c r="I227" i="21"/>
  <c r="L227" i="21"/>
  <c r="M226" i="21"/>
  <c r="N226" i="21"/>
  <c r="O226" i="21"/>
  <c r="F228" i="21"/>
  <c r="D229" i="21"/>
  <c r="E228" i="21"/>
  <c r="L228" i="21"/>
  <c r="J228" i="21"/>
  <c r="H229" i="21"/>
  <c r="I228" i="21"/>
  <c r="K228" i="21"/>
  <c r="M227" i="21"/>
  <c r="N227" i="21"/>
  <c r="O227" i="21"/>
  <c r="E229" i="21"/>
  <c r="F229" i="21"/>
  <c r="D230" i="21"/>
  <c r="L229" i="21"/>
  <c r="I229" i="21"/>
  <c r="K229" i="21"/>
  <c r="J229" i="21"/>
  <c r="H230" i="21"/>
  <c r="N228" i="21"/>
  <c r="O228" i="21"/>
  <c r="M228" i="21"/>
  <c r="E230" i="21"/>
  <c r="F230" i="21"/>
  <c r="D231" i="21"/>
  <c r="N229" i="21"/>
  <c r="O229" i="21"/>
  <c r="M229" i="21"/>
  <c r="K230" i="21"/>
  <c r="I230" i="21"/>
  <c r="H231" i="21"/>
  <c r="L230" i="21"/>
  <c r="J230" i="21"/>
  <c r="E231" i="21"/>
  <c r="F231" i="21"/>
  <c r="D232" i="21"/>
  <c r="N230" i="21"/>
  <c r="O230" i="21"/>
  <c r="M230" i="21"/>
  <c r="K231" i="21"/>
  <c r="J231" i="21"/>
  <c r="L231" i="21"/>
  <c r="I231" i="21"/>
  <c r="H232" i="21"/>
  <c r="D233" i="21"/>
  <c r="F232" i="21"/>
  <c r="E232" i="21"/>
  <c r="M231" i="21"/>
  <c r="N231" i="21"/>
  <c r="O231" i="21"/>
  <c r="J232" i="21"/>
  <c r="L232" i="21"/>
  <c r="I232" i="21"/>
  <c r="K232" i="21"/>
  <c r="H233" i="21"/>
  <c r="E233" i="21"/>
  <c r="D234" i="21"/>
  <c r="F233" i="21"/>
  <c r="N232" i="21"/>
  <c r="O232" i="21"/>
  <c r="M232" i="21"/>
  <c r="J233" i="21"/>
  <c r="K233" i="21"/>
  <c r="I233" i="21"/>
  <c r="L233" i="21"/>
  <c r="H234" i="21"/>
  <c r="F234" i="21"/>
  <c r="D235" i="21"/>
  <c r="E234" i="21"/>
  <c r="N233" i="21"/>
  <c r="O233" i="21"/>
  <c r="M233" i="21"/>
  <c r="H235" i="21"/>
  <c r="K234" i="21"/>
  <c r="I234" i="21"/>
  <c r="L234" i="21"/>
  <c r="J234" i="21"/>
  <c r="E235" i="21"/>
  <c r="F235" i="21"/>
  <c r="D236" i="21"/>
  <c r="K235" i="21"/>
  <c r="L235" i="21"/>
  <c r="J235" i="21"/>
  <c r="I235" i="21"/>
  <c r="H236" i="21"/>
  <c r="O234" i="21"/>
  <c r="N234" i="21"/>
  <c r="M234" i="21"/>
  <c r="D237" i="21"/>
  <c r="F236" i="21"/>
  <c r="E236" i="21"/>
  <c r="O235" i="21"/>
  <c r="M235" i="21"/>
  <c r="N235" i="21"/>
  <c r="I236" i="21"/>
  <c r="L236" i="21"/>
  <c r="H237" i="21"/>
  <c r="J236" i="21"/>
  <c r="K236" i="21"/>
  <c r="E237" i="21"/>
  <c r="F237" i="21"/>
  <c r="D238" i="21"/>
  <c r="N236" i="21"/>
  <c r="O236" i="21"/>
  <c r="M236" i="21"/>
  <c r="J237" i="21"/>
  <c r="L237" i="21"/>
  <c r="H238" i="21"/>
  <c r="I237" i="21"/>
  <c r="K237" i="21"/>
  <c r="E238" i="21"/>
  <c r="D239" i="21"/>
  <c r="F238" i="21"/>
  <c r="L238" i="21"/>
  <c r="H239" i="21"/>
  <c r="I238" i="21"/>
  <c r="K238" i="21"/>
  <c r="J238" i="21"/>
  <c r="N237" i="21"/>
  <c r="O237" i="21"/>
  <c r="M237" i="21"/>
  <c r="D240" i="21"/>
  <c r="E239" i="21"/>
  <c r="F239" i="21"/>
  <c r="K239" i="21"/>
  <c r="H240" i="21"/>
  <c r="I239" i="21"/>
  <c r="L239" i="21"/>
  <c r="J239" i="21"/>
  <c r="O238" i="21"/>
  <c r="N238" i="21"/>
  <c r="M238" i="21"/>
  <c r="D241" i="21"/>
  <c r="E240" i="21"/>
  <c r="F240" i="21"/>
  <c r="I240" i="21"/>
  <c r="H241" i="21"/>
  <c r="L240" i="21"/>
  <c r="J240" i="21"/>
  <c r="K240" i="21"/>
  <c r="M239" i="21"/>
  <c r="O239" i="21"/>
  <c r="N239" i="21"/>
  <c r="F241" i="21"/>
  <c r="D242" i="21"/>
  <c r="E241" i="21"/>
  <c r="O240" i="21"/>
  <c r="M240" i="21"/>
  <c r="N240" i="21"/>
  <c r="J241" i="21"/>
  <c r="K241" i="21"/>
  <c r="L241" i="21"/>
  <c r="I241" i="21"/>
  <c r="H242" i="21"/>
  <c r="F242" i="21"/>
  <c r="E242" i="21"/>
  <c r="D243" i="21"/>
  <c r="M241" i="21"/>
  <c r="O241" i="21"/>
  <c r="N241" i="21"/>
  <c r="I242" i="21"/>
  <c r="J242" i="21"/>
  <c r="L242" i="21"/>
  <c r="K242" i="21"/>
  <c r="H243" i="21"/>
  <c r="D244" i="21"/>
  <c r="F243" i="21"/>
  <c r="E243" i="21"/>
  <c r="O242" i="21"/>
  <c r="M242" i="21"/>
  <c r="N242" i="21"/>
  <c r="L243" i="21"/>
  <c r="I243" i="21"/>
  <c r="H244" i="21"/>
  <c r="K243" i="21"/>
  <c r="J243" i="21"/>
  <c r="E244" i="21"/>
  <c r="F244" i="21"/>
  <c r="D245" i="21"/>
  <c r="O243" i="21"/>
  <c r="M243" i="21"/>
  <c r="N243" i="21"/>
  <c r="L244" i="21"/>
  <c r="K244" i="21"/>
  <c r="J244" i="21"/>
  <c r="I244" i="21"/>
  <c r="H245" i="21"/>
  <c r="D246" i="21"/>
  <c r="F245" i="21"/>
  <c r="E245" i="21"/>
  <c r="N244" i="21"/>
  <c r="O244" i="21"/>
  <c r="M244" i="21"/>
  <c r="H246" i="21"/>
  <c r="K245" i="21"/>
  <c r="I245" i="21"/>
  <c r="J245" i="21"/>
  <c r="L245" i="21"/>
  <c r="E246" i="21"/>
  <c r="F246" i="21"/>
  <c r="D247" i="21"/>
  <c r="I246" i="21"/>
  <c r="L246" i="21"/>
  <c r="J246" i="21"/>
  <c r="K246" i="21"/>
  <c r="H247" i="21"/>
  <c r="M245" i="21"/>
  <c r="N245" i="21"/>
  <c r="O245" i="21"/>
  <c r="D248" i="21"/>
  <c r="F247" i="21"/>
  <c r="E247" i="21"/>
  <c r="O246" i="21"/>
  <c r="N246" i="21"/>
  <c r="M246" i="21"/>
  <c r="L247" i="21"/>
  <c r="H248" i="21"/>
  <c r="J247" i="21"/>
  <c r="I247" i="21"/>
  <c r="K247" i="21"/>
  <c r="F248" i="21"/>
  <c r="E248" i="21"/>
  <c r="D249" i="21"/>
  <c r="J248" i="21"/>
  <c r="L248" i="21"/>
  <c r="I248" i="21"/>
  <c r="H249" i="21"/>
  <c r="K248" i="21"/>
  <c r="N247" i="21"/>
  <c r="M247" i="21"/>
  <c r="O247" i="21"/>
  <c r="E249" i="21"/>
  <c r="D250" i="21"/>
  <c r="F249" i="21"/>
  <c r="O248" i="21"/>
  <c r="M248" i="21"/>
  <c r="N248" i="21"/>
  <c r="I249" i="21"/>
  <c r="L249" i="21"/>
  <c r="K249" i="21"/>
  <c r="J249" i="21"/>
  <c r="H250" i="21"/>
  <c r="F250" i="21"/>
  <c r="E250" i="21"/>
  <c r="D251" i="21"/>
  <c r="O249" i="21"/>
  <c r="M249" i="21"/>
  <c r="N249" i="21"/>
  <c r="K250" i="21"/>
  <c r="L250" i="21"/>
  <c r="H251" i="21"/>
  <c r="J250" i="21"/>
  <c r="I250" i="21"/>
  <c r="E251" i="21"/>
  <c r="D252" i="21"/>
  <c r="F251" i="21"/>
  <c r="H252" i="21"/>
  <c r="J251" i="21"/>
  <c r="K251" i="21"/>
  <c r="L251" i="21"/>
  <c r="I251" i="21"/>
  <c r="N250" i="21"/>
  <c r="O250" i="21"/>
  <c r="M250" i="21"/>
  <c r="F252" i="21"/>
  <c r="D253" i="21"/>
  <c r="E252" i="21"/>
  <c r="K252" i="21"/>
  <c r="I252" i="21"/>
  <c r="L252" i="21"/>
  <c r="H253" i="21"/>
  <c r="J252" i="21"/>
  <c r="N251" i="21"/>
  <c r="O251" i="21"/>
  <c r="M251" i="21"/>
  <c r="D254" i="21"/>
  <c r="E253" i="21"/>
  <c r="F253" i="21"/>
  <c r="M252" i="21"/>
  <c r="O252" i="21"/>
  <c r="N252" i="21"/>
  <c r="H254" i="21"/>
  <c r="J253" i="21"/>
  <c r="I253" i="21"/>
  <c r="L253" i="21"/>
  <c r="K253" i="21"/>
  <c r="E254" i="21"/>
  <c r="F254" i="21"/>
  <c r="D255" i="21"/>
  <c r="H255" i="21"/>
  <c r="J254" i="21"/>
  <c r="I254" i="21"/>
  <c r="L254" i="21"/>
  <c r="K254" i="21"/>
  <c r="O253" i="21"/>
  <c r="N253" i="21"/>
  <c r="M253" i="21"/>
  <c r="E255" i="21"/>
  <c r="D256" i="21"/>
  <c r="F255" i="21"/>
  <c r="L255" i="21"/>
  <c r="K255" i="21"/>
  <c r="J255" i="21"/>
  <c r="H256" i="21"/>
  <c r="I255" i="21"/>
  <c r="O254" i="21"/>
  <c r="M254" i="21"/>
  <c r="N254" i="21"/>
  <c r="E256" i="21"/>
  <c r="F256" i="21"/>
  <c r="D257" i="21"/>
  <c r="L256" i="21"/>
  <c r="J256" i="21"/>
  <c r="K256" i="21"/>
  <c r="H257" i="21"/>
  <c r="I256" i="21"/>
  <c r="M255" i="21"/>
  <c r="O255" i="21"/>
  <c r="N255" i="21"/>
  <c r="D258" i="21"/>
  <c r="F257" i="21"/>
  <c r="E257" i="21"/>
  <c r="L257" i="21"/>
  <c r="H258" i="21"/>
  <c r="I257" i="21"/>
  <c r="K257" i="21"/>
  <c r="J257" i="21"/>
  <c r="N256" i="21"/>
  <c r="O256" i="21"/>
  <c r="M256" i="21"/>
  <c r="F258" i="21"/>
  <c r="E258" i="21"/>
  <c r="D259" i="21"/>
  <c r="J258" i="21"/>
  <c r="I258" i="21"/>
  <c r="H259" i="21"/>
  <c r="K258" i="21"/>
  <c r="L258" i="21"/>
  <c r="M257" i="21"/>
  <c r="N257" i="21"/>
  <c r="O257" i="21"/>
  <c r="E259" i="21"/>
  <c r="D260" i="21"/>
  <c r="F259" i="21"/>
  <c r="N258" i="21"/>
  <c r="O258" i="21"/>
  <c r="M258" i="21"/>
  <c r="I259" i="21"/>
  <c r="J259" i="21"/>
  <c r="K259" i="21"/>
  <c r="L259" i="21"/>
  <c r="H260" i="21"/>
  <c r="D261" i="21"/>
  <c r="F260" i="21"/>
  <c r="E260" i="21"/>
  <c r="O259" i="21"/>
  <c r="N259" i="21"/>
  <c r="M259" i="21"/>
  <c r="K260" i="21"/>
  <c r="L260" i="21"/>
  <c r="H261" i="21"/>
  <c r="J260" i="21"/>
  <c r="I260" i="21"/>
  <c r="F261" i="21"/>
  <c r="D262" i="21"/>
  <c r="E261" i="21"/>
  <c r="L261" i="21"/>
  <c r="K261" i="21"/>
  <c r="J261" i="21"/>
  <c r="H262" i="21"/>
  <c r="I261" i="21"/>
  <c r="O260" i="21"/>
  <c r="N260" i="21"/>
  <c r="M260" i="21"/>
  <c r="F262" i="21"/>
  <c r="D263" i="21"/>
  <c r="E262" i="21"/>
  <c r="L262" i="21"/>
  <c r="K262" i="21"/>
  <c r="J262" i="21"/>
  <c r="I262" i="21"/>
  <c r="H263" i="21"/>
  <c r="M261" i="21"/>
  <c r="O261" i="21"/>
  <c r="N261" i="21"/>
  <c r="D264" i="21"/>
  <c r="E263" i="21"/>
  <c r="F263" i="21"/>
  <c r="O262" i="21"/>
  <c r="M262" i="21"/>
  <c r="N262" i="21"/>
  <c r="I263" i="21"/>
  <c r="L263" i="21"/>
  <c r="K263" i="21"/>
  <c r="H264" i="21"/>
  <c r="J263" i="21"/>
  <c r="E264" i="21"/>
  <c r="F264" i="21"/>
  <c r="D265" i="21"/>
  <c r="N263" i="21"/>
  <c r="M263" i="21"/>
  <c r="O263" i="21"/>
  <c r="H265" i="21"/>
  <c r="I264" i="21"/>
  <c r="J264" i="21"/>
  <c r="L264" i="21"/>
  <c r="K264" i="21"/>
  <c r="D266" i="21"/>
  <c r="E265" i="21"/>
  <c r="F265" i="21"/>
  <c r="I265" i="21"/>
  <c r="K265" i="21"/>
  <c r="H266" i="21"/>
  <c r="J265" i="21"/>
  <c r="L265" i="21"/>
  <c r="N264" i="21"/>
  <c r="O264" i="21"/>
  <c r="M264" i="21"/>
  <c r="F266" i="21"/>
  <c r="E266" i="21"/>
  <c r="D267" i="21"/>
  <c r="O265" i="21"/>
  <c r="N265" i="21"/>
  <c r="M265" i="21"/>
  <c r="L266" i="21"/>
  <c r="J266" i="21"/>
  <c r="H267" i="21"/>
  <c r="K266" i="21"/>
  <c r="I266" i="21"/>
  <c r="D268" i="21"/>
  <c r="F267" i="21"/>
  <c r="E267" i="21"/>
  <c r="L267" i="21"/>
  <c r="I267" i="21"/>
  <c r="K267" i="21"/>
  <c r="J267" i="21"/>
  <c r="H268" i="21"/>
  <c r="N266" i="21"/>
  <c r="M266" i="21"/>
  <c r="O266" i="21"/>
  <c r="D269" i="21"/>
  <c r="E268" i="21"/>
  <c r="F268" i="21"/>
  <c r="N267" i="21"/>
  <c r="M267" i="21"/>
  <c r="O267" i="21"/>
  <c r="L268" i="21"/>
  <c r="I268" i="21"/>
  <c r="J268" i="21"/>
  <c r="H269" i="21"/>
  <c r="K268" i="21"/>
  <c r="E269" i="21"/>
  <c r="F269" i="21"/>
  <c r="D270" i="21"/>
  <c r="O268" i="21"/>
  <c r="M268" i="21"/>
  <c r="N268" i="21"/>
  <c r="L269" i="21"/>
  <c r="K269" i="21"/>
  <c r="H270" i="21"/>
  <c r="J269" i="21"/>
  <c r="I269" i="21"/>
  <c r="D271" i="21"/>
  <c r="F270" i="21"/>
  <c r="E270" i="21"/>
  <c r="H271" i="21"/>
  <c r="J270" i="21"/>
  <c r="I270" i="21"/>
  <c r="K270" i="21"/>
  <c r="L270" i="21"/>
  <c r="M269" i="21"/>
  <c r="N269" i="21"/>
  <c r="O269" i="21"/>
  <c r="D272" i="21"/>
  <c r="F271" i="21"/>
  <c r="E271" i="21"/>
  <c r="K271" i="21"/>
  <c r="H272" i="21"/>
  <c r="L271" i="21"/>
  <c r="I271" i="21"/>
  <c r="J271" i="21"/>
  <c r="O270" i="21"/>
  <c r="N270" i="21"/>
  <c r="M270" i="21"/>
  <c r="E272" i="21"/>
  <c r="F272" i="21"/>
  <c r="D273" i="21"/>
  <c r="I272" i="21"/>
  <c r="L272" i="21"/>
  <c r="J272" i="21"/>
  <c r="K272" i="21"/>
  <c r="H273" i="21"/>
  <c r="O271" i="21"/>
  <c r="N271" i="21"/>
  <c r="M271" i="21"/>
  <c r="F273" i="21"/>
  <c r="E273" i="21"/>
  <c r="D274" i="21"/>
  <c r="O272" i="21"/>
  <c r="M272" i="21"/>
  <c r="N272" i="21"/>
  <c r="K273" i="21"/>
  <c r="H274" i="21"/>
  <c r="J273" i="21"/>
  <c r="L273" i="21"/>
  <c r="I273" i="21"/>
  <c r="F274" i="21"/>
  <c r="D275" i="21"/>
  <c r="E274" i="21"/>
  <c r="L274" i="21"/>
  <c r="K274" i="21"/>
  <c r="J274" i="21"/>
  <c r="H275" i="21"/>
  <c r="I274" i="21"/>
  <c r="N273" i="21"/>
  <c r="M273" i="21"/>
  <c r="O273" i="21"/>
  <c r="E275" i="21"/>
  <c r="D276" i="21"/>
  <c r="F275" i="21"/>
  <c r="I275" i="21"/>
  <c r="K275" i="21"/>
  <c r="H276" i="21"/>
  <c r="L275" i="21"/>
  <c r="J275" i="21"/>
  <c r="N274" i="21"/>
  <c r="O274" i="21"/>
  <c r="M274" i="21"/>
  <c r="F276" i="21"/>
  <c r="D277" i="21"/>
  <c r="E276" i="21"/>
  <c r="N275" i="21"/>
  <c r="M275" i="21"/>
  <c r="O275" i="21"/>
  <c r="L276" i="21"/>
  <c r="I276" i="21"/>
  <c r="J276" i="21"/>
  <c r="H277" i="21"/>
  <c r="K276" i="21"/>
  <c r="E277" i="21"/>
  <c r="F277" i="21"/>
  <c r="D278" i="21"/>
  <c r="M276" i="21"/>
  <c r="O276" i="21"/>
  <c r="N276" i="21"/>
  <c r="K277" i="21"/>
  <c r="I277" i="21"/>
  <c r="H278" i="21"/>
  <c r="L277" i="21"/>
  <c r="J277" i="21"/>
  <c r="E278" i="21"/>
  <c r="F278" i="21"/>
  <c r="D279" i="21"/>
  <c r="O277" i="21"/>
  <c r="M277" i="21"/>
  <c r="N277" i="21"/>
  <c r="J278" i="21"/>
  <c r="L278" i="21"/>
  <c r="I278" i="21"/>
  <c r="H279" i="21"/>
  <c r="K278" i="21"/>
  <c r="D280" i="21"/>
  <c r="E279" i="21"/>
  <c r="F279" i="21"/>
  <c r="N278" i="21"/>
  <c r="O278" i="21"/>
  <c r="M278" i="21"/>
  <c r="K279" i="21"/>
  <c r="L279" i="21"/>
  <c r="H280" i="21"/>
  <c r="J279" i="21"/>
  <c r="I279" i="21"/>
  <c r="E280" i="21"/>
  <c r="D281" i="21"/>
  <c r="F280" i="21"/>
  <c r="I280" i="21"/>
  <c r="J280" i="21"/>
  <c r="H281" i="21"/>
  <c r="L280" i="21"/>
  <c r="K280" i="21"/>
  <c r="O279" i="21"/>
  <c r="M279" i="21"/>
  <c r="N279" i="21"/>
  <c r="E281" i="21"/>
  <c r="D282" i="21"/>
  <c r="F281" i="21"/>
  <c r="M280" i="21"/>
  <c r="O280" i="21"/>
  <c r="N280" i="21"/>
  <c r="L281" i="21"/>
  <c r="K281" i="21"/>
  <c r="H282" i="21"/>
  <c r="I281" i="21"/>
  <c r="J281" i="21"/>
  <c r="E282" i="21"/>
  <c r="F282" i="21"/>
  <c r="D283" i="21"/>
  <c r="L282" i="21"/>
  <c r="K282" i="21"/>
  <c r="I282" i="21"/>
  <c r="J282" i="21"/>
  <c r="H283" i="21"/>
  <c r="N281" i="21"/>
  <c r="M281" i="21"/>
  <c r="O281" i="21"/>
  <c r="E283" i="21"/>
  <c r="F283" i="21"/>
  <c r="D284" i="21"/>
  <c r="M282" i="21"/>
  <c r="O282" i="21"/>
  <c r="N282" i="21"/>
  <c r="J283" i="21"/>
  <c r="I283" i="21"/>
  <c r="L283" i="21"/>
  <c r="K283" i="21"/>
  <c r="H284" i="21"/>
  <c r="F284" i="21"/>
  <c r="E284" i="21"/>
  <c r="D285" i="21"/>
  <c r="N283" i="21"/>
  <c r="M283" i="21"/>
  <c r="O283" i="21"/>
  <c r="L284" i="21"/>
  <c r="I284" i="21"/>
  <c r="H285" i="21"/>
  <c r="K284" i="21"/>
  <c r="J284" i="21"/>
  <c r="E285" i="21"/>
  <c r="F285" i="21"/>
  <c r="D286" i="21"/>
  <c r="M284" i="21"/>
  <c r="O284" i="21"/>
  <c r="N284" i="21"/>
  <c r="I285" i="21"/>
  <c r="K285" i="21"/>
  <c r="J285" i="21"/>
  <c r="H286" i="21"/>
  <c r="L285" i="21"/>
  <c r="E286" i="21"/>
  <c r="F286" i="21"/>
  <c r="D287" i="21"/>
  <c r="M285" i="21"/>
  <c r="O285" i="21"/>
  <c r="N285" i="21"/>
  <c r="H287" i="21"/>
  <c r="K286" i="21"/>
  <c r="L286" i="21"/>
  <c r="I286" i="21"/>
  <c r="J286" i="21"/>
  <c r="D288" i="21"/>
  <c r="F287" i="21"/>
  <c r="E287" i="21"/>
  <c r="J287" i="21"/>
  <c r="L287" i="21"/>
  <c r="K287" i="21"/>
  <c r="H288" i="21"/>
  <c r="I287" i="21"/>
  <c r="O286" i="21"/>
  <c r="N286" i="21"/>
  <c r="M286" i="21"/>
  <c r="E288" i="21"/>
  <c r="F288" i="21"/>
  <c r="D289" i="21"/>
  <c r="K288" i="21"/>
  <c r="L288" i="21"/>
  <c r="J288" i="21"/>
  <c r="I288" i="21"/>
  <c r="H289" i="21"/>
  <c r="N287" i="21"/>
  <c r="O287" i="21"/>
  <c r="M287" i="21"/>
  <c r="F289" i="21"/>
  <c r="D290" i="21"/>
  <c r="E289" i="21"/>
  <c r="M288" i="21"/>
  <c r="N288" i="21"/>
  <c r="O288" i="21"/>
  <c r="H290" i="21"/>
  <c r="J289" i="21"/>
  <c r="I289" i="21"/>
  <c r="L289" i="21"/>
  <c r="K289" i="21"/>
  <c r="D291" i="21"/>
  <c r="F290" i="21"/>
  <c r="E290" i="21"/>
  <c r="J290" i="21"/>
  <c r="H291" i="21"/>
  <c r="I290" i="21"/>
  <c r="K290" i="21"/>
  <c r="L290" i="21"/>
  <c r="M289" i="21"/>
  <c r="O289" i="21"/>
  <c r="N289" i="21"/>
  <c r="E291" i="21"/>
  <c r="F291" i="21"/>
  <c r="D292" i="21"/>
  <c r="K291" i="21"/>
  <c r="H292" i="21"/>
  <c r="I291" i="21"/>
  <c r="L291" i="21"/>
  <c r="J291" i="21"/>
  <c r="M290" i="21"/>
  <c r="O290" i="21"/>
  <c r="N290" i="21"/>
  <c r="F292" i="21"/>
  <c r="E292" i="21"/>
  <c r="D293" i="21"/>
  <c r="J292" i="21"/>
  <c r="L292" i="21"/>
  <c r="I292" i="21"/>
  <c r="K292" i="21"/>
  <c r="H293" i="21"/>
  <c r="M291" i="21"/>
  <c r="N291" i="21"/>
  <c r="O291" i="21"/>
  <c r="E293" i="21"/>
  <c r="F293" i="21"/>
  <c r="D294" i="21"/>
  <c r="N292" i="21"/>
  <c r="M292" i="21"/>
  <c r="O292" i="21"/>
  <c r="J293" i="21"/>
  <c r="K293" i="21"/>
  <c r="I293" i="21"/>
  <c r="H294" i="21"/>
  <c r="L293" i="21"/>
  <c r="E294" i="21"/>
  <c r="F294" i="21"/>
  <c r="D295" i="21"/>
  <c r="O293" i="21"/>
  <c r="N293" i="21"/>
  <c r="M293" i="21"/>
  <c r="L294" i="21"/>
  <c r="J294" i="21"/>
  <c r="K294" i="21"/>
  <c r="H295" i="21"/>
  <c r="I294" i="21"/>
  <c r="D296" i="21"/>
  <c r="E295" i="21"/>
  <c r="F295" i="21"/>
  <c r="I295" i="21"/>
  <c r="K295" i="21"/>
  <c r="L295" i="21"/>
  <c r="J295" i="21"/>
  <c r="H296" i="21"/>
  <c r="M294" i="21"/>
  <c r="N294" i="21"/>
  <c r="O294" i="21"/>
  <c r="F296" i="21"/>
  <c r="E296" i="21"/>
  <c r="D297" i="21"/>
  <c r="M295" i="21"/>
  <c r="O295" i="21"/>
  <c r="N295" i="21"/>
  <c r="I296" i="21"/>
  <c r="H297" i="21"/>
  <c r="K296" i="21"/>
  <c r="J296" i="21"/>
  <c r="L296" i="21"/>
  <c r="E297" i="21"/>
  <c r="F297" i="21"/>
  <c r="D298" i="21"/>
  <c r="M296" i="21"/>
  <c r="O296" i="21"/>
  <c r="N296" i="21"/>
  <c r="L297" i="21"/>
  <c r="J297" i="21"/>
  <c r="H298" i="21"/>
  <c r="K297" i="21"/>
  <c r="I297" i="21"/>
  <c r="D299" i="21"/>
  <c r="F298" i="21"/>
  <c r="E298" i="21"/>
  <c r="J298" i="21"/>
  <c r="H299" i="21"/>
  <c r="K298" i="21"/>
  <c r="I298" i="21"/>
  <c r="L298" i="21"/>
  <c r="M297" i="21"/>
  <c r="O297" i="21"/>
  <c r="N297" i="21"/>
  <c r="F299" i="21"/>
  <c r="E299" i="21"/>
  <c r="D300" i="21"/>
  <c r="I299" i="21"/>
  <c r="K299" i="21"/>
  <c r="H300" i="21"/>
  <c r="J299" i="21"/>
  <c r="L299" i="21"/>
  <c r="N298" i="21"/>
  <c r="M298" i="21"/>
  <c r="O298" i="21"/>
  <c r="F300" i="21"/>
  <c r="D301" i="21"/>
  <c r="E300" i="21"/>
  <c r="N299" i="21"/>
  <c r="M299" i="21"/>
  <c r="O299" i="21"/>
  <c r="K300" i="21"/>
  <c r="I300" i="21"/>
  <c r="J300" i="21"/>
  <c r="H301" i="21"/>
  <c r="L300" i="21"/>
  <c r="E301" i="21"/>
  <c r="D302" i="21"/>
  <c r="F301" i="21"/>
  <c r="O300" i="21"/>
  <c r="M300" i="21"/>
  <c r="N300" i="21"/>
  <c r="L301" i="21"/>
  <c r="J301" i="21"/>
  <c r="K301" i="21"/>
  <c r="I301" i="21"/>
  <c r="H302" i="21"/>
  <c r="E302" i="21"/>
  <c r="F302" i="21"/>
  <c r="D303" i="21"/>
  <c r="N301" i="21"/>
  <c r="O301" i="21"/>
  <c r="M301" i="21"/>
  <c r="I302" i="21"/>
  <c r="K302" i="21"/>
  <c r="L302" i="21"/>
  <c r="J302" i="21"/>
  <c r="H303" i="21"/>
  <c r="D304" i="21"/>
  <c r="E303" i="21"/>
  <c r="F303" i="21"/>
  <c r="O302" i="21"/>
  <c r="N302" i="21"/>
  <c r="M302" i="21"/>
  <c r="H304" i="21"/>
  <c r="J303" i="21"/>
  <c r="K303" i="21"/>
  <c r="I303" i="21"/>
  <c r="L303" i="21"/>
  <c r="D305" i="21"/>
  <c r="F304" i="21"/>
  <c r="E304" i="21"/>
  <c r="L304" i="21"/>
  <c r="H305" i="21"/>
  <c r="K304" i="21"/>
  <c r="J304" i="21"/>
  <c r="I304" i="21"/>
  <c r="M303" i="21"/>
  <c r="O303" i="21"/>
  <c r="N303" i="21"/>
  <c r="E305" i="21"/>
  <c r="F305" i="21"/>
  <c r="D306" i="21"/>
  <c r="L305" i="21"/>
  <c r="H306" i="21"/>
  <c r="J305" i="21"/>
  <c r="K305" i="21"/>
  <c r="I305" i="21"/>
  <c r="N304" i="21"/>
  <c r="O304" i="21"/>
  <c r="M304" i="21"/>
  <c r="E306" i="21"/>
  <c r="D307" i="21"/>
  <c r="F306" i="21"/>
  <c r="H307" i="21"/>
  <c r="J306" i="21"/>
  <c r="K306" i="21"/>
  <c r="I306" i="21"/>
  <c r="L306" i="21"/>
  <c r="M305" i="21"/>
  <c r="O305" i="21"/>
  <c r="N305" i="21"/>
  <c r="F307" i="21"/>
  <c r="E307" i="21"/>
  <c r="D308" i="21"/>
  <c r="K307" i="21"/>
  <c r="H308" i="21"/>
  <c r="I307" i="21"/>
  <c r="L307" i="21"/>
  <c r="J307" i="21"/>
  <c r="M306" i="21"/>
  <c r="O306" i="21"/>
  <c r="N306" i="21"/>
  <c r="F308" i="21"/>
  <c r="E308" i="21"/>
  <c r="D309" i="21"/>
  <c r="I308" i="21"/>
  <c r="K308" i="21"/>
  <c r="L308" i="21"/>
  <c r="J308" i="21"/>
  <c r="H309" i="21"/>
  <c r="N307" i="21"/>
  <c r="M307" i="21"/>
  <c r="O307" i="21"/>
  <c r="E309" i="21"/>
  <c r="F309" i="21"/>
  <c r="D310" i="21"/>
  <c r="M308" i="21"/>
  <c r="N308" i="21"/>
  <c r="O308" i="21"/>
  <c r="H310" i="21"/>
  <c r="K309" i="21"/>
  <c r="L309" i="21"/>
  <c r="J309" i="21"/>
  <c r="I309" i="21"/>
  <c r="E310" i="21"/>
  <c r="D311" i="21"/>
  <c r="F310" i="21"/>
  <c r="J310" i="21"/>
  <c r="I310" i="21"/>
  <c r="H311" i="21"/>
  <c r="L310" i="21"/>
  <c r="K310" i="21"/>
  <c r="N309" i="21"/>
  <c r="M309" i="21"/>
  <c r="O309" i="21"/>
  <c r="E311" i="21"/>
  <c r="D312" i="21"/>
  <c r="F311" i="21"/>
  <c r="M310" i="21"/>
  <c r="O310" i="21"/>
  <c r="N310" i="21"/>
  <c r="H312" i="21"/>
  <c r="J311" i="21"/>
  <c r="I311" i="21"/>
  <c r="L311" i="21"/>
  <c r="K311" i="21"/>
  <c r="F312" i="21"/>
  <c r="E312" i="21"/>
  <c r="D313" i="21"/>
  <c r="I312" i="21"/>
  <c r="L312" i="21"/>
  <c r="K312" i="21"/>
  <c r="J312" i="21"/>
  <c r="H313" i="21"/>
  <c r="O311" i="21"/>
  <c r="M311" i="21"/>
  <c r="N311" i="21"/>
  <c r="F313" i="21"/>
  <c r="D314" i="21"/>
  <c r="E313" i="21"/>
  <c r="M312" i="21"/>
  <c r="O312" i="21"/>
  <c r="N312" i="21"/>
  <c r="H314" i="21"/>
  <c r="K313" i="21"/>
  <c r="L313" i="21"/>
  <c r="J313" i="21"/>
  <c r="I313" i="21"/>
  <c r="E314" i="21"/>
  <c r="F314" i="21"/>
  <c r="D315" i="21"/>
  <c r="J314" i="21"/>
  <c r="H315" i="21"/>
  <c r="L314" i="21"/>
  <c r="I314" i="21"/>
  <c r="K314" i="21"/>
  <c r="M313" i="21"/>
  <c r="N313" i="21"/>
  <c r="O313" i="21"/>
  <c r="E315" i="21"/>
  <c r="D316" i="21"/>
  <c r="F315" i="21"/>
  <c r="I315" i="21"/>
  <c r="K315" i="21"/>
  <c r="J315" i="21"/>
  <c r="L315" i="21"/>
  <c r="H316" i="21"/>
  <c r="N314" i="21"/>
  <c r="M314" i="21"/>
  <c r="O314" i="21"/>
  <c r="D317" i="21"/>
  <c r="E316" i="21"/>
  <c r="F316" i="21"/>
  <c r="M315" i="21"/>
  <c r="O315" i="21"/>
  <c r="N315" i="21"/>
  <c r="I316" i="21"/>
  <c r="K316" i="21"/>
  <c r="H317" i="21"/>
  <c r="J316" i="21"/>
  <c r="L316" i="21"/>
  <c r="D318" i="21"/>
  <c r="E317" i="21"/>
  <c r="F317" i="21"/>
  <c r="M316" i="21"/>
  <c r="O316" i="21"/>
  <c r="N316" i="21"/>
  <c r="K317" i="21"/>
  <c r="J317" i="21"/>
  <c r="H318" i="21"/>
  <c r="I317" i="21"/>
  <c r="L317" i="21"/>
  <c r="E318" i="21"/>
  <c r="F318" i="21"/>
  <c r="D319" i="21"/>
  <c r="L318" i="21"/>
  <c r="J318" i="21"/>
  <c r="K318" i="21"/>
  <c r="I318" i="21"/>
  <c r="H319" i="21"/>
  <c r="N317" i="21"/>
  <c r="M317" i="21"/>
  <c r="O317" i="21"/>
  <c r="D320" i="21"/>
  <c r="E319" i="21"/>
  <c r="F319" i="21"/>
  <c r="M318" i="21"/>
  <c r="O318" i="21"/>
  <c r="N318" i="21"/>
  <c r="K319" i="21"/>
  <c r="I319" i="21"/>
  <c r="H320" i="21"/>
  <c r="L319" i="21"/>
  <c r="J319" i="21"/>
  <c r="D321" i="21"/>
  <c r="F320" i="21"/>
  <c r="E320" i="21"/>
  <c r="N319" i="21"/>
  <c r="M319" i="21"/>
  <c r="O319" i="21"/>
  <c r="H321" i="21"/>
  <c r="I320" i="21"/>
  <c r="J320" i="21"/>
  <c r="L320" i="21"/>
  <c r="K320" i="21"/>
  <c r="E321" i="21"/>
  <c r="D322" i="21"/>
  <c r="F321" i="21"/>
  <c r="I321" i="21"/>
  <c r="J321" i="21"/>
  <c r="H322" i="21"/>
  <c r="L321" i="21"/>
  <c r="K321" i="21"/>
  <c r="M320" i="21"/>
  <c r="O320" i="21"/>
  <c r="N320" i="21"/>
  <c r="D323" i="21"/>
  <c r="E322" i="21"/>
  <c r="F322" i="21"/>
  <c r="M321" i="21"/>
  <c r="N321" i="21"/>
  <c r="O321" i="21"/>
  <c r="H323" i="21"/>
  <c r="K322" i="21"/>
  <c r="J322" i="21"/>
  <c r="I322" i="21"/>
  <c r="L322" i="21"/>
  <c r="D324" i="21"/>
  <c r="E323" i="21"/>
  <c r="F323" i="21"/>
  <c r="K323" i="21"/>
  <c r="J323" i="21"/>
  <c r="I323" i="21"/>
  <c r="H324" i="21"/>
  <c r="L323" i="21"/>
  <c r="M322" i="21"/>
  <c r="N322" i="21"/>
  <c r="O322" i="21"/>
  <c r="D325" i="21"/>
  <c r="F324" i="21"/>
  <c r="E324" i="21"/>
  <c r="M323" i="21"/>
  <c r="O323" i="21"/>
  <c r="N323" i="21"/>
  <c r="H325" i="21"/>
  <c r="I324" i="21"/>
  <c r="K324" i="21"/>
  <c r="J324" i="21"/>
  <c r="L324" i="21"/>
  <c r="D326" i="21"/>
  <c r="E325" i="21"/>
  <c r="F325" i="21"/>
  <c r="L325" i="21"/>
  <c r="I325" i="21"/>
  <c r="H326" i="21"/>
  <c r="K325" i="21"/>
  <c r="J325" i="21"/>
  <c r="N324" i="21"/>
  <c r="M324" i="21"/>
  <c r="O324" i="21"/>
  <c r="E326" i="21"/>
  <c r="F326" i="21"/>
  <c r="D327" i="21"/>
  <c r="M325" i="21"/>
  <c r="O325" i="21"/>
  <c r="N325" i="21"/>
  <c r="J326" i="21"/>
  <c r="K326" i="21"/>
  <c r="L326" i="21"/>
  <c r="H327" i="21"/>
  <c r="I326" i="21"/>
  <c r="D328" i="21"/>
  <c r="F327" i="21"/>
  <c r="E327" i="21"/>
  <c r="J327" i="21"/>
  <c r="H328" i="21"/>
  <c r="L327" i="21"/>
  <c r="I327" i="21"/>
  <c r="K327" i="21"/>
  <c r="O326" i="21"/>
  <c r="M326" i="21"/>
  <c r="N326" i="21"/>
  <c r="E328" i="21"/>
  <c r="F328" i="21"/>
  <c r="D329" i="21"/>
  <c r="H329" i="21"/>
  <c r="K328" i="21"/>
  <c r="J328" i="21"/>
  <c r="I328" i="21"/>
  <c r="L328" i="21"/>
  <c r="O327" i="21"/>
  <c r="N327" i="21"/>
  <c r="M327" i="21"/>
  <c r="F329" i="21"/>
  <c r="E329" i="21"/>
  <c r="D330" i="21"/>
  <c r="J329" i="21"/>
  <c r="K329" i="21"/>
  <c r="H330" i="21"/>
  <c r="L329" i="21"/>
  <c r="I329" i="21"/>
  <c r="O328" i="21"/>
  <c r="M328" i="21"/>
  <c r="N328" i="21"/>
  <c r="D331" i="21"/>
  <c r="F330" i="21"/>
  <c r="E330" i="21"/>
  <c r="K330" i="21"/>
  <c r="L330" i="21"/>
  <c r="H331" i="21"/>
  <c r="I330" i="21"/>
  <c r="J330" i="21"/>
  <c r="O329" i="21"/>
  <c r="N329" i="21"/>
  <c r="M329" i="21"/>
  <c r="F331" i="21"/>
  <c r="E331" i="21"/>
  <c r="D332" i="21"/>
  <c r="H332" i="21"/>
  <c r="L331" i="21"/>
  <c r="I331" i="21"/>
  <c r="J331" i="21"/>
  <c r="K331" i="21"/>
  <c r="O330" i="21"/>
  <c r="N330" i="21"/>
  <c r="M330" i="21"/>
  <c r="D333" i="21"/>
  <c r="E332" i="21"/>
  <c r="F332" i="21"/>
  <c r="H333" i="21"/>
  <c r="L332" i="21"/>
  <c r="I332" i="21"/>
  <c r="K332" i="21"/>
  <c r="J332" i="21"/>
  <c r="N331" i="21"/>
  <c r="O331" i="21"/>
  <c r="M331" i="21"/>
  <c r="F333" i="21"/>
  <c r="D334" i="21"/>
  <c r="E333" i="21"/>
  <c r="J333" i="21"/>
  <c r="H334" i="21"/>
  <c r="I333" i="21"/>
  <c r="L333" i="21"/>
  <c r="K333" i="21"/>
  <c r="O332" i="21"/>
  <c r="M332" i="21"/>
  <c r="N332" i="21"/>
  <c r="F334" i="21"/>
  <c r="D335" i="21"/>
  <c r="E334" i="21"/>
  <c r="H335" i="21"/>
  <c r="K334" i="21"/>
  <c r="L334" i="21"/>
  <c r="J334" i="21"/>
  <c r="I334" i="21"/>
  <c r="M333" i="21"/>
  <c r="O333" i="21"/>
  <c r="N333" i="21"/>
  <c r="F335" i="21"/>
  <c r="E335" i="21"/>
  <c r="D336" i="21"/>
  <c r="H336" i="21"/>
  <c r="I335" i="21"/>
  <c r="L335" i="21"/>
  <c r="J335" i="21"/>
  <c r="K335" i="21"/>
  <c r="O334" i="21"/>
  <c r="M334" i="21"/>
  <c r="N334" i="21"/>
  <c r="F336" i="21"/>
  <c r="E336" i="21"/>
  <c r="D337" i="21"/>
  <c r="L336" i="21"/>
  <c r="J336" i="21"/>
  <c r="H337" i="21"/>
  <c r="K336" i="21"/>
  <c r="I336" i="21"/>
  <c r="M335" i="21"/>
  <c r="N335" i="21"/>
  <c r="O335" i="21"/>
  <c r="F337" i="21"/>
  <c r="D338" i="21"/>
  <c r="E337" i="21"/>
  <c r="L337" i="21"/>
  <c r="H338" i="21"/>
  <c r="K337" i="21"/>
  <c r="J337" i="21"/>
  <c r="I337" i="21"/>
  <c r="N336" i="21"/>
  <c r="O336" i="21"/>
  <c r="M336" i="21"/>
  <c r="F338" i="21"/>
  <c r="E338" i="21"/>
  <c r="D339" i="21"/>
  <c r="L338" i="21"/>
  <c r="I338" i="21"/>
  <c r="J338" i="21"/>
  <c r="K338" i="21"/>
  <c r="H339" i="21"/>
  <c r="M337" i="21"/>
  <c r="O337" i="21"/>
  <c r="N337" i="21"/>
  <c r="D340" i="21"/>
  <c r="E339" i="21"/>
  <c r="F339" i="21"/>
  <c r="M338" i="21"/>
  <c r="O338" i="21"/>
  <c r="N338" i="21"/>
  <c r="K339" i="21"/>
  <c r="L339" i="21"/>
  <c r="J339" i="21"/>
  <c r="I339" i="21"/>
  <c r="H340" i="21"/>
  <c r="E340" i="21"/>
  <c r="D341" i="21"/>
  <c r="F340" i="21"/>
  <c r="N339" i="21"/>
  <c r="M339" i="21"/>
  <c r="O339" i="21"/>
  <c r="I340" i="21"/>
  <c r="H341" i="21"/>
  <c r="J340" i="21"/>
  <c r="K340" i="21"/>
  <c r="L340" i="21"/>
  <c r="E341" i="21"/>
  <c r="F341" i="21"/>
  <c r="D342" i="21"/>
  <c r="N340" i="21"/>
  <c r="M340" i="21"/>
  <c r="O340" i="21"/>
  <c r="J341" i="21"/>
  <c r="L341" i="21"/>
  <c r="K341" i="21"/>
  <c r="H342" i="21"/>
  <c r="I341" i="21"/>
  <c r="F342" i="21"/>
  <c r="D343" i="21"/>
  <c r="E342" i="21"/>
  <c r="H343" i="21"/>
  <c r="I342" i="21"/>
  <c r="K342" i="21"/>
  <c r="J342" i="21"/>
  <c r="L342" i="21"/>
  <c r="N341" i="21"/>
  <c r="O341" i="21"/>
  <c r="M341" i="21"/>
  <c r="D344" i="21"/>
  <c r="F343" i="21"/>
  <c r="E343" i="21"/>
  <c r="H344" i="21"/>
  <c r="J343" i="21"/>
  <c r="L343" i="21"/>
  <c r="I343" i="21"/>
  <c r="K343" i="21"/>
  <c r="M342" i="21"/>
  <c r="O342" i="21"/>
  <c r="N342" i="21"/>
  <c r="E344" i="21"/>
  <c r="D345" i="21"/>
  <c r="F344" i="21"/>
  <c r="J344" i="21"/>
  <c r="L344" i="21"/>
  <c r="I344" i="21"/>
  <c r="H345" i="21"/>
  <c r="K344" i="21"/>
  <c r="O343" i="21"/>
  <c r="N343" i="21"/>
  <c r="M343" i="21"/>
  <c r="E345" i="21"/>
  <c r="F345" i="21"/>
  <c r="D346" i="21"/>
  <c r="O344" i="21"/>
  <c r="M344" i="21"/>
  <c r="N344" i="21"/>
  <c r="K345" i="21"/>
  <c r="L345" i="21"/>
  <c r="H346" i="21"/>
  <c r="J345" i="21"/>
  <c r="I345" i="21"/>
  <c r="D347" i="21"/>
  <c r="E346" i="21"/>
  <c r="F346" i="21"/>
  <c r="L346" i="21"/>
  <c r="J346" i="21"/>
  <c r="K346" i="21"/>
  <c r="H347" i="21"/>
  <c r="I346" i="21"/>
  <c r="M345" i="21"/>
  <c r="N345" i="21"/>
  <c r="O345" i="21"/>
  <c r="D348" i="21"/>
  <c r="F347" i="21"/>
  <c r="E347" i="21"/>
  <c r="H348" i="21"/>
  <c r="J347" i="21"/>
  <c r="K347" i="21"/>
  <c r="I347" i="21"/>
  <c r="L347" i="21"/>
  <c r="O346" i="21"/>
  <c r="N346" i="21"/>
  <c r="M346" i="21"/>
  <c r="F348" i="21"/>
  <c r="E348" i="21"/>
  <c r="D349" i="21"/>
  <c r="I348" i="21"/>
  <c r="J348" i="21"/>
  <c r="K348" i="21"/>
  <c r="H349" i="21"/>
  <c r="L348" i="21"/>
  <c r="M347" i="21"/>
  <c r="O347" i="21"/>
  <c r="N347" i="21"/>
  <c r="F349" i="21"/>
  <c r="E349" i="21"/>
  <c r="D350" i="21"/>
  <c r="M348" i="21"/>
  <c r="N348" i="21"/>
  <c r="O348" i="21"/>
  <c r="K349" i="21"/>
  <c r="I349" i="21"/>
  <c r="J349" i="21"/>
  <c r="H350" i="21"/>
  <c r="L349" i="21"/>
  <c r="E350" i="21"/>
  <c r="D351" i="21"/>
  <c r="F350" i="21"/>
  <c r="M349" i="21"/>
  <c r="O349" i="21"/>
  <c r="N349" i="21"/>
  <c r="H351" i="21"/>
  <c r="L350" i="21"/>
  <c r="K350" i="21"/>
  <c r="I350" i="21"/>
  <c r="J350" i="21"/>
  <c r="E351" i="21"/>
  <c r="D352" i="21"/>
  <c r="F351" i="21"/>
  <c r="K351" i="21"/>
  <c r="I351" i="21"/>
  <c r="H352" i="21"/>
  <c r="L351" i="21"/>
  <c r="J351" i="21"/>
  <c r="M350" i="21"/>
  <c r="N350" i="21"/>
  <c r="O350" i="21"/>
  <c r="E352" i="21"/>
  <c r="F352" i="21"/>
  <c r="D353" i="21"/>
  <c r="O351" i="21"/>
  <c r="N351" i="21"/>
  <c r="M351" i="21"/>
  <c r="L352" i="21"/>
  <c r="K352" i="21"/>
  <c r="H353" i="21"/>
  <c r="I352" i="21"/>
  <c r="J352" i="21"/>
  <c r="E353" i="21"/>
  <c r="F353" i="21"/>
  <c r="D354" i="21"/>
  <c r="H354" i="21"/>
  <c r="L353" i="21"/>
  <c r="J353" i="21"/>
  <c r="K353" i="21"/>
  <c r="I353" i="21"/>
  <c r="N352" i="21"/>
  <c r="O352" i="21"/>
  <c r="M352" i="21"/>
  <c r="E354" i="21"/>
  <c r="F354" i="21"/>
  <c r="D355" i="21"/>
  <c r="K354" i="21"/>
  <c r="I354" i="21"/>
  <c r="L354" i="21"/>
  <c r="J354" i="21"/>
  <c r="H355" i="21"/>
  <c r="M353" i="21"/>
  <c r="O353" i="21"/>
  <c r="N353" i="21"/>
  <c r="D356" i="21"/>
  <c r="F355" i="21"/>
  <c r="E355" i="21"/>
  <c r="M354" i="21"/>
  <c r="O354" i="21"/>
  <c r="N354" i="21"/>
  <c r="H356" i="21"/>
  <c r="J355" i="21"/>
  <c r="L355" i="21"/>
  <c r="K355" i="21"/>
  <c r="I355" i="21"/>
  <c r="D357" i="21"/>
  <c r="F356" i="21"/>
  <c r="E356" i="21"/>
  <c r="K356" i="21"/>
  <c r="H357" i="21"/>
  <c r="I356" i="21"/>
  <c r="L356" i="21"/>
  <c r="J356" i="21"/>
  <c r="M355" i="21"/>
  <c r="O355" i="21"/>
  <c r="N355" i="21"/>
  <c r="F357" i="21"/>
  <c r="E357" i="21"/>
  <c r="D358" i="21"/>
  <c r="L357" i="21"/>
  <c r="H358" i="21"/>
  <c r="I357" i="21"/>
  <c r="J357" i="21"/>
  <c r="K357" i="21"/>
  <c r="N356" i="21"/>
  <c r="O356" i="21"/>
  <c r="M356" i="21"/>
  <c r="D359" i="21"/>
  <c r="F358" i="21"/>
  <c r="E358" i="21"/>
  <c r="I358" i="21"/>
  <c r="L358" i="21"/>
  <c r="H359" i="21"/>
  <c r="K358" i="21"/>
  <c r="J358" i="21"/>
  <c r="O357" i="21"/>
  <c r="N357" i="21"/>
  <c r="M357" i="21"/>
  <c r="D360" i="21"/>
  <c r="E359" i="21"/>
  <c r="F359" i="21"/>
  <c r="M358" i="21"/>
  <c r="N358" i="21"/>
  <c r="O358" i="21"/>
  <c r="L359" i="21"/>
  <c r="J359" i="21"/>
  <c r="H360" i="21"/>
  <c r="I359" i="21"/>
  <c r="K359" i="21"/>
  <c r="E360" i="21"/>
  <c r="F360" i="21"/>
  <c r="D361" i="21"/>
  <c r="L360" i="21"/>
  <c r="J360" i="21"/>
  <c r="K360" i="21"/>
  <c r="H361" i="21"/>
  <c r="I360" i="21"/>
  <c r="N359" i="21"/>
  <c r="M359" i="21"/>
  <c r="O359" i="21"/>
  <c r="D362" i="21"/>
  <c r="E361" i="21"/>
  <c r="F361" i="21"/>
  <c r="J361" i="21"/>
  <c r="L361" i="21"/>
  <c r="H362" i="21"/>
  <c r="K361" i="21"/>
  <c r="I361" i="21"/>
  <c r="M360" i="21"/>
  <c r="N360" i="21"/>
  <c r="O360" i="21"/>
  <c r="E362" i="21"/>
  <c r="D363" i="21"/>
  <c r="F362" i="21"/>
  <c r="J362" i="21"/>
  <c r="L362" i="21"/>
  <c r="K362" i="21"/>
  <c r="I362" i="21"/>
  <c r="H363" i="21"/>
  <c r="M361" i="21"/>
  <c r="N361" i="21"/>
  <c r="O361" i="21"/>
  <c r="E363" i="21"/>
  <c r="D364" i="21"/>
  <c r="F363" i="21"/>
  <c r="N362" i="21"/>
  <c r="O362" i="21"/>
  <c r="M362" i="21"/>
  <c r="J363" i="21"/>
  <c r="L363" i="21"/>
  <c r="I363" i="21"/>
  <c r="K363" i="21"/>
  <c r="H364" i="21"/>
  <c r="D365" i="21"/>
  <c r="F364" i="21"/>
  <c r="E364" i="21"/>
  <c r="O363" i="21"/>
  <c r="M363" i="21"/>
  <c r="N363" i="21"/>
  <c r="I364" i="21"/>
  <c r="H365" i="21"/>
  <c r="L364" i="21"/>
  <c r="K364" i="21"/>
  <c r="J364" i="21"/>
  <c r="D366" i="21"/>
  <c r="E365" i="21"/>
  <c r="F365" i="21"/>
  <c r="M364" i="21"/>
  <c r="O364" i="21"/>
  <c r="N364" i="21"/>
  <c r="I365" i="21"/>
  <c r="L365" i="21"/>
  <c r="K365" i="21"/>
  <c r="J365" i="21"/>
  <c r="H366" i="21"/>
  <c r="E366" i="21"/>
  <c r="F366" i="21"/>
  <c r="D367" i="21"/>
  <c r="O365" i="21"/>
  <c r="N365" i="21"/>
  <c r="M365" i="21"/>
  <c r="K366" i="21"/>
  <c r="I366" i="21"/>
  <c r="L366" i="21"/>
  <c r="H367" i="21"/>
  <c r="J366" i="21"/>
  <c r="E367" i="21"/>
  <c r="F367" i="21"/>
  <c r="D368" i="21"/>
  <c r="M366" i="21"/>
  <c r="O366" i="21"/>
  <c r="N366" i="21"/>
  <c r="I367" i="21"/>
  <c r="K367" i="21"/>
  <c r="L367" i="21"/>
  <c r="J367" i="21"/>
  <c r="H368" i="21"/>
  <c r="E368" i="21"/>
  <c r="F368" i="21"/>
  <c r="D369" i="21"/>
  <c r="M367" i="21"/>
  <c r="N367" i="21"/>
  <c r="O367" i="21"/>
  <c r="H369" i="21"/>
  <c r="J368" i="21"/>
  <c r="L368" i="21"/>
  <c r="I368" i="21"/>
  <c r="K368" i="21"/>
  <c r="F369" i="21"/>
  <c r="E369" i="21"/>
  <c r="D370" i="21"/>
  <c r="K369" i="21"/>
  <c r="I369" i="21"/>
  <c r="H370" i="21"/>
  <c r="L369" i="21"/>
  <c r="J369" i="21"/>
  <c r="N368" i="21"/>
  <c r="O368" i="21"/>
  <c r="M368" i="21"/>
  <c r="E370" i="21"/>
  <c r="F370" i="21"/>
  <c r="D371" i="21"/>
  <c r="M369" i="21"/>
  <c r="N369" i="21"/>
  <c r="O369" i="21"/>
  <c r="K370" i="21"/>
  <c r="I370" i="21"/>
  <c r="H371" i="21"/>
  <c r="L370" i="21"/>
  <c r="J370" i="21"/>
  <c r="D372" i="21"/>
  <c r="E371" i="21"/>
  <c r="F371" i="21"/>
  <c r="O370" i="21"/>
  <c r="N370" i="21"/>
  <c r="M370" i="21"/>
  <c r="K371" i="21"/>
  <c r="J371" i="21"/>
  <c r="L371" i="21"/>
  <c r="I371" i="21"/>
  <c r="H372" i="21"/>
  <c r="F372" i="21"/>
  <c r="E372" i="21"/>
  <c r="D373" i="21"/>
  <c r="M371" i="21"/>
  <c r="O371" i="21"/>
  <c r="N371" i="21"/>
  <c r="L372" i="21"/>
  <c r="K372" i="21"/>
  <c r="H373" i="21"/>
  <c r="J372" i="21"/>
  <c r="I372" i="21"/>
  <c r="D374" i="21"/>
  <c r="E373" i="21"/>
  <c r="F373" i="21"/>
  <c r="H374" i="21"/>
  <c r="J373" i="21"/>
  <c r="L373" i="21"/>
  <c r="I373" i="21"/>
  <c r="K373" i="21"/>
  <c r="M372" i="21"/>
  <c r="N372" i="21"/>
  <c r="O372" i="21"/>
  <c r="F374" i="21"/>
  <c r="D375" i="21"/>
  <c r="E374" i="21"/>
  <c r="K374" i="21"/>
  <c r="I374" i="21"/>
  <c r="H375" i="21"/>
  <c r="L374" i="21"/>
  <c r="J374" i="21"/>
  <c r="M373" i="21"/>
  <c r="O373" i="21"/>
  <c r="N373" i="21"/>
  <c r="E375" i="21"/>
  <c r="D376" i="21"/>
  <c r="F375" i="21"/>
  <c r="M374" i="21"/>
  <c r="O374" i="21"/>
  <c r="N374" i="21"/>
  <c r="H376" i="21"/>
  <c r="L375" i="21"/>
  <c r="I375" i="21"/>
  <c r="J375" i="21"/>
  <c r="K375" i="21"/>
  <c r="D377" i="21"/>
  <c r="F376" i="21"/>
  <c r="E376" i="21"/>
  <c r="H377" i="21"/>
  <c r="J376" i="21"/>
  <c r="K376" i="21"/>
  <c r="L376" i="21"/>
  <c r="I376" i="21"/>
  <c r="O375" i="21"/>
  <c r="N375" i="21"/>
  <c r="M375" i="21"/>
  <c r="D378" i="21"/>
  <c r="E377" i="21"/>
  <c r="F377" i="21"/>
  <c r="I377" i="21"/>
  <c r="L377" i="21"/>
  <c r="J377" i="21"/>
  <c r="K377" i="21"/>
  <c r="H378" i="21"/>
  <c r="O376" i="21"/>
  <c r="M376" i="21"/>
  <c r="N376" i="21"/>
  <c r="E378" i="21"/>
  <c r="F378" i="21"/>
  <c r="D379" i="21"/>
  <c r="O377" i="21"/>
  <c r="M377" i="21"/>
  <c r="N377" i="21"/>
  <c r="K378" i="21"/>
  <c r="H379" i="21"/>
  <c r="J378" i="21"/>
  <c r="I378" i="21"/>
  <c r="L378" i="21"/>
  <c r="E379" i="21"/>
  <c r="F379" i="21"/>
  <c r="D380" i="21"/>
  <c r="L379" i="21"/>
  <c r="J379" i="21"/>
  <c r="I379" i="21"/>
  <c r="H380" i="21"/>
  <c r="K379" i="21"/>
  <c r="O378" i="21"/>
  <c r="N378" i="21"/>
  <c r="M378" i="21"/>
  <c r="F380" i="21"/>
  <c r="E380" i="21"/>
  <c r="D381" i="21"/>
  <c r="M379" i="21"/>
  <c r="O379" i="21"/>
  <c r="N379" i="21"/>
  <c r="H381" i="21"/>
  <c r="I380" i="21"/>
  <c r="J380" i="21"/>
  <c r="L380" i="21"/>
  <c r="K380" i="21"/>
  <c r="F381" i="21"/>
  <c r="E381" i="21"/>
  <c r="D382" i="21"/>
  <c r="I381" i="21"/>
  <c r="L381" i="21"/>
  <c r="K381" i="21"/>
  <c r="H382" i="21"/>
  <c r="J381" i="21"/>
  <c r="N380" i="21"/>
  <c r="M380" i="21"/>
  <c r="O380" i="21"/>
  <c r="F382" i="21"/>
  <c r="E382" i="21"/>
  <c r="D383" i="21"/>
  <c r="M381" i="21"/>
  <c r="O381" i="21"/>
  <c r="N381" i="21"/>
  <c r="I382" i="21"/>
  <c r="H383" i="21"/>
  <c r="K382" i="21"/>
  <c r="L382" i="21"/>
  <c r="J382" i="21"/>
  <c r="F383" i="21"/>
  <c r="D384" i="21"/>
  <c r="E383" i="21"/>
  <c r="M382" i="21"/>
  <c r="O382" i="21"/>
  <c r="N382" i="21"/>
  <c r="L383" i="21"/>
  <c r="J383" i="21"/>
  <c r="I383" i="21"/>
  <c r="K383" i="21"/>
  <c r="H384" i="21"/>
  <c r="F384" i="21"/>
  <c r="D385" i="21"/>
  <c r="E384" i="21"/>
  <c r="M383" i="21"/>
  <c r="N383" i="21"/>
  <c r="O383" i="21"/>
  <c r="L384" i="21"/>
  <c r="I384" i="21"/>
  <c r="H385" i="21"/>
  <c r="J384" i="21"/>
  <c r="K384" i="21"/>
  <c r="F385" i="21"/>
  <c r="E385" i="21"/>
  <c r="D386" i="21"/>
  <c r="M384" i="21"/>
  <c r="N384" i="21"/>
  <c r="O384" i="21"/>
  <c r="K385" i="21"/>
  <c r="L385" i="21"/>
  <c r="J385" i="21"/>
  <c r="H386" i="21"/>
  <c r="I385" i="21"/>
  <c r="F386" i="21"/>
  <c r="E386" i="21"/>
  <c r="D387" i="21"/>
  <c r="I386" i="21"/>
  <c r="K386" i="21"/>
  <c r="H387" i="21"/>
  <c r="L386" i="21"/>
  <c r="J386" i="21"/>
  <c r="O385" i="21"/>
  <c r="M385" i="21"/>
  <c r="N385" i="21"/>
  <c r="E387" i="21"/>
  <c r="F387" i="21"/>
  <c r="D388" i="21"/>
  <c r="O386" i="21"/>
  <c r="N386" i="21"/>
  <c r="M386" i="21"/>
  <c r="K387" i="21"/>
  <c r="H388" i="21"/>
  <c r="I387" i="21"/>
  <c r="J387" i="21"/>
  <c r="L387" i="21"/>
  <c r="E388" i="21"/>
  <c r="F388" i="21"/>
  <c r="D389" i="21"/>
  <c r="J388" i="21"/>
  <c r="I388" i="21"/>
  <c r="K388" i="21"/>
  <c r="L388" i="21"/>
  <c r="H389" i="21"/>
  <c r="N387" i="21"/>
  <c r="M387" i="21"/>
  <c r="O387" i="21"/>
  <c r="F389" i="21"/>
  <c r="E389" i="21"/>
  <c r="D390" i="21"/>
  <c r="N388" i="21"/>
  <c r="M388" i="21"/>
  <c r="O388" i="21"/>
  <c r="J389" i="21"/>
  <c r="K389" i="21"/>
  <c r="L389" i="21"/>
  <c r="H390" i="21"/>
  <c r="I389" i="21"/>
  <c r="E390" i="21"/>
  <c r="F390" i="21"/>
  <c r="D391" i="21"/>
  <c r="I390" i="21"/>
  <c r="J390" i="21"/>
  <c r="K390" i="21"/>
  <c r="L390" i="21"/>
  <c r="H391" i="21"/>
  <c r="M389" i="21"/>
  <c r="N389" i="21"/>
  <c r="O389" i="21"/>
  <c r="D392" i="21"/>
  <c r="E391" i="21"/>
  <c r="F391" i="21"/>
  <c r="M390" i="21"/>
  <c r="N390" i="21"/>
  <c r="O390" i="21"/>
  <c r="K391" i="21"/>
  <c r="I391" i="21"/>
  <c r="J391" i="21"/>
  <c r="L391" i="21"/>
  <c r="H392" i="21"/>
  <c r="E392" i="21"/>
  <c r="D393" i="21"/>
  <c r="F392" i="21"/>
  <c r="N391" i="21"/>
  <c r="M391" i="21"/>
  <c r="O391" i="21"/>
  <c r="K392" i="21"/>
  <c r="L392" i="21"/>
  <c r="I392" i="21"/>
  <c r="H393" i="21"/>
  <c r="J392" i="21"/>
  <c r="D394" i="21"/>
  <c r="F393" i="21"/>
  <c r="E393" i="21"/>
  <c r="O392" i="21"/>
  <c r="M392" i="21"/>
  <c r="N392" i="21"/>
  <c r="H394" i="21"/>
  <c r="I393" i="21"/>
  <c r="J393" i="21"/>
  <c r="L393" i="21"/>
  <c r="K393" i="21"/>
  <c r="E394" i="21"/>
  <c r="D395" i="21"/>
  <c r="F394" i="21"/>
  <c r="J394" i="21"/>
  <c r="K394" i="21"/>
  <c r="L394" i="21"/>
  <c r="H395" i="21"/>
  <c r="I394" i="21"/>
  <c r="M393" i="21"/>
  <c r="O393" i="21"/>
  <c r="N393" i="21"/>
  <c r="E395" i="21"/>
  <c r="D396" i="21"/>
  <c r="F395" i="21"/>
  <c r="H396" i="21"/>
  <c r="L395" i="21"/>
  <c r="J395" i="21"/>
  <c r="K395" i="21"/>
  <c r="I395" i="21"/>
  <c r="M394" i="21"/>
  <c r="N394" i="21"/>
  <c r="O394" i="21"/>
  <c r="D397" i="21"/>
  <c r="F396" i="21"/>
  <c r="E396" i="21"/>
  <c r="J396" i="21"/>
  <c r="H397" i="21"/>
  <c r="L396" i="21"/>
  <c r="I396" i="21"/>
  <c r="K396" i="21"/>
  <c r="M395" i="21"/>
  <c r="O395" i="21"/>
  <c r="N395" i="21"/>
  <c r="F397" i="21"/>
  <c r="D398" i="21"/>
  <c r="E397" i="21"/>
  <c r="H398" i="21"/>
  <c r="J397" i="21"/>
  <c r="L397" i="21"/>
  <c r="I397" i="21"/>
  <c r="K397" i="21"/>
  <c r="M396" i="21"/>
  <c r="N396" i="21"/>
  <c r="O396" i="21"/>
  <c r="D399" i="21"/>
  <c r="E398" i="21"/>
  <c r="F398" i="21"/>
  <c r="J398" i="21"/>
  <c r="I398" i="21"/>
  <c r="L398" i="21"/>
  <c r="K398" i="21"/>
  <c r="H399" i="21"/>
  <c r="N397" i="21"/>
  <c r="M397" i="21"/>
  <c r="O397" i="21"/>
  <c r="E399" i="21"/>
  <c r="F399" i="21"/>
  <c r="D400" i="21"/>
  <c r="N398" i="21"/>
  <c r="M398" i="21"/>
  <c r="O398" i="21"/>
  <c r="J399" i="21"/>
  <c r="L399" i="21"/>
  <c r="I399" i="21"/>
  <c r="H400" i="21"/>
  <c r="K399" i="21"/>
  <c r="E400" i="21"/>
  <c r="D401" i="21"/>
  <c r="F400" i="21"/>
  <c r="O399" i="21"/>
  <c r="N399" i="21"/>
  <c r="M399" i="21"/>
  <c r="H401" i="21"/>
  <c r="I400" i="21"/>
  <c r="K400" i="21"/>
  <c r="L400" i="21"/>
  <c r="J400" i="21"/>
  <c r="D402" i="21"/>
  <c r="E401" i="21"/>
  <c r="F401" i="21"/>
  <c r="L401" i="21"/>
  <c r="J401" i="21"/>
  <c r="H402" i="21"/>
  <c r="I401" i="21"/>
  <c r="K401" i="21"/>
  <c r="M400" i="21"/>
  <c r="N400" i="21"/>
  <c r="O400" i="21"/>
  <c r="D403" i="21"/>
  <c r="F402" i="21"/>
  <c r="E402" i="21"/>
  <c r="K402" i="21"/>
  <c r="J402" i="21"/>
  <c r="I402" i="21"/>
  <c r="H403" i="21"/>
  <c r="L402" i="21"/>
  <c r="N401" i="21"/>
  <c r="M401" i="21"/>
  <c r="O401" i="21"/>
  <c r="F403" i="21"/>
  <c r="D404" i="21"/>
  <c r="E403" i="21"/>
  <c r="O402" i="21"/>
  <c r="M402" i="21"/>
  <c r="N402" i="21"/>
  <c r="L403" i="21"/>
  <c r="K403" i="21"/>
  <c r="I403" i="21"/>
  <c r="H404" i="21"/>
  <c r="J403" i="21"/>
  <c r="E404" i="21"/>
  <c r="D405" i="21"/>
  <c r="F404" i="21"/>
  <c r="N403" i="21"/>
  <c r="M403" i="21"/>
  <c r="O403" i="21"/>
  <c r="H405" i="21"/>
  <c r="I404" i="21"/>
  <c r="K404" i="21"/>
  <c r="J404" i="21"/>
  <c r="L404" i="21"/>
  <c r="E405" i="21"/>
  <c r="F405" i="21"/>
  <c r="D406" i="21"/>
  <c r="I405" i="21"/>
  <c r="K405" i="21"/>
  <c r="H406" i="21"/>
  <c r="J405" i="21"/>
  <c r="L405" i="21"/>
  <c r="N404" i="21"/>
  <c r="O404" i="21"/>
  <c r="M404" i="21"/>
  <c r="D407" i="21"/>
  <c r="E406" i="21"/>
  <c r="F406" i="21"/>
  <c r="O405" i="21"/>
  <c r="N405" i="21"/>
  <c r="M405" i="21"/>
  <c r="H407" i="21"/>
  <c r="K406" i="21"/>
  <c r="I406" i="21"/>
  <c r="L406" i="21"/>
  <c r="J406" i="21"/>
  <c r="D408" i="21"/>
  <c r="E407" i="21"/>
  <c r="F407" i="21"/>
  <c r="J407" i="21"/>
  <c r="K407" i="21"/>
  <c r="I407" i="21"/>
  <c r="H408" i="21"/>
  <c r="L407" i="21"/>
  <c r="O406" i="21"/>
  <c r="N406" i="21"/>
  <c r="M406" i="21"/>
  <c r="F408" i="21"/>
  <c r="E408" i="21"/>
  <c r="D409" i="21"/>
  <c r="M407" i="21"/>
  <c r="N407" i="21"/>
  <c r="O407" i="21"/>
  <c r="I408" i="21"/>
  <c r="L408" i="21"/>
  <c r="J408" i="21"/>
  <c r="K408" i="21"/>
  <c r="H409" i="21"/>
  <c r="D410" i="21"/>
  <c r="F409" i="21"/>
  <c r="E409" i="21"/>
  <c r="M408" i="21"/>
  <c r="N408" i="21"/>
  <c r="O408" i="21"/>
  <c r="I409" i="21"/>
  <c r="J409" i="21"/>
  <c r="L409" i="21"/>
  <c r="H410" i="21"/>
  <c r="K409" i="21"/>
  <c r="E410" i="21"/>
  <c r="F410" i="21"/>
  <c r="D411" i="21"/>
  <c r="N409" i="21"/>
  <c r="O409" i="21"/>
  <c r="M409" i="21"/>
  <c r="K410" i="21"/>
  <c r="H411" i="21"/>
  <c r="J410" i="21"/>
  <c r="I410" i="21"/>
  <c r="L410" i="21"/>
  <c r="D412" i="21"/>
  <c r="F411" i="21"/>
  <c r="E411" i="21"/>
  <c r="H412" i="21"/>
  <c r="L411" i="21"/>
  <c r="I411" i="21"/>
  <c r="K411" i="21"/>
  <c r="J411" i="21"/>
  <c r="O410" i="21"/>
  <c r="M410" i="21"/>
  <c r="N410" i="21"/>
  <c r="E412" i="21"/>
  <c r="D413" i="21"/>
  <c r="F412" i="21"/>
  <c r="I412" i="21"/>
  <c r="H413" i="21"/>
  <c r="J412" i="21"/>
  <c r="L412" i="21"/>
  <c r="K412" i="21"/>
  <c r="O411" i="21"/>
  <c r="M411" i="21"/>
  <c r="N411" i="21"/>
  <c r="D414" i="21"/>
  <c r="F413" i="21"/>
  <c r="E413" i="21"/>
  <c r="N412" i="21"/>
  <c r="O412" i="21"/>
  <c r="M412" i="21"/>
  <c r="I413" i="21"/>
  <c r="K413" i="21"/>
  <c r="J413" i="21"/>
  <c r="H414" i="21"/>
  <c r="L413" i="21"/>
  <c r="F414" i="21"/>
  <c r="E414" i="21"/>
  <c r="D415" i="21"/>
  <c r="N413" i="21"/>
  <c r="O413" i="21"/>
  <c r="M413" i="21"/>
  <c r="K414" i="21"/>
  <c r="H415" i="21"/>
  <c r="J414" i="21"/>
  <c r="I414" i="21"/>
  <c r="L414" i="21"/>
  <c r="D416" i="21"/>
  <c r="E415" i="21"/>
  <c r="F415" i="21"/>
  <c r="L415" i="21"/>
  <c r="H416" i="21"/>
  <c r="J415" i="21"/>
  <c r="I415" i="21"/>
  <c r="K415" i="21"/>
  <c r="M414" i="21"/>
  <c r="O414" i="21"/>
  <c r="N414" i="21"/>
  <c r="D417" i="21"/>
  <c r="E416" i="21"/>
  <c r="F416" i="21"/>
  <c r="H417" i="21"/>
  <c r="L416" i="21"/>
  <c r="K416" i="21"/>
  <c r="J416" i="21"/>
  <c r="I416" i="21"/>
  <c r="M415" i="21"/>
  <c r="N415" i="21"/>
  <c r="O415" i="21"/>
  <c r="E417" i="21"/>
  <c r="D418" i="21"/>
  <c r="F417" i="21"/>
  <c r="L417" i="21"/>
  <c r="H418" i="21"/>
  <c r="I417" i="21"/>
  <c r="K417" i="21"/>
  <c r="J417" i="21"/>
  <c r="M416" i="21"/>
  <c r="N416" i="21"/>
  <c r="O416" i="21"/>
  <c r="E418" i="21"/>
  <c r="D419" i="21"/>
  <c r="F418" i="21"/>
  <c r="I418" i="21"/>
  <c r="K418" i="21"/>
  <c r="J418" i="21"/>
  <c r="L418" i="21"/>
  <c r="H419" i="21"/>
  <c r="N417" i="21"/>
  <c r="M417" i="21"/>
  <c r="O417" i="21"/>
  <c r="F419" i="21"/>
  <c r="D420" i="21"/>
  <c r="E419" i="21"/>
  <c r="N418" i="21"/>
  <c r="M418" i="21"/>
  <c r="O418" i="21"/>
  <c r="J419" i="21"/>
  <c r="H420" i="21"/>
  <c r="I419" i="21"/>
  <c r="L419" i="21"/>
  <c r="K419" i="21"/>
  <c r="F420" i="21"/>
  <c r="D421" i="21"/>
  <c r="E420" i="21"/>
  <c r="J420" i="21"/>
  <c r="I420" i="21"/>
  <c r="H421" i="21"/>
  <c r="K420" i="21"/>
  <c r="L420" i="21"/>
  <c r="M419" i="21"/>
  <c r="O419" i="21"/>
  <c r="N419" i="21"/>
  <c r="F421" i="21"/>
  <c r="D422" i="21"/>
  <c r="E421" i="21"/>
  <c r="O420" i="21"/>
  <c r="N420" i="21"/>
  <c r="M420" i="21"/>
  <c r="L421" i="21"/>
  <c r="K421" i="21"/>
  <c r="I421" i="21"/>
  <c r="J421" i="21"/>
  <c r="H422" i="21"/>
  <c r="E422" i="21"/>
  <c r="D423" i="21"/>
  <c r="F422" i="21"/>
  <c r="O421" i="21"/>
  <c r="M421" i="21"/>
  <c r="N421" i="21"/>
  <c r="J422" i="21"/>
  <c r="K422" i="21"/>
  <c r="I422" i="21"/>
  <c r="H423" i="21"/>
  <c r="L422" i="21"/>
  <c r="F423" i="21"/>
  <c r="D424" i="21"/>
  <c r="E423" i="21"/>
  <c r="O422" i="21"/>
  <c r="N422" i="21"/>
  <c r="M422" i="21"/>
  <c r="I423" i="21"/>
  <c r="J423" i="21"/>
  <c r="K423" i="21"/>
  <c r="H424" i="21"/>
  <c r="L423" i="21"/>
  <c r="D425" i="21"/>
  <c r="E424" i="21"/>
  <c r="F424" i="21"/>
  <c r="O423" i="21"/>
  <c r="N423" i="21"/>
  <c r="M423" i="21"/>
  <c r="J424" i="21"/>
  <c r="H425" i="21"/>
  <c r="I424" i="21"/>
  <c r="K424" i="21"/>
  <c r="L424" i="21"/>
  <c r="D426" i="21"/>
  <c r="E425" i="21"/>
  <c r="F425" i="21"/>
  <c r="H426" i="21"/>
  <c r="L425" i="21"/>
  <c r="I425" i="21"/>
  <c r="J425" i="21"/>
  <c r="K425" i="21"/>
  <c r="M424" i="21"/>
  <c r="O424" i="21"/>
  <c r="N424" i="21"/>
  <c r="F426" i="21"/>
  <c r="D427" i="21"/>
  <c r="E426" i="21"/>
  <c r="K426" i="21"/>
  <c r="L426" i="21"/>
  <c r="J426" i="21"/>
  <c r="I426" i="21"/>
  <c r="H427" i="21"/>
  <c r="M425" i="21"/>
  <c r="N425" i="21"/>
  <c r="O425" i="21"/>
  <c r="E427" i="21"/>
  <c r="D428" i="21"/>
  <c r="F427" i="21"/>
  <c r="N426" i="21"/>
  <c r="O426" i="21"/>
  <c r="M426" i="21"/>
  <c r="I427" i="21"/>
  <c r="L427" i="21"/>
  <c r="H428" i="21"/>
  <c r="K427" i="21"/>
  <c r="J427" i="21"/>
  <c r="E428" i="21"/>
  <c r="D429" i="21"/>
  <c r="F428" i="21"/>
  <c r="O427" i="21"/>
  <c r="M427" i="21"/>
  <c r="N427" i="21"/>
  <c r="H429" i="21"/>
  <c r="K428" i="21"/>
  <c r="I428" i="21"/>
  <c r="J428" i="21"/>
  <c r="L428" i="21"/>
  <c r="D430" i="21"/>
  <c r="F429" i="21"/>
  <c r="E429" i="21"/>
  <c r="H430" i="21"/>
  <c r="I429" i="21"/>
  <c r="L429" i="21"/>
  <c r="J429" i="21"/>
  <c r="K429" i="21"/>
  <c r="M428" i="21"/>
  <c r="O428" i="21"/>
  <c r="N428" i="21"/>
  <c r="D431" i="21"/>
  <c r="F430" i="21"/>
  <c r="E430" i="21"/>
  <c r="I430" i="21"/>
  <c r="K430" i="21"/>
  <c r="L430" i="21"/>
  <c r="J430" i="21"/>
  <c r="H431" i="21"/>
  <c r="O429" i="21"/>
  <c r="M429" i="21"/>
  <c r="N429" i="21"/>
  <c r="D432" i="21"/>
  <c r="E431" i="21"/>
  <c r="F431" i="21"/>
  <c r="O430" i="21"/>
  <c r="M430" i="21"/>
  <c r="N430" i="21"/>
  <c r="J431" i="21"/>
  <c r="L431" i="21"/>
  <c r="K431" i="21"/>
  <c r="I431" i="21"/>
  <c r="H432" i="21"/>
  <c r="D433" i="21"/>
  <c r="E432" i="21"/>
  <c r="F432" i="21"/>
  <c r="N431" i="21"/>
  <c r="M431" i="21"/>
  <c r="O431" i="21"/>
  <c r="I432" i="21"/>
  <c r="K432" i="21"/>
  <c r="J432" i="21"/>
  <c r="H433" i="21"/>
  <c r="L432" i="21"/>
  <c r="D434" i="21"/>
  <c r="E433" i="21"/>
  <c r="F433" i="21"/>
  <c r="N432" i="21"/>
  <c r="O432" i="21"/>
  <c r="M432" i="21"/>
  <c r="J433" i="21"/>
  <c r="H434" i="21"/>
  <c r="L433" i="21"/>
  <c r="K433" i="21"/>
  <c r="I433" i="21"/>
  <c r="F434" i="21"/>
  <c r="D435" i="21"/>
  <c r="E434" i="21"/>
  <c r="L434" i="21"/>
  <c r="J434" i="21"/>
  <c r="I434" i="21"/>
  <c r="K434" i="21"/>
  <c r="H435" i="21"/>
  <c r="O433" i="21"/>
  <c r="M433" i="21"/>
  <c r="N433" i="21"/>
  <c r="F435" i="21"/>
  <c r="E435" i="21"/>
  <c r="D436" i="21"/>
  <c r="O434" i="21"/>
  <c r="N434" i="21"/>
  <c r="M434" i="21"/>
  <c r="L435" i="21"/>
  <c r="H436" i="21"/>
  <c r="K435" i="21"/>
  <c r="I435" i="21"/>
  <c r="J435" i="21"/>
  <c r="D437" i="21"/>
  <c r="F436" i="21"/>
  <c r="E436" i="21"/>
  <c r="K436" i="21"/>
  <c r="I436" i="21"/>
  <c r="H437" i="21"/>
  <c r="J436" i="21"/>
  <c r="L436" i="21"/>
  <c r="M435" i="21"/>
  <c r="N435" i="21"/>
  <c r="O435" i="21"/>
  <c r="D438" i="21"/>
  <c r="F437" i="21"/>
  <c r="E437" i="21"/>
  <c r="N436" i="21"/>
  <c r="O436" i="21"/>
  <c r="M436" i="21"/>
  <c r="L437" i="21"/>
  <c r="K437" i="21"/>
  <c r="J437" i="21"/>
  <c r="H438" i="21"/>
  <c r="I437" i="21"/>
  <c r="F438" i="21"/>
  <c r="D439" i="21"/>
  <c r="E438" i="21"/>
  <c r="L438" i="21"/>
  <c r="J438" i="21"/>
  <c r="I438" i="21"/>
  <c r="K438" i="21"/>
  <c r="H439" i="21"/>
  <c r="O437" i="21"/>
  <c r="N437" i="21"/>
  <c r="M437" i="21"/>
  <c r="D440" i="21"/>
  <c r="F439" i="21"/>
  <c r="E439" i="21"/>
  <c r="N438" i="21"/>
  <c r="O438" i="21"/>
  <c r="M438" i="21"/>
  <c r="H440" i="21"/>
  <c r="J439" i="21"/>
  <c r="K439" i="21"/>
  <c r="I439" i="21"/>
  <c r="L439" i="21"/>
  <c r="E440" i="21"/>
  <c r="F440" i="21"/>
  <c r="D441" i="21"/>
  <c r="L440" i="21"/>
  <c r="J440" i="21"/>
  <c r="K440" i="21"/>
  <c r="H441" i="21"/>
  <c r="I440" i="21"/>
  <c r="N439" i="21"/>
  <c r="O439" i="21"/>
  <c r="M439" i="21"/>
  <c r="D442" i="21"/>
  <c r="E441" i="21"/>
  <c r="F441" i="21"/>
  <c r="I441" i="21"/>
  <c r="J441" i="21"/>
  <c r="L441" i="21"/>
  <c r="H442" i="21"/>
  <c r="K441" i="21"/>
  <c r="O440" i="21"/>
  <c r="N440" i="21"/>
  <c r="M440" i="21"/>
  <c r="D443" i="21"/>
  <c r="E442" i="21"/>
  <c r="F442" i="21"/>
  <c r="O441" i="21"/>
  <c r="M441" i="21"/>
  <c r="N441" i="21"/>
  <c r="H443" i="21"/>
  <c r="I442" i="21"/>
  <c r="K442" i="21"/>
  <c r="J442" i="21"/>
  <c r="L442" i="21"/>
  <c r="E443" i="21"/>
  <c r="F443" i="21"/>
  <c r="D444" i="21"/>
  <c r="L443" i="21"/>
  <c r="K443" i="21"/>
  <c r="H444" i="21"/>
  <c r="I443" i="21"/>
  <c r="J443" i="21"/>
  <c r="N442" i="21"/>
  <c r="O442" i="21"/>
  <c r="M442" i="21"/>
  <c r="E444" i="21"/>
  <c r="F444" i="21"/>
  <c r="D445" i="21"/>
  <c r="H445" i="21"/>
  <c r="I444" i="21"/>
  <c r="K444" i="21"/>
  <c r="J444" i="21"/>
  <c r="L444" i="21"/>
  <c r="O443" i="21"/>
  <c r="N443" i="21"/>
  <c r="M443" i="21"/>
  <c r="F445" i="21"/>
  <c r="E445" i="21"/>
  <c r="D446" i="21"/>
  <c r="J445" i="21"/>
  <c r="L445" i="21"/>
  <c r="I445" i="21"/>
  <c r="K445" i="21"/>
  <c r="H446" i="21"/>
  <c r="N444" i="21"/>
  <c r="M444" i="21"/>
  <c r="O444" i="21"/>
  <c r="F446" i="21"/>
  <c r="E446" i="21"/>
  <c r="D447" i="21"/>
  <c r="M445" i="21"/>
  <c r="N445" i="21"/>
  <c r="O445" i="21"/>
  <c r="I446" i="21"/>
  <c r="L446" i="21"/>
  <c r="K446" i="21"/>
  <c r="H447" i="21"/>
  <c r="J446" i="21"/>
  <c r="F447" i="21"/>
  <c r="D448" i="21"/>
  <c r="E447" i="21"/>
  <c r="N446" i="21"/>
  <c r="O446" i="21"/>
  <c r="M446" i="21"/>
  <c r="H448" i="21"/>
  <c r="L447" i="21"/>
  <c r="J447" i="21"/>
  <c r="K447" i="21"/>
  <c r="I447" i="21"/>
  <c r="E448" i="21"/>
  <c r="D449" i="21"/>
  <c r="F448" i="21"/>
  <c r="J448" i="21"/>
  <c r="L448" i="21"/>
  <c r="K448" i="21"/>
  <c r="H449" i="21"/>
  <c r="I448" i="21"/>
  <c r="N447" i="21"/>
  <c r="O447" i="21"/>
  <c r="M447" i="21"/>
  <c r="D450" i="21"/>
  <c r="E449" i="21"/>
  <c r="F449" i="21"/>
  <c r="I449" i="21"/>
  <c r="L449" i="21"/>
  <c r="H450" i="21"/>
  <c r="J449" i="21"/>
  <c r="K449" i="21"/>
  <c r="O448" i="21"/>
  <c r="N448" i="21"/>
  <c r="M448" i="21"/>
  <c r="D451" i="21"/>
  <c r="F450" i="21"/>
  <c r="E450" i="21"/>
  <c r="O449" i="21"/>
  <c r="M449" i="21"/>
  <c r="N449" i="21"/>
  <c r="L450" i="21"/>
  <c r="H451" i="21"/>
  <c r="I450" i="21"/>
  <c r="J450" i="21"/>
  <c r="K450" i="21"/>
  <c r="E451" i="21"/>
  <c r="F451" i="21"/>
  <c r="D452" i="21"/>
  <c r="I451" i="21"/>
  <c r="H452" i="21"/>
  <c r="L451" i="21"/>
  <c r="J451" i="21"/>
  <c r="K451" i="21"/>
  <c r="N450" i="21"/>
  <c r="M450" i="21"/>
  <c r="O450" i="21"/>
  <c r="D453" i="21"/>
  <c r="E452" i="21"/>
  <c r="F452" i="21"/>
  <c r="O451" i="21"/>
  <c r="N451" i="21"/>
  <c r="M451" i="21"/>
  <c r="J452" i="21"/>
  <c r="H453" i="21"/>
  <c r="L452" i="21"/>
  <c r="I452" i="21"/>
  <c r="K452" i="21"/>
  <c r="D454" i="21"/>
  <c r="E453" i="21"/>
  <c r="F453" i="21"/>
  <c r="I453" i="21"/>
  <c r="J453" i="21"/>
  <c r="L453" i="21"/>
  <c r="K453" i="21"/>
  <c r="H454" i="21"/>
  <c r="O452" i="21"/>
  <c r="N452" i="21"/>
  <c r="M452" i="21"/>
  <c r="F454" i="21"/>
  <c r="E454" i="21"/>
  <c r="D455" i="21"/>
  <c r="O453" i="21"/>
  <c r="M453" i="21"/>
  <c r="N453" i="21"/>
  <c r="L454" i="21"/>
  <c r="J454" i="21"/>
  <c r="K454" i="21"/>
  <c r="I454" i="21"/>
  <c r="H455" i="21"/>
  <c r="F455" i="21"/>
  <c r="D456" i="21"/>
  <c r="E455" i="21"/>
  <c r="M454" i="21"/>
  <c r="N454" i="21"/>
  <c r="O454" i="21"/>
  <c r="L455" i="21"/>
  <c r="I455" i="21"/>
  <c r="K455" i="21"/>
  <c r="J455" i="21"/>
  <c r="H456" i="21"/>
  <c r="F456" i="21"/>
  <c r="D457" i="21"/>
  <c r="E456" i="21"/>
  <c r="N455" i="21"/>
  <c r="O455" i="21"/>
  <c r="M455" i="21"/>
  <c r="H457" i="21"/>
  <c r="L456" i="21"/>
  <c r="I456" i="21"/>
  <c r="K456" i="21"/>
  <c r="J456" i="21"/>
  <c r="D458" i="21"/>
  <c r="F457" i="21"/>
  <c r="E457" i="21"/>
  <c r="J457" i="21"/>
  <c r="L457" i="21"/>
  <c r="K457" i="21"/>
  <c r="H458" i="21"/>
  <c r="I457" i="21"/>
  <c r="O456" i="21"/>
  <c r="N456" i="21"/>
  <c r="M456" i="21"/>
  <c r="E458" i="21"/>
  <c r="F458" i="21"/>
  <c r="D459" i="21"/>
  <c r="I458" i="21"/>
  <c r="H459" i="21"/>
  <c r="K458" i="21"/>
  <c r="J458" i="21"/>
  <c r="L458" i="21"/>
  <c r="M457" i="21"/>
  <c r="N457" i="21"/>
  <c r="O457" i="21"/>
  <c r="D460" i="21"/>
  <c r="F459" i="21"/>
  <c r="E459" i="21"/>
  <c r="O458" i="21"/>
  <c r="M458" i="21"/>
  <c r="N458" i="21"/>
  <c r="J459" i="21"/>
  <c r="K459" i="21"/>
  <c r="I459" i="21"/>
  <c r="L459" i="21"/>
  <c r="H460" i="21"/>
  <c r="D461" i="21"/>
  <c r="E460" i="21"/>
  <c r="F460" i="21"/>
  <c r="N459" i="21"/>
  <c r="M459" i="21"/>
  <c r="O459" i="21"/>
  <c r="J460" i="21"/>
  <c r="L460" i="21"/>
  <c r="K460" i="21"/>
  <c r="H461" i="21"/>
  <c r="I460" i="21"/>
  <c r="F461" i="21"/>
  <c r="E461" i="21"/>
  <c r="D462" i="21"/>
  <c r="L461" i="21"/>
  <c r="K461" i="21"/>
  <c r="H462" i="21"/>
  <c r="I461" i="21"/>
  <c r="J461" i="21"/>
  <c r="M460" i="21"/>
  <c r="N460" i="21"/>
  <c r="O460" i="21"/>
  <c r="E462" i="21"/>
  <c r="D463" i="21"/>
  <c r="F462" i="21"/>
  <c r="K462" i="21"/>
  <c r="H463" i="21"/>
  <c r="J462" i="21"/>
  <c r="L462" i="21"/>
  <c r="I462" i="21"/>
  <c r="O461" i="21"/>
  <c r="M461" i="21"/>
  <c r="N461" i="21"/>
  <c r="D464" i="21"/>
  <c r="F463" i="21"/>
  <c r="E463" i="21"/>
  <c r="K463" i="21"/>
  <c r="H464" i="21"/>
  <c r="J463" i="21"/>
  <c r="I463" i="21"/>
  <c r="L463" i="21"/>
  <c r="N462" i="21"/>
  <c r="M462" i="21"/>
  <c r="O462" i="21"/>
  <c r="E464" i="21"/>
  <c r="D465" i="21"/>
  <c r="F464" i="21"/>
  <c r="H465" i="21"/>
  <c r="K464" i="21"/>
  <c r="J464" i="21"/>
  <c r="L464" i="21"/>
  <c r="I464" i="21"/>
  <c r="M463" i="21"/>
  <c r="N463" i="21"/>
  <c r="O463" i="21"/>
  <c r="D466" i="21"/>
  <c r="E465" i="21"/>
  <c r="F465" i="21"/>
  <c r="K465" i="21"/>
  <c r="H466" i="21"/>
  <c r="J465" i="21"/>
  <c r="L465" i="21"/>
  <c r="I465" i="21"/>
  <c r="O464" i="21"/>
  <c r="N464" i="21"/>
  <c r="M464" i="21"/>
  <c r="D467" i="21"/>
  <c r="F466" i="21"/>
  <c r="E466" i="21"/>
  <c r="K466" i="21"/>
  <c r="H467" i="21"/>
  <c r="L466" i="21"/>
  <c r="J466" i="21"/>
  <c r="I466" i="21"/>
  <c r="N465" i="21"/>
  <c r="M465" i="21"/>
  <c r="O465" i="21"/>
  <c r="E467" i="21"/>
  <c r="D468" i="21"/>
  <c r="F467" i="21"/>
  <c r="K467" i="21"/>
  <c r="J467" i="21"/>
  <c r="L467" i="21"/>
  <c r="I467" i="21"/>
  <c r="H468" i="21"/>
  <c r="O466" i="21"/>
  <c r="N466" i="21"/>
  <c r="M466" i="21"/>
  <c r="F468" i="21"/>
  <c r="D469" i="21"/>
  <c r="E468" i="21"/>
  <c r="O467" i="21"/>
  <c r="M467" i="21"/>
  <c r="N467" i="21"/>
  <c r="L468" i="21"/>
  <c r="J468" i="21"/>
  <c r="I468" i="21"/>
  <c r="H469" i="21"/>
  <c r="K468" i="21"/>
  <c r="E469" i="21"/>
  <c r="D470" i="21"/>
  <c r="F469" i="21"/>
  <c r="N468" i="21"/>
  <c r="O468" i="21"/>
  <c r="M468" i="21"/>
  <c r="K469" i="21"/>
  <c r="J469" i="21"/>
  <c r="H470" i="21"/>
  <c r="L469" i="21"/>
  <c r="I469" i="21"/>
  <c r="F470" i="21"/>
  <c r="D471" i="21"/>
  <c r="E470" i="21"/>
  <c r="K470" i="21"/>
  <c r="L470" i="21"/>
  <c r="J470" i="21"/>
  <c r="H471" i="21"/>
  <c r="I470" i="21"/>
  <c r="M469" i="21"/>
  <c r="O469" i="21"/>
  <c r="N469" i="21"/>
  <c r="D472" i="21"/>
  <c r="E471" i="21"/>
  <c r="F471" i="21"/>
  <c r="L471" i="21"/>
  <c r="K471" i="21"/>
  <c r="H472" i="21"/>
  <c r="J471" i="21"/>
  <c r="I471" i="21"/>
  <c r="M470" i="21"/>
  <c r="O470" i="21"/>
  <c r="N470" i="21"/>
  <c r="D473" i="21"/>
  <c r="F472" i="21"/>
  <c r="E472" i="21"/>
  <c r="K472" i="21"/>
  <c r="L472" i="21"/>
  <c r="I472" i="21"/>
  <c r="J472" i="21"/>
  <c r="H473" i="21"/>
  <c r="O471" i="21"/>
  <c r="N471" i="21"/>
  <c r="M471" i="21"/>
  <c r="D474" i="21"/>
  <c r="E473" i="21"/>
  <c r="F473" i="21"/>
  <c r="O472" i="21"/>
  <c r="N472" i="21"/>
  <c r="M472" i="21"/>
  <c r="L473" i="21"/>
  <c r="J473" i="21"/>
  <c r="I473" i="21"/>
  <c r="K473" i="21"/>
  <c r="H474" i="21"/>
  <c r="D475" i="21"/>
  <c r="E474" i="21"/>
  <c r="F474" i="21"/>
  <c r="N473" i="21"/>
  <c r="M473" i="21"/>
  <c r="O473" i="21"/>
  <c r="J474" i="21"/>
  <c r="H475" i="21"/>
  <c r="I474" i="21"/>
  <c r="L474" i="21"/>
  <c r="K474" i="21"/>
  <c r="F475" i="21"/>
  <c r="D476" i="21"/>
  <c r="E475" i="21"/>
  <c r="L475" i="21"/>
  <c r="J475" i="21"/>
  <c r="K475" i="21"/>
  <c r="I475" i="21"/>
  <c r="H476" i="21"/>
  <c r="M474" i="21"/>
  <c r="N474" i="21"/>
  <c r="O474" i="21"/>
  <c r="D477" i="21"/>
  <c r="F476" i="21"/>
  <c r="E476" i="21"/>
  <c r="O475" i="21"/>
  <c r="M475" i="21"/>
  <c r="N475" i="21"/>
  <c r="L476" i="21"/>
  <c r="K476" i="21"/>
  <c r="I476" i="21"/>
  <c r="J476" i="21"/>
  <c r="H477" i="21"/>
  <c r="D478" i="21"/>
  <c r="E477" i="21"/>
  <c r="F477" i="21"/>
  <c r="O476" i="21"/>
  <c r="N476" i="21"/>
  <c r="M476" i="21"/>
  <c r="L477" i="21"/>
  <c r="K477" i="21"/>
  <c r="J477" i="21"/>
  <c r="H478" i="21"/>
  <c r="I477" i="21"/>
  <c r="F478" i="21"/>
  <c r="E478" i="21"/>
  <c r="D479" i="21"/>
  <c r="K478" i="21"/>
  <c r="I478" i="21"/>
  <c r="H479" i="21"/>
  <c r="L478" i="21"/>
  <c r="J478" i="21"/>
  <c r="N477" i="21"/>
  <c r="M477" i="21"/>
  <c r="O477" i="21"/>
  <c r="F479" i="21"/>
  <c r="E479" i="21"/>
  <c r="D480" i="21"/>
  <c r="M478" i="21"/>
  <c r="O478" i="21"/>
  <c r="N478" i="21"/>
  <c r="K479" i="21"/>
  <c r="J479" i="21"/>
  <c r="L479" i="21"/>
  <c r="H480" i="21"/>
  <c r="I479" i="21"/>
  <c r="E480" i="21"/>
  <c r="F480" i="21"/>
  <c r="D481" i="21"/>
  <c r="L480" i="21"/>
  <c r="K480" i="21"/>
  <c r="J480" i="21"/>
  <c r="H481" i="21"/>
  <c r="I480" i="21"/>
  <c r="N479" i="21"/>
  <c r="M479" i="21"/>
  <c r="O479" i="21"/>
  <c r="D482" i="21"/>
  <c r="F481" i="21"/>
  <c r="E481" i="21"/>
  <c r="L481" i="21"/>
  <c r="J481" i="21"/>
  <c r="I481" i="21"/>
  <c r="K481" i="21"/>
  <c r="H482" i="21"/>
  <c r="M480" i="21"/>
  <c r="N480" i="21"/>
  <c r="O480" i="21"/>
  <c r="D483" i="21"/>
  <c r="E482" i="21"/>
  <c r="F482" i="21"/>
  <c r="M481" i="21"/>
  <c r="O481" i="21"/>
  <c r="N481" i="21"/>
  <c r="I482" i="21"/>
  <c r="H483" i="21"/>
  <c r="J482" i="21"/>
  <c r="K482" i="21"/>
  <c r="L482" i="21"/>
  <c r="D484" i="21"/>
  <c r="F483" i="21"/>
  <c r="E483" i="21"/>
  <c r="N482" i="21"/>
  <c r="M482" i="21"/>
  <c r="O482" i="21"/>
  <c r="H484" i="21"/>
  <c r="K483" i="21"/>
  <c r="I483" i="21"/>
  <c r="J483" i="21"/>
  <c r="L483" i="21"/>
  <c r="E484" i="21"/>
  <c r="F484" i="21"/>
  <c r="D485" i="21"/>
  <c r="H485" i="21"/>
  <c r="K484" i="21"/>
  <c r="J484" i="21"/>
  <c r="I484" i="21"/>
  <c r="L484" i="21"/>
  <c r="N483" i="21"/>
  <c r="O483" i="21"/>
  <c r="M483" i="21"/>
  <c r="F485" i="21"/>
  <c r="D486" i="21"/>
  <c r="E485" i="21"/>
  <c r="J485" i="21"/>
  <c r="I485" i="21"/>
  <c r="L485" i="21"/>
  <c r="H486" i="21"/>
  <c r="K485" i="21"/>
  <c r="M484" i="21"/>
  <c r="O484" i="21"/>
  <c r="N484" i="21"/>
  <c r="F486" i="21"/>
  <c r="E486" i="21"/>
  <c r="D487" i="21"/>
  <c r="O485" i="21"/>
  <c r="N485" i="21"/>
  <c r="M485" i="21"/>
  <c r="L486" i="21"/>
  <c r="K486" i="21"/>
  <c r="J486" i="21"/>
  <c r="H487" i="21"/>
  <c r="I486" i="21"/>
  <c r="E487" i="21"/>
  <c r="D488" i="21"/>
  <c r="F487" i="21"/>
  <c r="J487" i="21"/>
  <c r="I487" i="21"/>
  <c r="K487" i="21"/>
  <c r="H488" i="21"/>
  <c r="L487" i="21"/>
  <c r="N486" i="21"/>
  <c r="M486" i="21"/>
  <c r="O486" i="21"/>
  <c r="D489" i="21"/>
  <c r="F488" i="21"/>
  <c r="E488" i="21"/>
  <c r="N487" i="21"/>
  <c r="O487" i="21"/>
  <c r="M487" i="21"/>
  <c r="L488" i="21"/>
  <c r="I488" i="21"/>
  <c r="J488" i="21"/>
  <c r="H489" i="21"/>
  <c r="K488" i="21"/>
  <c r="D490" i="21"/>
  <c r="E489" i="21"/>
  <c r="F489" i="21"/>
  <c r="O488" i="21"/>
  <c r="M488" i="21"/>
  <c r="N488" i="21"/>
  <c r="H490" i="21"/>
  <c r="I489" i="21"/>
  <c r="K489" i="21"/>
  <c r="J489" i="21"/>
  <c r="L489" i="21"/>
  <c r="F490" i="21"/>
  <c r="D491" i="21"/>
  <c r="E490" i="21"/>
  <c r="L490" i="21"/>
  <c r="I490" i="21"/>
  <c r="H491" i="21"/>
  <c r="K490" i="21"/>
  <c r="J490" i="21"/>
  <c r="O489" i="21"/>
  <c r="M489" i="21"/>
  <c r="N489" i="21"/>
  <c r="E491" i="21"/>
  <c r="F491" i="21"/>
  <c r="D492" i="21"/>
  <c r="N490" i="21"/>
  <c r="M490" i="21"/>
  <c r="O490" i="21"/>
  <c r="I491" i="21"/>
  <c r="L491" i="21"/>
  <c r="J491" i="21"/>
  <c r="H492" i="21"/>
  <c r="K491" i="21"/>
  <c r="F492" i="21"/>
  <c r="D493" i="21"/>
  <c r="E492" i="21"/>
  <c r="O491" i="21"/>
  <c r="M491" i="21"/>
  <c r="N491" i="21"/>
  <c r="H493" i="21"/>
  <c r="L492" i="21"/>
  <c r="J492" i="21"/>
  <c r="K492" i="21"/>
  <c r="I492" i="21"/>
  <c r="D494" i="21"/>
  <c r="E493" i="21"/>
  <c r="F493" i="21"/>
  <c r="J493" i="21"/>
  <c r="L493" i="21"/>
  <c r="H494" i="21"/>
  <c r="K493" i="21"/>
  <c r="I493" i="21"/>
  <c r="M492" i="21"/>
  <c r="N492" i="21"/>
  <c r="O492" i="21"/>
  <c r="E494" i="21"/>
  <c r="D495" i="21"/>
  <c r="F494" i="21"/>
  <c r="L494" i="21"/>
  <c r="I494" i="21"/>
  <c r="H495" i="21"/>
  <c r="J494" i="21"/>
  <c r="K494" i="21"/>
  <c r="M493" i="21"/>
  <c r="O493" i="21"/>
  <c r="N493" i="21"/>
  <c r="D496" i="21"/>
  <c r="F495" i="21"/>
  <c r="E495" i="21"/>
  <c r="O494" i="21"/>
  <c r="M494" i="21"/>
  <c r="N494" i="21"/>
  <c r="I495" i="21"/>
  <c r="L495" i="21"/>
  <c r="K495" i="21"/>
  <c r="J495" i="21"/>
  <c r="H496" i="21"/>
  <c r="F496" i="21"/>
  <c r="D497" i="21"/>
  <c r="E496" i="21"/>
  <c r="O495" i="21"/>
  <c r="M495" i="21"/>
  <c r="N495" i="21"/>
  <c r="I496" i="21"/>
  <c r="H497" i="21"/>
  <c r="K496" i="21"/>
  <c r="J496" i="21"/>
  <c r="L496" i="21"/>
  <c r="E497" i="21"/>
  <c r="D498" i="21"/>
  <c r="F497" i="21"/>
  <c r="N496" i="21"/>
  <c r="O496" i="21"/>
  <c r="M496" i="21"/>
  <c r="I497" i="21"/>
  <c r="L497" i="21"/>
  <c r="H498" i="21"/>
  <c r="J497" i="21"/>
  <c r="K497" i="21"/>
  <c r="F498" i="21"/>
  <c r="D499" i="21"/>
  <c r="E498" i="21"/>
  <c r="N497" i="21"/>
  <c r="O497" i="21"/>
  <c r="M497" i="21"/>
  <c r="H499" i="21"/>
  <c r="I498" i="21"/>
  <c r="J498" i="21"/>
  <c r="K498" i="21"/>
  <c r="L498" i="21"/>
  <c r="D500" i="21"/>
  <c r="E499" i="21"/>
  <c r="F499" i="21"/>
  <c r="L499" i="21"/>
  <c r="I499" i="21"/>
  <c r="H500" i="21"/>
  <c r="J499" i="21"/>
  <c r="K499" i="21"/>
  <c r="M498" i="21"/>
  <c r="N498" i="21"/>
  <c r="O498" i="21"/>
  <c r="F500" i="21"/>
  <c r="D501" i="21"/>
  <c r="E500" i="21"/>
  <c r="N499" i="21"/>
  <c r="O499" i="21"/>
  <c r="M499" i="21"/>
  <c r="H501" i="21"/>
  <c r="J500" i="21"/>
  <c r="K500" i="21"/>
  <c r="L500" i="21"/>
  <c r="I500" i="21"/>
  <c r="D502" i="21"/>
  <c r="E501" i="21"/>
  <c r="F501" i="21"/>
  <c r="J501" i="21"/>
  <c r="L501" i="21"/>
  <c r="I501" i="21"/>
  <c r="H502" i="21"/>
  <c r="K501" i="21"/>
  <c r="N500" i="21"/>
  <c r="M500" i="21"/>
  <c r="O500" i="21"/>
  <c r="F502" i="21"/>
  <c r="D503" i="21"/>
  <c r="E502" i="21"/>
  <c r="O501" i="21"/>
  <c r="N501" i="21"/>
  <c r="M501" i="21"/>
  <c r="K502" i="21"/>
  <c r="L502" i="21"/>
  <c r="J502" i="21"/>
  <c r="H503" i="21"/>
  <c r="I502" i="21"/>
  <c r="D504" i="21"/>
  <c r="E503" i="21"/>
  <c r="F503" i="21"/>
  <c r="L503" i="21"/>
  <c r="J503" i="21"/>
  <c r="H504" i="21"/>
  <c r="K503" i="21"/>
  <c r="I503" i="21"/>
  <c r="M502" i="21"/>
  <c r="O502" i="21"/>
  <c r="N502" i="21"/>
  <c r="D505" i="21"/>
  <c r="F504" i="21"/>
  <c r="E504" i="21"/>
  <c r="H505" i="21"/>
  <c r="I504" i="21"/>
  <c r="J504" i="21"/>
  <c r="L504" i="21"/>
  <c r="K504" i="21"/>
  <c r="N503" i="21"/>
  <c r="M503" i="21"/>
  <c r="O503" i="21"/>
  <c r="D506" i="21"/>
  <c r="E505" i="21"/>
  <c r="F505" i="21"/>
  <c r="L505" i="21"/>
  <c r="H506" i="21"/>
  <c r="I505" i="21"/>
  <c r="J505" i="21"/>
  <c r="K505" i="21"/>
  <c r="N504" i="21"/>
  <c r="M504" i="21"/>
  <c r="O504" i="21"/>
  <c r="D507" i="21"/>
  <c r="E506" i="21"/>
  <c r="F506" i="21"/>
  <c r="K506" i="21"/>
  <c r="I506" i="21"/>
  <c r="L506" i="21"/>
  <c r="J506" i="21"/>
  <c r="H507" i="21"/>
  <c r="N505" i="21"/>
  <c r="O505" i="21"/>
  <c r="M505" i="21"/>
  <c r="E507" i="21"/>
  <c r="F507" i="21"/>
  <c r="D508" i="21"/>
  <c r="N506" i="21"/>
  <c r="O506" i="21"/>
  <c r="M506" i="21"/>
  <c r="J507" i="21"/>
  <c r="K507" i="21"/>
  <c r="L507" i="21"/>
  <c r="I507" i="21"/>
  <c r="H508" i="21"/>
  <c r="F508" i="21"/>
  <c r="D509" i="21"/>
  <c r="E508" i="21"/>
  <c r="M507" i="21"/>
  <c r="O507" i="21"/>
  <c r="N507" i="21"/>
  <c r="H509" i="21"/>
  <c r="J508" i="21"/>
  <c r="K508" i="21"/>
  <c r="L508" i="21"/>
  <c r="I508" i="21"/>
  <c r="F509" i="21"/>
  <c r="D510" i="21"/>
  <c r="E509" i="21"/>
  <c r="L509" i="21"/>
  <c r="K509" i="21"/>
  <c r="I509" i="21"/>
  <c r="H510" i="21"/>
  <c r="J509" i="21"/>
  <c r="O508" i="21"/>
  <c r="M508" i="21"/>
  <c r="N508" i="21"/>
  <c r="D511" i="21"/>
  <c r="F510" i="21"/>
  <c r="E510" i="21"/>
  <c r="O509" i="21"/>
  <c r="N509" i="21"/>
  <c r="M509" i="21"/>
  <c r="L510" i="21"/>
  <c r="I510" i="21"/>
  <c r="H511" i="21"/>
  <c r="J510" i="21"/>
  <c r="K510" i="21"/>
  <c r="E511" i="21"/>
  <c r="F511" i="21"/>
  <c r="D512" i="21"/>
  <c r="O510" i="21"/>
  <c r="N510" i="21"/>
  <c r="M510" i="21"/>
  <c r="J511" i="21"/>
  <c r="H512" i="21"/>
  <c r="I511" i="21"/>
  <c r="K511" i="21"/>
  <c r="L511" i="21"/>
  <c r="E512" i="21"/>
  <c r="D513" i="21"/>
  <c r="F512" i="21"/>
  <c r="K512" i="21"/>
  <c r="H513" i="21"/>
  <c r="J512" i="21"/>
  <c r="L512" i="21"/>
  <c r="I512" i="21"/>
  <c r="M511" i="21"/>
  <c r="O511" i="21"/>
  <c r="N511" i="21"/>
  <c r="E513" i="21"/>
  <c r="F513" i="21"/>
  <c r="D514" i="21"/>
  <c r="K513" i="21"/>
  <c r="H514" i="21"/>
  <c r="I513" i="21"/>
  <c r="J513" i="21"/>
  <c r="L513" i="21"/>
  <c r="M512" i="21"/>
  <c r="O512" i="21"/>
  <c r="N512" i="21"/>
  <c r="D515" i="21"/>
  <c r="F514" i="21"/>
  <c r="E514" i="21"/>
  <c r="L514" i="21"/>
  <c r="J514" i="21"/>
  <c r="H515" i="21"/>
  <c r="K514" i="21"/>
  <c r="I514" i="21"/>
  <c r="O513" i="21"/>
  <c r="M513" i="21"/>
  <c r="N513" i="21"/>
  <c r="D516" i="21"/>
  <c r="E515" i="21"/>
  <c r="F515" i="21"/>
  <c r="I515" i="21"/>
  <c r="H516" i="21"/>
  <c r="L515" i="21"/>
  <c r="K515" i="21"/>
  <c r="J515" i="21"/>
  <c r="N514" i="21"/>
  <c r="M514" i="21"/>
  <c r="O514" i="21"/>
  <c r="D517" i="21"/>
  <c r="F516" i="21"/>
  <c r="E516" i="21"/>
  <c r="M515" i="21"/>
  <c r="O515" i="21"/>
  <c r="N515" i="21"/>
  <c r="L516" i="21"/>
  <c r="H517" i="21"/>
  <c r="J516" i="21"/>
  <c r="I516" i="21"/>
  <c r="K516" i="21"/>
  <c r="F517" i="21"/>
  <c r="D518" i="21"/>
  <c r="E517" i="21"/>
  <c r="J517" i="21"/>
  <c r="K517" i="21"/>
  <c r="I517" i="21"/>
  <c r="L517" i="21"/>
  <c r="H518" i="21"/>
  <c r="O516" i="21"/>
  <c r="M516" i="21"/>
  <c r="N516" i="21"/>
  <c r="E518" i="21"/>
  <c r="D519" i="21"/>
  <c r="F518" i="21"/>
  <c r="O517" i="21"/>
  <c r="M517" i="21"/>
  <c r="N517" i="21"/>
  <c r="H519" i="21"/>
  <c r="K518" i="21"/>
  <c r="L518" i="21"/>
  <c r="J518" i="21"/>
  <c r="I518" i="21"/>
  <c r="F519" i="21"/>
  <c r="D520" i="21"/>
  <c r="E519" i="21"/>
  <c r="I519" i="21"/>
  <c r="H520" i="21"/>
  <c r="J519" i="21"/>
  <c r="K519" i="21"/>
  <c r="L519" i="21"/>
  <c r="O518" i="21"/>
  <c r="M518" i="21"/>
  <c r="N518" i="21"/>
  <c r="D521" i="21"/>
  <c r="F520" i="21"/>
  <c r="E520" i="21"/>
  <c r="O519" i="21"/>
  <c r="M519" i="21"/>
  <c r="N519" i="21"/>
  <c r="I520" i="21"/>
  <c r="K520" i="21"/>
  <c r="H521" i="21"/>
  <c r="L520" i="21"/>
  <c r="J520" i="21"/>
  <c r="F521" i="21"/>
  <c r="E521" i="21"/>
  <c r="D522" i="21"/>
  <c r="O520" i="21"/>
  <c r="N520" i="21"/>
  <c r="M520" i="21"/>
  <c r="I521" i="21"/>
  <c r="L521" i="21"/>
  <c r="K521" i="21"/>
  <c r="J521" i="21"/>
  <c r="H522" i="21"/>
  <c r="D523" i="21"/>
  <c r="F522" i="21"/>
  <c r="E522" i="21"/>
  <c r="N521" i="21"/>
  <c r="O521" i="21"/>
  <c r="M521" i="21"/>
  <c r="L522" i="21"/>
  <c r="K522" i="21"/>
  <c r="J522" i="21"/>
  <c r="H523" i="21"/>
  <c r="I522" i="21"/>
  <c r="F523" i="21"/>
  <c r="D524" i="21"/>
  <c r="E523" i="21"/>
  <c r="H524" i="21"/>
  <c r="L523" i="21"/>
  <c r="I523" i="21"/>
  <c r="J523" i="21"/>
  <c r="K523" i="21"/>
  <c r="M522" i="21"/>
  <c r="O522" i="21"/>
  <c r="N522" i="21"/>
  <c r="F524" i="21"/>
  <c r="E524" i="21"/>
  <c r="D525" i="21"/>
  <c r="J524" i="21"/>
  <c r="I524" i="21"/>
  <c r="K524" i="21"/>
  <c r="L524" i="21"/>
  <c r="H525" i="21"/>
  <c r="O523" i="21"/>
  <c r="M523" i="21"/>
  <c r="N523" i="21"/>
  <c r="D526" i="21"/>
  <c r="E525" i="21"/>
  <c r="F525" i="21"/>
  <c r="O524" i="21"/>
  <c r="M524" i="21"/>
  <c r="N524" i="21"/>
  <c r="L525" i="21"/>
  <c r="H526" i="21"/>
  <c r="I525" i="21"/>
  <c r="K525" i="21"/>
  <c r="J525" i="21"/>
  <c r="D527" i="21"/>
  <c r="F526" i="21"/>
  <c r="E526" i="21"/>
  <c r="I526" i="21"/>
  <c r="H527" i="21"/>
  <c r="K526" i="21"/>
  <c r="L526" i="21"/>
  <c r="J526" i="21"/>
  <c r="M525" i="21"/>
  <c r="N525" i="21"/>
  <c r="O525" i="21"/>
  <c r="D528" i="21"/>
  <c r="E527" i="21"/>
  <c r="F527" i="21"/>
  <c r="N526" i="21"/>
  <c r="M526" i="21"/>
  <c r="O526" i="21"/>
  <c r="I527" i="21"/>
  <c r="J527" i="21"/>
  <c r="L527" i="21"/>
  <c r="H528" i="21"/>
  <c r="K527" i="21"/>
  <c r="D529" i="21"/>
  <c r="E528" i="21"/>
  <c r="F528" i="21"/>
  <c r="N527" i="21"/>
  <c r="O527" i="21"/>
  <c r="M527" i="21"/>
  <c r="I528" i="21"/>
  <c r="L528" i="21"/>
  <c r="K528" i="21"/>
  <c r="H529" i="21"/>
  <c r="J528" i="21"/>
  <c r="E529" i="21"/>
  <c r="D530" i="21"/>
  <c r="F529" i="21"/>
  <c r="N528" i="21"/>
  <c r="O528" i="21"/>
  <c r="M528" i="21"/>
  <c r="L529" i="21"/>
  <c r="K529" i="21"/>
  <c r="H530" i="21"/>
  <c r="I529" i="21"/>
  <c r="J529" i="21"/>
  <c r="D531" i="21"/>
  <c r="E530" i="21"/>
  <c r="F530" i="21"/>
  <c r="J530" i="21"/>
  <c r="I530" i="21"/>
  <c r="K530" i="21"/>
  <c r="L530" i="21"/>
  <c r="H531" i="21"/>
  <c r="N529" i="21"/>
  <c r="M529" i="21"/>
  <c r="O529" i="21"/>
  <c r="E531" i="21"/>
  <c r="D532" i="21"/>
  <c r="F531" i="21"/>
  <c r="N530" i="21"/>
  <c r="O530" i="21"/>
  <c r="M530" i="21"/>
  <c r="K531" i="21"/>
  <c r="I531" i="21"/>
  <c r="H532" i="21"/>
  <c r="L531" i="21"/>
  <c r="J531" i="21"/>
  <c r="E532" i="21"/>
  <c r="D533" i="21"/>
  <c r="F532" i="21"/>
  <c r="O531" i="21"/>
  <c r="N531" i="21"/>
  <c r="M531" i="21"/>
  <c r="H533" i="21"/>
  <c r="K532" i="21"/>
  <c r="I532" i="21"/>
  <c r="J532" i="21"/>
  <c r="L532" i="21"/>
  <c r="E533" i="21"/>
  <c r="D534" i="21"/>
  <c r="F533" i="21"/>
  <c r="J533" i="21"/>
  <c r="K533" i="21"/>
  <c r="I533" i="21"/>
  <c r="H534" i="21"/>
  <c r="L533" i="21"/>
  <c r="O532" i="21"/>
  <c r="M532" i="21"/>
  <c r="N532" i="21"/>
  <c r="E534" i="21"/>
  <c r="D535" i="21"/>
  <c r="F534" i="21"/>
  <c r="O533" i="21"/>
  <c r="M533" i="21"/>
  <c r="N533" i="21"/>
  <c r="H535" i="21"/>
  <c r="L534" i="21"/>
  <c r="K534" i="21"/>
  <c r="I534" i="21"/>
  <c r="J534" i="21"/>
  <c r="E535" i="21"/>
  <c r="D536" i="21"/>
  <c r="F535" i="21"/>
  <c r="K535" i="21"/>
  <c r="L535" i="21"/>
  <c r="H536" i="21"/>
  <c r="I535" i="21"/>
  <c r="J535" i="21"/>
  <c r="N534" i="21"/>
  <c r="M534" i="21"/>
  <c r="O534" i="21"/>
  <c r="E536" i="21"/>
  <c r="D537" i="21"/>
  <c r="F536" i="21"/>
  <c r="L536" i="21"/>
  <c r="K536" i="21"/>
  <c r="J536" i="21"/>
  <c r="H537" i="21"/>
  <c r="I536" i="21"/>
  <c r="N535" i="21"/>
  <c r="M535" i="21"/>
  <c r="O535" i="21"/>
  <c r="D538" i="21"/>
  <c r="F537" i="21"/>
  <c r="E537" i="21"/>
  <c r="I537" i="21"/>
  <c r="K537" i="21"/>
  <c r="L537" i="21"/>
  <c r="J537" i="21"/>
  <c r="H538" i="21"/>
  <c r="M536" i="21"/>
  <c r="N536" i="21"/>
  <c r="O536" i="21"/>
  <c r="F538" i="21"/>
  <c r="D539" i="21"/>
  <c r="E538" i="21"/>
  <c r="M537" i="21"/>
  <c r="O537" i="21"/>
  <c r="N537" i="21"/>
  <c r="I538" i="21"/>
  <c r="L538" i="21"/>
  <c r="K538" i="21"/>
  <c r="J538" i="21"/>
  <c r="H539" i="21"/>
  <c r="E539" i="21"/>
  <c r="D540" i="21"/>
  <c r="F539" i="21"/>
  <c r="N538" i="21"/>
  <c r="O538" i="21"/>
  <c r="M538" i="21"/>
  <c r="K539" i="21"/>
  <c r="H540" i="21"/>
  <c r="J539" i="21"/>
  <c r="L539" i="21"/>
  <c r="I539" i="21"/>
  <c r="F540" i="21"/>
  <c r="E540" i="21"/>
  <c r="D541" i="21"/>
  <c r="L540" i="21"/>
  <c r="K540" i="21"/>
  <c r="J540" i="21"/>
  <c r="H541" i="21"/>
  <c r="I540" i="21"/>
  <c r="O539" i="21"/>
  <c r="M539" i="21"/>
  <c r="N539" i="21"/>
  <c r="E541" i="21"/>
  <c r="F541" i="21"/>
  <c r="D542" i="21"/>
  <c r="L541" i="21"/>
  <c r="J541" i="21"/>
  <c r="K541" i="21"/>
  <c r="I541" i="21"/>
  <c r="H542" i="21"/>
  <c r="O540" i="21"/>
  <c r="M540" i="21"/>
  <c r="N540" i="21"/>
  <c r="F542" i="21"/>
  <c r="D543" i="21"/>
  <c r="E542" i="21"/>
  <c r="N541" i="21"/>
  <c r="M541" i="21"/>
  <c r="O541" i="21"/>
  <c r="K542" i="21"/>
  <c r="J542" i="21"/>
  <c r="H543" i="21"/>
  <c r="L542" i="21"/>
  <c r="I542" i="21"/>
  <c r="D544" i="21"/>
  <c r="F543" i="21"/>
  <c r="E543" i="21"/>
  <c r="H544" i="21"/>
  <c r="L543" i="21"/>
  <c r="I543" i="21"/>
  <c r="K543" i="21"/>
  <c r="J543" i="21"/>
  <c r="O542" i="21"/>
  <c r="M542" i="21"/>
  <c r="N542" i="21"/>
  <c r="E544" i="21"/>
  <c r="D545" i="21"/>
  <c r="F544" i="21"/>
  <c r="I544" i="21"/>
  <c r="K544" i="21"/>
  <c r="L544" i="21"/>
  <c r="J544" i="21"/>
  <c r="H545" i="21"/>
  <c r="M543" i="21"/>
  <c r="O543" i="21"/>
  <c r="N543" i="21"/>
  <c r="D546" i="21"/>
  <c r="E545" i="21"/>
  <c r="F545" i="21"/>
  <c r="M544" i="21"/>
  <c r="N544" i="21"/>
  <c r="O544" i="21"/>
  <c r="I545" i="21"/>
  <c r="K545" i="21"/>
  <c r="L545" i="21"/>
  <c r="H546" i="21"/>
  <c r="J545" i="21"/>
  <c r="F546" i="21"/>
  <c r="E546" i="21"/>
  <c r="D547" i="21"/>
  <c r="M545" i="21"/>
  <c r="N545" i="21"/>
  <c r="O545" i="21"/>
  <c r="L546" i="21"/>
  <c r="H547" i="21"/>
  <c r="I546" i="21"/>
  <c r="K546" i="21"/>
  <c r="J546" i="21"/>
  <c r="F547" i="21"/>
  <c r="D548" i="21"/>
  <c r="E547" i="21"/>
  <c r="I547" i="21"/>
  <c r="L547" i="21"/>
  <c r="H548" i="21"/>
  <c r="J547" i="21"/>
  <c r="K547" i="21"/>
  <c r="O546" i="21"/>
  <c r="N546" i="21"/>
  <c r="M546" i="21"/>
  <c r="F548" i="21"/>
  <c r="E548" i="21"/>
  <c r="D549" i="21"/>
  <c r="O547" i="21"/>
  <c r="N547" i="21"/>
  <c r="M547" i="21"/>
  <c r="I548" i="21"/>
  <c r="J548" i="21"/>
  <c r="K548" i="21"/>
  <c r="L548" i="21"/>
  <c r="H549" i="21"/>
  <c r="D550" i="21"/>
  <c r="F549" i="21"/>
  <c r="E549" i="21"/>
  <c r="N548" i="21"/>
  <c r="M548" i="21"/>
  <c r="O548" i="21"/>
  <c r="J549" i="21"/>
  <c r="H550" i="21"/>
  <c r="L549" i="21"/>
  <c r="I549" i="21"/>
  <c r="K549" i="21"/>
  <c r="E550" i="21"/>
  <c r="D551" i="21"/>
  <c r="F550" i="21"/>
  <c r="J550" i="21"/>
  <c r="K550" i="21"/>
  <c r="I550" i="21"/>
  <c r="H551" i="21"/>
  <c r="L550" i="21"/>
  <c r="O549" i="21"/>
  <c r="N549" i="21"/>
  <c r="M549" i="21"/>
  <c r="D552" i="21"/>
  <c r="E551" i="21"/>
  <c r="F551" i="21"/>
  <c r="N550" i="21"/>
  <c r="M550" i="21"/>
  <c r="O550" i="21"/>
  <c r="K551" i="21"/>
  <c r="H552" i="21"/>
  <c r="J551" i="21"/>
  <c r="L551" i="21"/>
  <c r="I551" i="21"/>
  <c r="D553" i="21"/>
  <c r="F552" i="21"/>
  <c r="E552" i="21"/>
  <c r="K552" i="21"/>
  <c r="H553" i="21"/>
  <c r="J552" i="21"/>
  <c r="I552" i="21"/>
  <c r="L552" i="21"/>
  <c r="O551" i="21"/>
  <c r="N551" i="21"/>
  <c r="M551" i="21"/>
  <c r="F553" i="21"/>
  <c r="E553" i="21"/>
  <c r="D554" i="21"/>
  <c r="J553" i="21"/>
  <c r="I553" i="21"/>
  <c r="L553" i="21"/>
  <c r="K553" i="21"/>
  <c r="H554" i="21"/>
  <c r="M552" i="21"/>
  <c r="O552" i="21"/>
  <c r="N552" i="21"/>
  <c r="D555" i="21"/>
  <c r="E554" i="21"/>
  <c r="F554" i="21"/>
  <c r="M553" i="21"/>
  <c r="N553" i="21"/>
  <c r="O553" i="21"/>
  <c r="H555" i="21"/>
  <c r="I554" i="21"/>
  <c r="L554" i="21"/>
  <c r="J554" i="21"/>
  <c r="K554" i="21"/>
  <c r="E555" i="21"/>
  <c r="F555" i="21"/>
  <c r="D556" i="21"/>
  <c r="K555" i="21"/>
  <c r="H556" i="21"/>
  <c r="I555" i="21"/>
  <c r="J555" i="21"/>
  <c r="L555" i="21"/>
  <c r="N554" i="21"/>
  <c r="M554" i="21"/>
  <c r="O554" i="21"/>
  <c r="E556" i="21"/>
  <c r="D557" i="21"/>
  <c r="F556" i="21"/>
  <c r="K556" i="21"/>
  <c r="I556" i="21"/>
  <c r="H557" i="21"/>
  <c r="L556" i="21"/>
  <c r="J556" i="21"/>
  <c r="M555" i="21"/>
  <c r="N555" i="21"/>
  <c r="O555" i="21"/>
  <c r="D558" i="21"/>
  <c r="E557" i="21"/>
  <c r="F557" i="21"/>
  <c r="N556" i="21"/>
  <c r="O556" i="21"/>
  <c r="M556" i="21"/>
  <c r="L557" i="21"/>
  <c r="I557" i="21"/>
  <c r="K557" i="21"/>
  <c r="H558" i="21"/>
  <c r="J557" i="21"/>
  <c r="F558" i="21"/>
  <c r="D559" i="21"/>
  <c r="E558" i="21"/>
  <c r="N557" i="21"/>
  <c r="O557" i="21"/>
  <c r="M557" i="21"/>
  <c r="I558" i="21"/>
  <c r="J558" i="21"/>
  <c r="L558" i="21"/>
  <c r="H559" i="21"/>
  <c r="K558" i="21"/>
  <c r="D560" i="21"/>
  <c r="E559" i="21"/>
  <c r="F559" i="21"/>
  <c r="O558" i="21"/>
  <c r="N558" i="21"/>
  <c r="M558" i="21"/>
  <c r="H560" i="21"/>
  <c r="I559" i="21"/>
  <c r="K559" i="21"/>
  <c r="J559" i="21"/>
  <c r="L559" i="21"/>
  <c r="E560" i="21"/>
  <c r="F560" i="21"/>
  <c r="D561" i="21"/>
  <c r="J560" i="21"/>
  <c r="H561" i="21"/>
  <c r="I560" i="21"/>
  <c r="K560" i="21"/>
  <c r="L560" i="21"/>
  <c r="M559" i="21"/>
  <c r="N559" i="21"/>
  <c r="O559" i="21"/>
  <c r="D562" i="21"/>
  <c r="E561" i="21"/>
  <c r="F561" i="21"/>
  <c r="K561" i="21"/>
  <c r="L561" i="21"/>
  <c r="I561" i="21"/>
  <c r="J561" i="21"/>
  <c r="H562" i="21"/>
  <c r="O560" i="21"/>
  <c r="N560" i="21"/>
  <c r="M560" i="21"/>
  <c r="F562" i="21"/>
  <c r="E562" i="21"/>
  <c r="D563" i="21"/>
  <c r="M561" i="21"/>
  <c r="O561" i="21"/>
  <c r="N561" i="21"/>
  <c r="J562" i="21"/>
  <c r="H563" i="21"/>
  <c r="L562" i="21"/>
  <c r="K562" i="21"/>
  <c r="I562" i="21"/>
  <c r="E563" i="21"/>
  <c r="D564" i="21"/>
  <c r="F563" i="21"/>
  <c r="J563" i="21"/>
  <c r="H564" i="21"/>
  <c r="I563" i="21"/>
  <c r="K563" i="21"/>
  <c r="L563" i="21"/>
  <c r="M562" i="21"/>
  <c r="O562" i="21"/>
  <c r="N562" i="21"/>
  <c r="E564" i="21"/>
  <c r="D565" i="21"/>
  <c r="F564" i="21"/>
  <c r="K564" i="21"/>
  <c r="L564" i="21"/>
  <c r="J564" i="21"/>
  <c r="I564" i="21"/>
  <c r="H565" i="21"/>
  <c r="O563" i="21"/>
  <c r="M563" i="21"/>
  <c r="N563" i="21"/>
  <c r="F565" i="21"/>
  <c r="D566" i="21"/>
  <c r="E565" i="21"/>
  <c r="M564" i="21"/>
  <c r="O564" i="21"/>
  <c r="N564" i="21"/>
  <c r="J565" i="21"/>
  <c r="L565" i="21"/>
  <c r="H566" i="21"/>
  <c r="K565" i="21"/>
  <c r="I565" i="21"/>
  <c r="E566" i="21"/>
  <c r="D567" i="21"/>
  <c r="F566" i="21"/>
  <c r="H567" i="21"/>
  <c r="I566" i="21"/>
  <c r="K566" i="21"/>
  <c r="J566" i="21"/>
  <c r="L566" i="21"/>
  <c r="N565" i="21"/>
  <c r="O565" i="21"/>
  <c r="M565" i="21"/>
  <c r="E567" i="21"/>
  <c r="D568" i="21"/>
  <c r="F567" i="21"/>
  <c r="K567" i="21"/>
  <c r="L567" i="21"/>
  <c r="J567" i="21"/>
  <c r="I567" i="21"/>
  <c r="H568" i="21"/>
  <c r="N566" i="21"/>
  <c r="M566" i="21"/>
  <c r="O566" i="21"/>
  <c r="E568" i="21"/>
  <c r="F568" i="21"/>
  <c r="D569" i="21"/>
  <c r="N567" i="21"/>
  <c r="O567" i="21"/>
  <c r="M567" i="21"/>
  <c r="I568" i="21"/>
  <c r="H569" i="21"/>
  <c r="K568" i="21"/>
  <c r="L568" i="21"/>
  <c r="J568" i="21"/>
  <c r="E569" i="21"/>
  <c r="D570" i="21"/>
  <c r="F569" i="21"/>
  <c r="O568" i="21"/>
  <c r="N568" i="21"/>
  <c r="M568" i="21"/>
  <c r="H570" i="21"/>
  <c r="I569" i="21"/>
  <c r="J569" i="21"/>
  <c r="K569" i="21"/>
  <c r="L569" i="21"/>
  <c r="D571" i="21"/>
  <c r="E570" i="21"/>
  <c r="F570" i="21"/>
  <c r="H571" i="21"/>
  <c r="K570" i="21"/>
  <c r="L570" i="21"/>
  <c r="I570" i="21"/>
  <c r="J570" i="21"/>
  <c r="O569" i="21"/>
  <c r="N569" i="21"/>
  <c r="M569" i="21"/>
  <c r="F571" i="21"/>
  <c r="D572" i="21"/>
  <c r="E571" i="21"/>
  <c r="H572" i="21"/>
  <c r="K571" i="21"/>
  <c r="I571" i="21"/>
  <c r="J571" i="21"/>
  <c r="L571" i="21"/>
  <c r="N570" i="21"/>
  <c r="O570" i="21"/>
  <c r="M570" i="21"/>
  <c r="D573" i="21"/>
  <c r="F572" i="21"/>
  <c r="E572" i="21"/>
  <c r="L572" i="21"/>
  <c r="K572" i="21"/>
  <c r="H573" i="21"/>
  <c r="I572" i="21"/>
  <c r="J572" i="21"/>
  <c r="O571" i="21"/>
  <c r="N571" i="21"/>
  <c r="M571" i="21"/>
  <c r="F573" i="21"/>
  <c r="E573" i="21"/>
  <c r="D574" i="21"/>
  <c r="L573" i="21"/>
  <c r="K573" i="21"/>
  <c r="J573" i="21"/>
  <c r="H574" i="21"/>
  <c r="I573" i="21"/>
  <c r="M572" i="21"/>
  <c r="O572" i="21"/>
  <c r="N572" i="21"/>
  <c r="F574" i="21"/>
  <c r="D575" i="21"/>
  <c r="E574" i="21"/>
  <c r="J574" i="21"/>
  <c r="L574" i="21"/>
  <c r="I574" i="21"/>
  <c r="K574" i="21"/>
  <c r="H575" i="21"/>
  <c r="O573" i="21"/>
  <c r="N573" i="21"/>
  <c r="M573" i="21"/>
  <c r="E575" i="21"/>
  <c r="F575" i="21"/>
  <c r="D576" i="21"/>
  <c r="O574" i="21"/>
  <c r="M574" i="21"/>
  <c r="N574" i="21"/>
  <c r="K575" i="21"/>
  <c r="H576" i="21"/>
  <c r="L575" i="21"/>
  <c r="I575" i="21"/>
  <c r="J575" i="21"/>
  <c r="F576" i="21"/>
  <c r="D577" i="21"/>
  <c r="E576" i="21"/>
  <c r="K576" i="21"/>
  <c r="L576" i="21"/>
  <c r="I576" i="21"/>
  <c r="H577" i="21"/>
  <c r="J576" i="21"/>
  <c r="M575" i="21"/>
  <c r="O575" i="21"/>
  <c r="N575" i="21"/>
  <c r="F577" i="21"/>
  <c r="D578" i="21"/>
  <c r="E577" i="21"/>
  <c r="M576" i="21"/>
  <c r="O576" i="21"/>
  <c r="N576" i="21"/>
  <c r="J577" i="21"/>
  <c r="K577" i="21"/>
  <c r="L577" i="21"/>
  <c r="I577" i="21"/>
  <c r="H578" i="21"/>
  <c r="D579" i="21"/>
  <c r="F578" i="21"/>
  <c r="E578" i="21"/>
  <c r="O577" i="21"/>
  <c r="M577" i="21"/>
  <c r="N577" i="21"/>
  <c r="H579" i="21"/>
  <c r="L578" i="21"/>
  <c r="I578" i="21"/>
  <c r="J578" i="21"/>
  <c r="K578" i="21"/>
  <c r="D580" i="21"/>
  <c r="F579" i="21"/>
  <c r="E579" i="21"/>
  <c r="L579" i="21"/>
  <c r="K579" i="21"/>
  <c r="I579" i="21"/>
  <c r="J579" i="21"/>
  <c r="H580" i="21"/>
  <c r="M578" i="21"/>
  <c r="N578" i="21"/>
  <c r="O578" i="21"/>
  <c r="F580" i="21"/>
  <c r="D581" i="21"/>
  <c r="E580" i="21"/>
  <c r="M579" i="21"/>
  <c r="O579" i="21"/>
  <c r="N579" i="21"/>
  <c r="H581" i="21"/>
  <c r="J580" i="21"/>
  <c r="I580" i="21"/>
  <c r="L580" i="21"/>
  <c r="K580" i="21"/>
  <c r="E581" i="21"/>
  <c r="F581" i="21"/>
  <c r="D582" i="21"/>
  <c r="J581" i="21"/>
  <c r="K581" i="21"/>
  <c r="L581" i="21"/>
  <c r="H582" i="21"/>
  <c r="I581" i="21"/>
  <c r="N580" i="21"/>
  <c r="M580" i="21"/>
  <c r="O580" i="21"/>
  <c r="E582" i="21"/>
  <c r="D583" i="21"/>
  <c r="F582" i="21"/>
  <c r="H583" i="21"/>
  <c r="L582" i="21"/>
  <c r="K582" i="21"/>
  <c r="I582" i="21"/>
  <c r="J582" i="21"/>
  <c r="N581" i="21"/>
  <c r="O581" i="21"/>
  <c r="M581" i="21"/>
  <c r="D584" i="21"/>
  <c r="F583" i="21"/>
  <c r="E583" i="21"/>
  <c r="H584" i="21"/>
  <c r="K583" i="21"/>
  <c r="I583" i="21"/>
  <c r="J583" i="21"/>
  <c r="L583" i="21"/>
  <c r="M582" i="21"/>
  <c r="O582" i="21"/>
  <c r="N582" i="21"/>
  <c r="E584" i="21"/>
  <c r="F584" i="21"/>
  <c r="D585" i="21"/>
  <c r="J584" i="21"/>
  <c r="H585" i="21"/>
  <c r="L584" i="21"/>
  <c r="I584" i="21"/>
  <c r="K584" i="21"/>
  <c r="M583" i="21"/>
  <c r="O583" i="21"/>
  <c r="N583" i="21"/>
  <c r="F585" i="21"/>
  <c r="D586" i="21"/>
  <c r="E585" i="21"/>
  <c r="H586" i="21"/>
  <c r="K585" i="21"/>
  <c r="L585" i="21"/>
  <c r="J585" i="21"/>
  <c r="I585" i="21"/>
  <c r="N584" i="21"/>
  <c r="M584" i="21"/>
  <c r="O584" i="21"/>
  <c r="E586" i="21"/>
  <c r="F586" i="21"/>
  <c r="D587" i="21"/>
  <c r="K586" i="21"/>
  <c r="I586" i="21"/>
  <c r="J586" i="21"/>
  <c r="L586" i="21"/>
  <c r="H587" i="21"/>
  <c r="M585" i="21"/>
  <c r="O585" i="21"/>
  <c r="N585" i="21"/>
  <c r="F587" i="21"/>
  <c r="E587" i="21"/>
  <c r="D588" i="21"/>
  <c r="M586" i="21"/>
  <c r="N586" i="21"/>
  <c r="O586" i="21"/>
  <c r="I587" i="21"/>
  <c r="K587" i="21"/>
  <c r="J587" i="21"/>
  <c r="H588" i="21"/>
  <c r="L587" i="21"/>
  <c r="D589" i="21"/>
  <c r="E588" i="21"/>
  <c r="F588" i="21"/>
  <c r="N587" i="21"/>
  <c r="O587" i="21"/>
  <c r="M587" i="21"/>
  <c r="L588" i="21"/>
  <c r="J588" i="21"/>
  <c r="K588" i="21"/>
  <c r="I588" i="21"/>
  <c r="H589" i="21"/>
  <c r="E589" i="21"/>
  <c r="D590" i="21"/>
  <c r="F589" i="21"/>
  <c r="M588" i="21"/>
  <c r="O588" i="21"/>
  <c r="N588" i="21"/>
  <c r="L589" i="21"/>
  <c r="H590" i="21"/>
  <c r="I589" i="21"/>
  <c r="K589" i="21"/>
  <c r="J589" i="21"/>
  <c r="E590" i="21"/>
  <c r="F590" i="21"/>
  <c r="D591" i="21"/>
  <c r="J590" i="21"/>
  <c r="L590" i="21"/>
  <c r="I590" i="21"/>
  <c r="H591" i="21"/>
  <c r="K590" i="21"/>
  <c r="N589" i="21"/>
  <c r="O589" i="21"/>
  <c r="M589" i="21"/>
  <c r="F591" i="21"/>
  <c r="E591" i="21"/>
  <c r="D592" i="21"/>
  <c r="M590" i="21"/>
  <c r="O590" i="21"/>
  <c r="N590" i="21"/>
  <c r="L591" i="21"/>
  <c r="J591" i="21"/>
  <c r="I591" i="21"/>
  <c r="K591" i="21"/>
  <c r="H592" i="21"/>
  <c r="F592" i="21"/>
  <c r="E592" i="21"/>
  <c r="D593" i="21"/>
  <c r="M591" i="21"/>
  <c r="N591" i="21"/>
  <c r="O591" i="21"/>
  <c r="K592" i="21"/>
  <c r="H593" i="21"/>
  <c r="J592" i="21"/>
  <c r="I592" i="21"/>
  <c r="L592" i="21"/>
  <c r="F593" i="21"/>
  <c r="E593" i="21"/>
  <c r="D594" i="21"/>
  <c r="K593" i="21"/>
  <c r="L593" i="21"/>
  <c r="H594" i="21"/>
  <c r="J593" i="21"/>
  <c r="I593" i="21"/>
  <c r="O592" i="21"/>
  <c r="M592" i="21"/>
  <c r="N592" i="21"/>
  <c r="D595" i="21"/>
  <c r="F594" i="21"/>
  <c r="E594" i="21"/>
  <c r="K594" i="21"/>
  <c r="L594" i="21"/>
  <c r="H595" i="21"/>
  <c r="I594" i="21"/>
  <c r="J594" i="21"/>
  <c r="O593" i="21"/>
  <c r="N593" i="21"/>
  <c r="M593" i="21"/>
  <c r="F595" i="21"/>
  <c r="D596" i="21"/>
  <c r="E595" i="21"/>
  <c r="H596" i="21"/>
  <c r="I595" i="21"/>
  <c r="L595" i="21"/>
  <c r="K595" i="21"/>
  <c r="J595" i="21"/>
  <c r="M594" i="21"/>
  <c r="O594" i="21"/>
  <c r="N594" i="21"/>
  <c r="E596" i="21"/>
  <c r="F596" i="21"/>
  <c r="D597" i="21"/>
  <c r="I596" i="21"/>
  <c r="K596" i="21"/>
  <c r="L596" i="21"/>
  <c r="H597" i="21"/>
  <c r="J596" i="21"/>
  <c r="O595" i="21"/>
  <c r="N595" i="21"/>
  <c r="M595" i="21"/>
  <c r="F597" i="21"/>
  <c r="E597" i="21"/>
  <c r="D598" i="21"/>
  <c r="M596" i="21"/>
  <c r="O596" i="21"/>
  <c r="N596" i="21"/>
  <c r="K597" i="21"/>
  <c r="J597" i="21"/>
  <c r="H598" i="21"/>
  <c r="L597" i="21"/>
  <c r="I597" i="21"/>
  <c r="F598" i="21"/>
  <c r="E598" i="21"/>
  <c r="D599" i="21"/>
  <c r="K598" i="21"/>
  <c r="I598" i="21"/>
  <c r="H599" i="21"/>
  <c r="J598" i="21"/>
  <c r="L598" i="21"/>
  <c r="O597" i="21"/>
  <c r="N597" i="21"/>
  <c r="M597" i="21"/>
  <c r="E599" i="21"/>
  <c r="F599" i="21"/>
  <c r="D600" i="21"/>
  <c r="O598" i="21"/>
  <c r="N598" i="21"/>
  <c r="M598" i="21"/>
  <c r="L599" i="21"/>
  <c r="K599" i="21"/>
  <c r="H600" i="21"/>
  <c r="I599" i="21"/>
  <c r="J599" i="21"/>
  <c r="D601" i="21"/>
  <c r="E600" i="21"/>
  <c r="F600" i="21"/>
  <c r="H601" i="21"/>
  <c r="J600" i="21"/>
  <c r="K600" i="21"/>
  <c r="I600" i="21"/>
  <c r="L600" i="21"/>
  <c r="N599" i="21"/>
  <c r="O599" i="21"/>
  <c r="M599" i="21"/>
  <c r="D602" i="21"/>
  <c r="F601" i="21"/>
  <c r="E601" i="21"/>
  <c r="J601" i="21"/>
  <c r="I601" i="21"/>
  <c r="K601" i="21"/>
  <c r="L601" i="21"/>
  <c r="H602" i="21"/>
  <c r="O600" i="21"/>
  <c r="M600" i="21"/>
  <c r="N600" i="21"/>
  <c r="E602" i="21"/>
  <c r="D603" i="21"/>
  <c r="F602" i="21"/>
  <c r="O601" i="21"/>
  <c r="N601" i="21"/>
  <c r="M601" i="21"/>
  <c r="K602" i="21"/>
  <c r="J602" i="21"/>
  <c r="H603" i="21"/>
  <c r="L602" i="21"/>
  <c r="I602" i="21"/>
  <c r="E603" i="21"/>
  <c r="F603" i="21"/>
  <c r="D604" i="21"/>
  <c r="L603" i="21"/>
  <c r="K603" i="21"/>
  <c r="J603" i="21"/>
  <c r="H604" i="21"/>
  <c r="I603" i="21"/>
  <c r="M602" i="21"/>
  <c r="N602" i="21"/>
  <c r="O602" i="21"/>
  <c r="E604" i="21"/>
  <c r="F604" i="21"/>
  <c r="D605" i="21"/>
  <c r="H605" i="21"/>
  <c r="I604" i="21"/>
  <c r="J604" i="21"/>
  <c r="L604" i="21"/>
  <c r="K604" i="21"/>
  <c r="O603" i="21"/>
  <c r="N603" i="21"/>
  <c r="M603" i="21"/>
  <c r="D606" i="21"/>
  <c r="E605" i="21"/>
  <c r="F605" i="21"/>
  <c r="K605" i="21"/>
  <c r="H606" i="21"/>
  <c r="L605" i="21"/>
  <c r="I605" i="21"/>
  <c r="J605" i="21"/>
  <c r="O604" i="21"/>
  <c r="M604" i="21"/>
  <c r="N604" i="21"/>
  <c r="E606" i="21"/>
  <c r="F606" i="21"/>
  <c r="D607" i="21"/>
  <c r="H607" i="21"/>
  <c r="J606" i="21"/>
  <c r="I606" i="21"/>
  <c r="L606" i="21"/>
  <c r="K606" i="21"/>
  <c r="N605" i="21"/>
  <c r="M605" i="21"/>
  <c r="O605" i="21"/>
  <c r="E607" i="21"/>
  <c r="F607" i="21"/>
  <c r="D608" i="21"/>
  <c r="K607" i="21"/>
  <c r="I607" i="21"/>
  <c r="J607" i="21"/>
  <c r="H608" i="21"/>
  <c r="L607" i="21"/>
  <c r="M606" i="21"/>
  <c r="O606" i="21"/>
  <c r="N606" i="21"/>
  <c r="F608" i="21"/>
  <c r="D609" i="21"/>
  <c r="E608" i="21"/>
  <c r="N607" i="21"/>
  <c r="M607" i="21"/>
  <c r="O607" i="21"/>
  <c r="L608" i="21"/>
  <c r="I608" i="21"/>
  <c r="H609" i="21"/>
  <c r="J608" i="21"/>
  <c r="K608" i="21"/>
  <c r="D610" i="21"/>
  <c r="E609" i="21"/>
  <c r="F609" i="21"/>
  <c r="M608" i="21"/>
  <c r="O608" i="21"/>
  <c r="N608" i="21"/>
  <c r="K609" i="21"/>
  <c r="I609" i="21"/>
  <c r="L609" i="21"/>
  <c r="J609" i="21"/>
  <c r="H610" i="21"/>
  <c r="D611" i="21"/>
  <c r="F610" i="21"/>
  <c r="E610" i="21"/>
  <c r="N609" i="21"/>
  <c r="M609" i="21"/>
  <c r="O609" i="21"/>
  <c r="H611" i="21"/>
  <c r="K610" i="21"/>
  <c r="J610" i="21"/>
  <c r="L610" i="21"/>
  <c r="I610" i="21"/>
  <c r="D612" i="21"/>
  <c r="F611" i="21"/>
  <c r="E611" i="21"/>
  <c r="K611" i="21"/>
  <c r="I611" i="21"/>
  <c r="H612" i="21"/>
  <c r="J611" i="21"/>
  <c r="L611" i="21"/>
  <c r="N610" i="21"/>
  <c r="M610" i="21"/>
  <c r="O610" i="21"/>
  <c r="D613" i="21"/>
  <c r="F612" i="21"/>
  <c r="E612" i="21"/>
  <c r="N611" i="21"/>
  <c r="O611" i="21"/>
  <c r="M611" i="21"/>
  <c r="K612" i="21"/>
  <c r="H613" i="21"/>
  <c r="L612" i="21"/>
  <c r="I612" i="21"/>
  <c r="J612" i="21"/>
  <c r="F613" i="21"/>
  <c r="D614" i="21"/>
  <c r="E613" i="21"/>
  <c r="K613" i="21"/>
  <c r="H614" i="21"/>
  <c r="L613" i="21"/>
  <c r="I613" i="21"/>
  <c r="J613" i="21"/>
  <c r="M612" i="21"/>
  <c r="O612" i="21"/>
  <c r="N612" i="21"/>
  <c r="D615" i="21"/>
  <c r="E614" i="21"/>
  <c r="F614" i="21"/>
  <c r="L614" i="21"/>
  <c r="I614" i="21"/>
  <c r="H615" i="21"/>
  <c r="K614" i="21"/>
  <c r="J614" i="21"/>
  <c r="M613" i="21"/>
  <c r="O613" i="21"/>
  <c r="N613" i="21"/>
  <c r="E615" i="21"/>
  <c r="F615" i="21"/>
  <c r="D616" i="21"/>
  <c r="M614" i="21"/>
  <c r="N614" i="21"/>
  <c r="O614" i="21"/>
  <c r="L615" i="21"/>
  <c r="K615" i="21"/>
  <c r="H616" i="21"/>
  <c r="I615" i="21"/>
  <c r="J615" i="21"/>
  <c r="F616" i="21"/>
  <c r="D617" i="21"/>
  <c r="E616" i="21"/>
  <c r="K616" i="21"/>
  <c r="J616" i="21"/>
  <c r="H617" i="21"/>
  <c r="I616" i="21"/>
  <c r="L616" i="21"/>
  <c r="O615" i="21"/>
  <c r="N615" i="21"/>
  <c r="M615" i="21"/>
  <c r="F617" i="21"/>
  <c r="D618" i="21"/>
  <c r="E617" i="21"/>
  <c r="K617" i="21"/>
  <c r="H618" i="21"/>
  <c r="I617" i="21"/>
  <c r="L617" i="21"/>
  <c r="J617" i="21"/>
  <c r="M616" i="21"/>
  <c r="O616" i="21"/>
  <c r="N616" i="21"/>
  <c r="E618" i="21"/>
  <c r="D619" i="21"/>
  <c r="F618" i="21"/>
  <c r="J618" i="21"/>
  <c r="K618" i="21"/>
  <c r="H619" i="21"/>
  <c r="I618" i="21"/>
  <c r="L618" i="21"/>
  <c r="N617" i="21"/>
  <c r="M617" i="21"/>
  <c r="O617" i="21"/>
  <c r="D620" i="21"/>
  <c r="E619" i="21"/>
  <c r="F619" i="21"/>
  <c r="K619" i="21"/>
  <c r="H620" i="21"/>
  <c r="J619" i="21"/>
  <c r="I619" i="21"/>
  <c r="L619" i="21"/>
  <c r="O618" i="21"/>
  <c r="M618" i="21"/>
  <c r="N618" i="21"/>
  <c r="F620" i="21"/>
  <c r="D621" i="21"/>
  <c r="E620" i="21"/>
  <c r="H621" i="21"/>
  <c r="J620" i="21"/>
  <c r="I620" i="21"/>
  <c r="L620" i="21"/>
  <c r="K620" i="21"/>
  <c r="M619" i="21"/>
  <c r="O619" i="21"/>
  <c r="N619" i="21"/>
  <c r="D622" i="21"/>
  <c r="E621" i="21"/>
  <c r="F621" i="21"/>
  <c r="I621" i="21"/>
  <c r="H622" i="21"/>
  <c r="L621" i="21"/>
  <c r="J621" i="21"/>
  <c r="K621" i="21"/>
  <c r="O620" i="21"/>
  <c r="M620" i="21"/>
  <c r="N620" i="21"/>
  <c r="E622" i="21"/>
  <c r="D623" i="21"/>
  <c r="F622" i="21"/>
  <c r="M621" i="21"/>
  <c r="O621" i="21"/>
  <c r="N621" i="21"/>
  <c r="H623" i="21"/>
  <c r="K622" i="21"/>
  <c r="I622" i="21"/>
  <c r="J622" i="21"/>
  <c r="L622" i="21"/>
  <c r="E623" i="21"/>
  <c r="F623" i="21"/>
  <c r="D624" i="21"/>
  <c r="L623" i="21"/>
  <c r="I623" i="21"/>
  <c r="J623" i="21"/>
  <c r="K623" i="21"/>
  <c r="H624" i="21"/>
  <c r="N622" i="21"/>
  <c r="M622" i="21"/>
  <c r="O622" i="21"/>
  <c r="E624" i="21"/>
  <c r="F624" i="21"/>
  <c r="D625" i="21"/>
  <c r="N623" i="21"/>
  <c r="O623" i="21"/>
  <c r="M623" i="21"/>
  <c r="I624" i="21"/>
  <c r="H625" i="21"/>
  <c r="K624" i="21"/>
  <c r="L624" i="21"/>
  <c r="J624" i="21"/>
  <c r="D626" i="21"/>
  <c r="E625" i="21"/>
  <c r="F625" i="21"/>
  <c r="M624" i="21"/>
  <c r="O624" i="21"/>
  <c r="N624" i="21"/>
  <c r="J625" i="21"/>
  <c r="K625" i="21"/>
  <c r="I625" i="21"/>
  <c r="L625" i="21"/>
  <c r="H626" i="21"/>
  <c r="D627" i="21"/>
  <c r="E626" i="21"/>
  <c r="F626" i="21"/>
  <c r="M625" i="21"/>
  <c r="N625" i="21"/>
  <c r="O625" i="21"/>
  <c r="H627" i="21"/>
  <c r="L626" i="21"/>
  <c r="I626" i="21"/>
  <c r="K626" i="21"/>
  <c r="J626" i="21"/>
  <c r="F627" i="21"/>
  <c r="D628" i="21"/>
  <c r="E627" i="21"/>
  <c r="L627" i="21"/>
  <c r="H628" i="21"/>
  <c r="J627" i="21"/>
  <c r="I627" i="21"/>
  <c r="K627" i="21"/>
  <c r="O626" i="21"/>
  <c r="N626" i="21"/>
  <c r="M626" i="21"/>
  <c r="D629" i="21"/>
  <c r="F628" i="21"/>
  <c r="E628" i="21"/>
  <c r="H629" i="21"/>
  <c r="K628" i="21"/>
  <c r="L628" i="21"/>
  <c r="I628" i="21"/>
  <c r="J628" i="21"/>
  <c r="N627" i="21"/>
  <c r="M627" i="21"/>
  <c r="O627" i="21"/>
  <c r="D630" i="21"/>
  <c r="F629" i="21"/>
  <c r="E629" i="21"/>
  <c r="H630" i="21"/>
  <c r="L629" i="21"/>
  <c r="I629" i="21"/>
  <c r="K629" i="21"/>
  <c r="J629" i="21"/>
  <c r="M628" i="21"/>
  <c r="N628" i="21"/>
  <c r="O628" i="21"/>
  <c r="E630" i="21"/>
  <c r="D631" i="21"/>
  <c r="F630" i="21"/>
  <c r="J630" i="21"/>
  <c r="H631" i="21"/>
  <c r="K630" i="21"/>
  <c r="I630" i="21"/>
  <c r="L630" i="21"/>
  <c r="O629" i="21"/>
  <c r="N629" i="21"/>
  <c r="M629" i="21"/>
  <c r="F631" i="21"/>
  <c r="E631" i="21"/>
  <c r="D632" i="21"/>
  <c r="J631" i="21"/>
  <c r="L631" i="21"/>
  <c r="K631" i="21"/>
  <c r="I631" i="21"/>
  <c r="H632" i="21"/>
  <c r="N630" i="21"/>
  <c r="M630" i="21"/>
  <c r="O630" i="21"/>
  <c r="F632" i="21"/>
  <c r="E632" i="21"/>
  <c r="D633" i="21"/>
  <c r="N631" i="21"/>
  <c r="M631" i="21"/>
  <c r="O631" i="21"/>
  <c r="J632" i="21"/>
  <c r="H633" i="21"/>
  <c r="L632" i="21"/>
  <c r="K632" i="21"/>
  <c r="I632" i="21"/>
  <c r="E633" i="21"/>
  <c r="D634" i="21"/>
  <c r="F633" i="21"/>
  <c r="K633" i="21"/>
  <c r="I633" i="21"/>
  <c r="J633" i="21"/>
  <c r="H634" i="21"/>
  <c r="L633" i="21"/>
  <c r="N632" i="21"/>
  <c r="O632" i="21"/>
  <c r="M632" i="21"/>
  <c r="D635" i="21"/>
  <c r="F634" i="21"/>
  <c r="E634" i="21"/>
  <c r="O633" i="21"/>
  <c r="N633" i="21"/>
  <c r="M633" i="21"/>
  <c r="I634" i="21"/>
  <c r="K634" i="21"/>
  <c r="L634" i="21"/>
  <c r="H635" i="21"/>
  <c r="J634" i="21"/>
  <c r="D636" i="21"/>
  <c r="F635" i="21"/>
  <c r="E635" i="21"/>
  <c r="N634" i="21"/>
  <c r="M634" i="21"/>
  <c r="O634" i="21"/>
  <c r="J635" i="21"/>
  <c r="L635" i="21"/>
  <c r="I635" i="21"/>
  <c r="K635" i="21"/>
  <c r="H636" i="21"/>
  <c r="D637" i="21"/>
  <c r="E636" i="21"/>
  <c r="F636" i="21"/>
  <c r="O635" i="21"/>
  <c r="M635" i="21"/>
  <c r="N635" i="21"/>
  <c r="H637" i="21"/>
  <c r="J636" i="21"/>
  <c r="I636" i="21"/>
  <c r="K636" i="21"/>
  <c r="L636" i="21"/>
  <c r="D638" i="21"/>
  <c r="F637" i="21"/>
  <c r="E637" i="21"/>
  <c r="I637" i="21"/>
  <c r="J637" i="21"/>
  <c r="H638" i="21"/>
  <c r="K637" i="21"/>
  <c r="L637" i="21"/>
  <c r="N636" i="21"/>
  <c r="O636" i="21"/>
  <c r="M636" i="21"/>
  <c r="D639" i="21"/>
  <c r="E638" i="21"/>
  <c r="F638" i="21"/>
  <c r="O637" i="21"/>
  <c r="M637" i="21"/>
  <c r="N637" i="21"/>
  <c r="I638" i="21"/>
  <c r="H639" i="21"/>
  <c r="J638" i="21"/>
  <c r="L638" i="21"/>
  <c r="K638" i="21"/>
  <c r="D640" i="21"/>
  <c r="F639" i="21"/>
  <c r="E639" i="21"/>
  <c r="N638" i="21"/>
  <c r="O638" i="21"/>
  <c r="M638" i="21"/>
  <c r="L639" i="21"/>
  <c r="J639" i="21"/>
  <c r="I639" i="21"/>
  <c r="K639" i="21"/>
  <c r="H640" i="21"/>
  <c r="F640" i="21"/>
  <c r="E640" i="21"/>
  <c r="D641" i="21"/>
  <c r="O639" i="21"/>
  <c r="M639" i="21"/>
  <c r="N639" i="21"/>
  <c r="J640" i="21"/>
  <c r="I640" i="21"/>
  <c r="H641" i="21"/>
  <c r="K640" i="21"/>
  <c r="L640" i="21"/>
  <c r="F641" i="21"/>
  <c r="D642" i="21"/>
  <c r="E641" i="21"/>
  <c r="N640" i="21"/>
  <c r="O640" i="21"/>
  <c r="M640" i="21"/>
  <c r="K641" i="21"/>
  <c r="J641" i="21"/>
  <c r="I641" i="21"/>
  <c r="H642" i="21"/>
  <c r="L641" i="21"/>
  <c r="D643" i="21"/>
  <c r="E642" i="21"/>
  <c r="F642" i="21"/>
  <c r="M641" i="21"/>
  <c r="N641" i="21"/>
  <c r="O641" i="21"/>
  <c r="L642" i="21"/>
  <c r="I642" i="21"/>
  <c r="H643" i="21"/>
  <c r="J642" i="21"/>
  <c r="K642" i="21"/>
  <c r="D644" i="21"/>
  <c r="E643" i="21"/>
  <c r="F643" i="21"/>
  <c r="M642" i="21"/>
  <c r="N642" i="21"/>
  <c r="O642" i="21"/>
  <c r="K643" i="21"/>
  <c r="H644" i="21"/>
  <c r="I643" i="21"/>
  <c r="J643" i="21"/>
  <c r="L643" i="21"/>
  <c r="D645" i="21"/>
  <c r="E644" i="21"/>
  <c r="F644" i="21"/>
  <c r="L644" i="21"/>
  <c r="H645" i="21"/>
  <c r="J644" i="21"/>
  <c r="I644" i="21"/>
  <c r="K644" i="21"/>
  <c r="M643" i="21"/>
  <c r="N643" i="21"/>
  <c r="O643" i="21"/>
  <c r="F645" i="21"/>
  <c r="E645" i="21"/>
  <c r="D646" i="21"/>
  <c r="K645" i="21"/>
  <c r="L645" i="21"/>
  <c r="J645" i="21"/>
  <c r="H646" i="21"/>
  <c r="I645" i="21"/>
  <c r="M644" i="21"/>
  <c r="O644" i="21"/>
  <c r="N644" i="21"/>
  <c r="F646" i="21"/>
  <c r="D647" i="21"/>
  <c r="E646" i="21"/>
  <c r="L646" i="21"/>
  <c r="I646" i="21"/>
  <c r="H647" i="21"/>
  <c r="J646" i="21"/>
  <c r="K646" i="21"/>
  <c r="O645" i="21"/>
  <c r="M645" i="21"/>
  <c r="N645" i="21"/>
  <c r="D648" i="21"/>
  <c r="E647" i="21"/>
  <c r="F647" i="21"/>
  <c r="N646" i="21"/>
  <c r="M646" i="21"/>
  <c r="O646" i="21"/>
  <c r="H648" i="21"/>
  <c r="I647" i="21"/>
  <c r="L647" i="21"/>
  <c r="J647" i="21"/>
  <c r="K647" i="21"/>
  <c r="E648" i="21"/>
  <c r="F648" i="21"/>
  <c r="D649" i="21"/>
  <c r="K648" i="21"/>
  <c r="I648" i="21"/>
  <c r="L648" i="21"/>
  <c r="J648" i="21"/>
  <c r="H649" i="21"/>
  <c r="N647" i="21"/>
  <c r="M647" i="21"/>
  <c r="O647" i="21"/>
  <c r="F649" i="21"/>
  <c r="D650" i="21"/>
  <c r="E649" i="21"/>
  <c r="O648" i="21"/>
  <c r="N648" i="21"/>
  <c r="M648" i="21"/>
  <c r="I649" i="21"/>
  <c r="H650" i="21"/>
  <c r="L649" i="21"/>
  <c r="J649" i="21"/>
  <c r="K649" i="21"/>
  <c r="D651" i="21"/>
  <c r="F650" i="21"/>
  <c r="E650" i="21"/>
  <c r="N649" i="21"/>
  <c r="M649" i="21"/>
  <c r="O649" i="21"/>
  <c r="I650" i="21"/>
  <c r="J650" i="21"/>
  <c r="L650" i="21"/>
  <c r="K650" i="21"/>
  <c r="H651" i="21"/>
  <c r="F651" i="21"/>
  <c r="E651" i="21"/>
  <c r="D652" i="21"/>
  <c r="O650" i="21"/>
  <c r="N650" i="21"/>
  <c r="M650" i="21"/>
  <c r="L651" i="21"/>
  <c r="I651" i="21"/>
  <c r="J651" i="21"/>
  <c r="K651" i="21"/>
  <c r="H652" i="21"/>
  <c r="E652" i="21"/>
  <c r="D653" i="21"/>
  <c r="F652" i="21"/>
  <c r="O651" i="21"/>
  <c r="M651" i="21"/>
  <c r="N651" i="21"/>
  <c r="I652" i="21"/>
  <c r="L652" i="21"/>
  <c r="K652" i="21"/>
  <c r="H653" i="21"/>
  <c r="J652" i="21"/>
  <c r="F653" i="21"/>
  <c r="D654" i="21"/>
  <c r="E653" i="21"/>
  <c r="O652" i="21"/>
  <c r="M652" i="21"/>
  <c r="N652" i="21"/>
  <c r="I653" i="21"/>
  <c r="H654" i="21"/>
  <c r="J653" i="21"/>
  <c r="L653" i="21"/>
  <c r="K653" i="21"/>
  <c r="F654" i="21"/>
  <c r="D655" i="21"/>
  <c r="E654" i="21"/>
  <c r="O653" i="21"/>
  <c r="M653" i="21"/>
  <c r="N653" i="21"/>
  <c r="J654" i="21"/>
  <c r="K654" i="21"/>
  <c r="H655" i="21"/>
  <c r="L654" i="21"/>
  <c r="I654" i="21"/>
  <c r="D656" i="21"/>
  <c r="E655" i="21"/>
  <c r="F655" i="21"/>
  <c r="I655" i="21"/>
  <c r="K655" i="21"/>
  <c r="H656" i="21"/>
  <c r="J655" i="21"/>
  <c r="L655" i="21"/>
  <c r="O654" i="21"/>
  <c r="M654" i="21"/>
  <c r="N654" i="21"/>
  <c r="F656" i="21"/>
  <c r="D657" i="21"/>
  <c r="E656" i="21"/>
  <c r="N655" i="21"/>
  <c r="O655" i="21"/>
  <c r="M655" i="21"/>
  <c r="H657" i="21"/>
  <c r="I656" i="21"/>
  <c r="J656" i="21"/>
  <c r="L656" i="21"/>
  <c r="K656" i="21"/>
  <c r="D658" i="21"/>
  <c r="F657" i="21"/>
  <c r="E657" i="21"/>
  <c r="I657" i="21"/>
  <c r="K657" i="21"/>
  <c r="H658" i="21"/>
  <c r="L657" i="21"/>
  <c r="J657" i="21"/>
  <c r="O656" i="21"/>
  <c r="M656" i="21"/>
  <c r="N656" i="21"/>
  <c r="D659" i="21"/>
  <c r="E658" i="21"/>
  <c r="F658" i="21"/>
  <c r="O657" i="21"/>
  <c r="M657" i="21"/>
  <c r="N657" i="21"/>
  <c r="I658" i="21"/>
  <c r="K658" i="21"/>
  <c r="H659" i="21"/>
  <c r="J658" i="21"/>
  <c r="L658" i="21"/>
  <c r="F659" i="21"/>
  <c r="E659" i="21"/>
  <c r="D660" i="21"/>
  <c r="N658" i="21"/>
  <c r="M658" i="21"/>
  <c r="O658" i="21"/>
  <c r="K659" i="21"/>
  <c r="J659" i="21"/>
  <c r="H660" i="21"/>
  <c r="L659" i="21"/>
  <c r="I659" i="21"/>
  <c r="D661" i="21"/>
  <c r="F660" i="21"/>
  <c r="E660" i="21"/>
  <c r="L660" i="21"/>
  <c r="J660" i="21"/>
  <c r="I660" i="21"/>
  <c r="K660" i="21"/>
  <c r="H661" i="21"/>
  <c r="M659" i="21"/>
  <c r="O659" i="21"/>
  <c r="N659" i="21"/>
  <c r="D662" i="21"/>
  <c r="E661" i="21"/>
  <c r="F661" i="21"/>
  <c r="N660" i="21"/>
  <c r="O660" i="21"/>
  <c r="M660" i="21"/>
  <c r="J661" i="21"/>
  <c r="H662" i="21"/>
  <c r="L661" i="21"/>
  <c r="I661" i="21"/>
  <c r="K661" i="21"/>
  <c r="E662" i="21"/>
  <c r="F662" i="21"/>
  <c r="D663" i="21"/>
  <c r="K662" i="21"/>
  <c r="J662" i="21"/>
  <c r="H663" i="21"/>
  <c r="L662" i="21"/>
  <c r="I662" i="21"/>
  <c r="N661" i="21"/>
  <c r="M661" i="21"/>
  <c r="O661" i="21"/>
  <c r="D664" i="21"/>
  <c r="F663" i="21"/>
  <c r="E663" i="21"/>
  <c r="J663" i="21"/>
  <c r="I663" i="21"/>
  <c r="K663" i="21"/>
  <c r="L663" i="21"/>
  <c r="H664" i="21"/>
  <c r="O662" i="21"/>
  <c r="M662" i="21"/>
  <c r="N662" i="21"/>
  <c r="F664" i="21"/>
  <c r="E664" i="21"/>
  <c r="D665" i="21"/>
  <c r="O663" i="21"/>
  <c r="N663" i="21"/>
  <c r="M663" i="21"/>
  <c r="H665" i="21"/>
  <c r="K664" i="21"/>
  <c r="J664" i="21"/>
  <c r="I664" i="21"/>
  <c r="L664" i="21"/>
  <c r="D666" i="21"/>
  <c r="F665" i="21"/>
  <c r="E665" i="21"/>
  <c r="I665" i="21"/>
  <c r="H666" i="21"/>
  <c r="L665" i="21"/>
  <c r="J665" i="21"/>
  <c r="K665" i="21"/>
  <c r="M664" i="21"/>
  <c r="N664" i="21"/>
  <c r="O664" i="21"/>
  <c r="D667" i="21"/>
  <c r="F666" i="21"/>
  <c r="E666" i="21"/>
  <c r="O665" i="21"/>
  <c r="M665" i="21"/>
  <c r="N665" i="21"/>
  <c r="I666" i="21"/>
  <c r="L666" i="21"/>
  <c r="H667" i="21"/>
  <c r="K666" i="21"/>
  <c r="J666" i="21"/>
  <c r="D668" i="21"/>
  <c r="F667" i="21"/>
  <c r="E667" i="21"/>
  <c r="O666" i="21"/>
  <c r="N666" i="21"/>
  <c r="M666" i="21"/>
  <c r="K667" i="21"/>
  <c r="H668" i="21"/>
  <c r="J667" i="21"/>
  <c r="I667" i="21"/>
  <c r="L667" i="21"/>
  <c r="E668" i="21"/>
  <c r="D669" i="21"/>
  <c r="F668" i="21"/>
  <c r="J668" i="21"/>
  <c r="H669" i="21"/>
  <c r="I668" i="21"/>
  <c r="L668" i="21"/>
  <c r="K668" i="21"/>
  <c r="M667" i="21"/>
  <c r="N667" i="21"/>
  <c r="O667" i="21"/>
  <c r="D670" i="21"/>
  <c r="E669" i="21"/>
  <c r="F669" i="21"/>
  <c r="I669" i="21"/>
  <c r="L669" i="21"/>
  <c r="H670" i="21"/>
  <c r="J669" i="21"/>
  <c r="K669" i="21"/>
  <c r="O668" i="21"/>
  <c r="M668" i="21"/>
  <c r="N668" i="21"/>
  <c r="D671" i="21"/>
  <c r="F670" i="21"/>
  <c r="E670" i="21"/>
  <c r="M669" i="21"/>
  <c r="O669" i="21"/>
  <c r="N669" i="21"/>
  <c r="L670" i="21"/>
  <c r="J670" i="21"/>
  <c r="H671" i="21"/>
  <c r="I670" i="21"/>
  <c r="K670" i="21"/>
  <c r="E671" i="21"/>
  <c r="F671" i="21"/>
  <c r="D672" i="21"/>
  <c r="H672" i="21"/>
  <c r="J671" i="21"/>
  <c r="K671" i="21"/>
  <c r="I671" i="21"/>
  <c r="L671" i="21"/>
  <c r="O670" i="21"/>
  <c r="M670" i="21"/>
  <c r="N670" i="21"/>
  <c r="F672" i="21"/>
  <c r="E672" i="21"/>
  <c r="D673" i="21"/>
  <c r="H673" i="21"/>
  <c r="L672" i="21"/>
  <c r="J672" i="21"/>
  <c r="K672" i="21"/>
  <c r="I672" i="21"/>
  <c r="M671" i="21"/>
  <c r="N671" i="21"/>
  <c r="O671" i="21"/>
  <c r="E673" i="21"/>
  <c r="F673" i="21"/>
  <c r="D674" i="21"/>
  <c r="K673" i="21"/>
  <c r="J673" i="21"/>
  <c r="H674" i="21"/>
  <c r="L673" i="21"/>
  <c r="I673" i="21"/>
  <c r="N672" i="21"/>
  <c r="M672" i="21"/>
  <c r="O672" i="21"/>
  <c r="E674" i="21"/>
  <c r="F674" i="21"/>
  <c r="D675" i="21"/>
  <c r="I674" i="21"/>
  <c r="J674" i="21"/>
  <c r="K674" i="21"/>
  <c r="H675" i="21"/>
  <c r="L674" i="21"/>
  <c r="O673" i="21"/>
  <c r="M673" i="21"/>
  <c r="N673" i="21"/>
  <c r="E675" i="21"/>
  <c r="D676" i="21"/>
  <c r="F675" i="21"/>
  <c r="M674" i="21"/>
  <c r="N674" i="21"/>
  <c r="O674" i="21"/>
  <c r="K675" i="21"/>
  <c r="J675" i="21"/>
  <c r="L675" i="21"/>
  <c r="I675" i="21"/>
  <c r="H676" i="21"/>
  <c r="E676" i="21"/>
  <c r="F676" i="21"/>
  <c r="D677" i="21"/>
  <c r="O675" i="21"/>
  <c r="M675" i="21"/>
  <c r="N675" i="21"/>
  <c r="J676" i="21"/>
  <c r="K676" i="21"/>
  <c r="H677" i="21"/>
  <c r="L676" i="21"/>
  <c r="I676" i="21"/>
  <c r="D678" i="21"/>
  <c r="E677" i="21"/>
  <c r="F677" i="21"/>
  <c r="I677" i="21"/>
  <c r="J677" i="21"/>
  <c r="K677" i="21"/>
  <c r="L677" i="21"/>
  <c r="H678" i="21"/>
  <c r="O676" i="21"/>
  <c r="N676" i="21"/>
  <c r="M676" i="21"/>
  <c r="F678" i="21"/>
  <c r="E678" i="21"/>
  <c r="D679" i="21"/>
  <c r="O677" i="21"/>
  <c r="N677" i="21"/>
  <c r="M677" i="21"/>
  <c r="L678" i="21"/>
  <c r="I678" i="21"/>
  <c r="K678" i="21"/>
  <c r="H679" i="21"/>
  <c r="J678" i="21"/>
  <c r="D680" i="21"/>
  <c r="F679" i="21"/>
  <c r="E679" i="21"/>
  <c r="N678" i="21"/>
  <c r="O678" i="21"/>
  <c r="M678" i="21"/>
  <c r="H680" i="21"/>
  <c r="L679" i="21"/>
  <c r="J679" i="21"/>
  <c r="K679" i="21"/>
  <c r="I679" i="21"/>
  <c r="E680" i="21"/>
  <c r="D681" i="21"/>
  <c r="F680" i="21"/>
  <c r="J680" i="21"/>
  <c r="H681" i="21"/>
  <c r="K680" i="21"/>
  <c r="L680" i="21"/>
  <c r="I680" i="21"/>
  <c r="N679" i="21"/>
  <c r="O679" i="21"/>
  <c r="M679" i="21"/>
  <c r="D682" i="21"/>
  <c r="F681" i="21"/>
  <c r="E681" i="21"/>
  <c r="I681" i="21"/>
  <c r="H682" i="21"/>
  <c r="J681" i="21"/>
  <c r="K681" i="21"/>
  <c r="L681" i="21"/>
  <c r="M680" i="21"/>
  <c r="O680" i="21"/>
  <c r="N680" i="21"/>
  <c r="D683" i="21"/>
  <c r="E682" i="21"/>
  <c r="F682" i="21"/>
  <c r="N681" i="21"/>
  <c r="O681" i="21"/>
  <c r="M681" i="21"/>
  <c r="H683" i="21"/>
  <c r="J682" i="21"/>
  <c r="L682" i="21"/>
  <c r="K682" i="21"/>
  <c r="I682" i="21"/>
  <c r="D684" i="21"/>
  <c r="F683" i="21"/>
  <c r="E683" i="21"/>
  <c r="K683" i="21"/>
  <c r="L683" i="21"/>
  <c r="H684" i="21"/>
  <c r="I683" i="21"/>
  <c r="J683" i="21"/>
  <c r="O682" i="21"/>
  <c r="M682" i="21"/>
  <c r="N682" i="21"/>
  <c r="F684" i="21"/>
  <c r="D685" i="21"/>
  <c r="E684" i="21"/>
  <c r="J684" i="21"/>
  <c r="H685" i="21"/>
  <c r="L684" i="21"/>
  <c r="I684" i="21"/>
  <c r="K684" i="21"/>
  <c r="M683" i="21"/>
  <c r="N683" i="21"/>
  <c r="O683" i="21"/>
  <c r="E685" i="21"/>
  <c r="F685" i="21"/>
  <c r="D686" i="21"/>
  <c r="K685" i="21"/>
  <c r="J685" i="21"/>
  <c r="I685" i="21"/>
  <c r="H686" i="21"/>
  <c r="L685" i="21"/>
  <c r="O684" i="21"/>
  <c r="M684" i="21"/>
  <c r="N684" i="21"/>
  <c r="E686" i="21"/>
  <c r="F686" i="21"/>
  <c r="D687" i="21"/>
  <c r="O685" i="21"/>
  <c r="N685" i="21"/>
  <c r="M685" i="21"/>
  <c r="I686" i="21"/>
  <c r="H687" i="21"/>
  <c r="L686" i="21"/>
  <c r="K686" i="21"/>
  <c r="J686" i="21"/>
  <c r="F687" i="21"/>
  <c r="D688" i="21"/>
  <c r="E687" i="21"/>
  <c r="N686" i="21"/>
  <c r="M686" i="21"/>
  <c r="O686" i="21"/>
  <c r="J687" i="21"/>
  <c r="K687" i="21"/>
  <c r="I687" i="21"/>
  <c r="H688" i="21"/>
  <c r="L687" i="21"/>
  <c r="D689" i="21"/>
  <c r="E688" i="21"/>
  <c r="F688" i="21"/>
  <c r="N687" i="21"/>
  <c r="M687" i="21"/>
  <c r="O687" i="21"/>
  <c r="J688" i="21"/>
  <c r="H689" i="21"/>
  <c r="L688" i="21"/>
  <c r="I688" i="21"/>
  <c r="K688" i="21"/>
  <c r="E689" i="21"/>
  <c r="D690" i="21"/>
  <c r="F689" i="21"/>
  <c r="H690" i="21"/>
  <c r="K689" i="21"/>
  <c r="L689" i="21"/>
  <c r="J689" i="21"/>
  <c r="I689" i="21"/>
  <c r="M688" i="21"/>
  <c r="N688" i="21"/>
  <c r="O688" i="21"/>
  <c r="F690" i="21"/>
  <c r="D691" i="21"/>
  <c r="E690" i="21"/>
  <c r="K690" i="21"/>
  <c r="I690" i="21"/>
  <c r="H691" i="21"/>
  <c r="J690" i="21"/>
  <c r="L690" i="21"/>
  <c r="O689" i="21"/>
  <c r="N689" i="21"/>
  <c r="M689" i="21"/>
  <c r="F691" i="21"/>
  <c r="E691" i="21"/>
  <c r="D692" i="21"/>
  <c r="M690" i="21"/>
  <c r="O690" i="21"/>
  <c r="N690" i="21"/>
  <c r="L691" i="21"/>
  <c r="I691" i="21"/>
  <c r="H692" i="21"/>
  <c r="K691" i="21"/>
  <c r="J691" i="21"/>
  <c r="F692" i="21"/>
  <c r="D693" i="21"/>
  <c r="E692" i="21"/>
  <c r="M691" i="21"/>
  <c r="N691" i="21"/>
  <c r="O691" i="21"/>
  <c r="J692" i="21"/>
  <c r="L692" i="21"/>
  <c r="I692" i="21"/>
  <c r="H693" i="21"/>
  <c r="K692" i="21"/>
  <c r="F693" i="21"/>
  <c r="E693" i="21"/>
  <c r="D694" i="21"/>
  <c r="O692" i="21"/>
  <c r="N692" i="21"/>
  <c r="M692" i="21"/>
  <c r="I693" i="21"/>
  <c r="K693" i="21"/>
  <c r="L693" i="21"/>
  <c r="H694" i="21"/>
  <c r="J693" i="21"/>
  <c r="E694" i="21"/>
  <c r="D695" i="21"/>
  <c r="F694" i="21"/>
  <c r="M693" i="21"/>
  <c r="O693" i="21"/>
  <c r="N693" i="21"/>
  <c r="K694" i="21"/>
  <c r="I694" i="21"/>
  <c r="L694" i="21"/>
  <c r="H695" i="21"/>
  <c r="J694" i="21"/>
  <c r="F695" i="21"/>
  <c r="E695" i="21"/>
  <c r="D696" i="21"/>
  <c r="M694" i="21"/>
  <c r="N694" i="21"/>
  <c r="O694" i="21"/>
  <c r="J695" i="21"/>
  <c r="H696" i="21"/>
  <c r="K695" i="21"/>
  <c r="L695" i="21"/>
  <c r="I695" i="21"/>
  <c r="D697" i="21"/>
  <c r="E696" i="21"/>
  <c r="F696" i="21"/>
  <c r="J696" i="21"/>
  <c r="L696" i="21"/>
  <c r="I696" i="21"/>
  <c r="H697" i="21"/>
  <c r="K696" i="21"/>
  <c r="M695" i="21"/>
  <c r="O695" i="21"/>
  <c r="N695" i="21"/>
  <c r="E697" i="21"/>
  <c r="F697" i="21"/>
  <c r="D698" i="21"/>
  <c r="O696" i="21"/>
  <c r="M696" i="21"/>
  <c r="N696" i="21"/>
  <c r="H698" i="21"/>
  <c r="L697" i="21"/>
  <c r="J697" i="21"/>
  <c r="K697" i="21"/>
  <c r="I697" i="21"/>
  <c r="E698" i="21"/>
  <c r="D699" i="21"/>
  <c r="F698" i="21"/>
  <c r="H699" i="21"/>
  <c r="I698" i="21"/>
  <c r="J698" i="21"/>
  <c r="L698" i="21"/>
  <c r="K698" i="21"/>
  <c r="M697" i="21"/>
  <c r="O697" i="21"/>
  <c r="N697" i="21"/>
  <c r="F699" i="21"/>
  <c r="E699" i="21"/>
  <c r="D700" i="21"/>
  <c r="L699" i="21"/>
  <c r="H700" i="21"/>
  <c r="J699" i="21"/>
  <c r="I699" i="21"/>
  <c r="K699" i="21"/>
  <c r="N698" i="21"/>
  <c r="M698" i="21"/>
  <c r="O698" i="21"/>
  <c r="F700" i="21"/>
  <c r="D701" i="21"/>
  <c r="E700" i="21"/>
  <c r="J700" i="21"/>
  <c r="L700" i="21"/>
  <c r="H701" i="21"/>
  <c r="I700" i="21"/>
  <c r="K700" i="21"/>
  <c r="M699" i="21"/>
  <c r="N699" i="21"/>
  <c r="O699" i="21"/>
  <c r="D702" i="21"/>
  <c r="F701" i="21"/>
  <c r="E701" i="21"/>
  <c r="J701" i="21"/>
  <c r="I701" i="21"/>
  <c r="L701" i="21"/>
  <c r="H702" i="21"/>
  <c r="K701" i="21"/>
  <c r="M700" i="21"/>
  <c r="O700" i="21"/>
  <c r="N700" i="21"/>
  <c r="E702" i="21"/>
  <c r="D703" i="21"/>
  <c r="F702" i="21"/>
  <c r="N701" i="21"/>
  <c r="M701" i="21"/>
  <c r="O701" i="21"/>
  <c r="L702" i="21"/>
  <c r="I702" i="21"/>
  <c r="H703" i="21"/>
  <c r="J702" i="21"/>
  <c r="K702" i="21"/>
  <c r="D704" i="21"/>
  <c r="F703" i="21"/>
  <c r="E703" i="21"/>
  <c r="M702" i="21"/>
  <c r="O702" i="21"/>
  <c r="N702" i="21"/>
  <c r="L703" i="21"/>
  <c r="H704" i="21"/>
  <c r="J703" i="21"/>
  <c r="K703" i="21"/>
  <c r="I703" i="21"/>
  <c r="D705" i="21"/>
  <c r="F704" i="21"/>
  <c r="E704" i="21"/>
  <c r="K704" i="21"/>
  <c r="J704" i="21"/>
  <c r="I704" i="21"/>
  <c r="H705" i="21"/>
  <c r="L704" i="21"/>
  <c r="N703" i="21"/>
  <c r="O703" i="21"/>
  <c r="M703" i="21"/>
  <c r="F705" i="21"/>
  <c r="E705" i="21"/>
  <c r="D706" i="21"/>
  <c r="M704" i="21"/>
  <c r="O704" i="21"/>
  <c r="N704" i="21"/>
  <c r="L705" i="21"/>
  <c r="H706" i="21"/>
  <c r="K705" i="21"/>
  <c r="I705" i="21"/>
  <c r="J705" i="21"/>
  <c r="E706" i="21"/>
  <c r="F706" i="21"/>
  <c r="D707" i="21"/>
  <c r="J706" i="21"/>
  <c r="K706" i="21"/>
  <c r="H707" i="21"/>
  <c r="L706" i="21"/>
  <c r="I706" i="21"/>
  <c r="O705" i="21"/>
  <c r="M705" i="21"/>
  <c r="N705" i="21"/>
  <c r="E707" i="21"/>
  <c r="D708" i="21"/>
  <c r="F707" i="21"/>
  <c r="J707" i="21"/>
  <c r="L707" i="21"/>
  <c r="K707" i="21"/>
  <c r="I707" i="21"/>
  <c r="H708" i="21"/>
  <c r="N706" i="21"/>
  <c r="O706" i="21"/>
  <c r="M706" i="21"/>
  <c r="F708" i="21"/>
  <c r="D709" i="21"/>
  <c r="E708" i="21"/>
  <c r="M707" i="21"/>
  <c r="O707" i="21"/>
  <c r="N707" i="21"/>
  <c r="J708" i="21"/>
  <c r="I708" i="21"/>
  <c r="H709" i="21"/>
  <c r="K708" i="21"/>
  <c r="L708" i="21"/>
  <c r="E709" i="21"/>
  <c r="F709" i="21"/>
  <c r="D710" i="21"/>
  <c r="M708" i="21"/>
  <c r="O708" i="21"/>
  <c r="N708" i="21"/>
  <c r="H710" i="21"/>
  <c r="K709" i="21"/>
  <c r="J709" i="21"/>
  <c r="L709" i="21"/>
  <c r="I709" i="21"/>
  <c r="F710" i="21"/>
  <c r="E710" i="21"/>
  <c r="D711" i="21"/>
  <c r="K710" i="21"/>
  <c r="I710" i="21"/>
  <c r="J710" i="21"/>
  <c r="H711" i="21"/>
  <c r="L710" i="21"/>
  <c r="N709" i="21"/>
  <c r="M709" i="21"/>
  <c r="O709" i="21"/>
  <c r="D712" i="21"/>
  <c r="E711" i="21"/>
  <c r="F711" i="21"/>
  <c r="O710" i="21"/>
  <c r="M710" i="21"/>
  <c r="N710" i="21"/>
  <c r="J711" i="21"/>
  <c r="L711" i="21"/>
  <c r="H712" i="21"/>
  <c r="K711" i="21"/>
  <c r="I711" i="21"/>
  <c r="E712" i="21"/>
  <c r="F712" i="21"/>
  <c r="D713" i="21"/>
  <c r="I712" i="21"/>
  <c r="K712" i="21"/>
  <c r="L712" i="21"/>
  <c r="J712" i="21"/>
  <c r="H713" i="21"/>
  <c r="M711" i="21"/>
  <c r="O711" i="21"/>
  <c r="N711" i="21"/>
  <c r="D714" i="21"/>
  <c r="E713" i="21"/>
  <c r="F713" i="21"/>
  <c r="O712" i="21"/>
  <c r="N712" i="21"/>
  <c r="M712" i="21"/>
  <c r="I713" i="21"/>
  <c r="J713" i="21"/>
  <c r="H714" i="21"/>
  <c r="K713" i="21"/>
  <c r="L713" i="21"/>
  <c r="D715" i="21"/>
  <c r="F714" i="21"/>
  <c r="E714" i="21"/>
  <c r="O713" i="21"/>
  <c r="N713" i="21"/>
  <c r="M713" i="21"/>
  <c r="I714" i="21"/>
  <c r="J714" i="21"/>
  <c r="L714" i="21"/>
  <c r="K714" i="21"/>
  <c r="H715" i="21"/>
  <c r="F715" i="21"/>
  <c r="D716" i="21"/>
  <c r="E715" i="21"/>
  <c r="M714" i="21"/>
  <c r="N714" i="21"/>
  <c r="O714" i="21"/>
  <c r="J715" i="21"/>
  <c r="H716" i="21"/>
  <c r="I715" i="21"/>
  <c r="K715" i="21"/>
  <c r="L715" i="21"/>
  <c r="D717" i="21"/>
  <c r="F716" i="21"/>
  <c r="E716" i="21"/>
  <c r="K716" i="21"/>
  <c r="I716" i="21"/>
  <c r="L716" i="21"/>
  <c r="H717" i="21"/>
  <c r="J716" i="21"/>
  <c r="O715" i="21"/>
  <c r="N715" i="21"/>
  <c r="M715" i="21"/>
  <c r="D718" i="21"/>
  <c r="E717" i="21"/>
  <c r="F717" i="21"/>
  <c r="O716" i="21"/>
  <c r="M716" i="21"/>
  <c r="N716" i="21"/>
  <c r="H718" i="21"/>
  <c r="J717" i="21"/>
  <c r="I717" i="21"/>
  <c r="L717" i="21"/>
  <c r="K717" i="21"/>
  <c r="D719" i="21"/>
  <c r="F718" i="21"/>
  <c r="E718" i="21"/>
  <c r="H719" i="21"/>
  <c r="K718" i="21"/>
  <c r="I718" i="21"/>
  <c r="J718" i="21"/>
  <c r="L718" i="21"/>
  <c r="N717" i="21"/>
  <c r="M717" i="21"/>
  <c r="O717" i="21"/>
  <c r="D720" i="21"/>
  <c r="F719" i="21"/>
  <c r="E719" i="21"/>
  <c r="L719" i="21"/>
  <c r="J719" i="21"/>
  <c r="H720" i="21"/>
  <c r="K719" i="21"/>
  <c r="I719" i="21"/>
  <c r="N718" i="21"/>
  <c r="M718" i="21"/>
  <c r="O718" i="21"/>
  <c r="E720" i="21"/>
  <c r="F720" i="21"/>
  <c r="D721" i="21"/>
  <c r="K720" i="21"/>
  <c r="I720" i="21"/>
  <c r="H721" i="21"/>
  <c r="L720" i="21"/>
  <c r="J720" i="21"/>
  <c r="O719" i="21"/>
  <c r="M719" i="21"/>
  <c r="N719" i="21"/>
  <c r="E721" i="21"/>
  <c r="D722" i="21"/>
  <c r="F721" i="21"/>
  <c r="N720" i="21"/>
  <c r="O720" i="21"/>
  <c r="M720" i="21"/>
  <c r="J721" i="21"/>
  <c r="H722" i="21"/>
  <c r="I721" i="21"/>
  <c r="K721" i="21"/>
  <c r="L721" i="21"/>
  <c r="D723" i="21"/>
  <c r="E722" i="21"/>
  <c r="F722" i="21"/>
  <c r="K722" i="21"/>
  <c r="I722" i="21"/>
  <c r="J722" i="21"/>
  <c r="L722" i="21"/>
  <c r="H723" i="21"/>
  <c r="O721" i="21"/>
  <c r="M721" i="21"/>
  <c r="N721" i="21"/>
  <c r="E723" i="21"/>
  <c r="D724" i="21"/>
  <c r="F723" i="21"/>
  <c r="N722" i="21"/>
  <c r="O722" i="21"/>
  <c r="M722" i="21"/>
  <c r="L723" i="21"/>
  <c r="H724" i="21"/>
  <c r="J723" i="21"/>
  <c r="I723" i="21"/>
  <c r="K723" i="21"/>
  <c r="E724" i="21"/>
  <c r="D725" i="21"/>
  <c r="F724" i="21"/>
  <c r="H725" i="21"/>
  <c r="K724" i="21"/>
  <c r="I724" i="21"/>
  <c r="J724" i="21"/>
  <c r="L724" i="21"/>
  <c r="M723" i="21"/>
  <c r="O723" i="21"/>
  <c r="N723" i="21"/>
  <c r="D726" i="21"/>
  <c r="F725" i="21"/>
  <c r="E725" i="21"/>
  <c r="H726" i="21"/>
  <c r="K725" i="21"/>
  <c r="L725" i="21"/>
  <c r="I725" i="21"/>
  <c r="J725" i="21"/>
  <c r="O724" i="21"/>
  <c r="N724" i="21"/>
  <c r="M724" i="21"/>
  <c r="E726" i="21"/>
  <c r="D727" i="21"/>
  <c r="F726" i="21"/>
  <c r="I726" i="21"/>
  <c r="L726" i="21"/>
  <c r="J726" i="21"/>
  <c r="H727" i="21"/>
  <c r="K726" i="21"/>
  <c r="O725" i="21"/>
  <c r="M725" i="21"/>
  <c r="N725" i="21"/>
  <c r="D728" i="21"/>
  <c r="E727" i="21"/>
  <c r="F727" i="21"/>
  <c r="N726" i="21"/>
  <c r="O726" i="21"/>
  <c r="M726" i="21"/>
  <c r="I727" i="21"/>
  <c r="L727" i="21"/>
  <c r="J727" i="21"/>
  <c r="K727" i="21"/>
  <c r="H728" i="21"/>
  <c r="E728" i="21"/>
  <c r="F728" i="21"/>
  <c r="D729" i="21"/>
  <c r="N727" i="21"/>
  <c r="M727" i="21"/>
  <c r="O727" i="21"/>
  <c r="J728" i="21"/>
  <c r="I728" i="21"/>
  <c r="K728" i="21"/>
  <c r="L728" i="21"/>
  <c r="H729" i="21"/>
  <c r="D730" i="21"/>
  <c r="F729" i="21"/>
  <c r="E729" i="21"/>
  <c r="O728" i="21"/>
  <c r="M728" i="21"/>
  <c r="N728" i="21"/>
  <c r="K729" i="21"/>
  <c r="I729" i="21"/>
  <c r="L729" i="21"/>
  <c r="J729" i="21"/>
  <c r="H730" i="21"/>
  <c r="D731" i="21"/>
  <c r="E730" i="21"/>
  <c r="F730" i="21"/>
  <c r="M729" i="21"/>
  <c r="O729" i="21"/>
  <c r="N729" i="21"/>
  <c r="J730" i="21"/>
  <c r="K730" i="21"/>
  <c r="L730" i="21"/>
  <c r="H731" i="21"/>
  <c r="I730" i="21"/>
  <c r="F731" i="21"/>
  <c r="E731" i="21"/>
  <c r="D732" i="21"/>
  <c r="L731" i="21"/>
  <c r="J731" i="21"/>
  <c r="I731" i="21"/>
  <c r="H732" i="21"/>
  <c r="K731" i="21"/>
  <c r="N730" i="21"/>
  <c r="O730" i="21"/>
  <c r="M730" i="21"/>
  <c r="E732" i="21"/>
  <c r="D733" i="21"/>
  <c r="F732" i="21"/>
  <c r="O731" i="21"/>
  <c r="N731" i="21"/>
  <c r="M731" i="21"/>
  <c r="I732" i="21"/>
  <c r="J732" i="21"/>
  <c r="H733" i="21"/>
  <c r="L732" i="21"/>
  <c r="K732" i="21"/>
  <c r="F733" i="21"/>
  <c r="E733" i="21"/>
  <c r="D734" i="21"/>
  <c r="N732" i="21"/>
  <c r="O732" i="21"/>
  <c r="M732" i="21"/>
  <c r="I733" i="21"/>
  <c r="L733" i="21"/>
  <c r="K733" i="21"/>
  <c r="H734" i="21"/>
  <c r="J733" i="21"/>
  <c r="E734" i="21"/>
  <c r="D735" i="21"/>
  <c r="F734" i="21"/>
  <c r="N733" i="21"/>
  <c r="M733" i="21"/>
  <c r="O733" i="21"/>
  <c r="L734" i="21"/>
  <c r="I734" i="21"/>
  <c r="K734" i="21"/>
  <c r="H735" i="21"/>
  <c r="J734" i="21"/>
  <c r="D736" i="21"/>
  <c r="E735" i="21"/>
  <c r="F735" i="21"/>
  <c r="O734" i="21"/>
  <c r="N734" i="21"/>
  <c r="M734" i="21"/>
  <c r="L735" i="21"/>
  <c r="K735" i="21"/>
  <c r="H736" i="21"/>
  <c r="J735" i="21"/>
  <c r="I735" i="21"/>
  <c r="D737" i="21"/>
  <c r="E736" i="21"/>
  <c r="F736" i="21"/>
  <c r="I736" i="21"/>
  <c r="J736" i="21"/>
  <c r="H737" i="21"/>
  <c r="K736" i="21"/>
  <c r="L736" i="21"/>
  <c r="M735" i="21"/>
  <c r="O735" i="21"/>
  <c r="N735" i="21"/>
  <c r="E737" i="21"/>
  <c r="F737" i="21"/>
  <c r="D738" i="21"/>
  <c r="O736" i="21"/>
  <c r="N736" i="21"/>
  <c r="M736" i="21"/>
  <c r="H738" i="21"/>
  <c r="K737" i="21"/>
  <c r="L737" i="21"/>
  <c r="I737" i="21"/>
  <c r="J737" i="21"/>
  <c r="E738" i="21"/>
  <c r="D739" i="21"/>
  <c r="F738" i="21"/>
  <c r="H739" i="21"/>
  <c r="L738" i="21"/>
  <c r="J738" i="21"/>
  <c r="I738" i="21"/>
  <c r="K738" i="21"/>
  <c r="O737" i="21"/>
  <c r="M737" i="21"/>
  <c r="N737" i="21"/>
  <c r="D740" i="21"/>
  <c r="E739" i="21"/>
  <c r="F739" i="21"/>
  <c r="H740" i="21"/>
  <c r="I739" i="21"/>
  <c r="K739" i="21"/>
  <c r="L739" i="21"/>
  <c r="J739" i="21"/>
  <c r="N738" i="21"/>
  <c r="O738" i="21"/>
  <c r="M738" i="21"/>
  <c r="E740" i="21"/>
  <c r="D741" i="21"/>
  <c r="F740" i="21"/>
  <c r="H741" i="21"/>
  <c r="I740" i="21"/>
  <c r="L740" i="21"/>
  <c r="K740" i="21"/>
  <c r="J740" i="21"/>
  <c r="M739" i="21"/>
  <c r="N739" i="21"/>
  <c r="O739" i="21"/>
  <c r="D742" i="21"/>
  <c r="F741" i="21"/>
  <c r="E741" i="21"/>
  <c r="L741" i="21"/>
  <c r="H742" i="21"/>
  <c r="J741" i="21"/>
  <c r="I741" i="21"/>
  <c r="K741" i="21"/>
  <c r="N740" i="21"/>
  <c r="M740" i="21"/>
  <c r="O740" i="21"/>
  <c r="E742" i="21"/>
  <c r="D743" i="21"/>
  <c r="F742" i="21"/>
  <c r="I742" i="21"/>
  <c r="H743" i="21"/>
  <c r="L742" i="21"/>
  <c r="K742" i="21"/>
  <c r="J742" i="21"/>
  <c r="O741" i="21"/>
  <c r="M741" i="21"/>
  <c r="N741" i="21"/>
  <c r="E743" i="21"/>
  <c r="D744" i="21"/>
  <c r="F743" i="21"/>
  <c r="O742" i="21"/>
  <c r="M742" i="21"/>
  <c r="N742" i="21"/>
  <c r="I743" i="21"/>
  <c r="J743" i="21"/>
  <c r="H744" i="21"/>
  <c r="L743" i="21"/>
  <c r="K743" i="21"/>
  <c r="F744" i="21"/>
  <c r="E744" i="21"/>
  <c r="D745" i="21"/>
  <c r="M743" i="21"/>
  <c r="N743" i="21"/>
  <c r="O743" i="21"/>
  <c r="J744" i="21"/>
  <c r="L744" i="21"/>
  <c r="I744" i="21"/>
  <c r="H745" i="21"/>
  <c r="K744" i="21"/>
  <c r="D746" i="21"/>
  <c r="F745" i="21"/>
  <c r="E745" i="21"/>
  <c r="M744" i="21"/>
  <c r="N744" i="21"/>
  <c r="O744" i="21"/>
  <c r="J745" i="21"/>
  <c r="K745" i="21"/>
  <c r="I745" i="21"/>
  <c r="L745" i="21"/>
  <c r="H746" i="21"/>
  <c r="D747" i="21"/>
  <c r="F746" i="21"/>
  <c r="E746" i="21"/>
  <c r="M745" i="21"/>
  <c r="O745" i="21"/>
  <c r="N745" i="21"/>
  <c r="I746" i="21"/>
  <c r="H747" i="21"/>
  <c r="L746" i="21"/>
  <c r="J746" i="21"/>
  <c r="K746" i="21"/>
  <c r="D748" i="21"/>
  <c r="F747" i="21"/>
  <c r="E747" i="21"/>
  <c r="M746" i="21"/>
  <c r="O746" i="21"/>
  <c r="N746" i="21"/>
  <c r="I747" i="21"/>
  <c r="J747" i="21"/>
  <c r="H748" i="21"/>
  <c r="L747" i="21"/>
  <c r="K747" i="21"/>
  <c r="E748" i="21"/>
  <c r="D749" i="21"/>
  <c r="F748" i="21"/>
  <c r="M747" i="21"/>
  <c r="O747" i="21"/>
  <c r="N747" i="21"/>
  <c r="H749" i="21"/>
  <c r="K748" i="21"/>
  <c r="I748" i="21"/>
  <c r="J748" i="21"/>
  <c r="L748" i="21"/>
  <c r="D750" i="21"/>
  <c r="E749" i="21"/>
  <c r="F749" i="21"/>
  <c r="K749" i="21"/>
  <c r="L749" i="21"/>
  <c r="J749" i="21"/>
  <c r="H750" i="21"/>
  <c r="I749" i="21"/>
  <c r="N748" i="21"/>
  <c r="M748" i="21"/>
  <c r="O748" i="21"/>
  <c r="F750" i="21"/>
  <c r="D751" i="21"/>
  <c r="E750" i="21"/>
  <c r="K750" i="21"/>
  <c r="J750" i="21"/>
  <c r="H751" i="21"/>
  <c r="I750" i="21"/>
  <c r="L750" i="21"/>
  <c r="N749" i="21"/>
  <c r="O749" i="21"/>
  <c r="M749" i="21"/>
  <c r="D752" i="21"/>
  <c r="E751" i="21"/>
  <c r="F751" i="21"/>
  <c r="K751" i="21"/>
  <c r="I751" i="21"/>
  <c r="J751" i="21"/>
  <c r="H752" i="21"/>
  <c r="L751" i="21"/>
  <c r="N750" i="21"/>
  <c r="M750" i="21"/>
  <c r="O750" i="21"/>
  <c r="F752" i="21"/>
  <c r="E752" i="21"/>
  <c r="D753" i="21"/>
  <c r="N751" i="21"/>
  <c r="O751" i="21"/>
  <c r="M751" i="21"/>
  <c r="H753" i="21"/>
  <c r="I752" i="21"/>
  <c r="L752" i="21"/>
  <c r="K752" i="21"/>
  <c r="J752" i="21"/>
  <c r="F753" i="21"/>
  <c r="D754" i="21"/>
  <c r="E753" i="21"/>
  <c r="L753" i="21"/>
  <c r="I753" i="21"/>
  <c r="K753" i="21"/>
  <c r="J753" i="21"/>
  <c r="H754" i="21"/>
  <c r="N752" i="21"/>
  <c r="O752" i="21"/>
  <c r="M752" i="21"/>
  <c r="D755" i="21"/>
  <c r="E754" i="21"/>
  <c r="F754" i="21"/>
  <c r="O753" i="21"/>
  <c r="M753" i="21"/>
  <c r="N753" i="21"/>
  <c r="K754" i="21"/>
  <c r="I754" i="21"/>
  <c r="H755" i="21"/>
  <c r="J754" i="21"/>
  <c r="L754" i="21"/>
  <c r="D756" i="21"/>
  <c r="F755" i="21"/>
  <c r="E755" i="21"/>
  <c r="M754" i="21"/>
  <c r="N754" i="21"/>
  <c r="O754" i="21"/>
  <c r="J755" i="21"/>
  <c r="K755" i="21"/>
  <c r="L755" i="21"/>
  <c r="H756" i="21"/>
  <c r="I755" i="21"/>
  <c r="D757" i="21"/>
  <c r="F756" i="21"/>
  <c r="E756" i="21"/>
  <c r="H757" i="21"/>
  <c r="L756" i="21"/>
  <c r="K756" i="21"/>
  <c r="I756" i="21"/>
  <c r="J756" i="21"/>
  <c r="N755" i="21"/>
  <c r="O755" i="21"/>
  <c r="M755" i="21"/>
  <c r="D758" i="21"/>
  <c r="F757" i="21"/>
  <c r="E757" i="21"/>
  <c r="H758" i="21"/>
  <c r="I757" i="21"/>
  <c r="K757" i="21"/>
  <c r="L757" i="21"/>
  <c r="J757" i="21"/>
  <c r="N756" i="21"/>
  <c r="O756" i="21"/>
  <c r="M756" i="21"/>
  <c r="E758" i="21"/>
  <c r="D759" i="21"/>
  <c r="F758" i="21"/>
  <c r="H759" i="21"/>
  <c r="L758" i="21"/>
  <c r="J758" i="21"/>
  <c r="I758" i="21"/>
  <c r="K758" i="21"/>
  <c r="O757" i="21"/>
  <c r="M757" i="21"/>
  <c r="N757" i="21"/>
  <c r="E759" i="21"/>
  <c r="F759" i="21"/>
  <c r="D760" i="21"/>
  <c r="I759" i="21"/>
  <c r="L759" i="21"/>
  <c r="H760" i="21"/>
  <c r="J759" i="21"/>
  <c r="K759" i="21"/>
  <c r="O758" i="21"/>
  <c r="N758" i="21"/>
  <c r="M758" i="21"/>
  <c r="E760" i="21"/>
  <c r="D761" i="21"/>
  <c r="F760" i="21"/>
  <c r="O759" i="21"/>
  <c r="N759" i="21"/>
  <c r="M759" i="21"/>
  <c r="I760" i="21"/>
  <c r="K760" i="21"/>
  <c r="L760" i="21"/>
  <c r="J760" i="21"/>
  <c r="H761" i="21"/>
  <c r="F761" i="21"/>
  <c r="D762" i="21"/>
  <c r="E761" i="21"/>
  <c r="M760" i="21"/>
  <c r="N760" i="21"/>
  <c r="O760" i="21"/>
  <c r="I761" i="21"/>
  <c r="K761" i="21"/>
  <c r="J761" i="21"/>
  <c r="L761" i="21"/>
  <c r="H762" i="21"/>
  <c r="F762" i="21"/>
  <c r="D763" i="21"/>
  <c r="E762" i="21"/>
  <c r="N761" i="21"/>
  <c r="O761" i="21"/>
  <c r="M761" i="21"/>
  <c r="I762" i="21"/>
  <c r="L762" i="21"/>
  <c r="K762" i="21"/>
  <c r="J762" i="21"/>
  <c r="H763" i="21"/>
  <c r="E763" i="21"/>
  <c r="F763" i="21"/>
  <c r="D764" i="21"/>
  <c r="N762" i="21"/>
  <c r="O762" i="21"/>
  <c r="M762" i="21"/>
  <c r="L763" i="21"/>
  <c r="K763" i="21"/>
  <c r="I763" i="21"/>
  <c r="H764" i="21"/>
  <c r="J763" i="21"/>
  <c r="D765" i="21"/>
  <c r="F764" i="21"/>
  <c r="E764" i="21"/>
  <c r="N763" i="21"/>
  <c r="M763" i="21"/>
  <c r="O763" i="21"/>
  <c r="L764" i="21"/>
  <c r="I764" i="21"/>
  <c r="J764" i="21"/>
  <c r="K764" i="21"/>
  <c r="H765" i="21"/>
  <c r="E765" i="21"/>
  <c r="F765" i="21"/>
  <c r="D766" i="21"/>
  <c r="O764" i="21"/>
  <c r="M764" i="21"/>
  <c r="N764" i="21"/>
  <c r="J765" i="21"/>
  <c r="K765" i="21"/>
  <c r="I765" i="21"/>
  <c r="L765" i="21"/>
  <c r="H766" i="21"/>
  <c r="F766" i="21"/>
  <c r="E766" i="21"/>
  <c r="D767" i="21"/>
  <c r="N765" i="21"/>
  <c r="O765" i="21"/>
  <c r="M765" i="21"/>
  <c r="J766" i="21"/>
  <c r="I766" i="21"/>
  <c r="H767" i="21"/>
  <c r="K766" i="21"/>
  <c r="L766" i="21"/>
  <c r="D768" i="21"/>
  <c r="E767" i="21"/>
  <c r="F767" i="21"/>
  <c r="O766" i="21"/>
  <c r="M766" i="21"/>
  <c r="N766" i="21"/>
  <c r="K767" i="21"/>
  <c r="L767" i="21"/>
  <c r="H768" i="21"/>
  <c r="I767" i="21"/>
  <c r="J767" i="21"/>
  <c r="F768" i="21"/>
  <c r="D769" i="21"/>
  <c r="E768" i="21"/>
  <c r="I768" i="21"/>
  <c r="H769" i="21"/>
  <c r="K768" i="21"/>
  <c r="J768" i="21"/>
  <c r="L768" i="21"/>
  <c r="O767" i="21"/>
  <c r="M767" i="21"/>
  <c r="N767" i="21"/>
  <c r="E769" i="21"/>
  <c r="F769" i="21"/>
  <c r="D770" i="21"/>
  <c r="N768" i="21"/>
  <c r="O768" i="21"/>
  <c r="M768" i="21"/>
  <c r="I769" i="21"/>
  <c r="H770" i="21"/>
  <c r="K769" i="21"/>
  <c r="L769" i="21"/>
  <c r="J769" i="21"/>
  <c r="F770" i="21"/>
  <c r="D771" i="21"/>
  <c r="E770" i="21"/>
  <c r="O769" i="21"/>
  <c r="N769" i="21"/>
  <c r="M769" i="21"/>
  <c r="H771" i="21"/>
  <c r="K770" i="21"/>
  <c r="I770" i="21"/>
  <c r="J770" i="21"/>
  <c r="L770" i="21"/>
  <c r="D772" i="21"/>
  <c r="E771" i="21"/>
  <c r="F771" i="21"/>
  <c r="H772" i="21"/>
  <c r="I771" i="21"/>
  <c r="K771" i="21"/>
  <c r="L771" i="21"/>
  <c r="J771" i="21"/>
  <c r="M770" i="21"/>
  <c r="N770" i="21"/>
  <c r="O770" i="21"/>
  <c r="E772" i="21"/>
  <c r="F772" i="21"/>
  <c r="D773" i="21"/>
  <c r="L772" i="21"/>
  <c r="H773" i="21"/>
  <c r="J772" i="21"/>
  <c r="K772" i="21"/>
  <c r="I772" i="21"/>
  <c r="N771" i="21"/>
  <c r="O771" i="21"/>
  <c r="M771" i="21"/>
  <c r="D774" i="21"/>
  <c r="E773" i="21"/>
  <c r="F773" i="21"/>
  <c r="I773" i="21"/>
  <c r="L773" i="21"/>
  <c r="J773" i="21"/>
  <c r="H774" i="21"/>
  <c r="K773" i="21"/>
  <c r="M772" i="21"/>
  <c r="O772" i="21"/>
  <c r="N772" i="21"/>
  <c r="D775" i="21"/>
  <c r="E774" i="21"/>
  <c r="F774" i="21"/>
  <c r="N773" i="21"/>
  <c r="M773" i="21"/>
  <c r="O773" i="21"/>
  <c r="J774" i="21"/>
  <c r="H775" i="21"/>
  <c r="K774" i="21"/>
  <c r="I774" i="21"/>
  <c r="L774" i="21"/>
  <c r="E775" i="21"/>
  <c r="D776" i="21"/>
  <c r="F775" i="21"/>
  <c r="J775" i="21"/>
  <c r="K775" i="21"/>
  <c r="I775" i="21"/>
  <c r="L775" i="21"/>
  <c r="H776" i="21"/>
  <c r="M774" i="21"/>
  <c r="O774" i="21"/>
  <c r="N774" i="21"/>
  <c r="D777" i="21"/>
  <c r="E776" i="21"/>
  <c r="F776" i="21"/>
  <c r="O775" i="21"/>
  <c r="M775" i="21"/>
  <c r="N775" i="21"/>
  <c r="J776" i="21"/>
  <c r="K776" i="21"/>
  <c r="H777" i="21"/>
  <c r="L776" i="21"/>
  <c r="I776" i="21"/>
  <c r="D778" i="21"/>
  <c r="E777" i="21"/>
  <c r="F777" i="21"/>
  <c r="K777" i="21"/>
  <c r="J777" i="21"/>
  <c r="H778" i="21"/>
  <c r="I777" i="21"/>
  <c r="L777" i="21"/>
  <c r="N776" i="21"/>
  <c r="O776" i="21"/>
  <c r="M776" i="21"/>
  <c r="E778" i="21"/>
  <c r="D779" i="21"/>
  <c r="F778" i="21"/>
  <c r="H779" i="21"/>
  <c r="J778" i="21"/>
  <c r="I778" i="21"/>
  <c r="K778" i="21"/>
  <c r="L778" i="21"/>
  <c r="M777" i="21"/>
  <c r="O777" i="21"/>
  <c r="N777" i="21"/>
  <c r="E779" i="21"/>
  <c r="D780" i="21"/>
  <c r="F779" i="21"/>
  <c r="H780" i="21"/>
  <c r="K779" i="21"/>
  <c r="J779" i="21"/>
  <c r="I779" i="21"/>
  <c r="L779" i="21"/>
  <c r="M778" i="21"/>
  <c r="O778" i="21"/>
  <c r="N778" i="21"/>
  <c r="D781" i="21"/>
  <c r="F780" i="21"/>
  <c r="E780" i="21"/>
  <c r="H781" i="21"/>
  <c r="L780" i="21"/>
  <c r="K780" i="21"/>
  <c r="I780" i="21"/>
  <c r="J780" i="21"/>
  <c r="N779" i="21"/>
  <c r="M779" i="21"/>
  <c r="O779" i="21"/>
  <c r="D782" i="21"/>
  <c r="F781" i="21"/>
  <c r="E781" i="21"/>
  <c r="J781" i="21"/>
  <c r="L781" i="21"/>
  <c r="K781" i="21"/>
  <c r="I781" i="21"/>
  <c r="H782" i="21"/>
  <c r="M780" i="21"/>
  <c r="N780" i="21"/>
  <c r="O780" i="21"/>
  <c r="E782" i="21"/>
  <c r="D783" i="21"/>
  <c r="F782" i="21"/>
  <c r="O781" i="21"/>
  <c r="N781" i="21"/>
  <c r="M781" i="21"/>
  <c r="L782" i="21"/>
  <c r="H783" i="21"/>
  <c r="J782" i="21"/>
  <c r="K782" i="21"/>
  <c r="I782" i="21"/>
  <c r="E783" i="21"/>
  <c r="D784" i="21"/>
  <c r="F783" i="21"/>
  <c r="I783" i="21"/>
  <c r="L783" i="21"/>
  <c r="H784" i="21"/>
  <c r="K783" i="21"/>
  <c r="J783" i="21"/>
  <c r="M782" i="21"/>
  <c r="O782" i="21"/>
  <c r="N782" i="21"/>
  <c r="F784" i="21"/>
  <c r="E784" i="21"/>
  <c r="D785" i="21"/>
  <c r="M783" i="21"/>
  <c r="O783" i="21"/>
  <c r="N783" i="21"/>
  <c r="I784" i="21"/>
  <c r="J784" i="21"/>
  <c r="K784" i="21"/>
  <c r="L784" i="21"/>
  <c r="H785" i="21"/>
  <c r="D786" i="21"/>
  <c r="F785" i="21"/>
  <c r="E785" i="21"/>
  <c r="O784" i="21"/>
  <c r="M784" i="21"/>
  <c r="N784" i="21"/>
  <c r="K785" i="21"/>
  <c r="J785" i="21"/>
  <c r="I785" i="21"/>
  <c r="H786" i="21"/>
  <c r="L785" i="21"/>
  <c r="F786" i="21"/>
  <c r="D787" i="21"/>
  <c r="E786" i="21"/>
  <c r="O785" i="21"/>
  <c r="N785" i="21"/>
  <c r="M785" i="21"/>
  <c r="K786" i="21"/>
  <c r="L786" i="21"/>
  <c r="J786" i="21"/>
  <c r="H787" i="21"/>
  <c r="I786" i="21"/>
  <c r="E787" i="21"/>
  <c r="D788" i="21"/>
  <c r="F787" i="21"/>
  <c r="H788" i="21"/>
  <c r="J787" i="21"/>
  <c r="L787" i="21"/>
  <c r="I787" i="21"/>
  <c r="K787" i="21"/>
  <c r="O786" i="21"/>
  <c r="M786" i="21"/>
  <c r="N786" i="21"/>
  <c r="D789" i="21"/>
  <c r="E788" i="21"/>
  <c r="F788" i="21"/>
  <c r="J788" i="21"/>
  <c r="H789" i="21"/>
  <c r="K788" i="21"/>
  <c r="L788" i="21"/>
  <c r="I788" i="21"/>
  <c r="N787" i="21"/>
  <c r="O787" i="21"/>
  <c r="M787" i="21"/>
  <c r="D790" i="21"/>
  <c r="F789" i="21"/>
  <c r="E789" i="21"/>
  <c r="I789" i="21"/>
  <c r="K789" i="21"/>
  <c r="L789" i="21"/>
  <c r="H790" i="21"/>
  <c r="J789" i="21"/>
  <c r="M788" i="21"/>
  <c r="N788" i="21"/>
  <c r="O788" i="21"/>
  <c r="F790" i="21"/>
  <c r="E790" i="21"/>
  <c r="D791" i="21"/>
  <c r="O789" i="21"/>
  <c r="M789" i="21"/>
  <c r="N789" i="21"/>
  <c r="J790" i="21"/>
  <c r="I790" i="21"/>
  <c r="H791" i="21"/>
  <c r="L790" i="21"/>
  <c r="K790" i="21"/>
  <c r="D792" i="21"/>
  <c r="F791" i="21"/>
  <c r="E791" i="21"/>
  <c r="O790" i="21"/>
  <c r="N790" i="21"/>
  <c r="M790" i="21"/>
  <c r="H792" i="21"/>
  <c r="J791" i="21"/>
  <c r="K791" i="21"/>
  <c r="L791" i="21"/>
  <c r="I791" i="21"/>
  <c r="F792" i="21"/>
  <c r="E792" i="21"/>
  <c r="D793" i="21"/>
  <c r="J792" i="21"/>
  <c r="L792" i="21"/>
  <c r="K792" i="21"/>
  <c r="H793" i="21"/>
  <c r="I792" i="21"/>
  <c r="N791" i="21"/>
  <c r="O791" i="21"/>
  <c r="M791" i="21"/>
  <c r="D794" i="21"/>
  <c r="F793" i="21"/>
  <c r="E793" i="21"/>
  <c r="L793" i="21"/>
  <c r="J793" i="21"/>
  <c r="K793" i="21"/>
  <c r="H794" i="21"/>
  <c r="I793" i="21"/>
  <c r="M792" i="21"/>
  <c r="O792" i="21"/>
  <c r="N792" i="21"/>
  <c r="F794" i="21"/>
  <c r="D795" i="21"/>
  <c r="E794" i="21"/>
  <c r="I794" i="21"/>
  <c r="K794" i="21"/>
  <c r="L794" i="21"/>
  <c r="H795" i="21"/>
  <c r="J794" i="21"/>
  <c r="N793" i="21"/>
  <c r="O793" i="21"/>
  <c r="M793" i="21"/>
  <c r="F795" i="21"/>
  <c r="D796" i="21"/>
  <c r="E795" i="21"/>
  <c r="M794" i="21"/>
  <c r="N794" i="21"/>
  <c r="O794" i="21"/>
  <c r="L795" i="21"/>
  <c r="H796" i="21"/>
  <c r="J795" i="21"/>
  <c r="I795" i="21"/>
  <c r="K795" i="21"/>
  <c r="D797" i="21"/>
  <c r="E796" i="21"/>
  <c r="F796" i="21"/>
  <c r="H797" i="21"/>
  <c r="I796" i="21"/>
  <c r="L796" i="21"/>
  <c r="J796" i="21"/>
  <c r="K796" i="21"/>
  <c r="M795" i="21"/>
  <c r="O795" i="21"/>
  <c r="N795" i="21"/>
  <c r="E797" i="21"/>
  <c r="F797" i="21"/>
  <c r="D798" i="21"/>
  <c r="H798" i="21"/>
  <c r="K797" i="21"/>
  <c r="J797" i="21"/>
  <c r="I797" i="21"/>
  <c r="L797" i="21"/>
  <c r="M796" i="21"/>
  <c r="O796" i="21"/>
  <c r="N796" i="21"/>
  <c r="E798" i="21"/>
  <c r="F798" i="21"/>
  <c r="D799" i="21"/>
  <c r="I798" i="21"/>
  <c r="H799" i="21"/>
  <c r="L798" i="21"/>
  <c r="K798" i="21"/>
  <c r="J798" i="21"/>
  <c r="N797" i="21"/>
  <c r="M797" i="21"/>
  <c r="O797" i="21"/>
  <c r="D800" i="21"/>
  <c r="E799" i="21"/>
  <c r="F799" i="21"/>
  <c r="N798" i="21"/>
  <c r="M798" i="21"/>
  <c r="O798" i="21"/>
  <c r="L799" i="21"/>
  <c r="H800" i="21"/>
  <c r="K799" i="21"/>
  <c r="I799" i="21"/>
  <c r="J799" i="21"/>
  <c r="F800" i="21"/>
  <c r="D801" i="21"/>
  <c r="E800" i="21"/>
  <c r="I800" i="21"/>
  <c r="K800" i="21"/>
  <c r="L800" i="21"/>
  <c r="H801" i="21"/>
  <c r="J800" i="21"/>
  <c r="M799" i="21"/>
  <c r="O799" i="21"/>
  <c r="N799" i="21"/>
  <c r="F801" i="21"/>
  <c r="D802" i="21"/>
  <c r="E801" i="21"/>
  <c r="O800" i="21"/>
  <c r="M800" i="21"/>
  <c r="N800" i="21"/>
  <c r="H802" i="21"/>
  <c r="K801" i="21"/>
  <c r="I801" i="21"/>
  <c r="J801" i="21"/>
  <c r="L801" i="21"/>
  <c r="E802" i="21"/>
  <c r="D803" i="21"/>
  <c r="F802" i="21"/>
  <c r="K802" i="21"/>
  <c r="I802" i="21"/>
  <c r="L802" i="21"/>
  <c r="H803" i="21"/>
  <c r="J802" i="21"/>
  <c r="N801" i="21"/>
  <c r="O801" i="21"/>
  <c r="M801" i="21"/>
  <c r="D804" i="21"/>
  <c r="E803" i="21"/>
  <c r="F803" i="21"/>
  <c r="N802" i="21"/>
  <c r="M802" i="21"/>
  <c r="O802" i="21"/>
  <c r="L803" i="21"/>
  <c r="J803" i="21"/>
  <c r="I803" i="21"/>
  <c r="H804" i="21"/>
  <c r="K803" i="21"/>
  <c r="E804" i="21"/>
  <c r="F804" i="21"/>
  <c r="D805" i="21"/>
  <c r="N803" i="21"/>
  <c r="M803" i="21"/>
  <c r="O803" i="21"/>
  <c r="L804" i="21"/>
  <c r="I804" i="21"/>
  <c r="H805" i="21"/>
  <c r="K804" i="21"/>
  <c r="J804" i="21"/>
  <c r="E805" i="21"/>
  <c r="F805" i="21"/>
  <c r="D806" i="21"/>
  <c r="O804" i="21"/>
  <c r="M804" i="21"/>
  <c r="N804" i="21"/>
  <c r="I805" i="21"/>
  <c r="K805" i="21"/>
  <c r="L805" i="21"/>
  <c r="J805" i="21"/>
  <c r="H806" i="21"/>
  <c r="F806" i="21"/>
  <c r="D807" i="21"/>
  <c r="E806" i="21"/>
  <c r="O805" i="21"/>
  <c r="N805" i="21"/>
  <c r="M805" i="21"/>
  <c r="J806" i="21"/>
  <c r="K806" i="21"/>
  <c r="H807" i="21"/>
  <c r="L806" i="21"/>
  <c r="I806" i="21"/>
  <c r="E807" i="21"/>
  <c r="F807" i="21"/>
  <c r="D808" i="21"/>
  <c r="J807" i="21"/>
  <c r="L807" i="21"/>
  <c r="H808" i="21"/>
  <c r="I807" i="21"/>
  <c r="K807" i="21"/>
  <c r="M806" i="21"/>
  <c r="O806" i="21"/>
  <c r="N806" i="21"/>
  <c r="E808" i="21"/>
  <c r="D809" i="21"/>
  <c r="F808" i="21"/>
  <c r="K808" i="21"/>
  <c r="H809" i="21"/>
  <c r="J808" i="21"/>
  <c r="I808" i="21"/>
  <c r="L808" i="21"/>
  <c r="N807" i="21"/>
  <c r="O807" i="21"/>
  <c r="M807" i="21"/>
  <c r="D810" i="21"/>
  <c r="F809" i="21"/>
  <c r="E809" i="21"/>
  <c r="J809" i="21"/>
  <c r="I809" i="21"/>
  <c r="L809" i="21"/>
  <c r="H810" i="21"/>
  <c r="K809" i="21"/>
  <c r="M808" i="21"/>
  <c r="N808" i="21"/>
  <c r="O808" i="21"/>
  <c r="E810" i="21"/>
  <c r="F810" i="21"/>
  <c r="D811" i="21"/>
  <c r="O809" i="21"/>
  <c r="N809" i="21"/>
  <c r="M809" i="21"/>
  <c r="H811" i="21"/>
  <c r="J810" i="21"/>
  <c r="L810" i="21"/>
  <c r="I810" i="21"/>
  <c r="K810" i="21"/>
  <c r="E811" i="21"/>
  <c r="F811" i="21"/>
  <c r="D812" i="21"/>
  <c r="I811" i="21"/>
  <c r="K811" i="21"/>
  <c r="J811" i="21"/>
  <c r="H812" i="21"/>
  <c r="L811" i="21"/>
  <c r="N810" i="21"/>
  <c r="O810" i="21"/>
  <c r="M810" i="21"/>
  <c r="D813" i="21"/>
  <c r="E812" i="21"/>
  <c r="F812" i="21"/>
  <c r="O811" i="21"/>
  <c r="N811" i="21"/>
  <c r="M811" i="21"/>
  <c r="K812" i="21"/>
  <c r="J812" i="21"/>
  <c r="I812" i="21"/>
  <c r="L812" i="21"/>
  <c r="H813" i="21"/>
  <c r="F813" i="21"/>
  <c r="E813" i="21"/>
  <c r="D814" i="21"/>
  <c r="O812" i="21"/>
  <c r="M812" i="21"/>
  <c r="N812" i="21"/>
  <c r="I813" i="21"/>
  <c r="H814" i="21"/>
  <c r="K813" i="21"/>
  <c r="J813" i="21"/>
  <c r="L813" i="21"/>
  <c r="F814" i="21"/>
  <c r="D815" i="21"/>
  <c r="E814" i="21"/>
  <c r="N813" i="21"/>
  <c r="O813" i="21"/>
  <c r="M813" i="21"/>
  <c r="L814" i="21"/>
  <c r="K814" i="21"/>
  <c r="H815" i="21"/>
  <c r="I814" i="21"/>
  <c r="J814" i="21"/>
  <c r="D816" i="21"/>
  <c r="E815" i="21"/>
  <c r="F815" i="21"/>
  <c r="H816" i="21"/>
  <c r="L815" i="21"/>
  <c r="K815" i="21"/>
  <c r="I815" i="21"/>
  <c r="J815" i="21"/>
  <c r="O814" i="21"/>
  <c r="N814" i="21"/>
  <c r="M814" i="21"/>
  <c r="E816" i="21"/>
  <c r="F816" i="21"/>
  <c r="D817" i="21"/>
  <c r="I816" i="21"/>
  <c r="K816" i="21"/>
  <c r="L816" i="21"/>
  <c r="H817" i="21"/>
  <c r="J816" i="21"/>
  <c r="N815" i="21"/>
  <c r="O815" i="21"/>
  <c r="M815" i="21"/>
  <c r="E817" i="21"/>
  <c r="D818" i="21"/>
  <c r="F817" i="21"/>
  <c r="N816" i="21"/>
  <c r="O816" i="21"/>
  <c r="M816" i="21"/>
  <c r="H818" i="21"/>
  <c r="K817" i="21"/>
  <c r="L817" i="21"/>
  <c r="I817" i="21"/>
  <c r="J817" i="21"/>
  <c r="E818" i="21"/>
  <c r="D819" i="21"/>
  <c r="F818" i="21"/>
  <c r="L818" i="21"/>
  <c r="J818" i="21"/>
  <c r="K818" i="21"/>
  <c r="I818" i="21"/>
  <c r="H819" i="21"/>
  <c r="M817" i="21"/>
  <c r="N817" i="21"/>
  <c r="O817" i="21"/>
  <c r="F819" i="21"/>
  <c r="D820" i="21"/>
  <c r="E819" i="21"/>
  <c r="O818" i="21"/>
  <c r="M818" i="21"/>
  <c r="N818" i="21"/>
  <c r="I819" i="21"/>
  <c r="K819" i="21"/>
  <c r="L819" i="21"/>
  <c r="J819" i="21"/>
  <c r="H820" i="21"/>
  <c r="E820" i="21"/>
  <c r="F820" i="21"/>
  <c r="D821" i="21"/>
  <c r="O819" i="21"/>
  <c r="M819" i="21"/>
  <c r="N819" i="21"/>
  <c r="L820" i="21"/>
  <c r="K820" i="21"/>
  <c r="H821" i="21"/>
  <c r="J820" i="21"/>
  <c r="I820" i="21"/>
  <c r="E821" i="21"/>
  <c r="F821" i="21"/>
  <c r="D822" i="21"/>
  <c r="I821" i="21"/>
  <c r="H822" i="21"/>
  <c r="L821" i="21"/>
  <c r="K821" i="21"/>
  <c r="J821" i="21"/>
  <c r="M820" i="21"/>
  <c r="O820" i="21"/>
  <c r="N820" i="21"/>
  <c r="E822" i="21"/>
  <c r="F822" i="21"/>
  <c r="D823" i="21"/>
  <c r="O821" i="21"/>
  <c r="N821" i="21"/>
  <c r="M821" i="21"/>
  <c r="L822" i="21"/>
  <c r="K822" i="21"/>
  <c r="I822" i="21"/>
  <c r="H823" i="21"/>
  <c r="J822" i="21"/>
  <c r="E823" i="21"/>
  <c r="F823" i="21"/>
  <c r="D824" i="21"/>
  <c r="O822" i="21"/>
  <c r="N822" i="21"/>
  <c r="M822" i="21"/>
  <c r="I823" i="21"/>
  <c r="L823" i="21"/>
  <c r="H824" i="21"/>
  <c r="J823" i="21"/>
  <c r="K823" i="21"/>
  <c r="D825" i="21"/>
  <c r="E824" i="21"/>
  <c r="F824" i="21"/>
  <c r="N823" i="21"/>
  <c r="M823" i="21"/>
  <c r="O823" i="21"/>
  <c r="L824" i="21"/>
  <c r="K824" i="21"/>
  <c r="J824" i="21"/>
  <c r="I824" i="21"/>
  <c r="H825" i="21"/>
  <c r="F825" i="21"/>
  <c r="D826" i="21"/>
  <c r="E825" i="21"/>
  <c r="N824" i="21"/>
  <c r="O824" i="21"/>
  <c r="M824" i="21"/>
  <c r="K825" i="21"/>
  <c r="I825" i="21"/>
  <c r="H826" i="21"/>
  <c r="L825" i="21"/>
  <c r="J825" i="21"/>
  <c r="F826" i="21"/>
  <c r="D827" i="21"/>
  <c r="E826" i="21"/>
  <c r="O825" i="21"/>
  <c r="M825" i="21"/>
  <c r="N825" i="21"/>
  <c r="K826" i="21"/>
  <c r="L826" i="21"/>
  <c r="H827" i="21"/>
  <c r="I826" i="21"/>
  <c r="J826" i="21"/>
  <c r="D828" i="21"/>
  <c r="E827" i="21"/>
  <c r="F827" i="21"/>
  <c r="J827" i="21"/>
  <c r="I827" i="21"/>
  <c r="H828" i="21"/>
  <c r="L827" i="21"/>
  <c r="K827" i="21"/>
  <c r="O826" i="21"/>
  <c r="N826" i="21"/>
  <c r="M826" i="21"/>
  <c r="F828" i="21"/>
  <c r="D829" i="21"/>
  <c r="E828" i="21"/>
  <c r="N827" i="21"/>
  <c r="M827" i="21"/>
  <c r="O827" i="21"/>
  <c r="L828" i="21"/>
  <c r="I828" i="21"/>
  <c r="J828" i="21"/>
  <c r="H829" i="21"/>
  <c r="K828" i="21"/>
  <c r="F829" i="21"/>
  <c r="E829" i="21"/>
  <c r="D830" i="21"/>
  <c r="O828" i="21"/>
  <c r="M828" i="21"/>
  <c r="N828" i="21"/>
  <c r="J829" i="21"/>
  <c r="L829" i="21"/>
  <c r="I829" i="21"/>
  <c r="K829" i="21"/>
  <c r="H830" i="21"/>
  <c r="F830" i="21"/>
  <c r="E830" i="21"/>
  <c r="D831" i="21"/>
  <c r="M829" i="21"/>
  <c r="O829" i="21"/>
  <c r="N829" i="21"/>
  <c r="J830" i="21"/>
  <c r="K830" i="21"/>
  <c r="I830" i="21"/>
  <c r="L830" i="21"/>
  <c r="H831" i="21"/>
  <c r="E831" i="21"/>
  <c r="D832" i="21"/>
  <c r="F831" i="21"/>
  <c r="N830" i="21"/>
  <c r="O830" i="21"/>
  <c r="M830" i="21"/>
  <c r="J831" i="21"/>
  <c r="H832" i="21"/>
  <c r="K831" i="21"/>
  <c r="I831" i="21"/>
  <c r="L831" i="21"/>
  <c r="D833" i="21"/>
  <c r="F832" i="21"/>
  <c r="E832" i="21"/>
  <c r="H833" i="21"/>
  <c r="K832" i="21"/>
  <c r="I832" i="21"/>
  <c r="L832" i="21"/>
  <c r="J832" i="21"/>
  <c r="M831" i="21"/>
  <c r="O831" i="21"/>
  <c r="N831" i="21"/>
  <c r="F833" i="21"/>
  <c r="E833" i="21"/>
  <c r="D834" i="21"/>
  <c r="I833" i="21"/>
  <c r="L833" i="21"/>
  <c r="K833" i="21"/>
  <c r="H834" i="21"/>
  <c r="J833" i="21"/>
  <c r="M832" i="21"/>
  <c r="O832" i="21"/>
  <c r="N832" i="21"/>
  <c r="D835" i="21"/>
  <c r="E834" i="21"/>
  <c r="F834" i="21"/>
  <c r="O833" i="21"/>
  <c r="M833" i="21"/>
  <c r="N833" i="21"/>
  <c r="K834" i="21"/>
  <c r="L834" i="21"/>
  <c r="J834" i="21"/>
  <c r="I834" i="21"/>
  <c r="H835" i="21"/>
  <c r="D836" i="21"/>
  <c r="F835" i="21"/>
  <c r="E835" i="21"/>
  <c r="O834" i="21"/>
  <c r="M834" i="21"/>
  <c r="N834" i="21"/>
  <c r="J835" i="21"/>
  <c r="K835" i="21"/>
  <c r="I835" i="21"/>
  <c r="L835" i="21"/>
  <c r="H836" i="21"/>
  <c r="D837" i="21"/>
  <c r="E836" i="21"/>
  <c r="F836" i="21"/>
  <c r="M835" i="21"/>
  <c r="N835" i="21"/>
  <c r="O835" i="21"/>
  <c r="I836" i="21"/>
  <c r="H837" i="21"/>
  <c r="L836" i="21"/>
  <c r="K836" i="21"/>
  <c r="J836" i="21"/>
  <c r="E837" i="21"/>
  <c r="D838" i="21"/>
  <c r="F837" i="21"/>
  <c r="M836" i="21"/>
  <c r="N836" i="21"/>
  <c r="O836" i="21"/>
  <c r="L837" i="21"/>
  <c r="J837" i="21"/>
  <c r="I837" i="21"/>
  <c r="H838" i="21"/>
  <c r="K837" i="21"/>
  <c r="D839" i="21"/>
  <c r="E838" i="21"/>
  <c r="F838" i="21"/>
  <c r="M837" i="21"/>
  <c r="N837" i="21"/>
  <c r="O837" i="21"/>
  <c r="K838" i="21"/>
  <c r="I838" i="21"/>
  <c r="J838" i="21"/>
  <c r="L838" i="21"/>
  <c r="H839" i="21"/>
  <c r="D840" i="21"/>
  <c r="F839" i="21"/>
  <c r="E839" i="21"/>
  <c r="N838" i="21"/>
  <c r="M838" i="21"/>
  <c r="O838" i="21"/>
  <c r="H840" i="21"/>
  <c r="L839" i="21"/>
  <c r="K839" i="21"/>
  <c r="I839" i="21"/>
  <c r="J839" i="21"/>
  <c r="F840" i="21"/>
  <c r="D841" i="21"/>
  <c r="E840" i="21"/>
  <c r="H841" i="21"/>
  <c r="L840" i="21"/>
  <c r="I840" i="21"/>
  <c r="J840" i="21"/>
  <c r="K840" i="21"/>
  <c r="M839" i="21"/>
  <c r="N839" i="21"/>
  <c r="O839" i="21"/>
  <c r="D842" i="21"/>
  <c r="F841" i="21"/>
  <c r="E841" i="21"/>
  <c r="K841" i="21"/>
  <c r="L841" i="21"/>
  <c r="J841" i="21"/>
  <c r="H842" i="21"/>
  <c r="I841" i="21"/>
  <c r="M840" i="21"/>
  <c r="O840" i="21"/>
  <c r="N840" i="21"/>
  <c r="F842" i="21"/>
  <c r="E842" i="21"/>
  <c r="D843" i="21"/>
  <c r="J842" i="21"/>
  <c r="K842" i="21"/>
  <c r="L842" i="21"/>
  <c r="H843" i="21"/>
  <c r="I842" i="21"/>
  <c r="N841" i="21"/>
  <c r="M841" i="21"/>
  <c r="O841" i="21"/>
  <c r="E843" i="21"/>
  <c r="D844" i="21"/>
  <c r="F843" i="21"/>
  <c r="K843" i="21"/>
  <c r="L843" i="21"/>
  <c r="H844" i="21"/>
  <c r="J843" i="21"/>
  <c r="I843" i="21"/>
  <c r="N842" i="21"/>
  <c r="O842" i="21"/>
  <c r="M842" i="21"/>
  <c r="E844" i="21"/>
  <c r="F844" i="21"/>
  <c r="D845" i="21"/>
  <c r="K844" i="21"/>
  <c r="H845" i="21"/>
  <c r="J844" i="21"/>
  <c r="L844" i="21"/>
  <c r="I844" i="21"/>
  <c r="N843" i="21"/>
  <c r="O843" i="21"/>
  <c r="M843" i="21"/>
  <c r="D846" i="21"/>
  <c r="F845" i="21"/>
  <c r="E845" i="21"/>
  <c r="K845" i="21"/>
  <c r="L845" i="21"/>
  <c r="H846" i="21"/>
  <c r="I845" i="21"/>
  <c r="J845" i="21"/>
  <c r="O844" i="21"/>
  <c r="N844" i="21"/>
  <c r="M844" i="21"/>
  <c r="E846" i="21"/>
  <c r="F846" i="21"/>
  <c r="D847" i="21"/>
  <c r="I846" i="21"/>
  <c r="H847" i="21"/>
  <c r="K846" i="21"/>
  <c r="L846" i="21"/>
  <c r="J846" i="21"/>
  <c r="O845" i="21"/>
  <c r="N845" i="21"/>
  <c r="M845" i="21"/>
  <c r="F847" i="21"/>
  <c r="D848" i="21"/>
  <c r="E847" i="21"/>
  <c r="M846" i="21"/>
  <c r="N846" i="21"/>
  <c r="O846" i="21"/>
  <c r="I847" i="21"/>
  <c r="J847" i="21"/>
  <c r="L847" i="21"/>
  <c r="H848" i="21"/>
  <c r="K847" i="21"/>
  <c r="E848" i="21"/>
  <c r="F848" i="21"/>
  <c r="D849" i="21"/>
  <c r="N847" i="21"/>
  <c r="M847" i="21"/>
  <c r="O847" i="21"/>
  <c r="J848" i="21"/>
  <c r="I848" i="21"/>
  <c r="K848" i="21"/>
  <c r="L848" i="21"/>
  <c r="H849" i="21"/>
  <c r="E849" i="21"/>
  <c r="D850" i="21"/>
  <c r="F849" i="21"/>
  <c r="N848" i="21"/>
  <c r="M848" i="21"/>
  <c r="O848" i="21"/>
  <c r="I849" i="21"/>
  <c r="K849" i="21"/>
  <c r="L849" i="21"/>
  <c r="J849" i="21"/>
  <c r="H850" i="21"/>
  <c r="F850" i="21"/>
  <c r="D851" i="21"/>
  <c r="E850" i="21"/>
  <c r="O849" i="21"/>
  <c r="M849" i="21"/>
  <c r="N849" i="21"/>
  <c r="I850" i="21"/>
  <c r="L850" i="21"/>
  <c r="K850" i="21"/>
  <c r="H851" i="21"/>
  <c r="J850" i="21"/>
  <c r="E851" i="21"/>
  <c r="D852" i="21"/>
  <c r="F851" i="21"/>
  <c r="N850" i="21"/>
  <c r="O850" i="21"/>
  <c r="M850" i="21"/>
  <c r="I851" i="21"/>
  <c r="H852" i="21"/>
  <c r="J851" i="21"/>
  <c r="K851" i="21"/>
  <c r="L851" i="21"/>
  <c r="F852" i="21"/>
  <c r="D853" i="21"/>
  <c r="E852" i="21"/>
  <c r="M851" i="21"/>
  <c r="O851" i="21"/>
  <c r="N851" i="21"/>
  <c r="J852" i="21"/>
  <c r="I852" i="21"/>
  <c r="L852" i="21"/>
  <c r="K852" i="21"/>
  <c r="H853" i="21"/>
  <c r="F853" i="21"/>
  <c r="E853" i="21"/>
  <c r="D854" i="21"/>
  <c r="M852" i="21"/>
  <c r="O852" i="21"/>
  <c r="N852" i="21"/>
  <c r="J853" i="21"/>
  <c r="I853" i="21"/>
  <c r="H854" i="21"/>
  <c r="K853" i="21"/>
  <c r="L853" i="21"/>
  <c r="F854" i="21"/>
  <c r="E854" i="21"/>
  <c r="D855" i="21"/>
  <c r="N853" i="21"/>
  <c r="O853" i="21"/>
  <c r="M853" i="21"/>
  <c r="I854" i="21"/>
  <c r="L854" i="21"/>
  <c r="J854" i="21"/>
  <c r="H855" i="21"/>
  <c r="K854" i="21"/>
  <c r="F855" i="21"/>
  <c r="E855" i="21"/>
  <c r="D856" i="21"/>
  <c r="M854" i="21"/>
  <c r="N854" i="21"/>
  <c r="O854" i="21"/>
  <c r="I855" i="21"/>
  <c r="L855" i="21"/>
  <c r="K855" i="21"/>
  <c r="J855" i="21"/>
  <c r="H856" i="21"/>
  <c r="E856" i="21"/>
  <c r="D857" i="21"/>
  <c r="F856" i="21"/>
  <c r="M855" i="21"/>
  <c r="N855" i="21"/>
  <c r="O855" i="21"/>
  <c r="H857" i="21"/>
  <c r="L856" i="21"/>
  <c r="I856" i="21"/>
  <c r="K856" i="21"/>
  <c r="J856" i="21"/>
  <c r="E857" i="21"/>
  <c r="F857" i="21"/>
  <c r="D858" i="21"/>
  <c r="K857" i="21"/>
  <c r="J857" i="21"/>
  <c r="I857" i="21"/>
  <c r="L857" i="21"/>
  <c r="H858" i="21"/>
  <c r="M856" i="21"/>
  <c r="N856" i="21"/>
  <c r="O856" i="21"/>
  <c r="E858" i="21"/>
  <c r="D859" i="21"/>
  <c r="F858" i="21"/>
  <c r="N857" i="21"/>
  <c r="M857" i="21"/>
  <c r="O857" i="21"/>
  <c r="H859" i="21"/>
  <c r="K858" i="21"/>
  <c r="L858" i="21"/>
  <c r="I858" i="21"/>
  <c r="J858" i="21"/>
  <c r="D860" i="21"/>
  <c r="E859" i="21"/>
  <c r="F859" i="21"/>
  <c r="I859" i="21"/>
  <c r="H860" i="21"/>
  <c r="K859" i="21"/>
  <c r="L859" i="21"/>
  <c r="J859" i="21"/>
  <c r="O858" i="21"/>
  <c r="M858" i="21"/>
  <c r="N858" i="21"/>
  <c r="F860" i="21"/>
  <c r="E860" i="21"/>
  <c r="D861" i="21"/>
  <c r="N859" i="21"/>
  <c r="M859" i="21"/>
  <c r="O859" i="21"/>
  <c r="K860" i="21"/>
  <c r="I860" i="21"/>
  <c r="L860" i="21"/>
  <c r="J860" i="21"/>
  <c r="H861" i="21"/>
  <c r="E861" i="21"/>
  <c r="F861" i="21"/>
  <c r="D862" i="21"/>
  <c r="O860" i="21"/>
  <c r="M860" i="21"/>
  <c r="N860" i="21"/>
  <c r="K861" i="21"/>
  <c r="H862" i="21"/>
  <c r="I861" i="21"/>
  <c r="J861" i="21"/>
  <c r="L861" i="21"/>
  <c r="E862" i="21"/>
  <c r="D863" i="21"/>
  <c r="F862" i="21"/>
  <c r="H863" i="21"/>
  <c r="J862" i="21"/>
  <c r="K862" i="21"/>
  <c r="I862" i="21"/>
  <c r="L862" i="21"/>
  <c r="M861" i="21"/>
  <c r="O861" i="21"/>
  <c r="N861" i="21"/>
  <c r="D864" i="21"/>
  <c r="F863" i="21"/>
  <c r="E863" i="21"/>
  <c r="I863" i="21"/>
  <c r="L863" i="21"/>
  <c r="H864" i="21"/>
  <c r="K863" i="21"/>
  <c r="J863" i="21"/>
  <c r="M862" i="21"/>
  <c r="N862" i="21"/>
  <c r="O862" i="21"/>
  <c r="F864" i="21"/>
  <c r="E864" i="21"/>
  <c r="D865" i="21"/>
  <c r="N863" i="21"/>
  <c r="O863" i="21"/>
  <c r="M863" i="21"/>
  <c r="J864" i="21"/>
  <c r="L864" i="21"/>
  <c r="I864" i="21"/>
  <c r="K864" i="21"/>
  <c r="H865" i="21"/>
  <c r="D866" i="21"/>
  <c r="F865" i="21"/>
  <c r="E865" i="21"/>
  <c r="N864" i="21"/>
  <c r="O864" i="21"/>
  <c r="M864" i="21"/>
  <c r="H866" i="21"/>
  <c r="L865" i="21"/>
  <c r="I865" i="21"/>
  <c r="K865" i="21"/>
  <c r="J865" i="21"/>
  <c r="D867" i="21"/>
  <c r="E866" i="21"/>
  <c r="F866" i="21"/>
  <c r="I866" i="21"/>
  <c r="K866" i="21"/>
  <c r="L866" i="21"/>
  <c r="J866" i="21"/>
  <c r="H867" i="21"/>
  <c r="M865" i="21"/>
  <c r="N865" i="21"/>
  <c r="O865" i="21"/>
  <c r="F867" i="21"/>
  <c r="D868" i="21"/>
  <c r="E867" i="21"/>
  <c r="N866" i="21"/>
  <c r="O866" i="21"/>
  <c r="M866" i="21"/>
  <c r="I867" i="21"/>
  <c r="L867" i="21"/>
  <c r="K867" i="21"/>
  <c r="H868" i="21"/>
  <c r="J867" i="21"/>
  <c r="E868" i="21"/>
  <c r="F868" i="21"/>
  <c r="D869" i="21"/>
  <c r="O867" i="21"/>
  <c r="M867" i="21"/>
  <c r="N867" i="21"/>
  <c r="I868" i="21"/>
  <c r="K868" i="21"/>
  <c r="J868" i="21"/>
  <c r="L868" i="21"/>
  <c r="H869" i="21"/>
  <c r="D870" i="21"/>
  <c r="E869" i="21"/>
  <c r="F869" i="21"/>
  <c r="N868" i="21"/>
  <c r="M868" i="21"/>
  <c r="O868" i="21"/>
  <c r="H870" i="21"/>
  <c r="L869" i="21"/>
  <c r="J869" i="21"/>
  <c r="K869" i="21"/>
  <c r="I869" i="21"/>
  <c r="F870" i="21"/>
  <c r="E870" i="21"/>
  <c r="D871" i="21"/>
  <c r="K870" i="21"/>
  <c r="J870" i="21"/>
  <c r="L870" i="21"/>
  <c r="I870" i="21"/>
  <c r="H871" i="21"/>
  <c r="N869" i="21"/>
  <c r="M869" i="21"/>
  <c r="O869" i="21"/>
  <c r="F871" i="21"/>
  <c r="E871" i="21"/>
  <c r="D872" i="21"/>
  <c r="O870" i="21"/>
  <c r="M870" i="21"/>
  <c r="N870" i="21"/>
  <c r="I871" i="21"/>
  <c r="K871" i="21"/>
  <c r="L871" i="21"/>
  <c r="J871" i="21"/>
  <c r="H872" i="21"/>
  <c r="F872" i="21"/>
  <c r="D873" i="21"/>
  <c r="E872" i="21"/>
  <c r="O871" i="21"/>
  <c r="N871" i="21"/>
  <c r="M871" i="21"/>
  <c r="L872" i="21"/>
  <c r="I872" i="21"/>
  <c r="J872" i="21"/>
  <c r="K872" i="21"/>
  <c r="H873" i="21"/>
  <c r="F873" i="21"/>
  <c r="E873" i="21"/>
  <c r="D874" i="21"/>
  <c r="N872" i="21"/>
  <c r="M872" i="21"/>
  <c r="O872" i="21"/>
  <c r="I873" i="21"/>
  <c r="L873" i="21"/>
  <c r="H874" i="21"/>
  <c r="J873" i="21"/>
  <c r="K873" i="21"/>
  <c r="F874" i="21"/>
  <c r="E874" i="21"/>
  <c r="D875" i="21"/>
  <c r="N873" i="21"/>
  <c r="M873" i="21"/>
  <c r="O873" i="21"/>
  <c r="H875" i="21"/>
  <c r="J874" i="21"/>
  <c r="K874" i="21"/>
  <c r="I874" i="21"/>
  <c r="L874" i="21"/>
  <c r="E875" i="21"/>
  <c r="D876" i="21"/>
  <c r="F875" i="21"/>
  <c r="J875" i="21"/>
  <c r="I875" i="21"/>
  <c r="H876" i="21"/>
  <c r="K875" i="21"/>
  <c r="L875" i="21"/>
  <c r="M874" i="21"/>
  <c r="N874" i="21"/>
  <c r="O874" i="21"/>
  <c r="E876" i="21"/>
  <c r="F876" i="21"/>
  <c r="D877" i="21"/>
  <c r="O875" i="21"/>
  <c r="N875" i="21"/>
  <c r="M875" i="21"/>
  <c r="L876" i="21"/>
  <c r="K876" i="21"/>
  <c r="J876" i="21"/>
  <c r="H877" i="21"/>
  <c r="I876" i="21"/>
  <c r="E877" i="21"/>
  <c r="D878" i="21"/>
  <c r="F877" i="21"/>
  <c r="H878" i="21"/>
  <c r="K877" i="21"/>
  <c r="J877" i="21"/>
  <c r="L877" i="21"/>
  <c r="I877" i="21"/>
  <c r="M876" i="21"/>
  <c r="N876" i="21"/>
  <c r="O876" i="21"/>
  <c r="E878" i="21"/>
  <c r="F878" i="21"/>
  <c r="D879" i="21"/>
  <c r="J878" i="21"/>
  <c r="K878" i="21"/>
  <c r="L878" i="21"/>
  <c r="H879" i="21"/>
  <c r="I878" i="21"/>
  <c r="M877" i="21"/>
  <c r="N877" i="21"/>
  <c r="O877" i="21"/>
  <c r="E879" i="21"/>
  <c r="D880" i="21"/>
  <c r="F879" i="21"/>
  <c r="H880" i="21"/>
  <c r="I879" i="21"/>
  <c r="K879" i="21"/>
  <c r="J879" i="21"/>
  <c r="L879" i="21"/>
  <c r="M878" i="21"/>
  <c r="N878" i="21"/>
  <c r="O878" i="21"/>
  <c r="F880" i="21"/>
  <c r="E880" i="21"/>
  <c r="D881" i="21"/>
  <c r="H881" i="21"/>
  <c r="L880" i="21"/>
  <c r="J880" i="21"/>
  <c r="K880" i="21"/>
  <c r="I880" i="21"/>
  <c r="N879" i="21"/>
  <c r="M879" i="21"/>
  <c r="O879" i="21"/>
  <c r="D882" i="21"/>
  <c r="F881" i="21"/>
  <c r="E881" i="21"/>
  <c r="K881" i="21"/>
  <c r="L881" i="21"/>
  <c r="H882" i="21"/>
  <c r="J881" i="21"/>
  <c r="I881" i="21"/>
  <c r="M880" i="21"/>
  <c r="N880" i="21"/>
  <c r="O880" i="21"/>
  <c r="E882" i="21"/>
  <c r="F882" i="21"/>
  <c r="D883" i="21"/>
  <c r="K882" i="21"/>
  <c r="J882" i="21"/>
  <c r="I882" i="21"/>
  <c r="H883" i="21"/>
  <c r="L882" i="21"/>
  <c r="N881" i="21"/>
  <c r="O881" i="21"/>
  <c r="M881" i="21"/>
  <c r="D884" i="21"/>
  <c r="E883" i="21"/>
  <c r="F883" i="21"/>
  <c r="N882" i="21"/>
  <c r="O882" i="21"/>
  <c r="M882" i="21"/>
  <c r="J883" i="21"/>
  <c r="I883" i="21"/>
  <c r="K883" i="21"/>
  <c r="H884" i="21"/>
  <c r="L883" i="21"/>
  <c r="F884" i="21"/>
  <c r="E884" i="21"/>
  <c r="D885" i="21"/>
  <c r="M883" i="21"/>
  <c r="O883" i="21"/>
  <c r="N883" i="21"/>
  <c r="I884" i="21"/>
  <c r="H885" i="21"/>
  <c r="J884" i="21"/>
  <c r="L884" i="21"/>
  <c r="K884" i="21"/>
  <c r="D886" i="21"/>
  <c r="E885" i="21"/>
  <c r="F885" i="21"/>
  <c r="O884" i="21"/>
  <c r="N884" i="21"/>
  <c r="M884" i="21"/>
  <c r="I885" i="21"/>
  <c r="K885" i="21"/>
  <c r="L885" i="21"/>
  <c r="J885" i="21"/>
  <c r="H886" i="21"/>
  <c r="E886" i="21"/>
  <c r="D887" i="21"/>
  <c r="F886" i="21"/>
  <c r="M885" i="21"/>
  <c r="O885" i="21"/>
  <c r="N885" i="21"/>
  <c r="K886" i="21"/>
  <c r="H887" i="21"/>
  <c r="J886" i="21"/>
  <c r="L886" i="21"/>
  <c r="I886" i="21"/>
  <c r="F887" i="21"/>
  <c r="E887" i="21"/>
  <c r="D888" i="21"/>
  <c r="I887" i="21"/>
  <c r="K887" i="21"/>
  <c r="J887" i="21"/>
  <c r="L887" i="21"/>
  <c r="H888" i="21"/>
  <c r="O886" i="21"/>
  <c r="N886" i="21"/>
  <c r="M886" i="21"/>
  <c r="E888" i="21"/>
  <c r="F888" i="21"/>
  <c r="D889" i="21"/>
  <c r="O887" i="21"/>
  <c r="M887" i="21"/>
  <c r="N887" i="21"/>
  <c r="H889" i="21"/>
  <c r="J888" i="21"/>
  <c r="K888" i="21"/>
  <c r="I888" i="21"/>
  <c r="L888" i="21"/>
  <c r="E889" i="21"/>
  <c r="F889" i="21"/>
  <c r="D890" i="21"/>
  <c r="J889" i="21"/>
  <c r="I889" i="21"/>
  <c r="L889" i="21"/>
  <c r="H890" i="21"/>
  <c r="K889" i="21"/>
  <c r="O888" i="21"/>
  <c r="N888" i="21"/>
  <c r="M888" i="21"/>
  <c r="E890" i="21"/>
  <c r="D891" i="21"/>
  <c r="F890" i="21"/>
  <c r="O889" i="21"/>
  <c r="M889" i="21"/>
  <c r="N889" i="21"/>
  <c r="I890" i="21"/>
  <c r="H891" i="21"/>
  <c r="J890" i="21"/>
  <c r="K890" i="21"/>
  <c r="L890" i="21"/>
  <c r="E891" i="21"/>
  <c r="D892" i="21"/>
  <c r="F891" i="21"/>
  <c r="N890" i="21"/>
  <c r="M890" i="21"/>
  <c r="O890" i="21"/>
  <c r="L891" i="21"/>
  <c r="J891" i="21"/>
  <c r="I891" i="21"/>
  <c r="H892" i="21"/>
  <c r="K891" i="21"/>
  <c r="E892" i="21"/>
  <c r="F892" i="21"/>
  <c r="D893" i="21"/>
  <c r="M891" i="21"/>
  <c r="O891" i="21"/>
  <c r="N891" i="21"/>
  <c r="L892" i="21"/>
  <c r="K892" i="21"/>
  <c r="J892" i="21"/>
  <c r="I892" i="21"/>
  <c r="H893" i="21"/>
  <c r="E893" i="21"/>
  <c r="D894" i="21"/>
  <c r="F893" i="21"/>
  <c r="M892" i="21"/>
  <c r="N892" i="21"/>
  <c r="O892" i="21"/>
  <c r="L893" i="21"/>
  <c r="I893" i="21"/>
  <c r="H894" i="21"/>
  <c r="J893" i="21"/>
  <c r="K893" i="21"/>
  <c r="D895" i="21"/>
  <c r="E894" i="21"/>
  <c r="F894" i="21"/>
  <c r="N893" i="21"/>
  <c r="M893" i="21"/>
  <c r="O893" i="21"/>
  <c r="L894" i="21"/>
  <c r="H895" i="21"/>
  <c r="I894" i="21"/>
  <c r="J894" i="21"/>
  <c r="K894" i="21"/>
  <c r="F895" i="21"/>
  <c r="D896" i="21"/>
  <c r="E895" i="21"/>
  <c r="L895" i="21"/>
  <c r="K895" i="21"/>
  <c r="H896" i="21"/>
  <c r="J895" i="21"/>
  <c r="I895" i="21"/>
  <c r="O894" i="21"/>
  <c r="M894" i="21"/>
  <c r="N894" i="21"/>
  <c r="D897" i="21"/>
  <c r="F896" i="21"/>
  <c r="E896" i="21"/>
  <c r="J896" i="21"/>
  <c r="K896" i="21"/>
  <c r="H897" i="21"/>
  <c r="I896" i="21"/>
  <c r="L896" i="21"/>
  <c r="O895" i="21"/>
  <c r="M895" i="21"/>
  <c r="N895" i="21"/>
  <c r="D898" i="21"/>
  <c r="E897" i="21"/>
  <c r="F897" i="21"/>
  <c r="K897" i="21"/>
  <c r="I897" i="21"/>
  <c r="H898" i="21"/>
  <c r="L897" i="21"/>
  <c r="J897" i="21"/>
  <c r="O896" i="21"/>
  <c r="M896" i="21"/>
  <c r="N896" i="21"/>
  <c r="E898" i="21"/>
  <c r="F898" i="21"/>
  <c r="D899" i="21"/>
  <c r="N897" i="21"/>
  <c r="M897" i="21"/>
  <c r="O897" i="21"/>
  <c r="L898" i="21"/>
  <c r="J898" i="21"/>
  <c r="H899" i="21"/>
  <c r="K898" i="21"/>
  <c r="I898" i="21"/>
  <c r="F899" i="21"/>
  <c r="E899" i="21"/>
  <c r="D900" i="21"/>
  <c r="H900" i="21"/>
  <c r="I899" i="21"/>
  <c r="L899" i="21"/>
  <c r="K899" i="21"/>
  <c r="J899" i="21"/>
  <c r="M898" i="21"/>
  <c r="N898" i="21"/>
  <c r="O898" i="21"/>
  <c r="E900" i="21"/>
  <c r="D901" i="21"/>
  <c r="F900" i="21"/>
  <c r="H901" i="21"/>
  <c r="L900" i="21"/>
  <c r="K900" i="21"/>
  <c r="J900" i="21"/>
  <c r="I900" i="21"/>
  <c r="N899" i="21"/>
  <c r="M899" i="21"/>
  <c r="O899" i="21"/>
  <c r="D902" i="21"/>
  <c r="E901" i="21"/>
  <c r="F901" i="21"/>
  <c r="H902" i="21"/>
  <c r="I901" i="21"/>
  <c r="J901" i="21"/>
  <c r="K901" i="21"/>
  <c r="L901" i="21"/>
  <c r="N900" i="21"/>
  <c r="O900" i="21"/>
  <c r="M900" i="21"/>
  <c r="E902" i="21"/>
  <c r="D903" i="21"/>
  <c r="F902" i="21"/>
  <c r="K902" i="21"/>
  <c r="I902" i="21"/>
  <c r="J902" i="21"/>
  <c r="H903" i="21"/>
  <c r="L902" i="21"/>
  <c r="N901" i="21"/>
  <c r="O901" i="21"/>
  <c r="M901" i="21"/>
  <c r="D904" i="21"/>
  <c r="E903" i="21"/>
  <c r="F903" i="21"/>
  <c r="N902" i="21"/>
  <c r="M902" i="21"/>
  <c r="O902" i="21"/>
  <c r="H904" i="21"/>
  <c r="J903" i="21"/>
  <c r="I903" i="21"/>
  <c r="K903" i="21"/>
  <c r="L903" i="21"/>
  <c r="D905" i="21"/>
  <c r="F904" i="21"/>
  <c r="E904" i="21"/>
  <c r="I904" i="21"/>
  <c r="J904" i="21"/>
  <c r="L904" i="21"/>
  <c r="K904" i="21"/>
  <c r="H905" i="21"/>
  <c r="O903" i="21"/>
  <c r="N903" i="21"/>
  <c r="M903" i="21"/>
  <c r="F905" i="21"/>
  <c r="D906" i="21"/>
  <c r="E905" i="21"/>
  <c r="O904" i="21"/>
  <c r="M904" i="21"/>
  <c r="N904" i="21"/>
  <c r="H906" i="21"/>
  <c r="J905" i="21"/>
  <c r="L905" i="21"/>
  <c r="I905" i="21"/>
  <c r="K905" i="21"/>
  <c r="D907" i="21"/>
  <c r="F906" i="21"/>
  <c r="E906" i="21"/>
  <c r="K906" i="21"/>
  <c r="H907" i="21"/>
  <c r="J906" i="21"/>
  <c r="I906" i="21"/>
  <c r="L906" i="21"/>
  <c r="N905" i="21"/>
  <c r="M905" i="21"/>
  <c r="O905" i="21"/>
  <c r="F907" i="21"/>
  <c r="E907" i="21"/>
  <c r="D908" i="21"/>
  <c r="H908" i="21"/>
  <c r="K907" i="21"/>
  <c r="L907" i="21"/>
  <c r="I907" i="21"/>
  <c r="J907" i="21"/>
  <c r="N906" i="21"/>
  <c r="O906" i="21"/>
  <c r="M906" i="21"/>
  <c r="D909" i="21"/>
  <c r="F908" i="21"/>
  <c r="E908" i="21"/>
  <c r="I908" i="21"/>
  <c r="L908" i="21"/>
  <c r="H909" i="21"/>
  <c r="J908" i="21"/>
  <c r="K908" i="21"/>
  <c r="M907" i="21"/>
  <c r="O907" i="21"/>
  <c r="N907" i="21"/>
  <c r="F909" i="21"/>
  <c r="E909" i="21"/>
  <c r="D910" i="21"/>
  <c r="M908" i="21"/>
  <c r="N908" i="21"/>
  <c r="O908" i="21"/>
  <c r="I909" i="21"/>
  <c r="K909" i="21"/>
  <c r="L909" i="21"/>
  <c r="J909" i="21"/>
  <c r="H910" i="21"/>
  <c r="D911" i="21"/>
  <c r="E910" i="21"/>
  <c r="F910" i="21"/>
  <c r="M909" i="21"/>
  <c r="O909" i="21"/>
  <c r="N909" i="21"/>
  <c r="L910" i="21"/>
  <c r="K910" i="21"/>
  <c r="J910" i="21"/>
  <c r="H911" i="21"/>
  <c r="I910" i="21"/>
  <c r="E911" i="21"/>
  <c r="D912" i="21"/>
  <c r="F911" i="21"/>
  <c r="J911" i="21"/>
  <c r="L911" i="21"/>
  <c r="H912" i="21"/>
  <c r="K911" i="21"/>
  <c r="I911" i="21"/>
  <c r="M910" i="21"/>
  <c r="N910" i="21"/>
  <c r="O910" i="21"/>
  <c r="F912" i="21"/>
  <c r="E912" i="21"/>
  <c r="D913" i="21"/>
  <c r="K912" i="21"/>
  <c r="I912" i="21"/>
  <c r="L912" i="21"/>
  <c r="H913" i="21"/>
  <c r="J912" i="21"/>
  <c r="M911" i="21"/>
  <c r="N911" i="21"/>
  <c r="O911" i="21"/>
  <c r="E913" i="21"/>
  <c r="D914" i="21"/>
  <c r="F913" i="21"/>
  <c r="M912" i="21"/>
  <c r="N912" i="21"/>
  <c r="O912" i="21"/>
  <c r="J913" i="21"/>
  <c r="L913" i="21"/>
  <c r="H914" i="21"/>
  <c r="K913" i="21"/>
  <c r="I913" i="21"/>
  <c r="E914" i="21"/>
  <c r="F914" i="21"/>
  <c r="D915" i="21"/>
  <c r="I914" i="21"/>
  <c r="L914" i="21"/>
  <c r="K914" i="21"/>
  <c r="H915" i="21"/>
  <c r="J914" i="21"/>
  <c r="M913" i="21"/>
  <c r="O913" i="21"/>
  <c r="N913" i="21"/>
  <c r="E915" i="21"/>
  <c r="D916" i="21"/>
  <c r="F915" i="21"/>
  <c r="M914" i="21"/>
  <c r="O914" i="21"/>
  <c r="N914" i="21"/>
  <c r="I915" i="21"/>
  <c r="L915" i="21"/>
  <c r="H916" i="21"/>
  <c r="J915" i="21"/>
  <c r="K915" i="21"/>
  <c r="E916" i="21"/>
  <c r="F916" i="21"/>
  <c r="D917" i="21"/>
  <c r="M915" i="21"/>
  <c r="O915" i="21"/>
  <c r="N915" i="21"/>
  <c r="J916" i="21"/>
  <c r="I916" i="21"/>
  <c r="L916" i="21"/>
  <c r="K916" i="21"/>
  <c r="H917" i="21"/>
  <c r="F917" i="21"/>
  <c r="E917" i="21"/>
  <c r="D918" i="21"/>
  <c r="N916" i="21"/>
  <c r="M916" i="21"/>
  <c r="O916" i="21"/>
  <c r="L917" i="21"/>
  <c r="J917" i="21"/>
  <c r="H918" i="21"/>
  <c r="K917" i="21"/>
  <c r="I917" i="21"/>
  <c r="D919" i="21"/>
  <c r="F918" i="21"/>
  <c r="E918" i="21"/>
  <c r="H919" i="21"/>
  <c r="K918" i="21"/>
  <c r="L918" i="21"/>
  <c r="J918" i="21"/>
  <c r="I918" i="21"/>
  <c r="N917" i="21"/>
  <c r="M917" i="21"/>
  <c r="O917" i="21"/>
  <c r="E919" i="21"/>
  <c r="F919" i="21"/>
  <c r="D920" i="21"/>
  <c r="H920" i="21"/>
  <c r="L919" i="21"/>
  <c r="J919" i="21"/>
  <c r="I919" i="21"/>
  <c r="K919" i="21"/>
  <c r="M918" i="21"/>
  <c r="N918" i="21"/>
  <c r="O918" i="21"/>
  <c r="D921" i="21"/>
  <c r="E920" i="21"/>
  <c r="F920" i="21"/>
  <c r="K920" i="21"/>
  <c r="I920" i="21"/>
  <c r="J920" i="21"/>
  <c r="H921" i="21"/>
  <c r="L920" i="21"/>
  <c r="N919" i="21"/>
  <c r="O919" i="21"/>
  <c r="M919" i="21"/>
  <c r="D922" i="21"/>
  <c r="F921" i="21"/>
  <c r="E921" i="21"/>
  <c r="O920" i="21"/>
  <c r="N920" i="21"/>
  <c r="M920" i="21"/>
  <c r="I921" i="21"/>
  <c r="J921" i="21"/>
  <c r="H922" i="21"/>
  <c r="L921" i="21"/>
  <c r="K921" i="21"/>
  <c r="F922" i="21"/>
  <c r="E922" i="21"/>
  <c r="D923" i="21"/>
  <c r="N921" i="21"/>
  <c r="O921" i="21"/>
  <c r="M921" i="21"/>
  <c r="L922" i="21"/>
  <c r="H923" i="21"/>
  <c r="K922" i="21"/>
  <c r="I922" i="21"/>
  <c r="J922" i="21"/>
  <c r="E923" i="21"/>
  <c r="F923" i="21"/>
  <c r="D924" i="21"/>
  <c r="L923" i="21"/>
  <c r="J923" i="21"/>
  <c r="I923" i="21"/>
  <c r="H924" i="21"/>
  <c r="K923" i="21"/>
  <c r="M922" i="21"/>
  <c r="N922" i="21"/>
  <c r="O922" i="21"/>
  <c r="D925" i="21"/>
  <c r="E924" i="21"/>
  <c r="F924" i="21"/>
  <c r="M923" i="21"/>
  <c r="O923" i="21"/>
  <c r="N923" i="21"/>
  <c r="K924" i="21"/>
  <c r="H925" i="21"/>
  <c r="J924" i="21"/>
  <c r="I924" i="21"/>
  <c r="L924" i="21"/>
  <c r="D926" i="21"/>
  <c r="F925" i="21"/>
  <c r="E925" i="21"/>
  <c r="K925" i="21"/>
  <c r="I925" i="21"/>
  <c r="H926" i="21"/>
  <c r="L925" i="21"/>
  <c r="J925" i="21"/>
  <c r="O924" i="21"/>
  <c r="M924" i="21"/>
  <c r="N924" i="21"/>
  <c r="E926" i="21"/>
  <c r="D927" i="21"/>
  <c r="F926" i="21"/>
  <c r="M925" i="21"/>
  <c r="O925" i="21"/>
  <c r="N925" i="21"/>
  <c r="L926" i="21"/>
  <c r="I926" i="21"/>
  <c r="K926" i="21"/>
  <c r="H927" i="21"/>
  <c r="J926" i="21"/>
  <c r="E927" i="21"/>
  <c r="D928" i="21"/>
  <c r="F927" i="21"/>
  <c r="O926" i="21"/>
  <c r="N926" i="21"/>
  <c r="M926" i="21"/>
  <c r="L927" i="21"/>
  <c r="I927" i="21"/>
  <c r="J927" i="21"/>
  <c r="H928" i="21"/>
  <c r="K927" i="21"/>
  <c r="E928" i="21"/>
  <c r="D929" i="21"/>
  <c r="F928" i="21"/>
  <c r="O927" i="21"/>
  <c r="M927" i="21"/>
  <c r="N927" i="21"/>
  <c r="I928" i="21"/>
  <c r="H929" i="21"/>
  <c r="L928" i="21"/>
  <c r="K928" i="21"/>
  <c r="J928" i="21"/>
  <c r="F929" i="21"/>
  <c r="E929" i="21"/>
  <c r="D930" i="21"/>
  <c r="M928" i="21"/>
  <c r="N928" i="21"/>
  <c r="O928" i="21"/>
  <c r="L929" i="21"/>
  <c r="H930" i="21"/>
  <c r="K929" i="21"/>
  <c r="I929" i="21"/>
  <c r="J929" i="21"/>
  <c r="E930" i="21"/>
  <c r="F930" i="21"/>
  <c r="D931" i="21"/>
  <c r="J930" i="21"/>
  <c r="K930" i="21"/>
  <c r="L930" i="21"/>
  <c r="H931" i="21"/>
  <c r="I930" i="21"/>
  <c r="O929" i="21"/>
  <c r="M929" i="21"/>
  <c r="N929" i="21"/>
  <c r="D932" i="21"/>
  <c r="E931" i="21"/>
  <c r="F931" i="21"/>
  <c r="L931" i="21"/>
  <c r="J931" i="21"/>
  <c r="I931" i="21"/>
  <c r="H932" i="21"/>
  <c r="K931" i="21"/>
  <c r="O930" i="21"/>
  <c r="N930" i="21"/>
  <c r="M930" i="21"/>
  <c r="E932" i="21"/>
  <c r="F932" i="21"/>
  <c r="D933" i="21"/>
  <c r="N931" i="21"/>
  <c r="O931" i="21"/>
  <c r="M931" i="21"/>
  <c r="K932" i="21"/>
  <c r="H933" i="21"/>
  <c r="I932" i="21"/>
  <c r="J932" i="21"/>
  <c r="L932" i="21"/>
  <c r="E933" i="21"/>
  <c r="F933" i="21"/>
  <c r="D934" i="21"/>
  <c r="J933" i="21"/>
  <c r="H934" i="21"/>
  <c r="L933" i="21"/>
  <c r="K933" i="21"/>
  <c r="I933" i="21"/>
  <c r="M932" i="21"/>
  <c r="O932" i="21"/>
  <c r="N932" i="21"/>
  <c r="F934" i="21"/>
  <c r="D935" i="21"/>
  <c r="E934" i="21"/>
  <c r="J934" i="21"/>
  <c r="K934" i="21"/>
  <c r="H935" i="21"/>
  <c r="L934" i="21"/>
  <c r="I934" i="21"/>
  <c r="O933" i="21"/>
  <c r="M933" i="21"/>
  <c r="N933" i="21"/>
  <c r="D936" i="21"/>
  <c r="E935" i="21"/>
  <c r="F935" i="21"/>
  <c r="L935" i="21"/>
  <c r="K935" i="21"/>
  <c r="J935" i="21"/>
  <c r="H936" i="21"/>
  <c r="I935" i="21"/>
  <c r="M934" i="21"/>
  <c r="N934" i="21"/>
  <c r="O934" i="21"/>
  <c r="D937" i="21"/>
  <c r="F936" i="21"/>
  <c r="E936" i="21"/>
  <c r="I936" i="21"/>
  <c r="H937" i="21"/>
  <c r="K936" i="21"/>
  <c r="J936" i="21"/>
  <c r="L936" i="21"/>
  <c r="N935" i="21"/>
  <c r="O935" i="21"/>
  <c r="M935" i="21"/>
  <c r="E937" i="21"/>
  <c r="D938" i="21"/>
  <c r="F937" i="21"/>
  <c r="M936" i="21"/>
  <c r="N936" i="21"/>
  <c r="O936" i="21"/>
  <c r="K937" i="21"/>
  <c r="H938" i="21"/>
  <c r="L937" i="21"/>
  <c r="J937" i="21"/>
  <c r="I937" i="21"/>
  <c r="E938" i="21"/>
  <c r="F938" i="21"/>
  <c r="D939" i="21"/>
  <c r="K938" i="21"/>
  <c r="H939" i="21"/>
  <c r="J938" i="21"/>
  <c r="I938" i="21"/>
  <c r="L938" i="21"/>
  <c r="N937" i="21"/>
  <c r="O937" i="21"/>
  <c r="M937" i="21"/>
  <c r="D940" i="21"/>
  <c r="F939" i="21"/>
  <c r="E939" i="21"/>
  <c r="I939" i="21"/>
  <c r="K939" i="21"/>
  <c r="J939" i="21"/>
  <c r="L939" i="21"/>
  <c r="H940" i="21"/>
  <c r="N938" i="21"/>
  <c r="M938" i="21"/>
  <c r="O938" i="21"/>
  <c r="F940" i="21"/>
  <c r="D941" i="21"/>
  <c r="E940" i="21"/>
  <c r="N939" i="21"/>
  <c r="M939" i="21"/>
  <c r="O939" i="21"/>
  <c r="K940" i="21"/>
  <c r="L940" i="21"/>
  <c r="J940" i="21"/>
  <c r="I940" i="21"/>
  <c r="H941" i="21"/>
  <c r="D942" i="21"/>
  <c r="E941" i="21"/>
  <c r="F941" i="21"/>
  <c r="M940" i="21"/>
  <c r="N940" i="21"/>
  <c r="O940" i="21"/>
  <c r="L941" i="21"/>
  <c r="I941" i="21"/>
  <c r="J941" i="21"/>
  <c r="H942" i="21"/>
  <c r="K941" i="21"/>
  <c r="D943" i="21"/>
  <c r="F942" i="21"/>
  <c r="E942" i="21"/>
  <c r="N941" i="21"/>
  <c r="O941" i="21"/>
  <c r="M941" i="21"/>
  <c r="J942" i="21"/>
  <c r="I942" i="21"/>
  <c r="K942" i="21"/>
  <c r="H943" i="21"/>
  <c r="L942" i="21"/>
  <c r="D944" i="21"/>
  <c r="E943" i="21"/>
  <c r="F943" i="21"/>
  <c r="O942" i="21"/>
  <c r="M942" i="21"/>
  <c r="N942" i="21"/>
  <c r="J943" i="21"/>
  <c r="K943" i="21"/>
  <c r="L943" i="21"/>
  <c r="I943" i="21"/>
  <c r="H944" i="21"/>
  <c r="E944" i="21"/>
  <c r="D945" i="21"/>
  <c r="F944" i="21"/>
  <c r="N943" i="21"/>
  <c r="M943" i="21"/>
  <c r="O943" i="21"/>
  <c r="K944" i="21"/>
  <c r="J944" i="21"/>
  <c r="I944" i="21"/>
  <c r="H945" i="21"/>
  <c r="L944" i="21"/>
  <c r="F945" i="21"/>
  <c r="E945" i="21"/>
  <c r="D946" i="21"/>
  <c r="M944" i="21"/>
  <c r="O944" i="21"/>
  <c r="N944" i="21"/>
  <c r="J945" i="21"/>
  <c r="K945" i="21"/>
  <c r="L945" i="21"/>
  <c r="H946" i="21"/>
  <c r="I945" i="21"/>
  <c r="D947" i="21"/>
  <c r="E946" i="21"/>
  <c r="F946" i="21"/>
  <c r="K946" i="21"/>
  <c r="H947" i="21"/>
  <c r="L946" i="21"/>
  <c r="J946" i="21"/>
  <c r="I946" i="21"/>
  <c r="M945" i="21"/>
  <c r="O945" i="21"/>
  <c r="N945" i="21"/>
  <c r="E947" i="21"/>
  <c r="F947" i="21"/>
  <c r="D948" i="21"/>
  <c r="H948" i="21"/>
  <c r="L947" i="21"/>
  <c r="K947" i="21"/>
  <c r="I947" i="21"/>
  <c r="J947" i="21"/>
  <c r="O946" i="21"/>
  <c r="M946" i="21"/>
  <c r="N946" i="21"/>
  <c r="D949" i="21"/>
  <c r="F948" i="21"/>
  <c r="E948" i="21"/>
  <c r="K948" i="21"/>
  <c r="H949" i="21"/>
  <c r="L948" i="21"/>
  <c r="J948" i="21"/>
  <c r="I948" i="21"/>
  <c r="O947" i="21"/>
  <c r="M947" i="21"/>
  <c r="N947" i="21"/>
  <c r="E949" i="21"/>
  <c r="F949" i="21"/>
  <c r="D950" i="21"/>
  <c r="I949" i="21"/>
  <c r="H950" i="21"/>
  <c r="J949" i="21"/>
  <c r="K949" i="21"/>
  <c r="L949" i="21"/>
  <c r="N948" i="21"/>
  <c r="M948" i="21"/>
  <c r="O948" i="21"/>
  <c r="D951" i="21"/>
  <c r="F950" i="21"/>
  <c r="E950" i="21"/>
  <c r="M949" i="21"/>
  <c r="O949" i="21"/>
  <c r="N949" i="21"/>
  <c r="J950" i="21"/>
  <c r="L950" i="21"/>
  <c r="H951" i="21"/>
  <c r="K950" i="21"/>
  <c r="I950" i="21"/>
  <c r="F951" i="21"/>
  <c r="D952" i="21"/>
  <c r="E951" i="21"/>
  <c r="L951" i="21"/>
  <c r="J951" i="21"/>
  <c r="H952" i="21"/>
  <c r="K951" i="21"/>
  <c r="I951" i="21"/>
  <c r="M950" i="21"/>
  <c r="N950" i="21"/>
  <c r="O950" i="21"/>
  <c r="D953" i="21"/>
  <c r="E952" i="21"/>
  <c r="F952" i="21"/>
  <c r="L952" i="21"/>
  <c r="J952" i="21"/>
  <c r="I952" i="21"/>
  <c r="K952" i="21"/>
  <c r="H953" i="21"/>
  <c r="O951" i="21"/>
  <c r="N951" i="21"/>
  <c r="M951" i="21"/>
  <c r="E953" i="21"/>
  <c r="F953" i="21"/>
  <c r="D954" i="21"/>
  <c r="M952" i="21"/>
  <c r="O952" i="21"/>
  <c r="N952" i="21"/>
  <c r="I953" i="21"/>
  <c r="L953" i="21"/>
  <c r="K953" i="21"/>
  <c r="H954" i="21"/>
  <c r="J953" i="21"/>
  <c r="D955" i="21"/>
  <c r="E954" i="21"/>
  <c r="F954" i="21"/>
  <c r="N953" i="21"/>
  <c r="M953" i="21"/>
  <c r="O953" i="21"/>
  <c r="K954" i="21"/>
  <c r="I954" i="21"/>
  <c r="H955" i="21"/>
  <c r="J954" i="21"/>
  <c r="L954" i="21"/>
  <c r="E955" i="21"/>
  <c r="D956" i="21"/>
  <c r="F955" i="21"/>
  <c r="N954" i="21"/>
  <c r="M954" i="21"/>
  <c r="O954" i="21"/>
  <c r="K955" i="21"/>
  <c r="L955" i="21"/>
  <c r="I955" i="21"/>
  <c r="H956" i="21"/>
  <c r="J955" i="21"/>
  <c r="D957" i="21"/>
  <c r="F956" i="21"/>
  <c r="E956" i="21"/>
  <c r="O955" i="21"/>
  <c r="N955" i="21"/>
  <c r="M955" i="21"/>
  <c r="I956" i="21"/>
  <c r="H957" i="21"/>
  <c r="L956" i="21"/>
  <c r="J956" i="21"/>
  <c r="K956" i="21"/>
  <c r="E957" i="21"/>
  <c r="D958" i="21"/>
  <c r="F957" i="21"/>
  <c r="O956" i="21"/>
  <c r="M956" i="21"/>
  <c r="N956" i="21"/>
  <c r="I957" i="21"/>
  <c r="L957" i="21"/>
  <c r="H958" i="21"/>
  <c r="K957" i="21"/>
  <c r="J957" i="21"/>
  <c r="F958" i="21"/>
  <c r="E958" i="21"/>
  <c r="D959" i="21"/>
  <c r="M957" i="21"/>
  <c r="O957" i="21"/>
  <c r="N957" i="21"/>
  <c r="I958" i="21"/>
  <c r="K958" i="21"/>
  <c r="H959" i="21"/>
  <c r="L958" i="21"/>
  <c r="J958" i="21"/>
  <c r="E959" i="21"/>
  <c r="D960" i="21"/>
  <c r="F959" i="21"/>
  <c r="M958" i="21"/>
  <c r="N958" i="21"/>
  <c r="O958" i="21"/>
  <c r="I959" i="21"/>
  <c r="H960" i="21"/>
  <c r="K959" i="21"/>
  <c r="J959" i="21"/>
  <c r="L959" i="21"/>
  <c r="F960" i="21"/>
  <c r="E960" i="21"/>
  <c r="D961" i="21"/>
  <c r="N959" i="21"/>
  <c r="M959" i="21"/>
  <c r="O959" i="21"/>
  <c r="I960" i="21"/>
  <c r="K960" i="21"/>
  <c r="L960" i="21"/>
  <c r="H961" i="21"/>
  <c r="J960" i="21"/>
  <c r="E961" i="21"/>
  <c r="D962" i="21"/>
  <c r="F961" i="21"/>
  <c r="M960" i="21"/>
  <c r="N960" i="21"/>
  <c r="O960" i="21"/>
  <c r="J961" i="21"/>
  <c r="I961" i="21"/>
  <c r="H962" i="21"/>
  <c r="L961" i="21"/>
  <c r="K961" i="21"/>
  <c r="D963" i="21"/>
  <c r="F962" i="21"/>
  <c r="E962" i="21"/>
  <c r="N961" i="21"/>
  <c r="O961" i="21"/>
  <c r="M961" i="21"/>
  <c r="L962" i="21"/>
  <c r="I962" i="21"/>
  <c r="J962" i="21"/>
  <c r="K962" i="21"/>
  <c r="H963" i="21"/>
  <c r="D964" i="21"/>
  <c r="E963" i="21"/>
  <c r="F963" i="21"/>
  <c r="O962" i="21"/>
  <c r="N962" i="21"/>
  <c r="M962" i="21"/>
  <c r="H964" i="21"/>
  <c r="L963" i="21"/>
  <c r="I963" i="21"/>
  <c r="K963" i="21"/>
  <c r="J963" i="21"/>
  <c r="F964" i="21"/>
  <c r="E964" i="21"/>
  <c r="D965" i="21"/>
  <c r="I964" i="21"/>
  <c r="H965" i="21"/>
  <c r="L964" i="21"/>
  <c r="K964" i="21"/>
  <c r="J964" i="21"/>
  <c r="N963" i="21"/>
  <c r="M963" i="21"/>
  <c r="O963" i="21"/>
  <c r="D966" i="21"/>
  <c r="F965" i="21"/>
  <c r="E965" i="21"/>
  <c r="M964" i="21"/>
  <c r="N964" i="21"/>
  <c r="O964" i="21"/>
  <c r="J965" i="21"/>
  <c r="H966" i="21"/>
  <c r="K965" i="21"/>
  <c r="I965" i="21"/>
  <c r="L965" i="21"/>
  <c r="D967" i="21"/>
  <c r="E966" i="21"/>
  <c r="F966" i="21"/>
  <c r="L966" i="21"/>
  <c r="K966" i="21"/>
  <c r="J966" i="21"/>
  <c r="I966" i="21"/>
  <c r="H967" i="21"/>
  <c r="N965" i="21"/>
  <c r="M965" i="21"/>
  <c r="O965" i="21"/>
  <c r="F967" i="21"/>
  <c r="E967" i="21"/>
  <c r="D968" i="21"/>
  <c r="O966" i="21"/>
  <c r="M966" i="21"/>
  <c r="N966" i="21"/>
  <c r="L967" i="21"/>
  <c r="H968" i="21"/>
  <c r="I967" i="21"/>
  <c r="K967" i="21"/>
  <c r="J967" i="21"/>
  <c r="E968" i="21"/>
  <c r="F968" i="21"/>
  <c r="D969" i="21"/>
  <c r="J968" i="21"/>
  <c r="K968" i="21"/>
  <c r="H969" i="21"/>
  <c r="I968" i="21"/>
  <c r="L968" i="21"/>
  <c r="O967" i="21"/>
  <c r="N967" i="21"/>
  <c r="M967" i="21"/>
  <c r="F969" i="21"/>
  <c r="D970" i="21"/>
  <c r="E969" i="21"/>
  <c r="I969" i="21"/>
  <c r="H970" i="21"/>
  <c r="L969" i="21"/>
  <c r="K969" i="21"/>
  <c r="J969" i="21"/>
  <c r="M968" i="21"/>
  <c r="O968" i="21"/>
  <c r="N968" i="21"/>
  <c r="E970" i="21"/>
  <c r="F970" i="21"/>
  <c r="D971" i="21"/>
  <c r="O969" i="21"/>
  <c r="N969" i="21"/>
  <c r="M969" i="21"/>
  <c r="K970" i="21"/>
  <c r="H971" i="21"/>
  <c r="J970" i="21"/>
  <c r="L970" i="21"/>
  <c r="I970" i="21"/>
  <c r="E971" i="21"/>
  <c r="D972" i="21"/>
  <c r="F971" i="21"/>
  <c r="I971" i="21"/>
  <c r="K971" i="21"/>
  <c r="H972" i="21"/>
  <c r="L971" i="21"/>
  <c r="J971" i="21"/>
  <c r="N970" i="21"/>
  <c r="M970" i="21"/>
  <c r="O970" i="21"/>
  <c r="E972" i="21"/>
  <c r="F972" i="21"/>
  <c r="D973" i="21"/>
  <c r="M971" i="21"/>
  <c r="N971" i="21"/>
  <c r="O971" i="21"/>
  <c r="J972" i="21"/>
  <c r="I972" i="21"/>
  <c r="L972" i="21"/>
  <c r="H973" i="21"/>
  <c r="K972" i="21"/>
  <c r="E973" i="21"/>
  <c r="F973" i="21"/>
  <c r="D974" i="21"/>
  <c r="N972" i="21"/>
  <c r="O972" i="21"/>
  <c r="M972" i="21"/>
  <c r="H974" i="21"/>
  <c r="I973" i="21"/>
  <c r="L973" i="21"/>
  <c r="J973" i="21"/>
  <c r="K973" i="21"/>
  <c r="F974" i="21"/>
  <c r="E974" i="21"/>
  <c r="D975" i="21"/>
  <c r="I974" i="21"/>
  <c r="L974" i="21"/>
  <c r="J974" i="21"/>
  <c r="H975" i="21"/>
  <c r="K974" i="21"/>
  <c r="M973" i="21"/>
  <c r="N973" i="21"/>
  <c r="O973" i="21"/>
  <c r="F975" i="21"/>
  <c r="E975" i="21"/>
  <c r="D976" i="21"/>
  <c r="O974" i="21"/>
  <c r="N974" i="21"/>
  <c r="M974" i="21"/>
  <c r="J975" i="21"/>
  <c r="L975" i="21"/>
  <c r="K975" i="21"/>
  <c r="I975" i="21"/>
  <c r="H976" i="21"/>
  <c r="F976" i="21"/>
  <c r="E976" i="21"/>
  <c r="D977" i="21"/>
  <c r="M975" i="21"/>
  <c r="O975" i="21"/>
  <c r="N975" i="21"/>
  <c r="L976" i="21"/>
  <c r="K976" i="21"/>
  <c r="H977" i="21"/>
  <c r="J976" i="21"/>
  <c r="I976" i="21"/>
  <c r="D978" i="21"/>
  <c r="E977" i="21"/>
  <c r="F977" i="21"/>
  <c r="L977" i="21"/>
  <c r="I977" i="21"/>
  <c r="H978" i="21"/>
  <c r="K977" i="21"/>
  <c r="J977" i="21"/>
  <c r="N976" i="21"/>
  <c r="M976" i="21"/>
  <c r="O976" i="21"/>
  <c r="F978" i="21"/>
  <c r="D979" i="21"/>
  <c r="E978" i="21"/>
  <c r="M977" i="21"/>
  <c r="N977" i="21"/>
  <c r="O977" i="21"/>
  <c r="I978" i="21"/>
  <c r="K978" i="21"/>
  <c r="J978" i="21"/>
  <c r="H979" i="21"/>
  <c r="L978" i="21"/>
  <c r="F979" i="21"/>
  <c r="E979" i="21"/>
  <c r="D980" i="21"/>
  <c r="N978" i="21"/>
  <c r="O978" i="21"/>
  <c r="M978" i="21"/>
  <c r="K979" i="21"/>
  <c r="J979" i="21"/>
  <c r="L979" i="21"/>
  <c r="H980" i="21"/>
  <c r="I979" i="21"/>
  <c r="D981" i="21"/>
  <c r="E980" i="21"/>
  <c r="F980" i="21"/>
  <c r="I980" i="21"/>
  <c r="K980" i="21"/>
  <c r="H981" i="21"/>
  <c r="J980" i="21"/>
  <c r="L980" i="21"/>
  <c r="M979" i="21"/>
  <c r="O979" i="21"/>
  <c r="N979" i="21"/>
  <c r="D982" i="21"/>
  <c r="E981" i="21"/>
  <c r="F981" i="21"/>
  <c r="N980" i="21"/>
  <c r="O980" i="21"/>
  <c r="M980" i="21"/>
  <c r="H982" i="21"/>
  <c r="L981" i="21"/>
  <c r="I981" i="21"/>
  <c r="J981" i="21"/>
  <c r="K981" i="21"/>
  <c r="F982" i="21"/>
  <c r="D983" i="21"/>
  <c r="E982" i="21"/>
  <c r="H983" i="21"/>
  <c r="J982" i="21"/>
  <c r="K982" i="21"/>
  <c r="L982" i="21"/>
  <c r="I982" i="21"/>
  <c r="M981" i="21"/>
  <c r="N981" i="21"/>
  <c r="O981" i="21"/>
  <c r="F983" i="21"/>
  <c r="D984" i="21"/>
  <c r="E983" i="21"/>
  <c r="K983" i="21"/>
  <c r="I983" i="21"/>
  <c r="J983" i="21"/>
  <c r="L983" i="21"/>
  <c r="H984" i="21"/>
  <c r="M982" i="21"/>
  <c r="O982" i="21"/>
  <c r="N982" i="21"/>
  <c r="E984" i="21"/>
  <c r="F984" i="21"/>
  <c r="D985" i="21"/>
  <c r="N983" i="21"/>
  <c r="O983" i="21"/>
  <c r="M983" i="21"/>
  <c r="L984" i="21"/>
  <c r="I984" i="21"/>
  <c r="K984" i="21"/>
  <c r="J984" i="21"/>
  <c r="H985" i="21"/>
  <c r="F985" i="21"/>
  <c r="D986" i="21"/>
  <c r="E985" i="21"/>
  <c r="M984" i="21"/>
  <c r="N984" i="21"/>
  <c r="O984" i="21"/>
  <c r="L985" i="21"/>
  <c r="K985" i="21"/>
  <c r="J985" i="21"/>
  <c r="I985" i="21"/>
  <c r="H986" i="21"/>
  <c r="F986" i="21"/>
  <c r="E986" i="21"/>
  <c r="D987" i="21"/>
  <c r="N985" i="21"/>
  <c r="O985" i="21"/>
  <c r="M985" i="21"/>
  <c r="H987" i="21"/>
  <c r="J986" i="21"/>
  <c r="L986" i="21"/>
  <c r="K986" i="21"/>
  <c r="I986" i="21"/>
  <c r="E987" i="21"/>
  <c r="D988" i="21"/>
  <c r="F987" i="21"/>
  <c r="K987" i="21"/>
  <c r="J987" i="21"/>
  <c r="H988" i="21"/>
  <c r="I987" i="21"/>
  <c r="L987" i="21"/>
  <c r="O986" i="21"/>
  <c r="N986" i="21"/>
  <c r="M986" i="21"/>
  <c r="F988" i="21"/>
  <c r="D989" i="21"/>
  <c r="E988" i="21"/>
  <c r="I988" i="21"/>
  <c r="J988" i="21"/>
  <c r="L988" i="21"/>
  <c r="H989" i="21"/>
  <c r="K988" i="21"/>
  <c r="O987" i="21"/>
  <c r="M987" i="21"/>
  <c r="N987" i="21"/>
  <c r="D990" i="21"/>
  <c r="F989" i="21"/>
  <c r="E989" i="21"/>
  <c r="M988" i="21"/>
  <c r="N988" i="21"/>
  <c r="O988" i="21"/>
  <c r="J989" i="21"/>
  <c r="H990" i="21"/>
  <c r="L989" i="21"/>
  <c r="K989" i="21"/>
  <c r="I989" i="21"/>
  <c r="E990" i="21"/>
  <c r="F990" i="21"/>
  <c r="D991" i="21"/>
  <c r="J990" i="21"/>
  <c r="K990" i="21"/>
  <c r="L990" i="21"/>
  <c r="H991" i="21"/>
  <c r="I990" i="21"/>
  <c r="M989" i="21"/>
  <c r="N989" i="21"/>
  <c r="O989" i="21"/>
  <c r="D992" i="21"/>
  <c r="E991" i="21"/>
  <c r="F991" i="21"/>
  <c r="H992" i="21"/>
  <c r="J991" i="21"/>
  <c r="K991" i="21"/>
  <c r="L991" i="21"/>
  <c r="I991" i="21"/>
  <c r="M990" i="21"/>
  <c r="N990" i="21"/>
  <c r="O990" i="21"/>
  <c r="F992" i="21"/>
  <c r="E992" i="21"/>
  <c r="D993" i="21"/>
  <c r="I992" i="21"/>
  <c r="J992" i="21"/>
  <c r="K992" i="21"/>
  <c r="L992" i="21"/>
  <c r="H993" i="21"/>
  <c r="N991" i="21"/>
  <c r="O991" i="21"/>
  <c r="M991" i="21"/>
  <c r="F993" i="21"/>
  <c r="E993" i="21"/>
  <c r="D994" i="21"/>
  <c r="M992" i="21"/>
  <c r="O992" i="21"/>
  <c r="N992" i="21"/>
  <c r="I993" i="21"/>
  <c r="H994" i="21"/>
  <c r="K993" i="21"/>
  <c r="J993" i="21"/>
  <c r="L993" i="21"/>
  <c r="E994" i="21"/>
  <c r="D995" i="21"/>
  <c r="F994" i="21"/>
  <c r="M993" i="21"/>
  <c r="N993" i="21"/>
  <c r="O993" i="21"/>
  <c r="K994" i="21"/>
  <c r="I994" i="21"/>
  <c r="L994" i="21"/>
  <c r="H995" i="21"/>
  <c r="J994" i="21"/>
  <c r="F995" i="21"/>
  <c r="E995" i="21"/>
  <c r="D996" i="21"/>
  <c r="O994" i="21"/>
  <c r="N994" i="21"/>
  <c r="M994" i="21"/>
  <c r="I995" i="21"/>
  <c r="L995" i="21"/>
  <c r="J995" i="21"/>
  <c r="H996" i="21"/>
  <c r="K995" i="21"/>
  <c r="D997" i="21"/>
  <c r="E996" i="21"/>
  <c r="F996" i="21"/>
  <c r="O995" i="21"/>
  <c r="N995" i="21"/>
  <c r="M995" i="21"/>
  <c r="L996" i="21"/>
  <c r="H997" i="21"/>
  <c r="I996" i="21"/>
  <c r="K996" i="21"/>
  <c r="J996" i="21"/>
  <c r="D998" i="21"/>
  <c r="F997" i="21"/>
  <c r="E997" i="21"/>
  <c r="H998" i="21"/>
  <c r="L997" i="21"/>
  <c r="I997" i="21"/>
  <c r="K997" i="21"/>
  <c r="J997" i="21"/>
  <c r="M996" i="21"/>
  <c r="N996" i="21"/>
  <c r="O996" i="21"/>
  <c r="E998" i="21"/>
  <c r="D999" i="21"/>
  <c r="F998" i="21"/>
  <c r="I998" i="21"/>
  <c r="H999" i="21"/>
  <c r="K998" i="21"/>
  <c r="L998" i="21"/>
  <c r="J998" i="21"/>
  <c r="O997" i="21"/>
  <c r="M997" i="21"/>
  <c r="N997" i="21"/>
  <c r="F999" i="21"/>
  <c r="E999" i="21"/>
  <c r="D1000" i="21"/>
  <c r="N998" i="21"/>
  <c r="O998" i="21"/>
  <c r="M998" i="21"/>
  <c r="I999" i="21"/>
  <c r="J999" i="21"/>
  <c r="L999" i="21"/>
  <c r="H1000" i="21"/>
  <c r="K999" i="21"/>
  <c r="F1000" i="21"/>
  <c r="E1000" i="21"/>
  <c r="D1001" i="21"/>
  <c r="M999" i="21"/>
  <c r="O999" i="21"/>
  <c r="N999" i="21"/>
  <c r="K1000" i="21"/>
  <c r="L1000" i="21"/>
  <c r="I1000" i="21"/>
  <c r="H1001" i="21"/>
  <c r="J1000" i="21"/>
  <c r="D1002" i="21"/>
  <c r="E1001" i="21"/>
  <c r="F1001" i="21"/>
  <c r="M1000" i="21"/>
  <c r="O1000" i="21"/>
  <c r="N1000" i="21"/>
  <c r="J1001" i="21"/>
  <c r="I1001" i="21"/>
  <c r="K1001" i="21"/>
  <c r="L1001" i="21"/>
  <c r="H1002" i="21"/>
  <c r="F1002" i="21"/>
  <c r="D1003" i="21"/>
  <c r="E1002" i="21"/>
  <c r="M1001" i="21"/>
  <c r="O1001" i="21"/>
  <c r="N1001" i="21"/>
  <c r="H1003" i="21"/>
  <c r="K1002" i="21"/>
  <c r="L1002" i="21"/>
  <c r="J1002" i="21"/>
  <c r="I1002" i="21"/>
  <c r="E1003" i="21"/>
  <c r="F1003" i="21"/>
  <c r="D1004" i="21"/>
  <c r="H1004" i="21"/>
  <c r="L1003" i="21"/>
  <c r="I1003" i="21"/>
  <c r="J1003" i="21"/>
  <c r="K1003" i="21"/>
  <c r="O1002" i="21"/>
  <c r="N1002" i="21"/>
  <c r="M1002" i="21"/>
  <c r="D1005" i="21"/>
  <c r="F1004" i="21"/>
  <c r="E1004" i="21"/>
  <c r="K1004" i="21"/>
  <c r="L1004" i="21"/>
  <c r="I1004" i="21"/>
  <c r="J1004" i="21"/>
  <c r="H1005" i="21"/>
  <c r="M1003" i="21"/>
  <c r="N1003" i="21"/>
  <c r="O1003" i="21"/>
  <c r="E1005" i="21"/>
  <c r="F1005" i="21"/>
  <c r="D1006" i="21"/>
  <c r="M1004" i="21"/>
  <c r="N1004" i="21"/>
  <c r="O1004" i="21"/>
  <c r="L1005" i="21"/>
  <c r="J1005" i="21"/>
  <c r="K1005" i="21"/>
  <c r="H1006" i="21"/>
  <c r="I1005" i="21"/>
  <c r="E1006" i="21"/>
  <c r="F1006" i="21"/>
  <c r="D1007" i="21"/>
  <c r="L1006" i="21"/>
  <c r="I1006" i="21"/>
  <c r="K1006" i="21"/>
  <c r="H1007" i="21"/>
  <c r="J1006" i="21"/>
  <c r="M1005" i="21"/>
  <c r="O1005" i="21"/>
  <c r="N1005" i="21"/>
  <c r="D1008" i="21"/>
  <c r="F1007" i="21"/>
  <c r="E1007" i="21"/>
  <c r="M1006" i="21"/>
  <c r="O1006" i="21"/>
  <c r="N1006" i="21"/>
  <c r="H1008" i="21"/>
  <c r="J1007" i="21"/>
  <c r="K1007" i="21"/>
  <c r="L1007" i="21"/>
  <c r="I1007" i="21"/>
  <c r="E1008" i="21"/>
  <c r="F1008" i="21"/>
  <c r="D1009" i="21"/>
  <c r="L1008" i="21"/>
  <c r="H1009" i="21"/>
  <c r="I1008" i="21"/>
  <c r="J1008" i="21"/>
  <c r="K1008" i="21"/>
  <c r="O1007" i="21"/>
  <c r="N1007" i="21"/>
  <c r="M1007" i="21"/>
  <c r="D1010" i="21"/>
  <c r="E1009" i="21"/>
  <c r="F1009" i="21"/>
  <c r="L1009" i="21"/>
  <c r="H1010" i="21"/>
  <c r="J1009" i="21"/>
  <c r="K1009" i="21"/>
  <c r="I1009" i="21"/>
  <c r="M1008" i="21"/>
  <c r="N1008" i="21"/>
  <c r="O1008" i="21"/>
  <c r="D1011" i="21"/>
  <c r="F1010" i="21"/>
  <c r="E1010" i="21"/>
  <c r="L1010" i="21"/>
  <c r="K1010" i="21"/>
  <c r="H1011" i="21"/>
  <c r="J1010" i="21"/>
  <c r="I1010" i="21"/>
  <c r="O1009" i="21"/>
  <c r="M1009" i="21"/>
  <c r="N1009" i="21"/>
  <c r="F1011" i="21"/>
  <c r="D1012" i="21"/>
  <c r="E1011" i="21"/>
  <c r="K1011" i="21"/>
  <c r="J1011" i="21"/>
  <c r="I1011" i="21"/>
  <c r="L1011" i="21"/>
  <c r="H1012" i="21"/>
  <c r="N1010" i="21"/>
  <c r="O1010" i="21"/>
  <c r="M1010" i="21"/>
  <c r="D1013" i="21"/>
  <c r="E1012" i="21"/>
  <c r="F1012" i="21"/>
  <c r="M1011" i="21"/>
  <c r="N1011" i="21"/>
  <c r="O1011" i="21"/>
  <c r="H1013" i="21"/>
  <c r="K1012" i="21"/>
  <c r="L1012" i="21"/>
  <c r="I1012" i="21"/>
  <c r="J1012" i="21"/>
  <c r="F1013" i="21"/>
  <c r="E1013" i="21"/>
  <c r="D1014" i="21"/>
  <c r="K1013" i="21"/>
  <c r="J1013" i="21"/>
  <c r="H1014" i="21"/>
  <c r="L1013" i="21"/>
  <c r="I1013" i="21"/>
  <c r="M1012" i="21"/>
  <c r="N1012" i="21"/>
  <c r="O1012" i="21"/>
  <c r="F1014" i="21"/>
  <c r="D1015" i="21"/>
  <c r="E1014" i="21"/>
  <c r="K1014" i="21"/>
  <c r="J1014" i="21"/>
  <c r="I1014" i="21"/>
  <c r="H1015" i="21"/>
  <c r="L1014" i="21"/>
  <c r="M1013" i="21"/>
  <c r="N1013" i="21"/>
  <c r="O1013" i="21"/>
  <c r="D1016" i="21"/>
  <c r="E1015" i="21"/>
  <c r="F1015" i="21"/>
  <c r="M1014" i="21"/>
  <c r="N1014" i="21"/>
  <c r="O1014" i="21"/>
  <c r="K1015" i="21"/>
  <c r="I1015" i="21"/>
  <c r="H1016" i="21"/>
  <c r="L1015" i="21"/>
  <c r="J1015" i="21"/>
  <c r="E1016" i="21"/>
  <c r="F1016" i="21"/>
  <c r="D1017" i="21"/>
  <c r="O1015" i="21"/>
  <c r="M1015" i="21"/>
  <c r="N1015" i="21"/>
  <c r="J1016" i="21"/>
  <c r="K1016" i="21"/>
  <c r="H1017" i="21"/>
  <c r="I1016" i="21"/>
  <c r="L1016" i="21"/>
  <c r="D1018" i="21"/>
  <c r="E1017" i="21"/>
  <c r="F1017" i="21"/>
  <c r="I1017" i="21"/>
  <c r="K1017" i="21"/>
  <c r="J1017" i="21"/>
  <c r="L1017" i="21"/>
  <c r="H1018" i="21"/>
  <c r="M1016" i="21"/>
  <c r="N1016" i="21"/>
  <c r="O1016" i="21"/>
  <c r="E1018" i="21"/>
  <c r="D1019" i="21"/>
  <c r="F1018" i="21"/>
  <c r="N1017" i="21"/>
  <c r="M1017" i="21"/>
  <c r="O1017" i="21"/>
  <c r="K1018" i="21"/>
  <c r="L1018" i="21"/>
  <c r="H1019" i="21"/>
  <c r="J1018" i="21"/>
  <c r="I1018" i="21"/>
  <c r="E1019" i="21"/>
  <c r="D1020" i="21"/>
  <c r="F1019" i="21"/>
  <c r="K1019" i="21"/>
  <c r="I1019" i="21"/>
  <c r="J1019" i="21"/>
  <c r="H1020" i="21"/>
  <c r="L1019" i="21"/>
  <c r="O1018" i="21"/>
  <c r="M1018" i="21"/>
  <c r="N1018" i="21"/>
  <c r="F1020" i="21"/>
  <c r="E1020" i="21"/>
  <c r="D1021" i="21"/>
  <c r="M1019" i="21"/>
  <c r="N1019" i="21"/>
  <c r="O1019" i="21"/>
  <c r="H1021" i="21"/>
  <c r="L1020" i="21"/>
  <c r="J1020" i="21"/>
  <c r="I1020" i="21"/>
  <c r="K1020" i="21"/>
  <c r="D1022" i="21"/>
  <c r="E1021" i="21"/>
  <c r="F1021" i="21"/>
  <c r="K1021" i="21"/>
  <c r="H1022" i="21"/>
  <c r="J1021" i="21"/>
  <c r="L1021" i="21"/>
  <c r="I1021" i="21"/>
  <c r="M1020" i="21"/>
  <c r="N1020" i="21"/>
  <c r="O1020" i="21"/>
  <c r="D1023" i="21"/>
  <c r="E1022" i="21"/>
  <c r="F1022" i="21"/>
  <c r="J1022" i="21"/>
  <c r="L1022" i="21"/>
  <c r="H1023" i="21"/>
  <c r="K1022" i="21"/>
  <c r="I1022" i="21"/>
  <c r="O1021" i="21"/>
  <c r="N1021" i="21"/>
  <c r="M1021" i="21"/>
  <c r="D1024" i="21"/>
  <c r="F1023" i="21"/>
  <c r="E1023" i="21"/>
  <c r="J1023" i="21"/>
  <c r="I1023" i="21"/>
  <c r="K1023" i="21"/>
  <c r="H1024" i="21"/>
  <c r="L1023" i="21"/>
  <c r="M1022" i="21"/>
  <c r="O1022" i="21"/>
  <c r="N1022" i="21"/>
  <c r="E1024" i="21"/>
  <c r="F1024" i="21"/>
  <c r="D1025" i="21"/>
  <c r="N1023" i="21"/>
  <c r="O1023" i="21"/>
  <c r="M1023" i="21"/>
  <c r="I1024" i="21"/>
  <c r="H1025" i="21"/>
  <c r="L1024" i="21"/>
  <c r="J1024" i="21"/>
  <c r="K1024" i="21"/>
  <c r="F1025" i="21"/>
  <c r="E1025" i="21"/>
  <c r="D1026" i="21"/>
  <c r="M1024" i="21"/>
  <c r="O1024" i="21"/>
  <c r="N1024" i="21"/>
  <c r="J1025" i="21"/>
  <c r="K1025" i="21"/>
  <c r="I1025" i="21"/>
  <c r="H1026" i="21"/>
  <c r="L1025" i="21"/>
  <c r="E1026" i="21"/>
  <c r="F1026" i="21"/>
  <c r="D1027" i="21"/>
  <c r="N1025" i="21"/>
  <c r="M1025" i="21"/>
  <c r="O1025" i="21"/>
  <c r="K1026" i="21"/>
  <c r="H1027" i="21"/>
  <c r="L1026" i="21"/>
  <c r="I1026" i="21"/>
  <c r="J1026" i="21"/>
  <c r="F1027" i="21"/>
  <c r="E1027" i="21"/>
  <c r="D1028" i="21"/>
  <c r="H1028" i="21"/>
  <c r="K1027" i="21"/>
  <c r="L1027" i="21"/>
  <c r="I1027" i="21"/>
  <c r="J1027" i="21"/>
  <c r="M1026" i="21"/>
  <c r="O1026" i="21"/>
  <c r="N1026" i="21"/>
  <c r="E1028" i="21"/>
  <c r="D1029" i="21"/>
  <c r="F1028" i="21"/>
  <c r="L1028" i="21"/>
  <c r="I1028" i="21"/>
  <c r="H1029" i="21"/>
  <c r="J1028" i="21"/>
  <c r="K1028" i="21"/>
  <c r="O1027" i="21"/>
  <c r="N1027" i="21"/>
  <c r="M1027" i="21"/>
  <c r="D1030" i="21"/>
  <c r="E1029" i="21"/>
  <c r="F1029" i="21"/>
  <c r="N1028" i="21"/>
  <c r="M1028" i="21"/>
  <c r="O1028" i="21"/>
  <c r="L1029" i="21"/>
  <c r="K1029" i="21"/>
  <c r="H1030" i="21"/>
  <c r="J1029" i="21"/>
  <c r="I1029" i="21"/>
  <c r="E1030" i="21"/>
  <c r="F1030" i="21"/>
  <c r="D1031" i="21"/>
  <c r="J1030" i="21"/>
  <c r="I1030" i="21"/>
  <c r="H1031" i="21"/>
  <c r="L1030" i="21"/>
  <c r="K1030" i="21"/>
  <c r="O1029" i="21"/>
  <c r="N1029" i="21"/>
  <c r="M1029" i="21"/>
  <c r="F1031" i="21"/>
  <c r="D1032" i="21"/>
  <c r="E1031" i="21"/>
  <c r="M1030" i="21"/>
  <c r="N1030" i="21"/>
  <c r="O1030" i="21"/>
  <c r="H1032" i="21"/>
  <c r="L1031" i="21"/>
  <c r="J1031" i="21"/>
  <c r="K1031" i="21"/>
  <c r="I1031" i="21"/>
  <c r="F1032" i="21"/>
  <c r="E1032" i="21"/>
  <c r="D1033" i="21"/>
  <c r="K1032" i="21"/>
  <c r="H1033" i="21"/>
  <c r="L1032" i="21"/>
  <c r="J1032" i="21"/>
  <c r="I1032" i="21"/>
  <c r="M1031" i="21"/>
  <c r="O1031" i="21"/>
  <c r="N1031" i="21"/>
  <c r="E1033" i="21"/>
  <c r="F1033" i="21"/>
  <c r="D1034" i="21"/>
  <c r="J1033" i="21"/>
  <c r="L1033" i="21"/>
  <c r="I1033" i="21"/>
  <c r="K1033" i="21"/>
  <c r="H1034" i="21"/>
  <c r="N1032" i="21"/>
  <c r="M1032" i="21"/>
  <c r="O1032" i="21"/>
  <c r="E1034" i="21"/>
  <c r="D1035" i="21"/>
  <c r="F1034" i="21"/>
  <c r="O1033" i="21"/>
  <c r="M1033" i="21"/>
  <c r="N1033" i="21"/>
  <c r="K1034" i="21"/>
  <c r="I1034" i="21"/>
  <c r="L1034" i="21"/>
  <c r="H1035" i="21"/>
  <c r="J1034" i="21"/>
  <c r="F1035" i="21"/>
  <c r="D1036" i="21"/>
  <c r="E1035" i="21"/>
  <c r="N1034" i="21"/>
  <c r="O1034" i="21"/>
  <c r="M1034" i="21"/>
  <c r="K1035" i="21"/>
  <c r="J1035" i="21"/>
  <c r="I1035" i="21"/>
  <c r="L1035" i="21"/>
  <c r="H1036" i="21"/>
  <c r="F1036" i="21"/>
  <c r="D1037" i="21"/>
  <c r="E1036" i="21"/>
  <c r="N1035" i="21"/>
  <c r="O1035" i="21"/>
  <c r="M1035" i="21"/>
  <c r="J1036" i="21"/>
  <c r="K1036" i="21"/>
  <c r="H1037" i="21"/>
  <c r="L1036" i="21"/>
  <c r="I1036" i="21"/>
  <c r="F1037" i="21"/>
  <c r="D1038" i="21"/>
  <c r="E1037" i="21"/>
  <c r="L1037" i="21"/>
  <c r="K1037" i="21"/>
  <c r="I1037" i="21"/>
  <c r="J1037" i="21"/>
  <c r="H1038" i="21"/>
  <c r="N1036" i="21"/>
  <c r="O1036" i="21"/>
  <c r="M1036" i="21"/>
  <c r="D1039" i="21"/>
  <c r="F1038" i="21"/>
  <c r="E1038" i="21"/>
  <c r="O1037" i="21"/>
  <c r="N1037" i="21"/>
  <c r="M1037" i="21"/>
  <c r="I1038" i="21"/>
  <c r="J1038" i="21"/>
  <c r="L1038" i="21"/>
  <c r="K1038" i="21"/>
  <c r="H1039" i="21"/>
  <c r="F1039" i="21"/>
  <c r="E1039" i="21"/>
  <c r="D1040" i="21"/>
  <c r="N1038" i="21"/>
  <c r="O1038" i="21"/>
  <c r="M1038" i="21"/>
  <c r="H1040" i="21"/>
  <c r="L1039" i="21"/>
  <c r="K1039" i="21"/>
  <c r="J1039" i="21"/>
  <c r="I1039" i="21"/>
  <c r="F1040" i="21"/>
  <c r="D1041" i="21"/>
  <c r="E1040" i="21"/>
  <c r="L1040" i="21"/>
  <c r="J1040" i="21"/>
  <c r="I1040" i="21"/>
  <c r="H1041" i="21"/>
  <c r="K1040" i="21"/>
  <c r="O1039" i="21"/>
  <c r="N1039" i="21"/>
  <c r="M1039" i="21"/>
  <c r="D1042" i="21"/>
  <c r="E1041" i="21"/>
  <c r="F1041" i="21"/>
  <c r="M1040" i="21"/>
  <c r="N1040" i="21"/>
  <c r="O1040" i="21"/>
  <c r="K1041" i="21"/>
  <c r="H1042" i="21"/>
  <c r="I1041" i="21"/>
  <c r="J1041" i="21"/>
  <c r="L1041" i="21"/>
  <c r="D1043" i="21"/>
  <c r="F1042" i="21"/>
  <c r="E1042" i="21"/>
  <c r="H1043" i="21"/>
  <c r="I1042" i="21"/>
  <c r="K1042" i="21"/>
  <c r="L1042" i="21"/>
  <c r="J1042" i="21"/>
  <c r="O1041" i="21"/>
  <c r="N1041" i="21"/>
  <c r="M1041" i="21"/>
  <c r="E1043" i="21"/>
  <c r="F1043" i="21"/>
  <c r="D1044" i="21"/>
  <c r="H1044" i="21"/>
  <c r="K1043" i="21"/>
  <c r="I1043" i="21"/>
  <c r="L1043" i="21"/>
  <c r="J1043" i="21"/>
  <c r="N1042" i="21"/>
  <c r="M1042" i="21"/>
  <c r="O1042" i="21"/>
  <c r="D1045" i="21"/>
  <c r="E1044" i="21"/>
  <c r="F1044" i="21"/>
  <c r="K1044" i="21"/>
  <c r="I1044" i="21"/>
  <c r="H1045" i="21"/>
  <c r="J1044" i="21"/>
  <c r="L1044" i="21"/>
  <c r="N1043" i="21"/>
  <c r="M1043" i="21"/>
  <c r="O1043" i="21"/>
  <c r="E1045" i="21"/>
  <c r="F1045" i="21"/>
  <c r="D1046" i="21"/>
  <c r="M1044" i="21"/>
  <c r="N1044" i="21"/>
  <c r="O1044" i="21"/>
  <c r="L1045" i="21"/>
  <c r="H1046" i="21"/>
  <c r="K1045" i="21"/>
  <c r="J1045" i="21"/>
  <c r="I1045" i="21"/>
  <c r="F1046" i="21"/>
  <c r="E1046" i="21"/>
  <c r="D1047" i="21"/>
  <c r="I1046" i="21"/>
  <c r="H1047" i="21"/>
  <c r="J1046" i="21"/>
  <c r="K1046" i="21"/>
  <c r="L1046" i="21"/>
  <c r="O1045" i="21"/>
  <c r="N1045" i="21"/>
  <c r="M1045" i="21"/>
  <c r="D1048" i="21"/>
  <c r="F1047" i="21"/>
  <c r="E1047" i="21"/>
  <c r="M1046" i="21"/>
  <c r="N1046" i="21"/>
  <c r="O1046" i="21"/>
  <c r="L1047" i="21"/>
  <c r="I1047" i="21"/>
  <c r="K1047" i="21"/>
  <c r="H1048" i="21"/>
  <c r="J1047" i="21"/>
  <c r="F1048" i="21"/>
  <c r="E1048" i="21"/>
  <c r="D1049" i="21"/>
  <c r="N1047" i="21"/>
  <c r="O1047" i="21"/>
  <c r="M1047" i="21"/>
  <c r="I1048" i="21"/>
  <c r="K1048" i="21"/>
  <c r="J1048" i="21"/>
  <c r="H1049" i="21"/>
  <c r="L1048" i="21"/>
  <c r="F1049" i="21"/>
  <c r="E1049" i="21"/>
  <c r="D1050" i="21"/>
  <c r="M1048" i="21"/>
  <c r="N1048" i="21"/>
  <c r="O1048" i="21"/>
  <c r="J1049" i="21"/>
  <c r="H1050" i="21"/>
  <c r="I1049" i="21"/>
  <c r="L1049" i="21"/>
  <c r="K1049" i="21"/>
  <c r="F1050" i="21"/>
  <c r="D1051" i="21"/>
  <c r="E1050" i="21"/>
  <c r="J1050" i="21"/>
  <c r="K1050" i="21"/>
  <c r="H1051" i="21"/>
  <c r="I1050" i="21"/>
  <c r="L1050" i="21"/>
  <c r="M1049" i="21"/>
  <c r="N1049" i="21"/>
  <c r="O1049" i="21"/>
  <c r="F1051" i="21"/>
  <c r="E1051" i="21"/>
  <c r="D1052" i="21"/>
  <c r="I1051" i="21"/>
  <c r="H1052" i="21"/>
  <c r="K1051" i="21"/>
  <c r="L1051" i="21"/>
  <c r="J1051" i="21"/>
  <c r="O1050" i="21"/>
  <c r="N1050" i="21"/>
  <c r="M1050" i="21"/>
  <c r="E1052" i="21"/>
  <c r="F1052" i="21"/>
  <c r="D1053" i="21"/>
  <c r="N1051" i="21"/>
  <c r="M1051" i="21"/>
  <c r="O1051" i="21"/>
  <c r="L1052" i="21"/>
  <c r="K1052" i="21"/>
  <c r="J1052" i="21"/>
  <c r="I1052" i="21"/>
  <c r="H1053" i="21"/>
  <c r="E1053" i="21"/>
  <c r="D1054" i="21"/>
  <c r="F1053" i="21"/>
  <c r="M1052" i="21"/>
  <c r="O1052" i="21"/>
  <c r="N1052" i="21"/>
  <c r="K1053" i="21"/>
  <c r="L1053" i="21"/>
  <c r="H1054" i="21"/>
  <c r="I1053" i="21"/>
  <c r="J1053" i="21"/>
  <c r="E1054" i="21"/>
  <c r="F1054" i="21"/>
  <c r="D1055" i="21"/>
  <c r="L1054" i="21"/>
  <c r="I1054" i="21"/>
  <c r="K1054" i="21"/>
  <c r="H1055" i="21"/>
  <c r="J1054" i="21"/>
  <c r="N1053" i="21"/>
  <c r="O1053" i="21"/>
  <c r="M1053" i="21"/>
  <c r="D1056" i="21"/>
  <c r="E1055" i="21"/>
  <c r="F1055" i="21"/>
  <c r="O1054" i="21"/>
  <c r="N1054" i="21"/>
  <c r="M1054" i="21"/>
  <c r="H1056" i="21"/>
  <c r="J1055" i="21"/>
  <c r="I1055" i="21"/>
  <c r="L1055" i="21"/>
  <c r="K1055" i="21"/>
  <c r="F1056" i="21"/>
  <c r="E1056" i="21"/>
  <c r="D1057" i="21"/>
  <c r="H1057" i="21"/>
  <c r="I1056" i="21"/>
  <c r="J1056" i="21"/>
  <c r="K1056" i="21"/>
  <c r="L1056" i="21"/>
  <c r="M1055" i="21"/>
  <c r="O1055" i="21"/>
  <c r="N1055" i="21"/>
  <c r="E1057" i="21"/>
  <c r="F1057" i="21"/>
  <c r="D1058" i="21"/>
  <c r="H1058" i="21"/>
  <c r="K1057" i="21"/>
  <c r="I1057" i="21"/>
  <c r="J1057" i="21"/>
  <c r="L1057" i="21"/>
  <c r="N1056" i="21"/>
  <c r="O1056" i="21"/>
  <c r="M1056" i="21"/>
  <c r="E1058" i="21"/>
  <c r="F1058" i="21"/>
  <c r="D1059" i="21"/>
  <c r="J1058" i="21"/>
  <c r="H1059" i="21"/>
  <c r="I1058" i="21"/>
  <c r="L1058" i="21"/>
  <c r="K1058" i="21"/>
  <c r="N1057" i="21"/>
  <c r="M1057" i="21"/>
  <c r="O1057" i="21"/>
  <c r="F1059" i="21"/>
  <c r="D1060" i="21"/>
  <c r="E1059" i="21"/>
  <c r="K1059" i="21"/>
  <c r="I1059" i="21"/>
  <c r="H1060" i="21"/>
  <c r="J1059" i="21"/>
  <c r="L1059" i="21"/>
  <c r="N1058" i="21"/>
  <c r="O1058" i="21"/>
  <c r="M1058" i="21"/>
  <c r="E1060" i="21"/>
  <c r="F1060" i="21"/>
  <c r="D1061" i="21"/>
  <c r="M1059" i="21"/>
  <c r="O1059" i="21"/>
  <c r="N1059" i="21"/>
  <c r="H1061" i="21"/>
  <c r="J1060" i="21"/>
  <c r="K1060" i="21"/>
  <c r="I1060" i="21"/>
  <c r="L1060" i="21"/>
  <c r="E1061" i="21"/>
  <c r="F1061" i="21"/>
  <c r="D1062" i="21"/>
  <c r="K1061" i="21"/>
  <c r="L1061" i="21"/>
  <c r="H1062" i="21"/>
  <c r="J1061" i="21"/>
  <c r="I1061" i="21"/>
  <c r="N1060" i="21"/>
  <c r="O1060" i="21"/>
  <c r="M1060" i="21"/>
  <c r="E1062" i="21"/>
  <c r="F1062" i="21"/>
  <c r="D1063" i="21"/>
  <c r="J1062" i="21"/>
  <c r="K1062" i="21"/>
  <c r="L1062" i="21"/>
  <c r="H1063" i="21"/>
  <c r="I1062" i="21"/>
  <c r="M1061" i="21"/>
  <c r="N1061" i="21"/>
  <c r="O1061" i="21"/>
  <c r="D1064" i="21"/>
  <c r="E1063" i="21"/>
  <c r="F1063" i="21"/>
  <c r="H1064" i="21"/>
  <c r="J1063" i="21"/>
  <c r="I1063" i="21"/>
  <c r="K1063" i="21"/>
  <c r="L1063" i="21"/>
  <c r="N1062" i="21"/>
  <c r="M1062" i="21"/>
  <c r="O1062" i="21"/>
  <c r="F1064" i="21"/>
  <c r="D1065" i="21"/>
  <c r="E1064" i="21"/>
  <c r="J1064" i="21"/>
  <c r="I1064" i="21"/>
  <c r="K1064" i="21"/>
  <c r="H1065" i="21"/>
  <c r="L1064" i="21"/>
  <c r="O1063" i="21"/>
  <c r="N1063" i="21"/>
  <c r="M1063" i="21"/>
  <c r="E1065" i="21"/>
  <c r="F1065" i="21"/>
  <c r="D1066" i="21"/>
  <c r="N1064" i="21"/>
  <c r="M1064" i="21"/>
  <c r="O1064" i="21"/>
  <c r="K1065" i="21"/>
  <c r="J1065" i="21"/>
  <c r="I1065" i="21"/>
  <c r="H1066" i="21"/>
  <c r="L1065" i="21"/>
  <c r="E1066" i="21"/>
  <c r="D1067" i="21"/>
  <c r="F1066" i="21"/>
  <c r="O1065" i="21"/>
  <c r="M1065" i="21"/>
  <c r="N1065" i="21"/>
  <c r="I1066" i="21"/>
  <c r="L1066" i="21"/>
  <c r="H1067" i="21"/>
  <c r="K1066" i="21"/>
  <c r="J1066" i="21"/>
  <c r="F1067" i="21"/>
  <c r="E1067" i="21"/>
  <c r="D1068" i="21"/>
  <c r="M1066" i="21"/>
  <c r="N1066" i="21"/>
  <c r="O1066" i="21"/>
  <c r="I1067" i="21"/>
  <c r="H1068" i="21"/>
  <c r="K1067" i="21"/>
  <c r="L1067" i="21"/>
  <c r="J1067" i="21"/>
  <c r="D1069" i="21"/>
  <c r="F1068" i="21"/>
  <c r="E1068" i="21"/>
  <c r="N1067" i="21"/>
  <c r="O1067" i="21"/>
  <c r="M1067" i="21"/>
  <c r="H1069" i="21"/>
  <c r="I1068" i="21"/>
  <c r="K1068" i="21"/>
  <c r="J1068" i="21"/>
  <c r="L1068" i="21"/>
  <c r="D1070" i="21"/>
  <c r="F1069" i="21"/>
  <c r="E1069" i="21"/>
  <c r="J1069" i="21"/>
  <c r="L1069" i="21"/>
  <c r="H1070" i="21"/>
  <c r="I1069" i="21"/>
  <c r="K1069" i="21"/>
  <c r="O1068" i="21"/>
  <c r="M1068" i="21"/>
  <c r="N1068" i="21"/>
  <c r="D1071" i="21"/>
  <c r="F1070" i="21"/>
  <c r="E1070" i="21"/>
  <c r="L1070" i="21"/>
  <c r="J1070" i="21"/>
  <c r="H1071" i="21"/>
  <c r="K1070" i="21"/>
  <c r="I1070" i="21"/>
  <c r="N1069" i="21"/>
  <c r="M1069" i="21"/>
  <c r="O1069" i="21"/>
  <c r="D1072" i="21"/>
  <c r="E1071" i="21"/>
  <c r="F1071" i="21"/>
  <c r="I1071" i="21"/>
  <c r="L1071" i="21"/>
  <c r="J1071" i="21"/>
  <c r="H1072" i="21"/>
  <c r="K1071" i="21"/>
  <c r="M1070" i="21"/>
  <c r="O1070" i="21"/>
  <c r="N1070" i="21"/>
  <c r="D1073" i="21"/>
  <c r="E1072" i="21"/>
  <c r="F1072" i="21"/>
  <c r="O1071" i="21"/>
  <c r="N1071" i="21"/>
  <c r="M1071" i="21"/>
  <c r="J1072" i="21"/>
  <c r="H1073" i="21"/>
  <c r="I1072" i="21"/>
  <c r="K1072" i="21"/>
  <c r="L1072" i="21"/>
  <c r="D1074" i="21"/>
  <c r="E1073" i="21"/>
  <c r="F1073" i="21"/>
  <c r="I1073" i="21"/>
  <c r="K1073" i="21"/>
  <c r="J1073" i="21"/>
  <c r="L1073" i="21"/>
  <c r="H1074" i="21"/>
  <c r="O1072" i="21"/>
  <c r="N1072" i="21"/>
  <c r="M1072" i="21"/>
  <c r="D1075" i="21"/>
  <c r="E1074" i="21"/>
  <c r="F1074" i="21"/>
  <c r="O1073" i="21"/>
  <c r="M1073" i="21"/>
  <c r="N1073" i="21"/>
  <c r="H1075" i="21"/>
  <c r="I1074" i="21"/>
  <c r="J1074" i="21"/>
  <c r="K1074" i="21"/>
  <c r="L1074" i="21"/>
  <c r="D1076" i="21"/>
  <c r="E1075" i="21"/>
  <c r="F1075" i="21"/>
  <c r="I1075" i="21"/>
  <c r="L1075" i="21"/>
  <c r="H1076" i="21"/>
  <c r="K1075" i="21"/>
  <c r="J1075" i="21"/>
  <c r="N1074" i="21"/>
  <c r="O1074" i="21"/>
  <c r="M1074" i="21"/>
  <c r="F1076" i="21"/>
  <c r="D1077" i="21"/>
  <c r="E1076" i="21"/>
  <c r="N1075" i="21"/>
  <c r="O1075" i="21"/>
  <c r="M1075" i="21"/>
  <c r="L1076" i="21"/>
  <c r="H1077" i="21"/>
  <c r="I1076" i="21"/>
  <c r="K1076" i="21"/>
  <c r="J1076" i="21"/>
  <c r="F1077" i="21"/>
  <c r="E1077" i="21"/>
  <c r="D1078" i="21"/>
  <c r="I1077" i="21"/>
  <c r="K1077" i="21"/>
  <c r="J1077" i="21"/>
  <c r="H1078" i="21"/>
  <c r="L1077" i="21"/>
  <c r="N1076" i="21"/>
  <c r="O1076" i="21"/>
  <c r="M1076" i="21"/>
  <c r="F1078" i="21"/>
  <c r="D1079" i="21"/>
  <c r="E1078" i="21"/>
  <c r="M1077" i="21"/>
  <c r="O1077" i="21"/>
  <c r="N1077" i="21"/>
  <c r="H1079" i="21"/>
  <c r="J1078" i="21"/>
  <c r="L1078" i="21"/>
  <c r="K1078" i="21"/>
  <c r="I1078" i="21"/>
  <c r="D1080" i="21"/>
  <c r="F1079" i="21"/>
  <c r="E1079" i="21"/>
  <c r="I1079" i="21"/>
  <c r="K1079" i="21"/>
  <c r="J1079" i="21"/>
  <c r="H1080" i="21"/>
  <c r="L1079" i="21"/>
  <c r="N1078" i="21"/>
  <c r="O1078" i="21"/>
  <c r="M1078" i="21"/>
  <c r="E1080" i="21"/>
  <c r="F1080" i="21"/>
  <c r="D1081" i="21"/>
  <c r="M1079" i="21"/>
  <c r="O1079" i="21"/>
  <c r="N1079" i="21"/>
  <c r="K1080" i="21"/>
  <c r="J1080" i="21"/>
  <c r="I1080" i="21"/>
  <c r="L1080" i="21"/>
  <c r="H1081" i="21"/>
  <c r="F1081" i="21"/>
  <c r="D1082" i="21"/>
  <c r="E1081" i="21"/>
  <c r="M1080" i="21"/>
  <c r="N1080" i="21"/>
  <c r="O1080" i="21"/>
  <c r="J1081" i="21"/>
  <c r="I1081" i="21"/>
  <c r="L1081" i="21"/>
  <c r="K1081" i="21"/>
  <c r="H1082" i="21"/>
  <c r="F1082" i="21"/>
  <c r="E1082" i="21"/>
  <c r="D1083" i="21"/>
  <c r="O1081" i="21"/>
  <c r="M1081" i="21"/>
  <c r="N1081" i="21"/>
  <c r="K1082" i="21"/>
  <c r="J1082" i="21"/>
  <c r="H1083" i="21"/>
  <c r="L1082" i="21"/>
  <c r="I1082" i="21"/>
  <c r="F1083" i="21"/>
  <c r="D1084" i="21"/>
  <c r="E1083" i="21"/>
  <c r="I1083" i="21"/>
  <c r="H1084" i="21"/>
  <c r="J1083" i="21"/>
  <c r="L1083" i="21"/>
  <c r="K1083" i="21"/>
  <c r="N1082" i="21"/>
  <c r="M1082" i="21"/>
  <c r="O1082" i="21"/>
  <c r="F1084" i="21"/>
  <c r="D1085" i="21"/>
  <c r="E1084" i="21"/>
  <c r="M1083" i="21"/>
  <c r="N1083" i="21"/>
  <c r="O1083" i="21"/>
  <c r="H1085" i="21"/>
  <c r="J1084" i="21"/>
  <c r="I1084" i="21"/>
  <c r="K1084" i="21"/>
  <c r="L1084" i="21"/>
  <c r="D1086" i="21"/>
  <c r="E1085" i="21"/>
  <c r="F1085" i="21"/>
  <c r="I1085" i="21"/>
  <c r="K1085" i="21"/>
  <c r="J1085" i="21"/>
  <c r="L1085" i="21"/>
  <c r="H1086" i="21"/>
  <c r="O1084" i="21"/>
  <c r="N1084" i="21"/>
  <c r="M1084" i="21"/>
  <c r="D1087" i="21"/>
  <c r="E1086" i="21"/>
  <c r="F1086" i="21"/>
  <c r="N1085" i="21"/>
  <c r="O1085" i="21"/>
  <c r="M1085" i="21"/>
  <c r="I1086" i="21"/>
  <c r="K1086" i="21"/>
  <c r="J1086" i="21"/>
  <c r="L1086" i="21"/>
  <c r="H1087" i="21"/>
  <c r="F1087" i="21"/>
  <c r="D1088" i="21"/>
  <c r="E1087" i="21"/>
  <c r="N1086" i="21"/>
  <c r="O1086" i="21"/>
  <c r="M1086" i="21"/>
  <c r="I1087" i="21"/>
  <c r="K1087" i="21"/>
  <c r="J1087" i="21"/>
  <c r="L1087" i="21"/>
  <c r="H1088" i="21"/>
  <c r="D1089" i="21"/>
  <c r="E1088" i="21"/>
  <c r="F1088" i="21"/>
  <c r="O1087" i="21"/>
  <c r="M1087" i="21"/>
  <c r="N1087" i="21"/>
  <c r="J1088" i="21"/>
  <c r="L1088" i="21"/>
  <c r="H1089" i="21"/>
  <c r="K1088" i="21"/>
  <c r="I1088" i="21"/>
  <c r="D1090" i="21"/>
  <c r="F1089" i="21"/>
  <c r="E1089" i="21"/>
  <c r="L1089" i="21"/>
  <c r="K1089" i="21"/>
  <c r="J1089" i="21"/>
  <c r="H1090" i="21"/>
  <c r="I1089" i="21"/>
  <c r="N1088" i="21"/>
  <c r="O1088" i="21"/>
  <c r="M1088" i="21"/>
  <c r="F1090" i="21"/>
  <c r="D1091" i="21"/>
  <c r="E1090" i="21"/>
  <c r="I1090" i="21"/>
  <c r="L1090" i="21"/>
  <c r="H1091" i="21"/>
  <c r="K1090" i="21"/>
  <c r="J1090" i="21"/>
  <c r="M1089" i="21"/>
  <c r="N1089" i="21"/>
  <c r="O1089" i="21"/>
  <c r="E1091" i="21"/>
  <c r="D1092" i="21"/>
  <c r="F1091" i="21"/>
  <c r="O1090" i="21"/>
  <c r="N1090" i="21"/>
  <c r="M1090" i="21"/>
  <c r="H1092" i="21"/>
  <c r="K1091" i="21"/>
  <c r="J1091" i="21"/>
  <c r="I1091" i="21"/>
  <c r="L1091" i="21"/>
  <c r="E1092" i="21"/>
  <c r="F1092" i="21"/>
  <c r="D1093" i="21"/>
  <c r="H1093" i="21"/>
  <c r="J1092" i="21"/>
  <c r="I1092" i="21"/>
  <c r="L1092" i="21"/>
  <c r="K1092" i="21"/>
  <c r="M1091" i="21"/>
  <c r="O1091" i="21"/>
  <c r="N1091" i="21"/>
  <c r="D1094" i="21"/>
  <c r="F1093" i="21"/>
  <c r="E1093" i="21"/>
  <c r="I1093" i="21"/>
  <c r="H1094" i="21"/>
  <c r="K1093" i="21"/>
  <c r="J1093" i="21"/>
  <c r="L1093" i="21"/>
  <c r="O1092" i="21"/>
  <c r="M1092" i="21"/>
  <c r="N1092" i="21"/>
  <c r="E1094" i="21"/>
  <c r="F1094" i="21"/>
  <c r="D1095" i="21"/>
  <c r="M1093" i="21"/>
  <c r="O1093" i="21"/>
  <c r="N1093" i="21"/>
  <c r="K1094" i="21"/>
  <c r="L1094" i="21"/>
  <c r="H1095" i="21"/>
  <c r="J1094" i="21"/>
  <c r="I1094" i="21"/>
  <c r="F1095" i="21"/>
  <c r="E1095" i="21"/>
  <c r="D1096" i="21"/>
  <c r="I1095" i="21"/>
  <c r="K1095" i="21"/>
  <c r="H1096" i="21"/>
  <c r="L1095" i="21"/>
  <c r="J1095" i="21"/>
  <c r="N1094" i="21"/>
  <c r="M1094" i="21"/>
  <c r="O1094" i="21"/>
  <c r="E1096" i="21"/>
  <c r="F1096" i="21"/>
  <c r="D1097" i="21"/>
  <c r="O1095" i="21"/>
  <c r="M1095" i="21"/>
  <c r="N1095" i="21"/>
  <c r="I1096" i="21"/>
  <c r="J1096" i="21"/>
  <c r="L1096" i="21"/>
  <c r="H1097" i="21"/>
  <c r="K1096" i="21"/>
  <c r="D1098" i="21"/>
  <c r="E1097" i="21"/>
  <c r="F1097" i="21"/>
  <c r="N1096" i="21"/>
  <c r="O1096" i="21"/>
  <c r="M1096" i="21"/>
  <c r="K1097" i="21"/>
  <c r="L1097" i="21"/>
  <c r="J1097" i="21"/>
  <c r="H1098" i="21"/>
  <c r="I1097" i="21"/>
  <c r="D1099" i="21"/>
  <c r="F1098" i="21"/>
  <c r="E1098" i="21"/>
  <c r="I1098" i="21"/>
  <c r="K1098" i="21"/>
  <c r="H1099" i="21"/>
  <c r="J1098" i="21"/>
  <c r="L1098" i="21"/>
  <c r="O1097" i="21"/>
  <c r="M1097" i="21"/>
  <c r="N1097" i="21"/>
  <c r="E1099" i="21"/>
  <c r="D1100" i="21"/>
  <c r="F1099" i="21"/>
  <c r="O1098" i="21"/>
  <c r="N1098" i="21"/>
  <c r="M1098" i="21"/>
  <c r="L1099" i="21"/>
  <c r="J1099" i="21"/>
  <c r="K1099" i="21"/>
  <c r="I1099" i="21"/>
  <c r="H1100" i="21"/>
  <c r="F1100" i="21"/>
  <c r="E1100" i="21"/>
  <c r="D1101" i="21"/>
  <c r="O1099" i="21"/>
  <c r="M1099" i="21"/>
  <c r="N1099" i="21"/>
  <c r="J1100" i="21"/>
  <c r="K1100" i="21"/>
  <c r="L1100" i="21"/>
  <c r="H1101" i="21"/>
  <c r="I1100" i="21"/>
  <c r="D1102" i="21"/>
  <c r="E1101" i="21"/>
  <c r="F1101" i="21"/>
  <c r="I1101" i="21"/>
  <c r="J1101" i="21"/>
  <c r="H1102" i="21"/>
  <c r="L1101" i="21"/>
  <c r="K1101" i="21"/>
  <c r="O1100" i="21"/>
  <c r="M1100" i="21"/>
  <c r="N1100" i="21"/>
  <c r="F1102" i="21"/>
  <c r="E1102" i="21"/>
  <c r="D1103" i="21"/>
  <c r="M1101" i="21"/>
  <c r="O1101" i="21"/>
  <c r="N1101" i="21"/>
  <c r="K1102" i="21"/>
  <c r="L1102" i="21"/>
  <c r="I1102" i="21"/>
  <c r="J1102" i="21"/>
  <c r="H1103" i="21"/>
  <c r="F1103" i="21"/>
  <c r="D1104" i="21"/>
  <c r="E1103" i="21"/>
  <c r="N1102" i="21"/>
  <c r="O1102" i="21"/>
  <c r="M1102" i="21"/>
  <c r="L1103" i="21"/>
  <c r="K1103" i="21"/>
  <c r="H1104" i="21"/>
  <c r="I1103" i="21"/>
  <c r="J1103" i="21"/>
  <c r="E1104" i="21"/>
  <c r="D1105" i="21"/>
  <c r="F1104" i="21"/>
  <c r="L1104" i="21"/>
  <c r="J1104" i="21"/>
  <c r="I1104" i="21"/>
  <c r="K1104" i="21"/>
  <c r="H1105" i="21"/>
  <c r="M1103" i="21"/>
  <c r="N1103" i="21"/>
  <c r="O1103" i="21"/>
  <c r="F1105" i="21"/>
  <c r="E1105" i="21"/>
  <c r="D1106" i="21"/>
  <c r="M1104" i="21"/>
  <c r="O1104" i="21"/>
  <c r="N1104" i="21"/>
  <c r="H1106" i="21"/>
  <c r="K1105" i="21"/>
  <c r="L1105" i="21"/>
  <c r="I1105" i="21"/>
  <c r="J1105" i="21"/>
  <c r="D1107" i="21"/>
  <c r="E1106" i="21"/>
  <c r="F1106" i="21"/>
  <c r="K1106" i="21"/>
  <c r="L1106" i="21"/>
  <c r="J1106" i="21"/>
  <c r="I1106" i="21"/>
  <c r="H1107" i="21"/>
  <c r="M1105" i="21"/>
  <c r="N1105" i="21"/>
  <c r="O1105" i="21"/>
  <c r="D1108" i="21"/>
  <c r="E1107" i="21"/>
  <c r="F1107" i="21"/>
  <c r="O1106" i="21"/>
  <c r="N1106" i="21"/>
  <c r="M1106" i="21"/>
  <c r="K1107" i="21"/>
  <c r="J1107" i="21"/>
  <c r="L1107" i="21"/>
  <c r="I1107" i="21"/>
  <c r="H1108" i="21"/>
  <c r="F1108" i="21"/>
  <c r="E1108" i="21"/>
  <c r="D1109" i="21"/>
  <c r="O1107" i="21"/>
  <c r="N1107" i="21"/>
  <c r="M1107" i="21"/>
  <c r="H1109" i="21"/>
  <c r="K1108" i="21"/>
  <c r="I1108" i="21"/>
  <c r="J1108" i="21"/>
  <c r="L1108" i="21"/>
  <c r="D1110" i="21"/>
  <c r="F1109" i="21"/>
  <c r="E1109" i="21"/>
  <c r="H1110" i="21"/>
  <c r="K1109" i="21"/>
  <c r="J1109" i="21"/>
  <c r="I1109" i="21"/>
  <c r="L1109" i="21"/>
  <c r="M1108" i="21"/>
  <c r="N1108" i="21"/>
  <c r="O1108" i="21"/>
  <c r="E1110" i="21"/>
  <c r="F1110" i="21"/>
  <c r="D1111" i="21"/>
  <c r="L1110" i="21"/>
  <c r="H1111" i="21"/>
  <c r="I1110" i="21"/>
  <c r="K1110" i="21"/>
  <c r="J1110" i="21"/>
  <c r="O1109" i="21"/>
  <c r="M1109" i="21"/>
  <c r="N1109" i="21"/>
  <c r="D1112" i="21"/>
  <c r="E1111" i="21"/>
  <c r="F1111" i="21"/>
  <c r="L1111" i="21"/>
  <c r="I1111" i="21"/>
  <c r="H1112" i="21"/>
  <c r="K1111" i="21"/>
  <c r="J1111" i="21"/>
  <c r="N1110" i="21"/>
  <c r="M1110" i="21"/>
  <c r="O1110" i="21"/>
  <c r="D1113" i="21"/>
  <c r="E1112" i="21"/>
  <c r="F1112" i="21"/>
  <c r="N1111" i="21"/>
  <c r="O1111" i="21"/>
  <c r="M1111" i="21"/>
  <c r="K1112" i="21"/>
  <c r="L1112" i="21"/>
  <c r="I1112" i="21"/>
  <c r="H1113" i="21"/>
  <c r="J1112" i="21"/>
  <c r="D1114" i="21"/>
  <c r="F1113" i="21"/>
  <c r="E1113" i="21"/>
  <c r="N1112" i="21"/>
  <c r="O1112" i="21"/>
  <c r="M1112" i="21"/>
  <c r="L1113" i="21"/>
  <c r="I1113" i="21"/>
  <c r="K1113" i="21"/>
  <c r="H1114" i="21"/>
  <c r="J1113" i="21"/>
  <c r="F1114" i="21"/>
  <c r="D1115" i="21"/>
  <c r="E1114" i="21"/>
  <c r="O1113" i="21"/>
  <c r="N1113" i="21"/>
  <c r="M1113" i="21"/>
  <c r="H1115" i="21"/>
  <c r="I1114" i="21"/>
  <c r="J1114" i="21"/>
  <c r="L1114" i="21"/>
  <c r="K1114" i="21"/>
  <c r="D1116" i="21"/>
  <c r="E1115" i="21"/>
  <c r="F1115" i="21"/>
  <c r="L1115" i="21"/>
  <c r="J1115" i="21"/>
  <c r="H1116" i="21"/>
  <c r="I1115" i="21"/>
  <c r="K1115" i="21"/>
  <c r="M1114" i="21"/>
  <c r="O1114" i="21"/>
  <c r="N1114" i="21"/>
  <c r="E1116" i="21"/>
  <c r="F1116" i="21"/>
  <c r="D1117" i="21"/>
  <c r="L1116" i="21"/>
  <c r="H1117" i="21"/>
  <c r="I1116" i="21"/>
  <c r="J1116" i="21"/>
  <c r="K1116" i="21"/>
  <c r="N1115" i="21"/>
  <c r="O1115" i="21"/>
  <c r="M1115" i="21"/>
  <c r="E1117" i="21"/>
  <c r="D1118" i="21"/>
  <c r="F1117" i="21"/>
  <c r="H1118" i="21"/>
  <c r="K1117" i="21"/>
  <c r="L1117" i="21"/>
  <c r="J1117" i="21"/>
  <c r="I1117" i="21"/>
  <c r="O1116" i="21"/>
  <c r="N1116" i="21"/>
  <c r="M1116" i="21"/>
  <c r="D1119" i="21"/>
  <c r="E1118" i="21"/>
  <c r="F1118" i="21"/>
  <c r="K1118" i="21"/>
  <c r="J1118" i="21"/>
  <c r="H1119" i="21"/>
  <c r="I1118" i="21"/>
  <c r="L1118" i="21"/>
  <c r="N1117" i="21"/>
  <c r="O1117" i="21"/>
  <c r="M1117" i="21"/>
  <c r="F1119" i="21"/>
  <c r="E1119" i="21"/>
  <c r="D1120" i="21"/>
  <c r="H1120" i="21"/>
  <c r="K1119" i="21"/>
  <c r="L1119" i="21"/>
  <c r="J1119" i="21"/>
  <c r="I1119" i="21"/>
  <c r="O1118" i="21"/>
  <c r="N1118" i="21"/>
  <c r="M1118" i="21"/>
  <c r="E1120" i="21"/>
  <c r="F1120" i="21"/>
  <c r="D1121" i="21"/>
  <c r="H1121" i="21"/>
  <c r="J1120" i="21"/>
  <c r="L1120" i="21"/>
  <c r="I1120" i="21"/>
  <c r="K1120" i="21"/>
  <c r="N1119" i="21"/>
  <c r="M1119" i="21"/>
  <c r="O1119" i="21"/>
  <c r="E1121" i="21"/>
  <c r="D1122" i="21"/>
  <c r="F1121" i="21"/>
  <c r="K1121" i="21"/>
  <c r="L1121" i="21"/>
  <c r="H1122" i="21"/>
  <c r="J1121" i="21"/>
  <c r="I1121" i="21"/>
  <c r="O1120" i="21"/>
  <c r="N1120" i="21"/>
  <c r="M1120" i="21"/>
  <c r="F1122" i="21"/>
  <c r="E1122" i="21"/>
  <c r="D1123" i="21"/>
  <c r="J1122" i="21"/>
  <c r="K1122" i="21"/>
  <c r="L1122" i="21"/>
  <c r="I1122" i="21"/>
  <c r="H1123" i="21"/>
  <c r="M1121" i="21"/>
  <c r="O1121" i="21"/>
  <c r="N1121" i="21"/>
  <c r="F1123" i="21"/>
  <c r="D1124" i="21"/>
  <c r="E1123" i="21"/>
  <c r="N1122" i="21"/>
  <c r="M1122" i="21"/>
  <c r="O1122" i="21"/>
  <c r="J1123" i="21"/>
  <c r="I1123" i="21"/>
  <c r="H1124" i="21"/>
  <c r="L1123" i="21"/>
  <c r="K1123" i="21"/>
  <c r="D1125" i="21"/>
  <c r="E1124" i="21"/>
  <c r="F1124" i="21"/>
  <c r="M1123" i="21"/>
  <c r="O1123" i="21"/>
  <c r="N1123" i="21"/>
  <c r="L1124" i="21"/>
  <c r="K1124" i="21"/>
  <c r="J1124" i="21"/>
  <c r="I1124" i="21"/>
  <c r="H1125" i="21"/>
  <c r="F1125" i="21"/>
  <c r="D1126" i="21"/>
  <c r="E1125" i="21"/>
  <c r="O1124" i="21"/>
  <c r="M1124" i="21"/>
  <c r="N1124" i="21"/>
  <c r="J1125" i="21"/>
  <c r="I1125" i="21"/>
  <c r="K1125" i="21"/>
  <c r="L1125" i="21"/>
  <c r="H1126" i="21"/>
  <c r="F1126" i="21"/>
  <c r="E1126" i="21"/>
  <c r="D1127" i="21"/>
  <c r="N1125" i="21"/>
  <c r="M1125" i="21"/>
  <c r="O1125" i="21"/>
  <c r="L1126" i="21"/>
  <c r="H1127" i="21"/>
  <c r="K1126" i="21"/>
  <c r="I1126" i="21"/>
  <c r="J1126" i="21"/>
  <c r="D1128" i="21"/>
  <c r="E1127" i="21"/>
  <c r="F1127" i="21"/>
  <c r="H1128" i="21"/>
  <c r="L1127" i="21"/>
  <c r="K1127" i="21"/>
  <c r="I1127" i="21"/>
  <c r="J1127" i="21"/>
  <c r="O1126" i="21"/>
  <c r="M1126" i="21"/>
  <c r="N1126" i="21"/>
  <c r="D1129" i="21"/>
  <c r="E1128" i="21"/>
  <c r="F1128" i="21"/>
  <c r="J1128" i="21"/>
  <c r="I1128" i="21"/>
  <c r="H1129" i="21"/>
  <c r="K1128" i="21"/>
  <c r="L1128" i="21"/>
  <c r="M1127" i="21"/>
  <c r="O1127" i="21"/>
  <c r="N1127" i="21"/>
  <c r="E1129" i="21"/>
  <c r="F1129" i="21"/>
  <c r="D1130" i="21"/>
  <c r="M1128" i="21"/>
  <c r="N1128" i="21"/>
  <c r="O1128" i="21"/>
  <c r="K1129" i="21"/>
  <c r="H1130" i="21"/>
  <c r="I1129" i="21"/>
  <c r="L1129" i="21"/>
  <c r="J1129" i="21"/>
  <c r="F1130" i="21"/>
  <c r="E1130" i="21"/>
  <c r="D1131" i="21"/>
  <c r="L1130" i="21"/>
  <c r="J1130" i="21"/>
  <c r="H1131" i="21"/>
  <c r="I1130" i="21"/>
  <c r="K1130" i="21"/>
  <c r="M1129" i="21"/>
  <c r="N1129" i="21"/>
  <c r="O1129" i="21"/>
  <c r="D1132" i="21"/>
  <c r="F1131" i="21"/>
  <c r="E1131" i="21"/>
  <c r="L1131" i="21"/>
  <c r="J1131" i="21"/>
  <c r="H1132" i="21"/>
  <c r="I1131" i="21"/>
  <c r="K1131" i="21"/>
  <c r="O1130" i="21"/>
  <c r="M1130" i="21"/>
  <c r="N1130" i="21"/>
  <c r="F1132" i="21"/>
  <c r="E1132" i="21"/>
  <c r="D1133" i="21"/>
  <c r="K1132" i="21"/>
  <c r="I1132" i="21"/>
  <c r="J1132" i="21"/>
  <c r="H1133" i="21"/>
  <c r="L1132" i="21"/>
  <c r="M1131" i="21"/>
  <c r="O1131" i="21"/>
  <c r="N1131" i="21"/>
  <c r="E1133" i="21"/>
  <c r="D1134" i="21"/>
  <c r="F1133" i="21"/>
  <c r="N1132" i="21"/>
  <c r="O1132" i="21"/>
  <c r="M1132" i="21"/>
  <c r="K1133" i="21"/>
  <c r="J1133" i="21"/>
  <c r="I1133" i="21"/>
  <c r="H1134" i="21"/>
  <c r="L1133" i="21"/>
  <c r="F1134" i="21"/>
  <c r="E1134" i="21"/>
  <c r="D1135" i="21"/>
  <c r="M1133" i="21"/>
  <c r="O1133" i="21"/>
  <c r="N1133" i="21"/>
  <c r="J1134" i="21"/>
  <c r="K1134" i="21"/>
  <c r="H1135" i="21"/>
  <c r="L1134" i="21"/>
  <c r="I1134" i="21"/>
  <c r="F1135" i="21"/>
  <c r="D1136" i="21"/>
  <c r="E1135" i="21"/>
  <c r="L1135" i="21"/>
  <c r="J1135" i="21"/>
  <c r="H1136" i="21"/>
  <c r="I1135" i="21"/>
  <c r="K1135" i="21"/>
  <c r="N1134" i="21"/>
  <c r="M1134" i="21"/>
  <c r="O1134" i="21"/>
  <c r="F1136" i="21"/>
  <c r="D1137" i="21"/>
  <c r="E1136" i="21"/>
  <c r="J1136" i="21"/>
  <c r="K1136" i="21"/>
  <c r="I1136" i="21"/>
  <c r="L1136" i="21"/>
  <c r="H1137" i="21"/>
  <c r="O1135" i="21"/>
  <c r="M1135" i="21"/>
  <c r="N1135" i="21"/>
  <c r="F1137" i="21"/>
  <c r="D1138" i="21"/>
  <c r="E1137" i="21"/>
  <c r="N1136" i="21"/>
  <c r="O1136" i="21"/>
  <c r="M1136" i="21"/>
  <c r="L1137" i="21"/>
  <c r="I1137" i="21"/>
  <c r="J1137" i="21"/>
  <c r="H1138" i="21"/>
  <c r="K1137" i="21"/>
  <c r="F1138" i="21"/>
  <c r="E1138" i="21"/>
  <c r="D1139" i="21"/>
  <c r="M1137" i="21"/>
  <c r="O1137" i="21"/>
  <c r="N1137" i="21"/>
  <c r="K1138" i="21"/>
  <c r="L1138" i="21"/>
  <c r="H1139" i="21"/>
  <c r="J1138" i="21"/>
  <c r="I1138" i="21"/>
  <c r="F1139" i="21"/>
  <c r="E1139" i="21"/>
  <c r="D1140" i="21"/>
  <c r="K1139" i="21"/>
  <c r="L1139" i="21"/>
  <c r="J1139" i="21"/>
  <c r="H1140" i="21"/>
  <c r="I1139" i="21"/>
  <c r="O1138" i="21"/>
  <c r="M1138" i="21"/>
  <c r="N1138" i="21"/>
  <c r="F1140" i="21"/>
  <c r="E1140" i="21"/>
  <c r="D1141" i="21"/>
  <c r="L1140" i="21"/>
  <c r="K1140" i="21"/>
  <c r="H1141" i="21"/>
  <c r="J1140" i="21"/>
  <c r="I1140" i="21"/>
  <c r="N1139" i="21"/>
  <c r="M1139" i="21"/>
  <c r="O1139" i="21"/>
  <c r="F1141" i="21"/>
  <c r="D1142" i="21"/>
  <c r="E1141" i="21"/>
  <c r="L1141" i="21"/>
  <c r="K1141" i="21"/>
  <c r="J1141" i="21"/>
  <c r="H1142" i="21"/>
  <c r="I1141" i="21"/>
  <c r="N1140" i="21"/>
  <c r="M1140" i="21"/>
  <c r="O1140" i="21"/>
  <c r="D1143" i="21"/>
  <c r="F1142" i="21"/>
  <c r="E1142" i="21"/>
  <c r="L1142" i="21"/>
  <c r="H1143" i="21"/>
  <c r="J1142" i="21"/>
  <c r="I1142" i="21"/>
  <c r="K1142" i="21"/>
  <c r="O1141" i="21"/>
  <c r="M1141" i="21"/>
  <c r="N1141" i="21"/>
  <c r="D1144" i="21"/>
  <c r="F1143" i="21"/>
  <c r="E1143" i="21"/>
  <c r="J1143" i="21"/>
  <c r="K1143" i="21"/>
  <c r="L1143" i="21"/>
  <c r="I1143" i="21"/>
  <c r="H1144" i="21"/>
  <c r="O1142" i="21"/>
  <c r="N1142" i="21"/>
  <c r="M1142" i="21"/>
  <c r="D1145" i="21"/>
  <c r="F1144" i="21"/>
  <c r="E1144" i="21"/>
  <c r="M1143" i="21"/>
  <c r="O1143" i="21"/>
  <c r="N1143" i="21"/>
  <c r="H1145" i="21"/>
  <c r="I1144" i="21"/>
  <c r="J1144" i="21"/>
  <c r="K1144" i="21"/>
  <c r="L1144" i="21"/>
  <c r="F1145" i="21"/>
  <c r="D1146" i="21"/>
  <c r="E1145" i="21"/>
  <c r="I1145" i="21"/>
  <c r="J1145" i="21"/>
  <c r="K1145" i="21"/>
  <c r="H1146" i="21"/>
  <c r="L1145" i="21"/>
  <c r="N1144" i="21"/>
  <c r="M1144" i="21"/>
  <c r="O1144" i="21"/>
  <c r="E1146" i="21"/>
  <c r="F1146" i="21"/>
  <c r="D1147" i="21"/>
  <c r="M1145" i="21"/>
  <c r="O1145" i="21"/>
  <c r="N1145" i="21"/>
  <c r="I1146" i="21"/>
  <c r="J1146" i="21"/>
  <c r="H1147" i="21"/>
  <c r="L1146" i="21"/>
  <c r="K1146" i="21"/>
  <c r="D1148" i="21"/>
  <c r="F1147" i="21"/>
  <c r="E1147" i="21"/>
  <c r="N1146" i="21"/>
  <c r="M1146" i="21"/>
  <c r="O1146" i="21"/>
  <c r="K1147" i="21"/>
  <c r="I1147" i="21"/>
  <c r="J1147" i="21"/>
  <c r="L1147" i="21"/>
  <c r="H1148" i="21"/>
  <c r="D1149" i="21"/>
  <c r="E1148" i="21"/>
  <c r="F1148" i="21"/>
  <c r="O1147" i="21"/>
  <c r="N1147" i="21"/>
  <c r="M1147" i="21"/>
  <c r="J1148" i="21"/>
  <c r="I1148" i="21"/>
  <c r="H1149" i="21"/>
  <c r="K1148" i="21"/>
  <c r="L1148" i="21"/>
  <c r="F1149" i="21"/>
  <c r="D1150" i="21"/>
  <c r="E1149" i="21"/>
  <c r="M1148" i="21"/>
  <c r="O1148" i="21"/>
  <c r="N1148" i="21"/>
  <c r="L1149" i="21"/>
  <c r="J1149" i="21"/>
  <c r="I1149" i="21"/>
  <c r="H1150" i="21"/>
  <c r="K1149" i="21"/>
  <c r="E1150" i="21"/>
  <c r="D1151" i="21"/>
  <c r="F1150" i="21"/>
  <c r="N1149" i="21"/>
  <c r="M1149" i="21"/>
  <c r="O1149" i="21"/>
  <c r="L1150" i="21"/>
  <c r="J1150" i="21"/>
  <c r="H1151" i="21"/>
  <c r="I1150" i="21"/>
  <c r="K1150" i="21"/>
  <c r="E1151" i="21"/>
  <c r="D1152" i="21"/>
  <c r="F1151" i="21"/>
  <c r="K1151" i="21"/>
  <c r="J1151" i="21"/>
  <c r="H1152" i="21"/>
  <c r="L1151" i="21"/>
  <c r="I1151" i="21"/>
  <c r="O1150" i="21"/>
  <c r="N1150" i="21"/>
  <c r="M1150" i="21"/>
  <c r="D1153" i="21"/>
  <c r="F1152" i="21"/>
  <c r="E1152" i="21"/>
  <c r="L1152" i="21"/>
  <c r="J1152" i="21"/>
  <c r="K1152" i="21"/>
  <c r="H1153" i="21"/>
  <c r="I1152" i="21"/>
  <c r="N1151" i="21"/>
  <c r="O1151" i="21"/>
  <c r="M1151" i="21"/>
  <c r="E1153" i="21"/>
  <c r="D1154" i="21"/>
  <c r="F1153" i="21"/>
  <c r="H1154" i="21"/>
  <c r="L1153" i="21"/>
  <c r="J1153" i="21"/>
  <c r="I1153" i="21"/>
  <c r="K1153" i="21"/>
  <c r="O1152" i="21"/>
  <c r="N1152" i="21"/>
  <c r="M1152" i="21"/>
  <c r="F1154" i="21"/>
  <c r="D1155" i="21"/>
  <c r="E1154" i="21"/>
  <c r="K1154" i="21"/>
  <c r="J1154" i="21"/>
  <c r="L1154" i="21"/>
  <c r="I1154" i="21"/>
  <c r="H1155" i="21"/>
  <c r="N1153" i="21"/>
  <c r="M1153" i="21"/>
  <c r="O1153" i="21"/>
  <c r="E1155" i="21"/>
  <c r="D1156" i="21"/>
  <c r="F1155" i="21"/>
  <c r="O1154" i="21"/>
  <c r="N1154" i="21"/>
  <c r="M1154" i="21"/>
  <c r="H1156" i="21"/>
  <c r="J1155" i="21"/>
  <c r="L1155" i="21"/>
  <c r="K1155" i="21"/>
  <c r="I1155" i="21"/>
  <c r="D1157" i="21"/>
  <c r="E1156" i="21"/>
  <c r="F1156" i="21"/>
  <c r="I1156" i="21"/>
  <c r="H1157" i="21"/>
  <c r="K1156" i="21"/>
  <c r="J1156" i="21"/>
  <c r="L1156" i="21"/>
  <c r="O1155" i="21"/>
  <c r="M1155" i="21"/>
  <c r="N1155" i="21"/>
  <c r="E1157" i="21"/>
  <c r="D1158" i="21"/>
  <c r="F1157" i="21"/>
  <c r="O1156" i="21"/>
  <c r="M1156" i="21"/>
  <c r="N1156" i="21"/>
  <c r="K1157" i="21"/>
  <c r="I1157" i="21"/>
  <c r="L1157" i="21"/>
  <c r="J1157" i="21"/>
  <c r="H1158" i="21"/>
  <c r="F1158" i="21"/>
  <c r="D1159" i="21"/>
  <c r="E1158" i="21"/>
  <c r="M1157" i="21"/>
  <c r="N1157" i="21"/>
  <c r="O1157" i="21"/>
  <c r="J1158" i="21"/>
  <c r="I1158" i="21"/>
  <c r="K1158" i="21"/>
  <c r="H1159" i="21"/>
  <c r="L1158" i="21"/>
  <c r="D1160" i="21"/>
  <c r="F1159" i="21"/>
  <c r="E1159" i="21"/>
  <c r="N1158" i="21"/>
  <c r="O1158" i="21"/>
  <c r="M1158" i="21"/>
  <c r="H1160" i="21"/>
  <c r="I1159" i="21"/>
  <c r="J1159" i="21"/>
  <c r="K1159" i="21"/>
  <c r="L1159" i="21"/>
  <c r="D1161" i="21"/>
  <c r="F1160" i="21"/>
  <c r="E1160" i="21"/>
  <c r="J1160" i="21"/>
  <c r="K1160" i="21"/>
  <c r="H1161" i="21"/>
  <c r="I1160" i="21"/>
  <c r="L1160" i="21"/>
  <c r="O1159" i="21"/>
  <c r="N1159" i="21"/>
  <c r="M1159" i="21"/>
  <c r="F1161" i="21"/>
  <c r="D1162" i="21"/>
  <c r="E1161" i="21"/>
  <c r="I1161" i="21"/>
  <c r="H1162" i="21"/>
  <c r="J1161" i="21"/>
  <c r="K1161" i="21"/>
  <c r="L1161" i="21"/>
  <c r="O1160" i="21"/>
  <c r="M1160" i="21"/>
  <c r="N1160" i="21"/>
  <c r="F1162" i="21"/>
  <c r="D1163" i="21"/>
  <c r="E1162" i="21"/>
  <c r="M1161" i="21"/>
  <c r="O1161" i="21"/>
  <c r="N1161" i="21"/>
  <c r="K1162" i="21"/>
  <c r="I1162" i="21"/>
  <c r="L1162" i="21"/>
  <c r="H1163" i="21"/>
  <c r="J1162" i="21"/>
  <c r="F1163" i="21"/>
  <c r="E1163" i="21"/>
  <c r="D1164" i="21"/>
  <c r="N1162" i="21"/>
  <c r="M1162" i="21"/>
  <c r="O1162" i="21"/>
  <c r="H1164" i="21"/>
  <c r="L1163" i="21"/>
  <c r="I1163" i="21"/>
  <c r="J1163" i="21"/>
  <c r="K1163" i="21"/>
  <c r="D1165" i="21"/>
  <c r="E1164" i="21"/>
  <c r="F1164" i="21"/>
  <c r="I1164" i="21"/>
  <c r="L1164" i="21"/>
  <c r="H1165" i="21"/>
  <c r="J1164" i="21"/>
  <c r="K1164" i="21"/>
  <c r="M1163" i="21"/>
  <c r="N1163" i="21"/>
  <c r="O1163" i="21"/>
  <c r="F1165" i="21"/>
  <c r="D1166" i="21"/>
  <c r="E1165" i="21"/>
  <c r="O1164" i="21"/>
  <c r="M1164" i="21"/>
  <c r="N1164" i="21"/>
  <c r="L1165" i="21"/>
  <c r="H1166" i="21"/>
  <c r="J1165" i="21"/>
  <c r="I1165" i="21"/>
  <c r="K1165" i="21"/>
  <c r="F1166" i="21"/>
  <c r="D1167" i="21"/>
  <c r="E1166" i="21"/>
  <c r="L1166" i="21"/>
  <c r="H1167" i="21"/>
  <c r="K1166" i="21"/>
  <c r="I1166" i="21"/>
  <c r="J1166" i="21"/>
  <c r="O1165" i="21"/>
  <c r="N1165" i="21"/>
  <c r="M1165" i="21"/>
  <c r="D1168" i="21"/>
  <c r="E1167" i="21"/>
  <c r="F1167" i="21"/>
  <c r="H1168" i="21"/>
  <c r="L1167" i="21"/>
  <c r="K1167" i="21"/>
  <c r="J1167" i="21"/>
  <c r="I1167" i="21"/>
  <c r="N1166" i="21"/>
  <c r="O1166" i="21"/>
  <c r="M1166" i="21"/>
  <c r="F1168" i="21"/>
  <c r="E1168" i="21"/>
  <c r="D1169" i="21"/>
  <c r="L1168" i="21"/>
  <c r="H1169" i="21"/>
  <c r="I1168" i="21"/>
  <c r="J1168" i="21"/>
  <c r="K1168" i="21"/>
  <c r="N1167" i="21"/>
  <c r="M1167" i="21"/>
  <c r="O1167" i="21"/>
  <c r="E1169" i="21"/>
  <c r="F1169" i="21"/>
  <c r="D1170" i="21"/>
  <c r="L1169" i="21"/>
  <c r="J1169" i="21"/>
  <c r="H1170" i="21"/>
  <c r="I1169" i="21"/>
  <c r="K1169" i="21"/>
  <c r="N1168" i="21"/>
  <c r="M1168" i="21"/>
  <c r="O1168" i="21"/>
  <c r="E1170" i="21"/>
  <c r="F1170" i="21"/>
  <c r="D1171" i="21"/>
  <c r="K1170" i="21"/>
  <c r="L1170" i="21"/>
  <c r="H1171" i="21"/>
  <c r="J1170" i="21"/>
  <c r="I1170" i="21"/>
  <c r="N1169" i="21"/>
  <c r="O1169" i="21"/>
  <c r="M1169" i="21"/>
  <c r="E1171" i="21"/>
  <c r="F1171" i="21"/>
  <c r="D1172" i="21"/>
  <c r="K1171" i="21"/>
  <c r="I1171" i="21"/>
  <c r="J1171" i="21"/>
  <c r="L1171" i="21"/>
  <c r="H1172" i="21"/>
  <c r="M1170" i="21"/>
  <c r="N1170" i="21"/>
  <c r="O1170" i="21"/>
  <c r="D1173" i="21"/>
  <c r="E1172" i="21"/>
  <c r="F1172" i="21"/>
  <c r="O1171" i="21"/>
  <c r="N1171" i="21"/>
  <c r="M1171" i="21"/>
  <c r="K1172" i="21"/>
  <c r="J1172" i="21"/>
  <c r="I1172" i="21"/>
  <c r="L1172" i="21"/>
  <c r="H1173" i="21"/>
  <c r="E1173" i="21"/>
  <c r="F1173" i="21"/>
  <c r="D1174" i="21"/>
  <c r="N1172" i="21"/>
  <c r="O1172" i="21"/>
  <c r="M1172" i="21"/>
  <c r="H1174" i="21"/>
  <c r="K1173" i="21"/>
  <c r="J1173" i="21"/>
  <c r="I1173" i="21"/>
  <c r="L1173" i="21"/>
  <c r="D1175" i="21"/>
  <c r="E1174" i="21"/>
  <c r="F1174" i="21"/>
  <c r="I1174" i="21"/>
  <c r="J1174" i="21"/>
  <c r="H1175" i="21"/>
  <c r="L1174" i="21"/>
  <c r="K1174" i="21"/>
  <c r="N1173" i="21"/>
  <c r="M1173" i="21"/>
  <c r="O1173" i="21"/>
  <c r="F1175" i="21"/>
  <c r="D1176" i="21"/>
  <c r="E1175" i="21"/>
  <c r="M1174" i="21"/>
  <c r="N1174" i="21"/>
  <c r="O1174" i="21"/>
  <c r="K1175" i="21"/>
  <c r="I1175" i="21"/>
  <c r="J1175" i="21"/>
  <c r="H1176" i="21"/>
  <c r="L1175" i="21"/>
  <c r="F1176" i="21"/>
  <c r="D1177" i="21"/>
  <c r="E1176" i="21"/>
  <c r="O1175" i="21"/>
  <c r="N1175" i="21"/>
  <c r="M1175" i="21"/>
  <c r="I1176" i="21"/>
  <c r="L1176" i="21"/>
  <c r="H1177" i="21"/>
  <c r="J1176" i="21"/>
  <c r="K1176" i="21"/>
  <c r="D1178" i="21"/>
  <c r="F1177" i="21"/>
  <c r="E1177" i="21"/>
  <c r="M1176" i="21"/>
  <c r="O1176" i="21"/>
  <c r="N1176" i="21"/>
  <c r="L1177" i="21"/>
  <c r="J1177" i="21"/>
  <c r="K1177" i="21"/>
  <c r="H1178" i="21"/>
  <c r="I1177" i="21"/>
  <c r="F1178" i="21"/>
  <c r="E1178" i="21"/>
  <c r="D1179" i="21"/>
  <c r="L1178" i="21"/>
  <c r="K1178" i="21"/>
  <c r="I1178" i="21"/>
  <c r="H1179" i="21"/>
  <c r="J1178" i="21"/>
  <c r="M1177" i="21"/>
  <c r="N1177" i="21"/>
  <c r="O1177" i="21"/>
  <c r="E1179" i="21"/>
  <c r="F1179" i="21"/>
  <c r="D1180" i="21"/>
  <c r="N1178" i="21"/>
  <c r="M1178" i="21"/>
  <c r="O1178" i="21"/>
  <c r="H1180" i="21"/>
  <c r="I1179" i="21"/>
  <c r="K1179" i="21"/>
  <c r="J1179" i="21"/>
  <c r="L1179" i="21"/>
  <c r="F1180" i="21"/>
  <c r="D1181" i="21"/>
  <c r="E1180" i="21"/>
  <c r="J1180" i="21"/>
  <c r="H1181" i="21"/>
  <c r="L1180" i="21"/>
  <c r="K1180" i="21"/>
  <c r="I1180" i="21"/>
  <c r="N1179" i="21"/>
  <c r="O1179" i="21"/>
  <c r="M1179" i="21"/>
  <c r="E1181" i="21"/>
  <c r="F1181" i="21"/>
  <c r="D1182" i="21"/>
  <c r="I1181" i="21"/>
  <c r="L1181" i="21"/>
  <c r="H1182" i="21"/>
  <c r="K1181" i="21"/>
  <c r="J1181" i="21"/>
  <c r="N1180" i="21"/>
  <c r="O1180" i="21"/>
  <c r="M1180" i="21"/>
  <c r="D1183" i="21"/>
  <c r="F1182" i="21"/>
  <c r="E1182" i="21"/>
  <c r="N1181" i="21"/>
  <c r="M1181" i="21"/>
  <c r="O1181" i="21"/>
  <c r="I1182" i="21"/>
  <c r="K1182" i="21"/>
  <c r="H1183" i="21"/>
  <c r="L1182" i="21"/>
  <c r="J1182" i="21"/>
  <c r="F1183" i="21"/>
  <c r="E1183" i="21"/>
  <c r="D1184" i="21"/>
  <c r="N1182" i="21"/>
  <c r="O1182" i="21"/>
  <c r="M1182" i="21"/>
  <c r="L1183" i="21"/>
  <c r="H1184" i="21"/>
  <c r="K1183" i="21"/>
  <c r="I1183" i="21"/>
  <c r="J1183" i="21"/>
  <c r="F1184" i="21"/>
  <c r="E1184" i="21"/>
  <c r="D1185" i="21"/>
  <c r="L1184" i="21"/>
  <c r="K1184" i="21"/>
  <c r="J1184" i="21"/>
  <c r="I1184" i="21"/>
  <c r="H1185" i="21"/>
  <c r="O1183" i="21"/>
  <c r="N1183" i="21"/>
  <c r="M1183" i="21"/>
  <c r="D1186" i="21"/>
  <c r="F1185" i="21"/>
  <c r="E1185" i="21"/>
  <c r="M1184" i="21"/>
  <c r="O1184" i="21"/>
  <c r="N1184" i="21"/>
  <c r="J1185" i="21"/>
  <c r="K1185" i="21"/>
  <c r="H1186" i="21"/>
  <c r="L1185" i="21"/>
  <c r="I1185" i="21"/>
  <c r="F1186" i="21"/>
  <c r="D1187" i="21"/>
  <c r="E1186" i="21"/>
  <c r="I1186" i="21"/>
  <c r="L1186" i="21"/>
  <c r="H1187" i="21"/>
  <c r="J1186" i="21"/>
  <c r="K1186" i="21"/>
  <c r="O1185" i="21"/>
  <c r="M1185" i="21"/>
  <c r="N1185" i="21"/>
  <c r="D1188" i="21"/>
  <c r="E1187" i="21"/>
  <c r="F1187" i="21"/>
  <c r="N1186" i="21"/>
  <c r="O1186" i="21"/>
  <c r="M1186" i="21"/>
  <c r="K1187" i="21"/>
  <c r="I1187" i="21"/>
  <c r="H1188" i="21"/>
  <c r="J1187" i="21"/>
  <c r="L1187" i="21"/>
  <c r="E1188" i="21"/>
  <c r="F1188" i="21"/>
  <c r="D1189" i="21"/>
  <c r="N1187" i="21"/>
  <c r="O1187" i="21"/>
  <c r="M1187" i="21"/>
  <c r="J1188" i="21"/>
  <c r="H1189" i="21"/>
  <c r="I1188" i="21"/>
  <c r="K1188" i="21"/>
  <c r="L1188" i="21"/>
  <c r="E1189" i="21"/>
  <c r="F1189" i="21"/>
  <c r="D1190" i="21"/>
  <c r="K1189" i="21"/>
  <c r="H1190" i="21"/>
  <c r="L1189" i="21"/>
  <c r="I1189" i="21"/>
  <c r="J1189" i="21"/>
  <c r="N1188" i="21"/>
  <c r="O1188" i="21"/>
  <c r="M1188" i="21"/>
  <c r="F1190" i="21"/>
  <c r="D1191" i="21"/>
  <c r="E1190" i="21"/>
  <c r="J1190" i="21"/>
  <c r="L1190" i="21"/>
  <c r="H1191" i="21"/>
  <c r="I1190" i="21"/>
  <c r="K1190" i="21"/>
  <c r="O1189" i="21"/>
  <c r="M1189" i="21"/>
  <c r="N1189" i="21"/>
  <c r="F1191" i="21"/>
  <c r="D1192" i="21"/>
  <c r="E1191" i="21"/>
  <c r="I1191" i="21"/>
  <c r="L1191" i="21"/>
  <c r="K1191" i="21"/>
  <c r="H1192" i="21"/>
  <c r="J1191" i="21"/>
  <c r="M1190" i="21"/>
  <c r="N1190" i="21"/>
  <c r="O1190" i="21"/>
  <c r="D1193" i="21"/>
  <c r="E1192" i="21"/>
  <c r="F1192" i="21"/>
  <c r="N1191" i="21"/>
  <c r="O1191" i="21"/>
  <c r="M1191" i="21"/>
  <c r="H1193" i="21"/>
  <c r="L1192" i="21"/>
  <c r="J1192" i="21"/>
  <c r="K1192" i="21"/>
  <c r="I1192" i="21"/>
  <c r="D1194" i="21"/>
  <c r="E1193" i="21"/>
  <c r="F1193" i="21"/>
  <c r="I1193" i="21"/>
  <c r="L1193" i="21"/>
  <c r="J1193" i="21"/>
  <c r="H1194" i="21"/>
  <c r="K1193" i="21"/>
  <c r="M1192" i="21"/>
  <c r="N1192" i="21"/>
  <c r="O1192" i="21"/>
  <c r="F1194" i="21"/>
  <c r="D1195" i="21"/>
  <c r="E1194" i="21"/>
  <c r="N1193" i="21"/>
  <c r="M1193" i="21"/>
  <c r="O1193" i="21"/>
  <c r="H1195" i="21"/>
  <c r="J1194" i="21"/>
  <c r="I1194" i="21"/>
  <c r="K1194" i="21"/>
  <c r="L1194" i="21"/>
  <c r="D1196" i="21"/>
  <c r="F1195" i="21"/>
  <c r="E1195" i="21"/>
  <c r="K1195" i="21"/>
  <c r="J1195" i="21"/>
  <c r="L1195" i="21"/>
  <c r="I1195" i="21"/>
  <c r="H1196" i="21"/>
  <c r="N1194" i="21"/>
  <c r="M1194" i="21"/>
  <c r="O1194" i="21"/>
  <c r="E1196" i="21"/>
  <c r="D1197" i="21"/>
  <c r="F1196" i="21"/>
  <c r="M1195" i="21"/>
  <c r="O1195" i="21"/>
  <c r="N1195" i="21"/>
  <c r="H1197" i="21"/>
  <c r="J1196" i="21"/>
  <c r="L1196" i="21"/>
  <c r="K1196" i="21"/>
  <c r="I1196" i="21"/>
  <c r="D1198" i="21"/>
  <c r="F1197" i="21"/>
  <c r="E1197" i="21"/>
  <c r="I1197" i="21"/>
  <c r="L1197" i="21"/>
  <c r="K1197" i="21"/>
  <c r="H1198" i="21"/>
  <c r="J1197" i="21"/>
  <c r="O1196" i="21"/>
  <c r="M1196" i="21"/>
  <c r="N1196" i="21"/>
  <c r="E1198" i="21"/>
  <c r="D1199" i="21"/>
  <c r="F1198" i="21"/>
  <c r="M1197" i="21"/>
  <c r="N1197" i="21"/>
  <c r="O1197" i="21"/>
  <c r="J1198" i="21"/>
  <c r="H1199" i="21"/>
  <c r="L1198" i="21"/>
  <c r="K1198" i="21"/>
  <c r="I1198" i="21"/>
  <c r="D1200" i="21"/>
  <c r="F1199" i="21"/>
  <c r="E1199" i="21"/>
  <c r="K1199" i="21"/>
  <c r="H1200" i="21"/>
  <c r="J1199" i="21"/>
  <c r="L1199" i="21"/>
  <c r="I1199" i="21"/>
  <c r="N1198" i="21"/>
  <c r="M1198" i="21"/>
  <c r="O1198" i="21"/>
  <c r="D1201" i="21"/>
  <c r="F1200" i="21"/>
  <c r="E1200" i="21"/>
  <c r="K1200" i="21"/>
  <c r="I1200" i="21"/>
  <c r="J1200" i="21"/>
  <c r="L1200" i="21"/>
  <c r="H1201" i="21"/>
  <c r="M1199" i="21"/>
  <c r="N1199" i="21"/>
  <c r="O1199" i="21"/>
  <c r="F1201" i="21"/>
  <c r="D1202" i="21"/>
  <c r="E1201" i="21"/>
  <c r="N1200" i="21"/>
  <c r="M1200" i="21"/>
  <c r="O1200" i="21"/>
  <c r="H1202" i="21"/>
  <c r="I1201" i="21"/>
  <c r="L1201" i="21"/>
  <c r="J1201" i="21"/>
  <c r="K1201" i="21"/>
  <c r="F1202" i="21"/>
  <c r="E1202" i="21"/>
  <c r="D1203" i="21"/>
  <c r="L1202" i="21"/>
  <c r="K1202" i="21"/>
  <c r="I1202" i="21"/>
  <c r="J1202" i="21"/>
  <c r="H1203" i="21"/>
  <c r="N1201" i="21"/>
  <c r="M1201" i="21"/>
  <c r="O1201" i="21"/>
  <c r="D1204" i="21"/>
  <c r="F1203" i="21"/>
  <c r="E1203" i="21"/>
  <c r="N1202" i="21"/>
  <c r="O1202" i="21"/>
  <c r="M1202" i="21"/>
  <c r="I1203" i="21"/>
  <c r="J1203" i="21"/>
  <c r="L1203" i="21"/>
  <c r="H1204" i="21"/>
  <c r="K1203" i="21"/>
  <c r="D1205" i="21"/>
  <c r="E1204" i="21"/>
  <c r="F1204" i="21"/>
  <c r="O1203" i="21"/>
  <c r="N1203" i="21"/>
  <c r="M1203" i="21"/>
  <c r="L1204" i="21"/>
  <c r="J1204" i="21"/>
  <c r="H1205" i="21"/>
  <c r="I1204" i="21"/>
  <c r="K1204" i="21"/>
  <c r="F1205" i="21"/>
  <c r="E1205" i="21"/>
  <c r="D1206" i="21"/>
  <c r="I1205" i="21"/>
  <c r="K1205" i="21"/>
  <c r="L1205" i="21"/>
  <c r="H1206" i="21"/>
  <c r="J1205" i="21"/>
  <c r="M1204" i="21"/>
  <c r="N1204" i="21"/>
  <c r="O1204" i="21"/>
  <c r="D1207" i="21"/>
  <c r="E1206" i="21"/>
  <c r="F1206" i="21"/>
  <c r="N1205" i="21"/>
  <c r="M1205" i="21"/>
  <c r="O1205" i="21"/>
  <c r="J1206" i="21"/>
  <c r="K1206" i="21"/>
  <c r="L1206" i="21"/>
  <c r="H1207" i="21"/>
  <c r="I1206" i="21"/>
  <c r="F1207" i="21"/>
  <c r="D1208" i="21"/>
  <c r="E1207" i="21"/>
  <c r="L1207" i="21"/>
  <c r="K1207" i="21"/>
  <c r="J1207" i="21"/>
  <c r="H1208" i="21"/>
  <c r="I1207" i="21"/>
  <c r="N1206" i="21"/>
  <c r="O1206" i="21"/>
  <c r="M1206" i="21"/>
  <c r="D1209" i="21"/>
  <c r="E1208" i="21"/>
  <c r="F1208" i="21"/>
  <c r="H1209" i="21"/>
  <c r="K1208" i="21"/>
  <c r="J1208" i="21"/>
  <c r="L1208" i="21"/>
  <c r="I1208" i="21"/>
  <c r="O1207" i="21"/>
  <c r="N1207" i="21"/>
  <c r="M1207" i="21"/>
  <c r="F1209" i="21"/>
  <c r="D1210" i="21"/>
  <c r="E1209" i="21"/>
  <c r="L1209" i="21"/>
  <c r="H1210" i="21"/>
  <c r="I1209" i="21"/>
  <c r="K1209" i="21"/>
  <c r="J1209" i="21"/>
  <c r="O1208" i="21"/>
  <c r="N1208" i="21"/>
  <c r="M1208" i="21"/>
  <c r="F1210" i="21"/>
  <c r="E1210" i="21"/>
  <c r="D1211" i="21"/>
  <c r="L1210" i="21"/>
  <c r="I1210" i="21"/>
  <c r="H1211" i="21"/>
  <c r="K1210" i="21"/>
  <c r="J1210" i="21"/>
  <c r="N1209" i="21"/>
  <c r="O1209" i="21"/>
  <c r="M1209" i="21"/>
  <c r="F1211" i="21"/>
  <c r="D1212" i="21"/>
  <c r="E1211" i="21"/>
  <c r="N1210" i="21"/>
  <c r="O1210" i="21"/>
  <c r="M1210" i="21"/>
  <c r="J1211" i="21"/>
  <c r="K1211" i="21"/>
  <c r="I1211" i="21"/>
  <c r="L1211" i="21"/>
  <c r="H1212" i="21"/>
  <c r="F1212" i="21"/>
  <c r="E1212" i="21"/>
  <c r="D1213" i="21"/>
  <c r="N1211" i="21"/>
  <c r="O1211" i="21"/>
  <c r="M1211" i="21"/>
  <c r="L1212" i="21"/>
  <c r="H1213" i="21"/>
  <c r="J1212" i="21"/>
  <c r="K1212" i="21"/>
  <c r="I1212" i="21"/>
  <c r="E1213" i="21"/>
  <c r="F1213" i="21"/>
  <c r="D1214" i="21"/>
  <c r="J1213" i="21"/>
  <c r="L1213" i="21"/>
  <c r="I1213" i="21"/>
  <c r="H1214" i="21"/>
  <c r="K1213" i="21"/>
  <c r="O1212" i="21"/>
  <c r="M1212" i="21"/>
  <c r="N1212" i="21"/>
  <c r="F1214" i="21"/>
  <c r="E1214" i="21"/>
  <c r="D1215" i="21"/>
  <c r="N1213" i="21"/>
  <c r="M1213" i="21"/>
  <c r="O1213" i="21"/>
  <c r="L1214" i="21"/>
  <c r="K1214" i="21"/>
  <c r="J1214" i="21"/>
  <c r="I1214" i="21"/>
  <c r="H1215" i="21"/>
  <c r="D1216" i="21"/>
  <c r="E1215" i="21"/>
  <c r="F1215" i="21"/>
  <c r="M1214" i="21"/>
  <c r="N1214" i="21"/>
  <c r="O1214" i="21"/>
  <c r="K1215" i="21"/>
  <c r="I1215" i="21"/>
  <c r="H1216" i="21"/>
  <c r="L1215" i="21"/>
  <c r="J1215" i="21"/>
  <c r="F1216" i="21"/>
  <c r="D1217" i="21"/>
  <c r="E1216" i="21"/>
  <c r="N1215" i="21"/>
  <c r="O1215" i="21"/>
  <c r="M1215" i="21"/>
  <c r="H1217" i="21"/>
  <c r="L1216" i="21"/>
  <c r="I1216" i="21"/>
  <c r="J1216" i="21"/>
  <c r="K1216" i="21"/>
  <c r="D1218" i="21"/>
  <c r="E1217" i="21"/>
  <c r="F1217" i="21"/>
  <c r="H1218" i="21"/>
  <c r="J1217" i="21"/>
  <c r="K1217" i="21"/>
  <c r="I1217" i="21"/>
  <c r="L1217" i="21"/>
  <c r="N1216" i="21"/>
  <c r="O1216" i="21"/>
  <c r="M1216" i="21"/>
  <c r="F1218" i="21"/>
  <c r="E1218" i="21"/>
  <c r="D1219" i="21"/>
  <c r="L1218" i="21"/>
  <c r="I1218" i="21"/>
  <c r="J1218" i="21"/>
  <c r="K1218" i="21"/>
  <c r="H1219" i="21"/>
  <c r="M1217" i="21"/>
  <c r="N1217" i="21"/>
  <c r="O1217" i="21"/>
  <c r="D1220" i="21"/>
  <c r="E1219" i="21"/>
  <c r="F1219" i="21"/>
  <c r="N1218" i="21"/>
  <c r="M1218" i="21"/>
  <c r="O1218" i="21"/>
  <c r="H1220" i="21"/>
  <c r="K1219" i="21"/>
  <c r="J1219" i="21"/>
  <c r="I1219" i="21"/>
  <c r="L1219" i="21"/>
  <c r="E1220" i="21"/>
  <c r="D1221" i="21"/>
  <c r="F1220" i="21"/>
  <c r="K1220" i="21"/>
  <c r="L1220" i="21"/>
  <c r="H1221" i="21"/>
  <c r="J1220" i="21"/>
  <c r="I1220" i="21"/>
  <c r="N1219" i="21"/>
  <c r="O1219" i="21"/>
  <c r="M1219" i="21"/>
  <c r="F1221" i="21"/>
  <c r="D1222" i="21"/>
  <c r="E1221" i="21"/>
  <c r="H1222" i="21"/>
  <c r="J1221" i="21"/>
  <c r="I1221" i="21"/>
  <c r="K1221" i="21"/>
  <c r="L1221" i="21"/>
  <c r="O1220" i="21"/>
  <c r="M1220" i="21"/>
  <c r="N1220" i="21"/>
  <c r="E1222" i="21"/>
  <c r="D1223" i="21"/>
  <c r="F1222" i="21"/>
  <c r="L1222" i="21"/>
  <c r="K1222" i="21"/>
  <c r="I1222" i="21"/>
  <c r="J1222" i="21"/>
  <c r="H1223" i="21"/>
  <c r="O1221" i="21"/>
  <c r="M1221" i="21"/>
  <c r="N1221" i="21"/>
  <c r="E1223" i="21"/>
  <c r="D1224" i="21"/>
  <c r="F1223" i="21"/>
  <c r="O1222" i="21"/>
  <c r="M1222" i="21"/>
  <c r="N1222" i="21"/>
  <c r="I1223" i="21"/>
  <c r="K1223" i="21"/>
  <c r="L1223" i="21"/>
  <c r="J1223" i="21"/>
  <c r="H1224" i="21"/>
  <c r="E1224" i="21"/>
  <c r="D1225" i="21"/>
  <c r="F1224" i="21"/>
  <c r="N1223" i="21"/>
  <c r="M1223" i="21"/>
  <c r="O1223" i="21"/>
  <c r="H1225" i="21"/>
  <c r="J1224" i="21"/>
  <c r="L1224" i="21"/>
  <c r="I1224" i="21"/>
  <c r="K1224" i="21"/>
  <c r="D1226" i="21"/>
  <c r="F1225" i="21"/>
  <c r="E1225" i="21"/>
  <c r="I1225" i="21"/>
  <c r="J1225" i="21"/>
  <c r="H1226" i="21"/>
  <c r="L1225" i="21"/>
  <c r="K1225" i="21"/>
  <c r="M1224" i="21"/>
  <c r="N1224" i="21"/>
  <c r="O1224" i="21"/>
  <c r="F1226" i="21"/>
  <c r="E1226" i="21"/>
  <c r="D1227" i="21"/>
  <c r="M1225" i="21"/>
  <c r="N1225" i="21"/>
  <c r="O1225" i="21"/>
  <c r="H1227" i="21"/>
  <c r="J1226" i="21"/>
  <c r="L1226" i="21"/>
  <c r="K1226" i="21"/>
  <c r="I1226" i="21"/>
  <c r="F1227" i="21"/>
  <c r="D1228" i="21"/>
  <c r="E1227" i="21"/>
  <c r="I1227" i="21"/>
  <c r="K1227" i="21"/>
  <c r="J1227" i="21"/>
  <c r="H1228" i="21"/>
  <c r="L1227" i="21"/>
  <c r="M1226" i="21"/>
  <c r="O1226" i="21"/>
  <c r="N1226" i="21"/>
  <c r="E1228" i="21"/>
  <c r="F1228" i="21"/>
  <c r="D1229" i="21"/>
  <c r="O1227" i="21"/>
  <c r="M1227" i="21"/>
  <c r="N1227" i="21"/>
  <c r="H1229" i="21"/>
  <c r="J1228" i="21"/>
  <c r="I1228" i="21"/>
  <c r="K1228" i="21"/>
  <c r="L1228" i="21"/>
  <c r="D1230" i="21"/>
  <c r="F1229" i="21"/>
  <c r="E1229" i="21"/>
  <c r="L1229" i="21"/>
  <c r="J1229" i="21"/>
  <c r="I1229" i="21"/>
  <c r="H1230" i="21"/>
  <c r="K1229" i="21"/>
  <c r="O1228" i="21"/>
  <c r="M1228" i="21"/>
  <c r="N1228" i="21"/>
  <c r="F1230" i="21"/>
  <c r="E1230" i="21"/>
  <c r="D1231" i="21"/>
  <c r="N1229" i="21"/>
  <c r="M1229" i="21"/>
  <c r="O1229" i="21"/>
  <c r="J1230" i="21"/>
  <c r="K1230" i="21"/>
  <c r="L1230" i="21"/>
  <c r="H1231" i="21"/>
  <c r="I1230" i="21"/>
  <c r="E1231" i="21"/>
  <c r="F1231" i="21"/>
  <c r="D1232" i="21"/>
  <c r="J1231" i="21"/>
  <c r="L1231" i="21"/>
  <c r="H1232" i="21"/>
  <c r="K1231" i="21"/>
  <c r="I1231" i="21"/>
  <c r="O1230" i="21"/>
  <c r="N1230" i="21"/>
  <c r="M1230" i="21"/>
  <c r="D1233" i="21"/>
  <c r="F1232" i="21"/>
  <c r="E1232" i="21"/>
  <c r="H1233" i="21"/>
  <c r="L1232" i="21"/>
  <c r="K1232" i="21"/>
  <c r="I1232" i="21"/>
  <c r="J1232" i="21"/>
  <c r="M1231" i="21"/>
  <c r="O1231" i="21"/>
  <c r="N1231" i="21"/>
  <c r="D1234" i="21"/>
  <c r="E1233" i="21"/>
  <c r="F1233" i="21"/>
  <c r="I1233" i="21"/>
  <c r="H1234" i="21"/>
  <c r="L1233" i="21"/>
  <c r="K1233" i="21"/>
  <c r="J1233" i="21"/>
  <c r="O1232" i="21"/>
  <c r="M1232" i="21"/>
  <c r="N1232" i="21"/>
  <c r="F1234" i="21"/>
  <c r="E1234" i="21"/>
  <c r="D1235" i="21"/>
  <c r="M1233" i="21"/>
  <c r="O1233" i="21"/>
  <c r="N1233" i="21"/>
  <c r="I1234" i="21"/>
  <c r="L1234" i="21"/>
  <c r="K1234" i="21"/>
  <c r="H1235" i="21"/>
  <c r="J1234" i="21"/>
  <c r="D1236" i="21"/>
  <c r="E1235" i="21"/>
  <c r="F1235" i="21"/>
  <c r="N1234" i="21"/>
  <c r="O1234" i="21"/>
  <c r="M1234" i="21"/>
  <c r="J1235" i="21"/>
  <c r="I1235" i="21"/>
  <c r="L1235" i="21"/>
  <c r="K1235" i="21"/>
  <c r="H1236" i="21"/>
  <c r="E1236" i="21"/>
  <c r="D1237" i="21"/>
  <c r="F1236" i="21"/>
  <c r="O1235" i="21"/>
  <c r="N1235" i="21"/>
  <c r="M1235" i="21"/>
  <c r="H1237" i="21"/>
  <c r="J1236" i="21"/>
  <c r="I1236" i="21"/>
  <c r="L1236" i="21"/>
  <c r="K1236" i="21"/>
  <c r="F1237" i="21"/>
  <c r="D1238" i="21"/>
  <c r="E1237" i="21"/>
  <c r="K1237" i="21"/>
  <c r="I1237" i="21"/>
  <c r="J1237" i="21"/>
  <c r="L1237" i="21"/>
  <c r="H1238" i="21"/>
  <c r="M1236" i="21"/>
  <c r="N1236" i="21"/>
  <c r="O1236" i="21"/>
  <c r="D1239" i="21"/>
  <c r="E1238" i="21"/>
  <c r="F1238" i="21"/>
  <c r="N1237" i="21"/>
  <c r="M1237" i="21"/>
  <c r="O1237" i="21"/>
  <c r="J1238" i="21"/>
  <c r="L1238" i="21"/>
  <c r="I1238" i="21"/>
  <c r="H1239" i="21"/>
  <c r="K1238" i="21"/>
  <c r="F1239" i="21"/>
  <c r="E1239" i="21"/>
  <c r="D1240" i="21"/>
  <c r="O1238" i="21"/>
  <c r="N1238" i="21"/>
  <c r="M1238" i="21"/>
  <c r="I1239" i="21"/>
  <c r="L1239" i="21"/>
  <c r="J1239" i="21"/>
  <c r="K1239" i="21"/>
  <c r="H1240" i="21"/>
  <c r="E1240" i="21"/>
  <c r="D1241" i="21"/>
  <c r="F1240" i="21"/>
  <c r="N1239" i="21"/>
  <c r="M1239" i="21"/>
  <c r="O1239" i="21"/>
  <c r="H1241" i="21"/>
  <c r="J1240" i="21"/>
  <c r="L1240" i="21"/>
  <c r="K1240" i="21"/>
  <c r="I1240" i="21"/>
  <c r="D1242" i="21"/>
  <c r="E1241" i="21"/>
  <c r="F1241" i="21"/>
  <c r="I1241" i="21"/>
  <c r="L1241" i="21"/>
  <c r="K1241" i="21"/>
  <c r="J1241" i="21"/>
  <c r="H1242" i="21"/>
  <c r="M1240" i="21"/>
  <c r="O1240" i="21"/>
  <c r="N1240" i="21"/>
  <c r="E1242" i="21"/>
  <c r="D1243" i="21"/>
  <c r="F1242" i="21"/>
  <c r="M1241" i="21"/>
  <c r="N1241" i="21"/>
  <c r="O1241" i="21"/>
  <c r="I1242" i="21"/>
  <c r="K1242" i="21"/>
  <c r="H1243" i="21"/>
  <c r="J1242" i="21"/>
  <c r="L1242" i="21"/>
  <c r="D1244" i="21"/>
  <c r="F1243" i="21"/>
  <c r="E1243" i="21"/>
  <c r="M1242" i="21"/>
  <c r="O1242" i="21"/>
  <c r="N1242" i="21"/>
  <c r="I1243" i="21"/>
  <c r="K1243" i="21"/>
  <c r="L1243" i="21"/>
  <c r="H1244" i="21"/>
  <c r="J1243" i="21"/>
  <c r="D1245" i="21"/>
  <c r="E1244" i="21"/>
  <c r="F1244" i="21"/>
  <c r="M1243" i="21"/>
  <c r="N1243" i="21"/>
  <c r="O1243" i="21"/>
  <c r="K1244" i="21"/>
  <c r="H1245" i="21"/>
  <c r="L1244" i="21"/>
  <c r="J1244" i="21"/>
  <c r="I1244" i="21"/>
  <c r="D1246" i="21"/>
  <c r="E1245" i="21"/>
  <c r="F1245" i="21"/>
  <c r="I1245" i="21"/>
  <c r="K1245" i="21"/>
  <c r="J1245" i="21"/>
  <c r="H1246" i="21"/>
  <c r="L1245" i="21"/>
  <c r="O1244" i="21"/>
  <c r="N1244" i="21"/>
  <c r="M1244" i="21"/>
  <c r="E1246" i="21"/>
  <c r="F1246" i="21"/>
  <c r="D1247" i="21"/>
  <c r="O1245" i="21"/>
  <c r="N1245" i="21"/>
  <c r="M1245" i="21"/>
  <c r="J1246" i="21"/>
  <c r="L1246" i="21"/>
  <c r="I1246" i="21"/>
  <c r="K1246" i="21"/>
  <c r="H1247" i="21"/>
  <c r="F1247" i="21"/>
  <c r="E1247" i="21"/>
  <c r="D1248" i="21"/>
  <c r="M1246" i="21"/>
  <c r="O1246" i="21"/>
  <c r="N1246" i="21"/>
  <c r="I1247" i="21"/>
  <c r="L1247" i="21"/>
  <c r="H1248" i="21"/>
  <c r="K1247" i="21"/>
  <c r="J1247" i="21"/>
  <c r="E1248" i="21"/>
  <c r="D1249" i="21"/>
  <c r="F1248" i="21"/>
  <c r="M1247" i="21"/>
  <c r="N1247" i="21"/>
  <c r="O1247" i="21"/>
  <c r="K1248" i="21"/>
  <c r="L1248" i="21"/>
  <c r="J1248" i="21"/>
  <c r="H1249" i="21"/>
  <c r="I1248" i="21"/>
  <c r="F1249" i="21"/>
  <c r="E1249" i="21"/>
  <c r="D1250" i="21"/>
  <c r="K1249" i="21"/>
  <c r="I1249" i="21"/>
  <c r="J1249" i="21"/>
  <c r="H1250" i="21"/>
  <c r="L1249" i="21"/>
  <c r="N1248" i="21"/>
  <c r="O1248" i="21"/>
  <c r="M1248" i="21"/>
  <c r="D1251" i="21"/>
  <c r="F1250" i="21"/>
  <c r="E1250" i="21"/>
  <c r="M1249" i="21"/>
  <c r="O1249" i="21"/>
  <c r="N1249" i="21"/>
  <c r="H1251" i="21"/>
  <c r="J1250" i="21"/>
  <c r="I1250" i="21"/>
  <c r="K1250" i="21"/>
  <c r="L1250" i="21"/>
  <c r="E1251" i="21"/>
  <c r="D1252" i="21"/>
  <c r="F1251" i="21"/>
  <c r="I1251" i="21"/>
  <c r="J1251" i="21"/>
  <c r="H1252" i="21"/>
  <c r="L1251" i="21"/>
  <c r="K1251" i="21"/>
  <c r="M1250" i="21"/>
  <c r="O1250" i="21"/>
  <c r="N1250" i="21"/>
  <c r="F1252" i="21"/>
  <c r="E1252" i="21"/>
  <c r="D1253" i="21"/>
  <c r="O1251" i="21"/>
  <c r="N1251" i="21"/>
  <c r="M1251" i="21"/>
  <c r="L1252" i="21"/>
  <c r="I1252" i="21"/>
  <c r="K1252" i="21"/>
  <c r="H1253" i="21"/>
  <c r="J1252" i="21"/>
  <c r="E1253" i="21"/>
  <c r="F1253" i="21"/>
  <c r="D1254" i="21"/>
  <c r="O1252" i="21"/>
  <c r="N1252" i="21"/>
  <c r="M1252" i="21"/>
  <c r="K1253" i="21"/>
  <c r="J1253" i="21"/>
  <c r="L1253" i="21"/>
  <c r="I1253" i="21"/>
  <c r="H1254" i="21"/>
  <c r="D1255" i="21"/>
  <c r="E1254" i="21"/>
  <c r="F1254" i="21"/>
  <c r="M1253" i="21"/>
  <c r="O1253" i="21"/>
  <c r="N1253" i="21"/>
  <c r="L1254" i="21"/>
  <c r="J1254" i="21"/>
  <c r="I1254" i="21"/>
  <c r="K1254" i="21"/>
  <c r="H1255" i="21"/>
  <c r="F1255" i="21"/>
  <c r="D1256" i="21"/>
  <c r="E1255" i="21"/>
  <c r="O1254" i="21"/>
  <c r="N1254" i="21"/>
  <c r="M1254" i="21"/>
  <c r="H1256" i="21"/>
  <c r="L1255" i="21"/>
  <c r="I1255" i="21"/>
  <c r="J1255" i="21"/>
  <c r="K1255" i="21"/>
  <c r="F1256" i="21"/>
  <c r="D1257" i="21"/>
  <c r="E1256" i="21"/>
  <c r="L1256" i="21"/>
  <c r="J1256" i="21"/>
  <c r="K1256" i="21"/>
  <c r="I1256" i="21"/>
  <c r="H1257" i="21"/>
  <c r="O1255" i="21"/>
  <c r="N1255" i="21"/>
  <c r="M1255" i="21"/>
  <c r="F1257" i="21"/>
  <c r="D1258" i="21"/>
  <c r="E1257" i="21"/>
  <c r="N1256" i="21"/>
  <c r="M1256" i="21"/>
  <c r="O1256" i="21"/>
  <c r="K1257" i="21"/>
  <c r="H1258" i="21"/>
  <c r="I1257" i="21"/>
  <c r="J1257" i="21"/>
  <c r="L1257" i="21"/>
  <c r="D1259" i="21"/>
  <c r="E1258" i="21"/>
  <c r="F1258" i="21"/>
  <c r="I1258" i="21"/>
  <c r="L1258" i="21"/>
  <c r="H1259" i="21"/>
  <c r="K1258" i="21"/>
  <c r="J1258" i="21"/>
  <c r="O1257" i="21"/>
  <c r="N1257" i="21"/>
  <c r="M1257" i="21"/>
  <c r="D1260" i="21"/>
  <c r="F1259" i="21"/>
  <c r="E1259" i="21"/>
  <c r="N1258" i="21"/>
  <c r="O1258" i="21"/>
  <c r="M1258" i="21"/>
  <c r="I1259" i="21"/>
  <c r="J1259" i="21"/>
  <c r="H1260" i="21"/>
  <c r="K1259" i="21"/>
  <c r="L1259" i="21"/>
  <c r="E1260" i="21"/>
  <c r="D1261" i="21"/>
  <c r="F1260" i="21"/>
  <c r="O1259" i="21"/>
  <c r="M1259" i="21"/>
  <c r="N1259" i="21"/>
  <c r="K1260" i="21"/>
  <c r="H1261" i="21"/>
  <c r="J1260" i="21"/>
  <c r="I1260" i="21"/>
  <c r="L1260" i="21"/>
  <c r="D1262" i="21"/>
  <c r="F1261" i="21"/>
  <c r="E1261" i="21"/>
  <c r="L1261" i="21"/>
  <c r="I1261" i="21"/>
  <c r="H1262" i="21"/>
  <c r="K1261" i="21"/>
  <c r="J1261" i="21"/>
  <c r="N1260" i="21"/>
  <c r="O1260" i="21"/>
  <c r="M1260" i="21"/>
  <c r="E1262" i="21"/>
  <c r="D1263" i="21"/>
  <c r="F1262" i="21"/>
  <c r="N1261" i="21"/>
  <c r="O1261" i="21"/>
  <c r="M1261" i="21"/>
  <c r="J1262" i="21"/>
  <c r="H1263" i="21"/>
  <c r="K1262" i="21"/>
  <c r="L1262" i="21"/>
  <c r="I1262" i="21"/>
  <c r="E1263" i="21"/>
  <c r="F1263" i="21"/>
  <c r="D1264" i="21"/>
  <c r="H1264" i="21"/>
  <c r="I1263" i="21"/>
  <c r="L1263" i="21"/>
  <c r="J1263" i="21"/>
  <c r="K1263" i="21"/>
  <c r="O1262" i="21"/>
  <c r="M1262" i="21"/>
  <c r="N1262" i="21"/>
  <c r="F1264" i="21"/>
  <c r="E1264" i="21"/>
  <c r="D1265" i="21"/>
  <c r="K1264" i="21"/>
  <c r="I1264" i="21"/>
  <c r="J1264" i="21"/>
  <c r="H1265" i="21"/>
  <c r="L1264" i="21"/>
  <c r="O1263" i="21"/>
  <c r="M1263" i="21"/>
  <c r="N1263" i="21"/>
  <c r="E1265" i="21"/>
  <c r="F1265" i="21"/>
  <c r="D1266" i="21"/>
  <c r="M1264" i="21"/>
  <c r="O1264" i="21"/>
  <c r="N1264" i="21"/>
  <c r="L1265" i="21"/>
  <c r="K1265" i="21"/>
  <c r="H1266" i="21"/>
  <c r="I1265" i="21"/>
  <c r="J1265" i="21"/>
  <c r="E1266" i="21"/>
  <c r="F1266" i="21"/>
  <c r="D1267" i="21"/>
  <c r="I1266" i="21"/>
  <c r="H1267" i="21"/>
  <c r="J1266" i="21"/>
  <c r="K1266" i="21"/>
  <c r="L1266" i="21"/>
  <c r="N1265" i="21"/>
  <c r="O1265" i="21"/>
  <c r="M1265" i="21"/>
  <c r="E1267" i="21"/>
  <c r="D1268" i="21"/>
  <c r="F1267" i="21"/>
  <c r="O1266" i="21"/>
  <c r="M1266" i="21"/>
  <c r="N1266" i="21"/>
  <c r="K1267" i="21"/>
  <c r="I1267" i="21"/>
  <c r="H1268" i="21"/>
  <c r="L1267" i="21"/>
  <c r="J1267" i="21"/>
  <c r="F1268" i="21"/>
  <c r="D1269" i="21"/>
  <c r="E1268" i="21"/>
  <c r="M1267" i="21"/>
  <c r="N1267" i="21"/>
  <c r="O1267" i="21"/>
  <c r="L1268" i="21"/>
  <c r="K1268" i="21"/>
  <c r="I1268" i="21"/>
  <c r="H1269" i="21"/>
  <c r="J1268" i="21"/>
  <c r="F1269" i="21"/>
  <c r="D1270" i="21"/>
  <c r="E1269" i="21"/>
  <c r="N1268" i="21"/>
  <c r="O1268" i="21"/>
  <c r="M1268" i="21"/>
  <c r="L1269" i="21"/>
  <c r="H1270" i="21"/>
  <c r="K1269" i="21"/>
  <c r="I1269" i="21"/>
  <c r="J1269" i="21"/>
  <c r="D1271" i="21"/>
  <c r="E1270" i="21"/>
  <c r="F1270" i="21"/>
  <c r="I1270" i="21"/>
  <c r="J1270" i="21"/>
  <c r="K1270" i="21"/>
  <c r="H1271" i="21"/>
  <c r="L1270" i="21"/>
  <c r="M1269" i="21"/>
  <c r="O1269" i="21"/>
  <c r="N1269" i="21"/>
  <c r="D1272" i="21"/>
  <c r="F1271" i="21"/>
  <c r="E1271" i="21"/>
  <c r="O1270" i="21"/>
  <c r="N1270" i="21"/>
  <c r="M1270" i="21"/>
  <c r="J1271" i="21"/>
  <c r="H1272" i="21"/>
  <c r="K1271" i="21"/>
  <c r="I1271" i="21"/>
  <c r="L1271" i="21"/>
  <c r="D1273" i="21"/>
  <c r="E1272" i="21"/>
  <c r="F1272" i="21"/>
  <c r="L1272" i="21"/>
  <c r="K1272" i="21"/>
  <c r="H1273" i="21"/>
  <c r="I1272" i="21"/>
  <c r="J1272" i="21"/>
  <c r="M1271" i="21"/>
  <c r="N1271" i="21"/>
  <c r="O1271" i="21"/>
  <c r="F1273" i="21"/>
  <c r="D1274" i="21"/>
  <c r="E1273" i="21"/>
  <c r="L1273" i="21"/>
  <c r="H1274" i="21"/>
  <c r="K1273" i="21"/>
  <c r="J1273" i="21"/>
  <c r="I1273" i="21"/>
  <c r="N1272" i="21"/>
  <c r="M1272" i="21"/>
  <c r="O1272" i="21"/>
  <c r="F1274" i="21"/>
  <c r="D1275" i="21"/>
  <c r="E1274" i="21"/>
  <c r="H1275" i="21"/>
  <c r="L1274" i="21"/>
  <c r="I1274" i="21"/>
  <c r="J1274" i="21"/>
  <c r="K1274" i="21"/>
  <c r="M1273" i="21"/>
  <c r="N1273" i="21"/>
  <c r="O1273" i="21"/>
  <c r="E1275" i="21"/>
  <c r="F1275" i="21"/>
  <c r="D1276" i="21"/>
  <c r="K1275" i="21"/>
  <c r="L1275" i="21"/>
  <c r="J1275" i="21"/>
  <c r="I1275" i="21"/>
  <c r="H1276" i="21"/>
  <c r="N1274" i="21"/>
  <c r="M1274" i="21"/>
  <c r="O1274" i="21"/>
  <c r="F1276" i="21"/>
  <c r="D1277" i="21"/>
  <c r="E1276" i="21"/>
  <c r="N1275" i="21"/>
  <c r="M1275" i="21"/>
  <c r="O1275" i="21"/>
  <c r="L1276" i="21"/>
  <c r="I1276" i="21"/>
  <c r="H1277" i="21"/>
  <c r="J1276" i="21"/>
  <c r="K1276" i="21"/>
  <c r="D1278" i="21"/>
  <c r="F1277" i="21"/>
  <c r="E1277" i="21"/>
  <c r="M1276" i="21"/>
  <c r="O1276" i="21"/>
  <c r="N1276" i="21"/>
  <c r="I1277" i="21"/>
  <c r="K1277" i="21"/>
  <c r="J1277" i="21"/>
  <c r="H1278" i="21"/>
  <c r="L1277" i="21"/>
  <c r="D1279" i="21"/>
  <c r="E1278" i="21"/>
  <c r="F1278" i="21"/>
  <c r="O1277" i="21"/>
  <c r="N1277" i="21"/>
  <c r="M1277" i="21"/>
  <c r="J1278" i="21"/>
  <c r="I1278" i="21"/>
  <c r="H1279" i="21"/>
  <c r="K1278" i="21"/>
  <c r="L1278" i="21"/>
  <c r="E1279" i="21"/>
  <c r="F1279" i="21"/>
  <c r="D1280" i="21"/>
  <c r="N1278" i="21"/>
  <c r="O1278" i="21"/>
  <c r="M1278" i="21"/>
  <c r="H1280" i="21"/>
  <c r="L1279" i="21"/>
  <c r="K1279" i="21"/>
  <c r="J1279" i="21"/>
  <c r="I1279" i="21"/>
  <c r="F1280" i="21"/>
  <c r="D1281" i="21"/>
  <c r="E1280" i="21"/>
  <c r="H1281" i="21"/>
  <c r="L1280" i="21"/>
  <c r="K1280" i="21"/>
  <c r="I1280" i="21"/>
  <c r="J1280" i="21"/>
  <c r="M1279" i="21"/>
  <c r="N1279" i="21"/>
  <c r="O1279" i="21"/>
  <c r="F1281" i="21"/>
  <c r="E1281" i="21"/>
  <c r="D1282" i="21"/>
  <c r="K1281" i="21"/>
  <c r="H1282" i="21"/>
  <c r="J1281" i="21"/>
  <c r="L1281" i="21"/>
  <c r="I1281" i="21"/>
  <c r="O1280" i="21"/>
  <c r="M1280" i="21"/>
  <c r="N1280" i="21"/>
  <c r="D1283" i="21"/>
  <c r="F1282" i="21"/>
  <c r="E1282" i="21"/>
  <c r="J1282" i="21"/>
  <c r="L1282" i="21"/>
  <c r="H1283" i="21"/>
  <c r="I1282" i="21"/>
  <c r="K1282" i="21"/>
  <c r="M1281" i="21"/>
  <c r="N1281" i="21"/>
  <c r="O1281" i="21"/>
  <c r="E1283" i="21"/>
  <c r="F1283" i="21"/>
  <c r="D1284" i="21"/>
  <c r="H1284" i="21"/>
  <c r="L1283" i="21"/>
  <c r="I1283" i="21"/>
  <c r="J1283" i="21"/>
  <c r="K1283" i="21"/>
  <c r="N1282" i="21"/>
  <c r="O1282" i="21"/>
  <c r="M1282" i="21"/>
  <c r="E1284" i="21"/>
  <c r="F1284" i="21"/>
  <c r="D1285" i="21"/>
  <c r="J1284" i="21"/>
  <c r="K1284" i="21"/>
  <c r="L1284" i="21"/>
  <c r="H1285" i="21"/>
  <c r="I1284" i="21"/>
  <c r="N1283" i="21"/>
  <c r="O1283" i="21"/>
  <c r="M1283" i="21"/>
  <c r="E1285" i="21"/>
  <c r="F1285" i="21"/>
  <c r="D1286" i="21"/>
  <c r="L1285" i="21"/>
  <c r="J1285" i="21"/>
  <c r="H1286" i="21"/>
  <c r="K1285" i="21"/>
  <c r="I1285" i="21"/>
  <c r="O1284" i="21"/>
  <c r="M1284" i="21"/>
  <c r="N1284" i="21"/>
  <c r="E1286" i="21"/>
  <c r="F1286" i="21"/>
  <c r="D1287" i="21"/>
  <c r="L1286" i="21"/>
  <c r="I1286" i="21"/>
  <c r="J1286" i="21"/>
  <c r="H1287" i="21"/>
  <c r="K1286" i="21"/>
  <c r="N1285" i="21"/>
  <c r="M1285" i="21"/>
  <c r="O1285" i="21"/>
  <c r="D1288" i="21"/>
  <c r="F1287" i="21"/>
  <c r="E1287" i="21"/>
  <c r="M1286" i="21"/>
  <c r="O1286" i="21"/>
  <c r="N1286" i="21"/>
  <c r="H1288" i="21"/>
  <c r="I1287" i="21"/>
  <c r="L1287" i="21"/>
  <c r="J1287" i="21"/>
  <c r="K1287" i="21"/>
  <c r="E1288" i="21"/>
  <c r="F1288" i="21"/>
  <c r="D1289" i="21"/>
  <c r="J1288" i="21"/>
  <c r="I1288" i="21"/>
  <c r="H1289" i="21"/>
  <c r="L1288" i="21"/>
  <c r="K1288" i="21"/>
  <c r="O1287" i="21"/>
  <c r="M1287" i="21"/>
  <c r="N1287" i="21"/>
  <c r="F1289" i="21"/>
  <c r="E1289" i="21"/>
  <c r="D1290" i="21"/>
  <c r="O1288" i="21"/>
  <c r="M1288" i="21"/>
  <c r="N1288" i="21"/>
  <c r="K1289" i="21"/>
  <c r="J1289" i="21"/>
  <c r="H1290" i="21"/>
  <c r="I1289" i="21"/>
  <c r="L1289" i="21"/>
  <c r="E1290" i="21"/>
  <c r="F1290" i="21"/>
  <c r="D1291" i="21"/>
  <c r="L1290" i="21"/>
  <c r="J1290" i="21"/>
  <c r="K1290" i="21"/>
  <c r="I1290" i="21"/>
  <c r="H1291" i="21"/>
  <c r="O1289" i="21"/>
  <c r="N1289" i="21"/>
  <c r="M1289" i="21"/>
  <c r="D1292" i="21"/>
  <c r="F1291" i="21"/>
  <c r="E1291" i="21"/>
  <c r="M1290" i="21"/>
  <c r="N1290" i="21"/>
  <c r="O1290" i="21"/>
  <c r="H1292" i="21"/>
  <c r="I1291" i="21"/>
  <c r="K1291" i="21"/>
  <c r="L1291" i="21"/>
  <c r="J1291" i="21"/>
  <c r="E1292" i="21"/>
  <c r="F1292" i="21"/>
  <c r="D1293" i="21"/>
  <c r="J1292" i="21"/>
  <c r="I1292" i="21"/>
  <c r="L1292" i="21"/>
  <c r="H1293" i="21"/>
  <c r="K1292" i="21"/>
  <c r="M1291" i="21"/>
  <c r="N1291" i="21"/>
  <c r="O1291" i="21"/>
  <c r="F1293" i="21"/>
  <c r="E1293" i="21"/>
  <c r="D1294" i="21"/>
  <c r="N1292" i="21"/>
  <c r="M1292" i="21"/>
  <c r="O1292" i="21"/>
  <c r="L1293" i="21"/>
  <c r="J1293" i="21"/>
  <c r="H1294" i="21"/>
  <c r="I1293" i="21"/>
  <c r="K1293" i="21"/>
  <c r="D1295" i="21"/>
  <c r="E1294" i="21"/>
  <c r="F1294" i="21"/>
  <c r="J1294" i="21"/>
  <c r="H1295" i="21"/>
  <c r="I1294" i="21"/>
  <c r="L1294" i="21"/>
  <c r="K1294" i="21"/>
  <c r="M1293" i="21"/>
  <c r="O1293" i="21"/>
  <c r="N1293" i="21"/>
  <c r="F1295" i="21"/>
  <c r="E1295" i="21"/>
  <c r="D1296" i="21"/>
  <c r="J1295" i="21"/>
  <c r="H1296" i="21"/>
  <c r="I1295" i="21"/>
  <c r="L1295" i="21"/>
  <c r="K1295" i="21"/>
  <c r="N1294" i="21"/>
  <c r="O1294" i="21"/>
  <c r="M1294" i="21"/>
  <c r="E1296" i="21"/>
  <c r="F1296" i="21"/>
  <c r="D1297" i="21"/>
  <c r="L1296" i="21"/>
  <c r="H1297" i="21"/>
  <c r="K1296" i="21"/>
  <c r="I1296" i="21"/>
  <c r="J1296" i="21"/>
  <c r="O1295" i="21"/>
  <c r="M1295" i="21"/>
  <c r="N1295" i="21"/>
  <c r="E1297" i="21"/>
  <c r="F1297" i="21"/>
  <c r="D1298" i="21"/>
  <c r="H1298" i="21"/>
  <c r="J1297" i="21"/>
  <c r="L1297" i="21"/>
  <c r="K1297" i="21"/>
  <c r="I1297" i="21"/>
  <c r="O1296" i="21"/>
  <c r="N1296" i="21"/>
  <c r="M1296" i="21"/>
  <c r="D1299" i="21"/>
  <c r="F1298" i="21"/>
  <c r="E1298" i="21"/>
  <c r="J1298" i="21"/>
  <c r="L1298" i="21"/>
  <c r="I1298" i="21"/>
  <c r="H1299" i="21"/>
  <c r="K1298" i="21"/>
  <c r="M1297" i="21"/>
  <c r="O1297" i="21"/>
  <c r="N1297" i="21"/>
  <c r="F1299" i="21"/>
  <c r="E1299" i="21"/>
  <c r="D1300" i="21"/>
  <c r="O1298" i="21"/>
  <c r="N1298" i="21"/>
  <c r="M1298" i="21"/>
  <c r="H1300" i="21"/>
  <c r="J1299" i="21"/>
  <c r="L1299" i="21"/>
  <c r="K1299" i="21"/>
  <c r="I1299" i="21"/>
  <c r="D1301" i="21"/>
  <c r="E1300" i="21"/>
  <c r="F1300" i="21"/>
  <c r="L1300" i="21"/>
  <c r="K1300" i="21"/>
  <c r="J1300" i="21"/>
  <c r="I1300" i="21"/>
  <c r="H1301" i="21"/>
  <c r="N1299" i="21"/>
  <c r="O1299" i="21"/>
  <c r="M1299" i="21"/>
  <c r="D1302" i="21"/>
  <c r="F1301" i="21"/>
  <c r="E1301" i="21"/>
  <c r="M1300" i="21"/>
  <c r="N1300" i="21"/>
  <c r="O1300" i="21"/>
  <c r="L1301" i="21"/>
  <c r="H1302" i="21"/>
  <c r="K1301" i="21"/>
  <c r="I1301" i="21"/>
  <c r="J1301" i="21"/>
  <c r="E1302" i="21"/>
  <c r="F1302" i="21"/>
  <c r="D1303" i="21"/>
  <c r="K1302" i="21"/>
  <c r="L1302" i="21"/>
  <c r="J1302" i="21"/>
  <c r="I1302" i="21"/>
  <c r="H1303" i="21"/>
  <c r="O1301" i="21"/>
  <c r="M1301" i="21"/>
  <c r="N1301" i="21"/>
  <c r="D1304" i="21"/>
  <c r="E1303" i="21"/>
  <c r="F1303" i="21"/>
  <c r="O1302" i="21"/>
  <c r="M1302" i="21"/>
  <c r="N1302" i="21"/>
  <c r="K1303" i="21"/>
  <c r="H1304" i="21"/>
  <c r="L1303" i="21"/>
  <c r="J1303" i="21"/>
  <c r="I1303" i="21"/>
  <c r="D1305" i="21"/>
  <c r="F1304" i="21"/>
  <c r="E1304" i="21"/>
  <c r="I1304" i="21"/>
  <c r="H1305" i="21"/>
  <c r="J1304" i="21"/>
  <c r="L1304" i="21"/>
  <c r="K1304" i="21"/>
  <c r="M1303" i="21"/>
  <c r="N1303" i="21"/>
  <c r="O1303" i="21"/>
  <c r="E1305" i="21"/>
  <c r="F1305" i="21"/>
  <c r="D1306" i="21"/>
  <c r="O1304" i="21"/>
  <c r="N1304" i="21"/>
  <c r="M1304" i="21"/>
  <c r="H1306" i="21"/>
  <c r="J1305" i="21"/>
  <c r="K1305" i="21"/>
  <c r="L1305" i="21"/>
  <c r="I1305" i="21"/>
  <c r="D1307" i="21"/>
  <c r="E1306" i="21"/>
  <c r="F1306" i="21"/>
  <c r="H1307" i="21"/>
  <c r="K1306" i="21"/>
  <c r="I1306" i="21"/>
  <c r="L1306" i="21"/>
  <c r="J1306" i="21"/>
  <c r="M1305" i="21"/>
  <c r="O1305" i="21"/>
  <c r="N1305" i="21"/>
  <c r="F1307" i="21"/>
  <c r="D1308" i="21"/>
  <c r="E1307" i="21"/>
  <c r="J1307" i="21"/>
  <c r="K1307" i="21"/>
  <c r="H1308" i="21"/>
  <c r="L1307" i="21"/>
  <c r="I1307" i="21"/>
  <c r="O1306" i="21"/>
  <c r="N1306" i="21"/>
  <c r="M1306" i="21"/>
  <c r="E1308" i="21"/>
  <c r="F1308" i="21"/>
  <c r="D1309" i="21"/>
  <c r="K1308" i="21"/>
  <c r="H1309" i="21"/>
  <c r="I1308" i="21"/>
  <c r="J1308" i="21"/>
  <c r="L1308" i="21"/>
  <c r="N1307" i="21"/>
  <c r="O1307" i="21"/>
  <c r="M1307" i="21"/>
  <c r="D1310" i="21"/>
  <c r="F1309" i="21"/>
  <c r="E1309" i="21"/>
  <c r="K1309" i="21"/>
  <c r="L1309" i="21"/>
  <c r="I1309" i="21"/>
  <c r="H1310" i="21"/>
  <c r="J1309" i="21"/>
  <c r="M1308" i="21"/>
  <c r="O1308" i="21"/>
  <c r="N1308" i="21"/>
  <c r="F1310" i="21"/>
  <c r="E1310" i="21"/>
  <c r="D1311" i="21"/>
  <c r="M1309" i="21"/>
  <c r="N1309" i="21"/>
  <c r="O1309" i="21"/>
  <c r="J1310" i="21"/>
  <c r="H1311" i="21"/>
  <c r="L1310" i="21"/>
  <c r="I1310" i="21"/>
  <c r="K1310" i="21"/>
  <c r="E1311" i="21"/>
  <c r="D1312" i="21"/>
  <c r="F1311" i="21"/>
  <c r="J1311" i="21"/>
  <c r="K1311" i="21"/>
  <c r="I1311" i="21"/>
  <c r="H1312" i="21"/>
  <c r="L1311" i="21"/>
  <c r="N1310" i="21"/>
  <c r="M1310" i="21"/>
  <c r="O1310" i="21"/>
  <c r="D1313" i="21"/>
  <c r="E1312" i="21"/>
  <c r="F1312" i="21"/>
  <c r="M1311" i="21"/>
  <c r="N1311" i="21"/>
  <c r="O1311" i="21"/>
  <c r="I1312" i="21"/>
  <c r="L1312" i="21"/>
  <c r="J1312" i="21"/>
  <c r="K1312" i="21"/>
  <c r="H1313" i="21"/>
  <c r="D1314" i="21"/>
  <c r="E1313" i="21"/>
  <c r="F1313" i="21"/>
  <c r="N1312" i="21"/>
  <c r="O1312" i="21"/>
  <c r="M1312" i="21"/>
  <c r="L1313" i="21"/>
  <c r="H1314" i="21"/>
  <c r="K1313" i="21"/>
  <c r="J1313" i="21"/>
  <c r="I1313" i="21"/>
  <c r="F1314" i="21"/>
  <c r="D1315" i="21"/>
  <c r="E1314" i="21"/>
  <c r="K1314" i="21"/>
  <c r="J1314" i="21"/>
  <c r="I1314" i="21"/>
  <c r="H1315" i="21"/>
  <c r="L1314" i="21"/>
  <c r="O1313" i="21"/>
  <c r="M1313" i="21"/>
  <c r="N1313" i="21"/>
  <c r="E1315" i="21"/>
  <c r="D1316" i="21"/>
  <c r="F1315" i="21"/>
  <c r="M1314" i="21"/>
  <c r="N1314" i="21"/>
  <c r="O1314" i="21"/>
  <c r="I1315" i="21"/>
  <c r="K1315" i="21"/>
  <c r="J1315" i="21"/>
  <c r="L1315" i="21"/>
  <c r="H1316" i="21"/>
  <c r="D1317" i="21"/>
  <c r="F1316" i="21"/>
  <c r="E1316" i="21"/>
  <c r="M1315" i="21"/>
  <c r="O1315" i="21"/>
  <c r="N1315" i="21"/>
  <c r="H1317" i="21"/>
  <c r="K1316" i="21"/>
  <c r="L1316" i="21"/>
  <c r="J1316" i="21"/>
  <c r="I1316" i="21"/>
  <c r="F1317" i="21"/>
  <c r="D1318" i="21"/>
  <c r="E1317" i="21"/>
  <c r="L1317" i="21"/>
  <c r="K1317" i="21"/>
  <c r="J1317" i="21"/>
  <c r="I1317" i="21"/>
  <c r="H1318" i="21"/>
  <c r="M1316" i="21"/>
  <c r="N1316" i="21"/>
  <c r="O1316" i="21"/>
  <c r="D1319" i="21"/>
  <c r="F1318" i="21"/>
  <c r="E1318" i="21"/>
  <c r="M1317" i="21"/>
  <c r="O1317" i="21"/>
  <c r="N1317" i="21"/>
  <c r="H1319" i="21"/>
  <c r="I1318" i="21"/>
  <c r="J1318" i="21"/>
  <c r="K1318" i="21"/>
  <c r="L1318" i="21"/>
  <c r="F1319" i="21"/>
  <c r="D1320" i="21"/>
  <c r="E1319" i="21"/>
  <c r="H1320" i="21"/>
  <c r="L1319" i="21"/>
  <c r="K1319" i="21"/>
  <c r="J1319" i="21"/>
  <c r="I1319" i="21"/>
  <c r="M1318" i="21"/>
  <c r="O1318" i="21"/>
  <c r="N1318" i="21"/>
  <c r="E1320" i="21"/>
  <c r="F1320" i="21"/>
  <c r="D1321" i="21"/>
  <c r="J1320" i="21"/>
  <c r="H1321" i="21"/>
  <c r="L1320" i="21"/>
  <c r="K1320" i="21"/>
  <c r="I1320" i="21"/>
  <c r="M1319" i="21"/>
  <c r="O1319" i="21"/>
  <c r="N1319" i="21"/>
  <c r="F1321" i="21"/>
  <c r="D1322" i="21"/>
  <c r="E1321" i="21"/>
  <c r="I1321" i="21"/>
  <c r="J1321" i="21"/>
  <c r="L1321" i="21"/>
  <c r="K1321" i="21"/>
  <c r="H1322" i="21"/>
  <c r="M1320" i="21"/>
  <c r="N1320" i="21"/>
  <c r="O1320" i="21"/>
  <c r="E1322" i="21"/>
  <c r="F1322" i="21"/>
  <c r="D1323" i="21"/>
  <c r="N1321" i="21"/>
  <c r="M1321" i="21"/>
  <c r="O1321" i="21"/>
  <c r="K1322" i="21"/>
  <c r="L1322" i="21"/>
  <c r="H1323" i="21"/>
  <c r="I1322" i="21"/>
  <c r="J1322" i="21"/>
  <c r="F1323" i="21"/>
  <c r="E1323" i="21"/>
  <c r="D1324" i="21"/>
  <c r="L1323" i="21"/>
  <c r="K1323" i="21"/>
  <c r="I1323" i="21"/>
  <c r="H1324" i="21"/>
  <c r="J1323" i="21"/>
  <c r="N1322" i="21"/>
  <c r="M1322" i="21"/>
  <c r="O1322" i="21"/>
  <c r="E1324" i="21"/>
  <c r="D1325" i="21"/>
  <c r="F1324" i="21"/>
  <c r="N1323" i="21"/>
  <c r="O1323" i="21"/>
  <c r="M1323" i="21"/>
  <c r="J1324" i="21"/>
  <c r="I1324" i="21"/>
  <c r="L1324" i="21"/>
  <c r="K1324" i="21"/>
  <c r="H1325" i="21"/>
  <c r="D1326" i="21"/>
  <c r="F1325" i="21"/>
  <c r="E1325" i="21"/>
  <c r="N1324" i="21"/>
  <c r="O1324" i="21"/>
  <c r="M1324" i="21"/>
  <c r="J1325" i="21"/>
  <c r="K1325" i="21"/>
  <c r="L1325" i="21"/>
  <c r="H1326" i="21"/>
  <c r="I1325" i="21"/>
  <c r="F1326" i="21"/>
  <c r="E1326" i="21"/>
  <c r="D1327" i="21"/>
  <c r="J1326" i="21"/>
  <c r="L1326" i="21"/>
  <c r="I1326" i="21"/>
  <c r="H1327" i="21"/>
  <c r="K1326" i="21"/>
  <c r="N1325" i="21"/>
  <c r="M1325" i="21"/>
  <c r="O1325" i="21"/>
  <c r="E1327" i="21"/>
  <c r="D1328" i="21"/>
  <c r="F1327" i="21"/>
  <c r="M1326" i="21"/>
  <c r="N1326" i="21"/>
  <c r="O1326" i="21"/>
  <c r="J1327" i="21"/>
  <c r="L1327" i="21"/>
  <c r="H1328" i="21"/>
  <c r="I1327" i="21"/>
  <c r="K1327" i="21"/>
  <c r="F1328" i="21"/>
  <c r="D1329" i="21"/>
  <c r="E1328" i="21"/>
  <c r="L1328" i="21"/>
  <c r="J1328" i="21"/>
  <c r="K1328" i="21"/>
  <c r="H1329" i="21"/>
  <c r="I1328" i="21"/>
  <c r="O1327" i="21"/>
  <c r="M1327" i="21"/>
  <c r="N1327" i="21"/>
  <c r="D1330" i="21"/>
  <c r="F1329" i="21"/>
  <c r="E1329" i="21"/>
  <c r="J1329" i="21"/>
  <c r="L1329" i="21"/>
  <c r="H1330" i="21"/>
  <c r="K1329" i="21"/>
  <c r="I1329" i="21"/>
  <c r="O1328" i="21"/>
  <c r="M1328" i="21"/>
  <c r="N1328" i="21"/>
  <c r="E1330" i="21"/>
  <c r="D1331" i="21"/>
  <c r="F1330" i="21"/>
  <c r="I1330" i="21"/>
  <c r="L1330" i="21"/>
  <c r="J1330" i="21"/>
  <c r="K1330" i="21"/>
  <c r="H1331" i="21"/>
  <c r="N1329" i="21"/>
  <c r="O1329" i="21"/>
  <c r="M1329" i="21"/>
  <c r="F1331" i="21"/>
  <c r="E1331" i="21"/>
  <c r="D1332" i="21"/>
  <c r="M1330" i="21"/>
  <c r="N1330" i="21"/>
  <c r="O1330" i="21"/>
  <c r="L1331" i="21"/>
  <c r="I1331" i="21"/>
  <c r="K1331" i="21"/>
  <c r="J1331" i="21"/>
  <c r="H1332" i="21"/>
  <c r="E1332" i="21"/>
  <c r="D1333" i="21"/>
  <c r="F1332" i="21"/>
  <c r="N1331" i="21"/>
  <c r="O1331" i="21"/>
  <c r="M1331" i="21"/>
  <c r="I1332" i="21"/>
  <c r="H1333" i="21"/>
  <c r="K1332" i="21"/>
  <c r="J1332" i="21"/>
  <c r="L1332" i="21"/>
  <c r="D1334" i="21"/>
  <c r="E1333" i="21"/>
  <c r="F1333" i="21"/>
  <c r="N1332" i="21"/>
  <c r="M1332" i="21"/>
  <c r="O1332" i="21"/>
  <c r="H1334" i="21"/>
  <c r="J1333" i="21"/>
  <c r="L1333" i="21"/>
  <c r="I1333" i="21"/>
  <c r="K1333" i="21"/>
  <c r="D1335" i="21"/>
  <c r="E1334" i="21"/>
  <c r="F1334" i="21"/>
  <c r="I1334" i="21"/>
  <c r="L1334" i="21"/>
  <c r="J1334" i="21"/>
  <c r="K1334" i="21"/>
  <c r="H1335" i="21"/>
  <c r="N1333" i="21"/>
  <c r="M1333" i="21"/>
  <c r="O1333" i="21"/>
  <c r="E1335" i="21"/>
  <c r="D1336" i="21"/>
  <c r="F1335" i="21"/>
  <c r="O1334" i="21"/>
  <c r="N1334" i="21"/>
  <c r="M1334" i="21"/>
  <c r="L1335" i="21"/>
  <c r="H1336" i="21"/>
  <c r="J1335" i="21"/>
  <c r="K1335" i="21"/>
  <c r="I1335" i="21"/>
  <c r="E1336" i="21"/>
  <c r="D1337" i="21"/>
  <c r="F1336" i="21"/>
  <c r="J1336" i="21"/>
  <c r="L1336" i="21"/>
  <c r="K1336" i="21"/>
  <c r="H1337" i="21"/>
  <c r="I1336" i="21"/>
  <c r="O1335" i="21"/>
  <c r="M1335" i="21"/>
  <c r="N1335" i="21"/>
  <c r="D1338" i="21"/>
  <c r="E1337" i="21"/>
  <c r="F1337" i="21"/>
  <c r="K1337" i="21"/>
  <c r="H1338" i="21"/>
  <c r="I1337" i="21"/>
  <c r="J1337" i="21"/>
  <c r="L1337" i="21"/>
  <c r="O1336" i="21"/>
  <c r="M1336" i="21"/>
  <c r="N1336" i="21"/>
  <c r="E1338" i="21"/>
  <c r="D1339" i="21"/>
  <c r="F1338" i="21"/>
  <c r="J1338" i="21"/>
  <c r="I1338" i="21"/>
  <c r="L1338" i="21"/>
  <c r="H1339" i="21"/>
  <c r="K1338" i="21"/>
  <c r="O1337" i="21"/>
  <c r="N1337" i="21"/>
  <c r="M1337" i="21"/>
  <c r="F1339" i="21"/>
  <c r="E1339" i="21"/>
  <c r="D1340" i="21"/>
  <c r="O1338" i="21"/>
  <c r="N1338" i="21"/>
  <c r="M1338" i="21"/>
  <c r="K1339" i="21"/>
  <c r="L1339" i="21"/>
  <c r="J1339" i="21"/>
  <c r="I1339" i="21"/>
  <c r="H1340" i="21"/>
  <c r="E1340" i="21"/>
  <c r="D1341" i="21"/>
  <c r="F1340" i="21"/>
  <c r="O1339" i="21"/>
  <c r="N1339" i="21"/>
  <c r="M1339" i="21"/>
  <c r="I1340" i="21"/>
  <c r="K1340" i="21"/>
  <c r="H1341" i="21"/>
  <c r="L1340" i="21"/>
  <c r="J1340" i="21"/>
  <c r="F1341" i="21"/>
  <c r="D1342" i="21"/>
  <c r="E1341" i="21"/>
  <c r="M1340" i="21"/>
  <c r="N1340" i="21"/>
  <c r="O1340" i="21"/>
  <c r="H1342" i="21"/>
  <c r="L1341" i="21"/>
  <c r="I1341" i="21"/>
  <c r="J1341" i="21"/>
  <c r="K1341" i="21"/>
  <c r="F1342" i="21"/>
  <c r="D1343" i="21"/>
  <c r="E1342" i="21"/>
  <c r="H1343" i="21"/>
  <c r="L1342" i="21"/>
  <c r="J1342" i="21"/>
  <c r="I1342" i="21"/>
  <c r="K1342" i="21"/>
  <c r="N1341" i="21"/>
  <c r="O1341" i="21"/>
  <c r="M1341" i="21"/>
  <c r="F1343" i="21"/>
  <c r="E1343" i="21"/>
  <c r="D1344" i="21"/>
  <c r="H1344" i="21"/>
  <c r="L1343" i="21"/>
  <c r="J1343" i="21"/>
  <c r="K1343" i="21"/>
  <c r="I1343" i="21"/>
  <c r="N1342" i="21"/>
  <c r="M1342" i="21"/>
  <c r="O1342" i="21"/>
  <c r="D1345" i="21"/>
  <c r="E1344" i="21"/>
  <c r="F1344" i="21"/>
  <c r="J1344" i="21"/>
  <c r="L1344" i="21"/>
  <c r="H1345" i="21"/>
  <c r="K1344" i="21"/>
  <c r="I1344" i="21"/>
  <c r="O1343" i="21"/>
  <c r="M1343" i="21"/>
  <c r="N1343" i="21"/>
  <c r="E1345" i="21"/>
  <c r="F1345" i="21"/>
  <c r="D1346" i="21"/>
  <c r="H1346" i="21"/>
  <c r="K1345" i="21"/>
  <c r="J1345" i="21"/>
  <c r="I1345" i="21"/>
  <c r="L1345" i="21"/>
  <c r="M1344" i="21"/>
  <c r="N1344" i="21"/>
  <c r="O1344" i="21"/>
  <c r="F1346" i="21"/>
  <c r="D1347" i="21"/>
  <c r="E1346" i="21"/>
  <c r="H1347" i="21"/>
  <c r="I1346" i="21"/>
  <c r="L1346" i="21"/>
  <c r="K1346" i="21"/>
  <c r="J1346" i="21"/>
  <c r="M1345" i="21"/>
  <c r="N1345" i="21"/>
  <c r="O1345" i="21"/>
  <c r="E1347" i="21"/>
  <c r="F1347" i="21"/>
  <c r="D1348" i="21"/>
  <c r="H1348" i="21"/>
  <c r="K1347" i="21"/>
  <c r="I1347" i="21"/>
  <c r="J1347" i="21"/>
  <c r="L1347" i="21"/>
  <c r="O1346" i="21"/>
  <c r="M1346" i="21"/>
  <c r="N1346" i="21"/>
  <c r="D1349" i="21"/>
  <c r="F1348" i="21"/>
  <c r="E1348" i="21"/>
  <c r="L1348" i="21"/>
  <c r="K1348" i="21"/>
  <c r="J1348" i="21"/>
  <c r="H1349" i="21"/>
  <c r="I1348" i="21"/>
  <c r="N1347" i="21"/>
  <c r="O1347" i="21"/>
  <c r="M1347" i="21"/>
  <c r="F1349" i="21"/>
  <c r="E1349" i="21"/>
  <c r="D1350" i="21"/>
  <c r="J1349" i="21"/>
  <c r="H1350" i="21"/>
  <c r="K1349" i="21"/>
  <c r="I1349" i="21"/>
  <c r="L1349" i="21"/>
  <c r="O1348" i="21"/>
  <c r="M1348" i="21"/>
  <c r="N1348" i="21"/>
  <c r="E1350" i="21"/>
  <c r="D1351" i="21"/>
  <c r="F1350" i="21"/>
  <c r="H1351" i="21"/>
  <c r="J1350" i="21"/>
  <c r="I1350" i="21"/>
  <c r="K1350" i="21"/>
  <c r="L1350" i="21"/>
  <c r="N1349" i="21"/>
  <c r="M1349" i="21"/>
  <c r="O1349" i="21"/>
  <c r="D1352" i="21"/>
  <c r="E1351" i="21"/>
  <c r="F1351" i="21"/>
  <c r="J1351" i="21"/>
  <c r="H1352" i="21"/>
  <c r="L1351" i="21"/>
  <c r="K1351" i="21"/>
  <c r="I1351" i="21"/>
  <c r="N1350" i="21"/>
  <c r="M1350" i="21"/>
  <c r="O1350" i="21"/>
  <c r="E1352" i="21"/>
  <c r="F1352" i="21"/>
  <c r="D1353" i="21"/>
  <c r="K1352" i="21"/>
  <c r="H1353" i="21"/>
  <c r="L1352" i="21"/>
  <c r="I1352" i="21"/>
  <c r="J1352" i="21"/>
  <c r="M1351" i="21"/>
  <c r="O1351" i="21"/>
  <c r="N1351" i="21"/>
  <c r="E1353" i="21"/>
  <c r="F1353" i="21"/>
  <c r="D1354" i="21"/>
  <c r="J1353" i="21"/>
  <c r="K1353" i="21"/>
  <c r="I1353" i="21"/>
  <c r="H1354" i="21"/>
  <c r="L1353" i="21"/>
  <c r="N1352" i="21"/>
  <c r="M1352" i="21"/>
  <c r="O1352" i="21"/>
  <c r="F1354" i="21"/>
  <c r="E1354" i="21"/>
  <c r="D1355" i="21"/>
  <c r="M1353" i="21"/>
  <c r="N1353" i="21"/>
  <c r="O1353" i="21"/>
  <c r="I1354" i="21"/>
  <c r="J1354" i="21"/>
  <c r="L1354" i="21"/>
  <c r="K1354" i="21"/>
  <c r="H1355" i="21"/>
  <c r="D1356" i="21"/>
  <c r="E1355" i="21"/>
  <c r="F1355" i="21"/>
  <c r="M1354" i="21"/>
  <c r="O1354" i="21"/>
  <c r="N1354" i="21"/>
  <c r="H1356" i="21"/>
  <c r="I1355" i="21"/>
  <c r="J1355" i="21"/>
  <c r="L1355" i="21"/>
  <c r="K1355" i="21"/>
  <c r="F1356" i="21"/>
  <c r="D1357" i="21"/>
  <c r="E1356" i="21"/>
  <c r="L1356" i="21"/>
  <c r="I1356" i="21"/>
  <c r="J1356" i="21"/>
  <c r="K1356" i="21"/>
  <c r="H1357" i="21"/>
  <c r="N1355" i="21"/>
  <c r="O1355" i="21"/>
  <c r="M1355" i="21"/>
  <c r="D1358" i="21"/>
  <c r="E1357" i="21"/>
  <c r="F1357" i="21"/>
  <c r="O1356" i="21"/>
  <c r="M1356" i="21"/>
  <c r="N1356" i="21"/>
  <c r="H1358" i="21"/>
  <c r="L1357" i="21"/>
  <c r="K1357" i="21"/>
  <c r="I1357" i="21"/>
  <c r="J1357" i="21"/>
  <c r="F1358" i="21"/>
  <c r="D1359" i="21"/>
  <c r="E1358" i="21"/>
  <c r="L1358" i="21"/>
  <c r="I1358" i="21"/>
  <c r="K1358" i="21"/>
  <c r="H1359" i="21"/>
  <c r="J1358" i="21"/>
  <c r="M1357" i="21"/>
  <c r="O1357" i="21"/>
  <c r="N1357" i="21"/>
  <c r="F1359" i="21"/>
  <c r="E1359" i="21"/>
  <c r="D1360" i="21"/>
  <c r="M1358" i="21"/>
  <c r="N1358" i="21"/>
  <c r="O1358" i="21"/>
  <c r="H1360" i="21"/>
  <c r="I1359" i="21"/>
  <c r="L1359" i="21"/>
  <c r="K1359" i="21"/>
  <c r="J1359" i="21"/>
  <c r="D1361" i="21"/>
  <c r="F1360" i="21"/>
  <c r="E1360" i="21"/>
  <c r="I1360" i="21"/>
  <c r="K1360" i="21"/>
  <c r="L1360" i="21"/>
  <c r="J1360" i="21"/>
  <c r="H1361" i="21"/>
  <c r="O1359" i="21"/>
  <c r="N1359" i="21"/>
  <c r="M1359" i="21"/>
  <c r="F1361" i="21"/>
  <c r="E1361" i="21"/>
  <c r="D1362" i="21"/>
  <c r="O1360" i="21"/>
  <c r="M1360" i="21"/>
  <c r="N1360" i="21"/>
  <c r="J1361" i="21"/>
  <c r="L1361" i="21"/>
  <c r="I1361" i="21"/>
  <c r="K1361" i="21"/>
  <c r="H1362" i="21"/>
  <c r="F1362" i="21"/>
  <c r="D1363" i="21"/>
  <c r="E1362" i="21"/>
  <c r="N1361" i="21"/>
  <c r="M1361" i="21"/>
  <c r="O1361" i="21"/>
  <c r="J1362" i="21"/>
  <c r="I1362" i="21"/>
  <c r="K1362" i="21"/>
  <c r="H1363" i="21"/>
  <c r="L1362" i="21"/>
  <c r="D1364" i="21"/>
  <c r="F1363" i="21"/>
  <c r="E1363" i="21"/>
  <c r="M1362" i="21"/>
  <c r="N1362" i="21"/>
  <c r="O1362" i="21"/>
  <c r="H1364" i="21"/>
  <c r="J1363" i="21"/>
  <c r="K1363" i="21"/>
  <c r="L1363" i="21"/>
  <c r="I1363" i="21"/>
  <c r="E1364" i="21"/>
  <c r="D1365" i="21"/>
  <c r="F1364" i="21"/>
  <c r="J1364" i="21"/>
  <c r="I1364" i="21"/>
  <c r="K1364" i="21"/>
  <c r="L1364" i="21"/>
  <c r="H1365" i="21"/>
  <c r="O1363" i="21"/>
  <c r="M1363" i="21"/>
  <c r="N1363" i="21"/>
  <c r="D1366" i="21"/>
  <c r="F1365" i="21"/>
  <c r="E1365" i="21"/>
  <c r="N1364" i="21"/>
  <c r="M1364" i="21"/>
  <c r="O1364" i="21"/>
  <c r="J1365" i="21"/>
  <c r="L1365" i="21"/>
  <c r="I1365" i="21"/>
  <c r="H1366" i="21"/>
  <c r="K1365" i="21"/>
  <c r="D1367" i="21"/>
  <c r="E1366" i="21"/>
  <c r="F1366" i="21"/>
  <c r="O1365" i="21"/>
  <c r="M1365" i="21"/>
  <c r="N1365" i="21"/>
  <c r="L1366" i="21"/>
  <c r="I1366" i="21"/>
  <c r="K1366" i="21"/>
  <c r="J1366" i="21"/>
  <c r="H1367" i="21"/>
  <c r="D1368" i="21"/>
  <c r="F1367" i="21"/>
  <c r="E1367" i="21"/>
  <c r="N1366" i="21"/>
  <c r="M1366" i="21"/>
  <c r="O1366" i="21"/>
  <c r="L1367" i="21"/>
  <c r="H1368" i="21"/>
  <c r="K1367" i="21"/>
  <c r="I1367" i="21"/>
  <c r="J1367" i="21"/>
  <c r="F1368" i="21"/>
  <c r="D1369" i="21"/>
  <c r="E1368" i="21"/>
  <c r="I1368" i="21"/>
  <c r="L1368" i="21"/>
  <c r="J1368" i="21"/>
  <c r="H1369" i="21"/>
  <c r="K1368" i="21"/>
  <c r="O1367" i="21"/>
  <c r="M1367" i="21"/>
  <c r="N1367" i="21"/>
  <c r="F1369" i="21"/>
  <c r="D1370" i="21"/>
  <c r="E1369" i="21"/>
  <c r="N1368" i="21"/>
  <c r="O1368" i="21"/>
  <c r="M1368" i="21"/>
  <c r="J1369" i="21"/>
  <c r="K1369" i="21"/>
  <c r="L1369" i="21"/>
  <c r="H1370" i="21"/>
  <c r="I1369" i="21"/>
  <c r="D1371" i="21"/>
  <c r="F1370" i="21"/>
  <c r="E1370" i="21"/>
  <c r="L1370" i="21"/>
  <c r="J1370" i="21"/>
  <c r="I1370" i="21"/>
  <c r="K1370" i="21"/>
  <c r="H1371" i="21"/>
  <c r="M1369" i="21"/>
  <c r="N1369" i="21"/>
  <c r="O1369" i="21"/>
  <c r="E1371" i="21"/>
  <c r="F1371" i="21"/>
  <c r="D1372" i="21"/>
  <c r="O1370" i="21"/>
  <c r="M1370" i="21"/>
  <c r="N1370" i="21"/>
  <c r="J1371" i="21"/>
  <c r="K1371" i="21"/>
  <c r="I1371" i="21"/>
  <c r="H1372" i="21"/>
  <c r="L1371" i="21"/>
  <c r="D1373" i="21"/>
  <c r="F1372" i="21"/>
  <c r="E1372" i="21"/>
  <c r="M1371" i="21"/>
  <c r="N1371" i="21"/>
  <c r="O1371" i="21"/>
  <c r="L1372" i="21"/>
  <c r="K1372" i="21"/>
  <c r="J1372" i="21"/>
  <c r="H1373" i="21"/>
  <c r="I1372" i="21"/>
  <c r="F1373" i="21"/>
  <c r="D1374" i="21"/>
  <c r="E1373" i="21"/>
  <c r="H1374" i="21"/>
  <c r="J1373" i="21"/>
  <c r="K1373" i="21"/>
  <c r="I1373" i="21"/>
  <c r="L1373" i="21"/>
  <c r="M1372" i="21"/>
  <c r="N1372" i="21"/>
  <c r="O1372" i="21"/>
  <c r="F1374" i="21"/>
  <c r="E1374" i="21"/>
  <c r="D1375" i="21"/>
  <c r="H1375" i="21"/>
  <c r="L1374" i="21"/>
  <c r="J1374" i="21"/>
  <c r="I1374" i="21"/>
  <c r="K1374" i="21"/>
  <c r="N1373" i="21"/>
  <c r="O1373" i="21"/>
  <c r="M1373" i="21"/>
  <c r="F1375" i="21"/>
  <c r="E1375" i="21"/>
  <c r="D1376" i="21"/>
  <c r="H1376" i="21"/>
  <c r="K1375" i="21"/>
  <c r="L1375" i="21"/>
  <c r="I1375" i="21"/>
  <c r="J1375" i="21"/>
  <c r="N1374" i="21"/>
  <c r="M1374" i="21"/>
  <c r="O1374" i="21"/>
  <c r="D1377" i="21"/>
  <c r="F1376" i="21"/>
  <c r="E1376" i="21"/>
  <c r="J1376" i="21"/>
  <c r="H1377" i="21"/>
  <c r="L1376" i="21"/>
  <c r="K1376" i="21"/>
  <c r="I1376" i="21"/>
  <c r="O1375" i="21"/>
  <c r="N1375" i="21"/>
  <c r="M1375" i="21"/>
  <c r="E1377" i="21"/>
  <c r="D1378" i="21"/>
  <c r="F1377" i="21"/>
  <c r="I1377" i="21"/>
  <c r="K1377" i="21"/>
  <c r="J1377" i="21"/>
  <c r="L1377" i="21"/>
  <c r="H1378" i="21"/>
  <c r="M1376" i="21"/>
  <c r="O1376" i="21"/>
  <c r="N1376" i="21"/>
  <c r="F1378" i="21"/>
  <c r="D1379" i="21"/>
  <c r="E1378" i="21"/>
  <c r="O1377" i="21"/>
  <c r="M1377" i="21"/>
  <c r="N1377" i="21"/>
  <c r="L1378" i="21"/>
  <c r="K1378" i="21"/>
  <c r="H1379" i="21"/>
  <c r="J1378" i="21"/>
  <c r="I1378" i="21"/>
  <c r="F1379" i="21"/>
  <c r="D1380" i="21"/>
  <c r="E1379" i="21"/>
  <c r="H1380" i="21"/>
  <c r="K1379" i="21"/>
  <c r="J1379" i="21"/>
  <c r="I1379" i="21"/>
  <c r="L1379" i="21"/>
  <c r="N1378" i="21"/>
  <c r="O1378" i="21"/>
  <c r="M1378" i="21"/>
  <c r="E1380" i="21"/>
  <c r="D1381" i="21"/>
  <c r="F1380" i="21"/>
  <c r="H1381" i="21"/>
  <c r="L1380" i="21"/>
  <c r="K1380" i="21"/>
  <c r="I1380" i="21"/>
  <c r="J1380" i="21"/>
  <c r="M1379" i="21"/>
  <c r="N1379" i="21"/>
  <c r="O1379" i="21"/>
  <c r="E1381" i="21"/>
  <c r="F1381" i="21"/>
  <c r="D1382" i="21"/>
  <c r="I1381" i="21"/>
  <c r="H1382" i="21"/>
  <c r="J1381" i="21"/>
  <c r="K1381" i="21"/>
  <c r="L1381" i="21"/>
  <c r="O1380" i="21"/>
  <c r="N1380" i="21"/>
  <c r="M1380" i="21"/>
  <c r="F1382" i="21"/>
  <c r="D1383" i="21"/>
  <c r="E1382" i="21"/>
  <c r="N1381" i="21"/>
  <c r="M1381" i="21"/>
  <c r="O1381" i="21"/>
  <c r="I1382" i="21"/>
  <c r="L1382" i="21"/>
  <c r="K1382" i="21"/>
  <c r="H1383" i="21"/>
  <c r="J1382" i="21"/>
  <c r="D1384" i="21"/>
  <c r="E1383" i="21"/>
  <c r="F1383" i="21"/>
  <c r="M1382" i="21"/>
  <c r="O1382" i="21"/>
  <c r="N1382" i="21"/>
  <c r="H1384" i="21"/>
  <c r="J1383" i="21"/>
  <c r="L1383" i="21"/>
  <c r="I1383" i="21"/>
  <c r="K1383" i="21"/>
  <c r="F1384" i="21"/>
  <c r="E1384" i="21"/>
  <c r="D1385" i="21"/>
  <c r="L1384" i="21"/>
  <c r="J1384" i="21"/>
  <c r="H1385" i="21"/>
  <c r="K1384" i="21"/>
  <c r="I1384" i="21"/>
  <c r="M1383" i="21"/>
  <c r="N1383" i="21"/>
  <c r="O1383" i="21"/>
  <c r="E1385" i="21"/>
  <c r="F1385" i="21"/>
  <c r="D1386" i="21"/>
  <c r="L1385" i="21"/>
  <c r="K1385" i="21"/>
  <c r="I1385" i="21"/>
  <c r="J1385" i="21"/>
  <c r="H1386" i="21"/>
  <c r="O1384" i="21"/>
  <c r="N1384" i="21"/>
  <c r="M1384" i="21"/>
  <c r="D1387" i="21"/>
  <c r="F1386" i="21"/>
  <c r="E1386" i="21"/>
  <c r="M1385" i="21"/>
  <c r="O1385" i="21"/>
  <c r="N1385" i="21"/>
  <c r="L1386" i="21"/>
  <c r="J1386" i="21"/>
  <c r="I1386" i="21"/>
  <c r="H1387" i="21"/>
  <c r="K1386" i="21"/>
  <c r="E1387" i="21"/>
  <c r="D1388" i="21"/>
  <c r="F1387" i="21"/>
  <c r="N1386" i="21"/>
  <c r="O1386" i="21"/>
  <c r="M1386" i="21"/>
  <c r="J1387" i="21"/>
  <c r="L1387" i="21"/>
  <c r="I1387" i="21"/>
  <c r="H1388" i="21"/>
  <c r="K1387" i="21"/>
  <c r="F1388" i="21"/>
  <c r="D1389" i="21"/>
  <c r="E1388" i="21"/>
  <c r="O1387" i="21"/>
  <c r="N1387" i="21"/>
  <c r="M1387" i="21"/>
  <c r="L1388" i="21"/>
  <c r="I1388" i="21"/>
  <c r="H1389" i="21"/>
  <c r="K1388" i="21"/>
  <c r="J1388" i="21"/>
  <c r="E1389" i="21"/>
  <c r="F1389" i="21"/>
  <c r="D1390" i="21"/>
  <c r="M1388" i="21"/>
  <c r="N1388" i="21"/>
  <c r="O1388" i="21"/>
  <c r="I1389" i="21"/>
  <c r="H1390" i="21"/>
  <c r="L1389" i="21"/>
  <c r="K1389" i="21"/>
  <c r="J1389" i="21"/>
  <c r="D1391" i="21"/>
  <c r="E1390" i="21"/>
  <c r="F1390" i="21"/>
  <c r="M1389" i="21"/>
  <c r="O1389" i="21"/>
  <c r="N1389" i="21"/>
  <c r="L1390" i="21"/>
  <c r="I1390" i="21"/>
  <c r="J1390" i="21"/>
  <c r="K1390" i="21"/>
  <c r="H1391" i="21"/>
  <c r="F1391" i="21"/>
  <c r="D1392" i="21"/>
  <c r="E1391" i="21"/>
  <c r="N1390" i="21"/>
  <c r="M1390" i="21"/>
  <c r="O1390" i="21"/>
  <c r="K1391" i="21"/>
  <c r="J1391" i="21"/>
  <c r="H1392" i="21"/>
  <c r="L1391" i="21"/>
  <c r="I1391" i="21"/>
  <c r="D1393" i="21"/>
  <c r="F1392" i="21"/>
  <c r="E1392" i="21"/>
  <c r="K1392" i="21"/>
  <c r="H1393" i="21"/>
  <c r="I1392" i="21"/>
  <c r="J1392" i="21"/>
  <c r="L1392" i="21"/>
  <c r="O1391" i="21"/>
  <c r="M1391" i="21"/>
  <c r="N1391" i="21"/>
  <c r="E1393" i="21"/>
  <c r="D1394" i="21"/>
  <c r="F1393" i="21"/>
  <c r="L1393" i="21"/>
  <c r="I1393" i="21"/>
  <c r="J1393" i="21"/>
  <c r="H1394" i="21"/>
  <c r="K1393" i="21"/>
  <c r="N1392" i="21"/>
  <c r="O1392" i="21"/>
  <c r="M1392" i="21"/>
  <c r="D1395" i="21"/>
  <c r="F1394" i="21"/>
  <c r="E1394" i="21"/>
  <c r="N1393" i="21"/>
  <c r="O1393" i="21"/>
  <c r="M1393" i="21"/>
  <c r="I1394" i="21"/>
  <c r="L1394" i="21"/>
  <c r="K1394" i="21"/>
  <c r="H1395" i="21"/>
  <c r="J1394" i="21"/>
  <c r="F1395" i="21"/>
  <c r="E1395" i="21"/>
  <c r="D1396" i="21"/>
  <c r="O1394" i="21"/>
  <c r="M1394" i="21"/>
  <c r="N1394" i="21"/>
  <c r="H1396" i="21"/>
  <c r="K1395" i="21"/>
  <c r="L1395" i="21"/>
  <c r="I1395" i="21"/>
  <c r="J1395" i="21"/>
  <c r="F1396" i="21"/>
  <c r="E1396" i="21"/>
  <c r="D1397" i="21"/>
  <c r="L1396" i="21"/>
  <c r="K1396" i="21"/>
  <c r="H1397" i="21"/>
  <c r="J1396" i="21"/>
  <c r="I1396" i="21"/>
  <c r="M1395" i="21"/>
  <c r="O1395" i="21"/>
  <c r="N1395" i="21"/>
  <c r="E1397" i="21"/>
  <c r="F1397" i="21"/>
  <c r="D1398" i="21"/>
  <c r="K1397" i="21"/>
  <c r="I1397" i="21"/>
  <c r="L1397" i="21"/>
  <c r="H1398" i="21"/>
  <c r="J1397" i="21"/>
  <c r="O1396" i="21"/>
  <c r="M1396" i="21"/>
  <c r="N1396" i="21"/>
  <c r="E1398" i="21"/>
  <c r="D1399" i="21"/>
  <c r="F1398" i="21"/>
  <c r="M1397" i="21"/>
  <c r="N1397" i="21"/>
  <c r="O1397" i="21"/>
  <c r="J1398" i="21"/>
  <c r="H1399" i="21"/>
  <c r="K1398" i="21"/>
  <c r="I1398" i="21"/>
  <c r="L1398" i="21"/>
  <c r="E1399" i="21"/>
  <c r="D1400" i="21"/>
  <c r="F1399" i="21"/>
  <c r="I1399" i="21"/>
  <c r="H1400" i="21"/>
  <c r="J1399" i="21"/>
  <c r="L1399" i="21"/>
  <c r="K1399" i="21"/>
  <c r="N1398" i="21"/>
  <c r="O1398" i="21"/>
  <c r="M1398" i="21"/>
  <c r="F1400" i="21"/>
  <c r="E1400" i="21"/>
  <c r="D1401" i="21"/>
  <c r="M1399" i="21"/>
  <c r="O1399" i="21"/>
  <c r="N1399" i="21"/>
  <c r="J1400" i="21"/>
  <c r="L1400" i="21"/>
  <c r="K1400" i="21"/>
  <c r="I1400" i="21"/>
  <c r="H1401" i="21"/>
  <c r="D1402" i="21"/>
  <c r="F1401" i="21"/>
  <c r="E1401" i="21"/>
  <c r="O1400" i="21"/>
  <c r="M1400" i="21"/>
  <c r="N1400" i="21"/>
  <c r="L1401" i="21"/>
  <c r="H1402" i="21"/>
  <c r="K1401" i="21"/>
  <c r="I1401" i="21"/>
  <c r="J1401" i="21"/>
  <c r="F1402" i="21"/>
  <c r="E1402" i="21"/>
  <c r="D1403" i="21"/>
  <c r="J1402" i="21"/>
  <c r="L1402" i="21"/>
  <c r="H1403" i="21"/>
  <c r="K1402" i="21"/>
  <c r="I1402" i="21"/>
  <c r="N1401" i="21"/>
  <c r="O1401" i="21"/>
  <c r="M1401" i="21"/>
  <c r="E1403" i="21"/>
  <c r="D1404" i="21"/>
  <c r="F1403" i="21"/>
  <c r="H1404" i="21"/>
  <c r="I1403" i="21"/>
  <c r="J1403" i="21"/>
  <c r="K1403" i="21"/>
  <c r="L1403" i="21"/>
  <c r="N1402" i="21"/>
  <c r="M1402" i="21"/>
  <c r="O1402" i="21"/>
  <c r="D1405" i="21"/>
  <c r="E1404" i="21"/>
  <c r="F1404" i="21"/>
  <c r="I1404" i="21"/>
  <c r="J1404" i="21"/>
  <c r="H1405" i="21"/>
  <c r="L1404" i="21"/>
  <c r="K1404" i="21"/>
  <c r="O1403" i="21"/>
  <c r="M1403" i="21"/>
  <c r="N1403" i="21"/>
  <c r="D1406" i="21"/>
  <c r="E1405" i="21"/>
  <c r="F1405" i="21"/>
  <c r="M1404" i="21"/>
  <c r="N1404" i="21"/>
  <c r="O1404" i="21"/>
  <c r="L1405" i="21"/>
  <c r="I1405" i="21"/>
  <c r="K1405" i="21"/>
  <c r="H1406" i="21"/>
  <c r="J1405" i="21"/>
  <c r="E1406" i="21"/>
  <c r="D1407" i="21"/>
  <c r="F1406" i="21"/>
  <c r="M1405" i="21"/>
  <c r="N1405" i="21"/>
  <c r="O1405" i="21"/>
  <c r="K1406" i="21"/>
  <c r="I1406" i="21"/>
  <c r="J1406" i="21"/>
  <c r="H1407" i="21"/>
  <c r="L1406" i="21"/>
  <c r="F1407" i="21"/>
  <c r="D1408" i="21"/>
  <c r="E1407" i="21"/>
  <c r="M1406" i="21"/>
  <c r="O1406" i="21"/>
  <c r="N1406" i="21"/>
  <c r="K1407" i="21"/>
  <c r="L1407" i="21"/>
  <c r="H1408" i="21"/>
  <c r="I1407" i="21"/>
  <c r="J1407" i="21"/>
  <c r="F1408" i="21"/>
  <c r="D1409" i="21"/>
  <c r="E1408" i="21"/>
  <c r="I1408" i="21"/>
  <c r="H1409" i="21"/>
  <c r="K1408" i="21"/>
  <c r="L1408" i="21"/>
  <c r="J1408" i="21"/>
  <c r="N1407" i="21"/>
  <c r="M1407" i="21"/>
  <c r="O1407" i="21"/>
  <c r="E1409" i="21"/>
  <c r="F1409" i="21"/>
  <c r="D1410" i="21"/>
  <c r="N1408" i="21"/>
  <c r="O1408" i="21"/>
  <c r="M1408" i="21"/>
  <c r="L1409" i="21"/>
  <c r="J1409" i="21"/>
  <c r="I1409" i="21"/>
  <c r="H1410" i="21"/>
  <c r="K1409" i="21"/>
  <c r="E1410" i="21"/>
  <c r="F1410" i="21"/>
  <c r="D1411" i="21"/>
  <c r="N1409" i="21"/>
  <c r="O1409" i="21"/>
  <c r="M1409" i="21"/>
  <c r="H1411" i="21"/>
  <c r="J1410" i="21"/>
  <c r="L1410" i="21"/>
  <c r="K1410" i="21"/>
  <c r="I1410" i="21"/>
  <c r="F1411" i="21"/>
  <c r="D1412" i="21"/>
  <c r="E1411" i="21"/>
  <c r="L1411" i="21"/>
  <c r="J1411" i="21"/>
  <c r="H1412" i="21"/>
  <c r="K1411" i="21"/>
  <c r="I1411" i="21"/>
  <c r="M1410" i="21"/>
  <c r="O1410" i="21"/>
  <c r="N1410" i="21"/>
  <c r="E1412" i="21"/>
  <c r="F1412" i="21"/>
  <c r="D1413" i="21"/>
  <c r="K1412" i="21"/>
  <c r="J1412" i="21"/>
  <c r="H1413" i="21"/>
  <c r="I1412" i="21"/>
  <c r="L1412" i="21"/>
  <c r="N1411" i="21"/>
  <c r="O1411" i="21"/>
  <c r="M1411" i="21"/>
  <c r="E1413" i="21"/>
  <c r="D1414" i="21"/>
  <c r="F1413" i="21"/>
  <c r="H1414" i="21"/>
  <c r="J1413" i="21"/>
  <c r="L1413" i="21"/>
  <c r="K1413" i="21"/>
  <c r="I1413" i="21"/>
  <c r="O1412" i="21"/>
  <c r="N1412" i="21"/>
  <c r="M1412" i="21"/>
  <c r="F1414" i="21"/>
  <c r="E1414" i="21"/>
  <c r="D1415" i="21"/>
  <c r="K1414" i="21"/>
  <c r="H1415" i="21"/>
  <c r="J1414" i="21"/>
  <c r="L1414" i="21"/>
  <c r="I1414" i="21"/>
  <c r="M1413" i="21"/>
  <c r="N1413" i="21"/>
  <c r="O1413" i="21"/>
  <c r="E1415" i="21"/>
  <c r="D1416" i="21"/>
  <c r="F1415" i="21"/>
  <c r="L1415" i="21"/>
  <c r="I1415" i="21"/>
  <c r="H1416" i="21"/>
  <c r="J1415" i="21"/>
  <c r="K1415" i="21"/>
  <c r="M1414" i="21"/>
  <c r="N1414" i="21"/>
  <c r="O1414" i="21"/>
  <c r="E1416" i="21"/>
  <c r="D1417" i="21"/>
  <c r="F1416" i="21"/>
  <c r="O1415" i="21"/>
  <c r="M1415" i="21"/>
  <c r="N1415" i="21"/>
  <c r="K1416" i="21"/>
  <c r="I1416" i="21"/>
  <c r="H1417" i="21"/>
  <c r="L1416" i="21"/>
  <c r="J1416" i="21"/>
  <c r="E1417" i="21"/>
  <c r="F1417" i="21"/>
  <c r="D1418" i="21"/>
  <c r="M1416" i="21"/>
  <c r="O1416" i="21"/>
  <c r="N1416" i="21"/>
  <c r="L1417" i="21"/>
  <c r="I1417" i="21"/>
  <c r="K1417" i="21"/>
  <c r="H1418" i="21"/>
  <c r="J1417" i="21"/>
  <c r="F1418" i="21"/>
  <c r="E1418" i="21"/>
  <c r="D1419" i="21"/>
  <c r="N1417" i="21"/>
  <c r="O1417" i="21"/>
  <c r="M1417" i="21"/>
  <c r="L1418" i="21"/>
  <c r="K1418" i="21"/>
  <c r="I1418" i="21"/>
  <c r="J1418" i="21"/>
  <c r="H1419" i="21"/>
  <c r="D1420" i="21"/>
  <c r="E1419" i="21"/>
  <c r="F1419" i="21"/>
  <c r="O1418" i="21"/>
  <c r="N1418" i="21"/>
  <c r="M1418" i="21"/>
  <c r="J1419" i="21"/>
  <c r="H1420" i="21"/>
  <c r="K1419" i="21"/>
  <c r="L1419" i="21"/>
  <c r="I1419" i="21"/>
  <c r="E1420" i="21"/>
  <c r="F1420" i="21"/>
  <c r="D1421" i="21"/>
  <c r="K1420" i="21"/>
  <c r="H1421" i="21"/>
  <c r="J1420" i="21"/>
  <c r="L1420" i="21"/>
  <c r="I1420" i="21"/>
  <c r="N1419" i="21"/>
  <c r="M1419" i="21"/>
  <c r="O1419" i="21"/>
  <c r="D1422" i="21"/>
  <c r="E1421" i="21"/>
  <c r="F1421" i="21"/>
  <c r="J1421" i="21"/>
  <c r="I1421" i="21"/>
  <c r="K1421" i="21"/>
  <c r="H1422" i="21"/>
  <c r="L1421" i="21"/>
  <c r="M1420" i="21"/>
  <c r="N1420" i="21"/>
  <c r="O1420" i="21"/>
  <c r="F1422" i="21"/>
  <c r="E1422" i="21"/>
  <c r="D1423" i="21"/>
  <c r="O1421" i="21"/>
  <c r="M1421" i="21"/>
  <c r="N1421" i="21"/>
  <c r="L1422" i="21"/>
  <c r="I1422" i="21"/>
  <c r="K1422" i="21"/>
  <c r="H1423" i="21"/>
  <c r="J1422" i="21"/>
  <c r="F1423" i="21"/>
  <c r="D1424" i="21"/>
  <c r="E1423" i="21"/>
  <c r="N1422" i="21"/>
  <c r="O1422" i="21"/>
  <c r="M1422" i="21"/>
  <c r="J1423" i="21"/>
  <c r="K1423" i="21"/>
  <c r="H1424" i="21"/>
  <c r="I1423" i="21"/>
  <c r="L1423" i="21"/>
  <c r="F1424" i="21"/>
  <c r="D1425" i="21"/>
  <c r="E1424" i="21"/>
  <c r="J1424" i="21"/>
  <c r="K1424" i="21"/>
  <c r="L1424" i="21"/>
  <c r="H1425" i="21"/>
  <c r="I1424" i="21"/>
  <c r="N1423" i="21"/>
  <c r="M1423" i="21"/>
  <c r="O1423" i="21"/>
  <c r="F1425" i="21"/>
  <c r="E1425" i="21"/>
  <c r="D1426" i="21"/>
  <c r="I1425" i="21"/>
  <c r="J1425" i="21"/>
  <c r="L1425" i="21"/>
  <c r="H1426" i="21"/>
  <c r="K1425" i="21"/>
  <c r="N1424" i="21"/>
  <c r="M1424" i="21"/>
  <c r="O1424" i="21"/>
  <c r="F1426" i="21"/>
  <c r="D1427" i="21"/>
  <c r="E1426" i="21"/>
  <c r="N1425" i="21"/>
  <c r="M1425" i="21"/>
  <c r="O1425" i="21"/>
  <c r="K1426" i="21"/>
  <c r="L1426" i="21"/>
  <c r="J1426" i="21"/>
  <c r="H1427" i="21"/>
  <c r="I1426" i="21"/>
  <c r="F1427" i="21"/>
  <c r="D1428" i="21"/>
  <c r="E1427" i="21"/>
  <c r="J1427" i="21"/>
  <c r="H1428" i="21"/>
  <c r="I1427" i="21"/>
  <c r="K1427" i="21"/>
  <c r="L1427" i="21"/>
  <c r="N1426" i="21"/>
  <c r="M1426" i="21"/>
  <c r="O1426" i="21"/>
  <c r="F1428" i="21"/>
  <c r="E1428" i="21"/>
  <c r="D1429" i="21"/>
  <c r="J1428" i="21"/>
  <c r="K1428" i="21"/>
  <c r="I1428" i="21"/>
  <c r="L1428" i="21"/>
  <c r="H1429" i="21"/>
  <c r="N1427" i="21"/>
  <c r="M1427" i="21"/>
  <c r="O1427" i="21"/>
  <c r="F1429" i="21"/>
  <c r="E1429" i="21"/>
  <c r="D1430" i="21"/>
  <c r="M1428" i="21"/>
  <c r="O1428" i="21"/>
  <c r="N1428" i="21"/>
  <c r="H1430" i="21"/>
  <c r="I1429" i="21"/>
  <c r="J1429" i="21"/>
  <c r="L1429" i="21"/>
  <c r="K1429" i="21"/>
  <c r="F1430" i="21"/>
  <c r="D1431" i="21"/>
  <c r="E1430" i="21"/>
  <c r="I1430" i="21"/>
  <c r="K1430" i="21"/>
  <c r="L1430" i="21"/>
  <c r="H1431" i="21"/>
  <c r="J1430" i="21"/>
  <c r="M1429" i="21"/>
  <c r="O1429" i="21"/>
  <c r="N1429" i="21"/>
  <c r="D1432" i="21"/>
  <c r="F1431" i="21"/>
  <c r="E1431" i="21"/>
  <c r="M1430" i="21"/>
  <c r="O1430" i="21"/>
  <c r="N1430" i="21"/>
  <c r="J1431" i="21"/>
  <c r="I1431" i="21"/>
  <c r="L1431" i="21"/>
  <c r="K1431" i="21"/>
  <c r="H1432" i="21"/>
  <c r="E1432" i="21"/>
  <c r="D1433" i="21"/>
  <c r="F1432" i="21"/>
  <c r="N1431" i="21"/>
  <c r="O1431" i="21"/>
  <c r="M1431" i="21"/>
  <c r="L1432" i="21"/>
  <c r="K1432" i="21"/>
  <c r="H1433" i="21"/>
  <c r="J1432" i="21"/>
  <c r="I1432" i="21"/>
  <c r="E1433" i="21"/>
  <c r="F1433" i="21"/>
  <c r="D1434" i="21"/>
  <c r="L1433" i="21"/>
  <c r="I1433" i="21"/>
  <c r="K1433" i="21"/>
  <c r="H1434" i="21"/>
  <c r="J1433" i="21"/>
  <c r="O1432" i="21"/>
  <c r="M1432" i="21"/>
  <c r="N1432" i="21"/>
  <c r="F1434" i="21"/>
  <c r="E1434" i="21"/>
  <c r="D1435" i="21"/>
  <c r="N1433" i="21"/>
  <c r="O1433" i="21"/>
  <c r="M1433" i="21"/>
  <c r="I1434" i="21"/>
  <c r="H1435" i="21"/>
  <c r="L1434" i="21"/>
  <c r="K1434" i="21"/>
  <c r="J1434" i="21"/>
  <c r="F1435" i="21"/>
  <c r="D1436" i="21"/>
  <c r="E1435" i="21"/>
  <c r="M1434" i="21"/>
  <c r="O1434" i="21"/>
  <c r="N1434" i="21"/>
  <c r="H1436" i="21"/>
  <c r="L1435" i="21"/>
  <c r="I1435" i="21"/>
  <c r="K1435" i="21"/>
  <c r="J1435" i="21"/>
  <c r="E1436" i="21"/>
  <c r="F1436" i="21"/>
  <c r="D1437" i="21"/>
  <c r="L1436" i="21"/>
  <c r="J1436" i="21"/>
  <c r="H1437" i="21"/>
  <c r="I1436" i="21"/>
  <c r="K1436" i="21"/>
  <c r="O1435" i="21"/>
  <c r="M1435" i="21"/>
  <c r="N1435" i="21"/>
  <c r="D1438" i="21"/>
  <c r="E1437" i="21"/>
  <c r="F1437" i="21"/>
  <c r="H1438" i="21"/>
  <c r="J1437" i="21"/>
  <c r="I1437" i="21"/>
  <c r="K1437" i="21"/>
  <c r="L1437" i="21"/>
  <c r="N1436" i="21"/>
  <c r="M1436" i="21"/>
  <c r="O1436" i="21"/>
  <c r="E1438" i="21"/>
  <c r="D1439" i="21"/>
  <c r="F1438" i="21"/>
  <c r="L1438" i="21"/>
  <c r="K1438" i="21"/>
  <c r="J1438" i="21"/>
  <c r="I1438" i="21"/>
  <c r="H1439" i="21"/>
  <c r="N1437" i="21"/>
  <c r="O1437" i="21"/>
  <c r="M1437" i="21"/>
  <c r="F1439" i="21"/>
  <c r="E1439" i="21"/>
  <c r="D1440" i="21"/>
  <c r="M1438" i="21"/>
  <c r="N1438" i="21"/>
  <c r="O1438" i="21"/>
  <c r="I1439" i="21"/>
  <c r="H1440" i="21"/>
  <c r="K1439" i="21"/>
  <c r="L1439" i="21"/>
  <c r="J1439" i="21"/>
  <c r="D1441" i="21"/>
  <c r="F1440" i="21"/>
  <c r="E1440" i="21"/>
  <c r="O1439" i="21"/>
  <c r="M1439" i="21"/>
  <c r="N1439" i="21"/>
  <c r="L1440" i="21"/>
  <c r="I1440" i="21"/>
  <c r="J1440" i="21"/>
  <c r="K1440" i="21"/>
  <c r="H1441" i="21"/>
  <c r="F1441" i="21"/>
  <c r="E1441" i="21"/>
  <c r="D1442" i="21"/>
  <c r="N1440" i="21"/>
  <c r="M1440" i="21"/>
  <c r="O1440" i="21"/>
  <c r="K1441" i="21"/>
  <c r="I1441" i="21"/>
  <c r="J1441" i="21"/>
  <c r="L1441" i="21"/>
  <c r="H1442" i="21"/>
  <c r="F1442" i="21"/>
  <c r="E1442" i="21"/>
  <c r="D1443" i="21"/>
  <c r="M1441" i="21"/>
  <c r="N1441" i="21"/>
  <c r="O1441" i="21"/>
  <c r="H1443" i="21"/>
  <c r="L1442" i="21"/>
  <c r="K1442" i="21"/>
  <c r="I1442" i="21"/>
  <c r="J1442" i="21"/>
  <c r="D1444" i="21"/>
  <c r="F1443" i="21"/>
  <c r="E1443" i="21"/>
  <c r="H1444" i="21"/>
  <c r="J1443" i="21"/>
  <c r="K1443" i="21"/>
  <c r="I1443" i="21"/>
  <c r="L1443" i="21"/>
  <c r="M1442" i="21"/>
  <c r="O1442" i="21"/>
  <c r="N1442" i="21"/>
  <c r="E1444" i="21"/>
  <c r="F1444" i="21"/>
  <c r="D1445" i="21"/>
  <c r="H1445" i="21"/>
  <c r="L1444" i="21"/>
  <c r="I1444" i="21"/>
  <c r="J1444" i="21"/>
  <c r="K1444" i="21"/>
  <c r="N1443" i="21"/>
  <c r="O1443" i="21"/>
  <c r="M1443" i="21"/>
  <c r="E1445" i="21"/>
  <c r="F1445" i="21"/>
  <c r="D1446" i="21"/>
  <c r="K1445" i="21"/>
  <c r="H1446" i="21"/>
  <c r="J1445" i="21"/>
  <c r="I1445" i="21"/>
  <c r="L1445" i="21"/>
  <c r="N1444" i="21"/>
  <c r="M1444" i="21"/>
  <c r="O1444" i="21"/>
  <c r="F1446" i="21"/>
  <c r="D1447" i="21"/>
  <c r="E1446" i="21"/>
  <c r="J1446" i="21"/>
  <c r="L1446" i="21"/>
  <c r="K1446" i="21"/>
  <c r="H1447" i="21"/>
  <c r="I1446" i="21"/>
  <c r="O1445" i="21"/>
  <c r="N1445" i="21"/>
  <c r="M1445" i="21"/>
  <c r="E1447" i="21"/>
  <c r="D1448" i="21"/>
  <c r="F1447" i="21"/>
  <c r="H1448" i="21"/>
  <c r="J1447" i="21"/>
  <c r="I1447" i="21"/>
  <c r="K1447" i="21"/>
  <c r="L1447" i="21"/>
  <c r="O1446" i="21"/>
  <c r="M1446" i="21"/>
  <c r="N1446" i="21"/>
  <c r="E1448" i="21"/>
  <c r="D1449" i="21"/>
  <c r="F1448" i="21"/>
  <c r="I1448" i="21"/>
  <c r="L1448" i="21"/>
  <c r="J1448" i="21"/>
  <c r="H1449" i="21"/>
  <c r="K1448" i="21"/>
  <c r="O1447" i="21"/>
  <c r="M1447" i="21"/>
  <c r="N1447" i="21"/>
  <c r="F1449" i="21"/>
  <c r="E1449" i="21"/>
  <c r="D1450" i="21"/>
  <c r="O1448" i="21"/>
  <c r="N1448" i="21"/>
  <c r="M1448" i="21"/>
  <c r="I1449" i="21"/>
  <c r="L1449" i="21"/>
  <c r="H1450" i="21"/>
  <c r="J1449" i="21"/>
  <c r="K1449" i="21"/>
  <c r="E1450" i="21"/>
  <c r="D1451" i="21"/>
  <c r="F1450" i="21"/>
  <c r="O1449" i="21"/>
  <c r="N1449" i="21"/>
  <c r="M1449" i="21"/>
  <c r="H1451" i="21"/>
  <c r="L1450" i="21"/>
  <c r="I1450" i="21"/>
  <c r="J1450" i="21"/>
  <c r="K1450" i="21"/>
  <c r="D1452" i="21"/>
  <c r="E1451" i="21"/>
  <c r="F1451" i="21"/>
  <c r="K1451" i="21"/>
  <c r="L1451" i="21"/>
  <c r="H1452" i="21"/>
  <c r="I1451" i="21"/>
  <c r="J1451" i="21"/>
  <c r="M1450" i="21"/>
  <c r="N1450" i="21"/>
  <c r="O1450" i="21"/>
  <c r="F1452" i="21"/>
  <c r="E1452" i="21"/>
  <c r="D1453" i="21"/>
  <c r="I1452" i="21"/>
  <c r="L1452" i="21"/>
  <c r="K1452" i="21"/>
  <c r="H1453" i="21"/>
  <c r="J1452" i="21"/>
  <c r="N1451" i="21"/>
  <c r="M1451" i="21"/>
  <c r="O1451" i="21"/>
  <c r="D1454" i="21"/>
  <c r="F1453" i="21"/>
  <c r="E1453" i="21"/>
  <c r="O1452" i="21"/>
  <c r="N1452" i="21"/>
  <c r="M1452" i="21"/>
  <c r="I1453" i="21"/>
  <c r="K1453" i="21"/>
  <c r="H1454" i="21"/>
  <c r="J1453" i="21"/>
  <c r="L1453" i="21"/>
  <c r="D1455" i="21"/>
  <c r="F1454" i="21"/>
  <c r="E1454" i="21"/>
  <c r="N1453" i="21"/>
  <c r="O1453" i="21"/>
  <c r="M1453" i="21"/>
  <c r="L1454" i="21"/>
  <c r="I1454" i="21"/>
  <c r="H1455" i="21"/>
  <c r="J1454" i="21"/>
  <c r="K1454" i="21"/>
  <c r="F1455" i="21"/>
  <c r="D1456" i="21"/>
  <c r="E1455" i="21"/>
  <c r="M1454" i="21"/>
  <c r="O1454" i="21"/>
  <c r="N1454" i="21"/>
  <c r="L1455" i="21"/>
  <c r="K1455" i="21"/>
  <c r="J1455" i="21"/>
  <c r="H1456" i="21"/>
  <c r="I1455" i="21"/>
  <c r="E1456" i="21"/>
  <c r="D1457" i="21"/>
  <c r="F1456" i="21"/>
  <c r="I1456" i="21"/>
  <c r="K1456" i="21"/>
  <c r="H1457" i="21"/>
  <c r="L1456" i="21"/>
  <c r="J1456" i="21"/>
  <c r="N1455" i="21"/>
  <c r="O1455" i="21"/>
  <c r="M1455" i="21"/>
  <c r="D1458" i="21"/>
  <c r="F1457" i="21"/>
  <c r="E1457" i="21"/>
  <c r="O1456" i="21"/>
  <c r="N1456" i="21"/>
  <c r="M1456" i="21"/>
  <c r="H1458" i="21"/>
  <c r="L1457" i="21"/>
  <c r="K1457" i="21"/>
  <c r="I1457" i="21"/>
  <c r="J1457" i="21"/>
  <c r="F1458" i="21"/>
  <c r="D1459" i="21"/>
  <c r="E1458" i="21"/>
  <c r="I1458" i="21"/>
  <c r="L1458" i="21"/>
  <c r="H1459" i="21"/>
  <c r="K1458" i="21"/>
  <c r="J1458" i="21"/>
  <c r="M1457" i="21"/>
  <c r="N1457" i="21"/>
  <c r="O1457" i="21"/>
  <c r="E1459" i="21"/>
  <c r="F1459" i="21"/>
  <c r="D1460" i="21"/>
  <c r="M1458" i="21"/>
  <c r="N1458" i="21"/>
  <c r="O1458" i="21"/>
  <c r="L1459" i="21"/>
  <c r="I1459" i="21"/>
  <c r="J1459" i="21"/>
  <c r="H1460" i="21"/>
  <c r="K1459" i="21"/>
  <c r="F1460" i="21"/>
  <c r="D1461" i="21"/>
  <c r="E1460" i="21"/>
  <c r="O1459" i="21"/>
  <c r="M1459" i="21"/>
  <c r="N1459" i="21"/>
  <c r="L1460" i="21"/>
  <c r="K1460" i="21"/>
  <c r="H1461" i="21"/>
  <c r="J1460" i="21"/>
  <c r="I1460" i="21"/>
  <c r="D1462" i="21"/>
  <c r="E1461" i="21"/>
  <c r="F1461" i="21"/>
  <c r="I1461" i="21"/>
  <c r="J1461" i="21"/>
  <c r="H1462" i="21"/>
  <c r="K1461" i="21"/>
  <c r="L1461" i="21"/>
  <c r="O1460" i="21"/>
  <c r="N1460" i="21"/>
  <c r="M1460" i="21"/>
  <c r="F1462" i="21"/>
  <c r="E1462" i="21"/>
  <c r="D1463" i="21"/>
  <c r="O1461" i="21"/>
  <c r="N1461" i="21"/>
  <c r="M1461" i="21"/>
  <c r="H1463" i="21"/>
  <c r="J1462" i="21"/>
  <c r="K1462" i="21"/>
  <c r="L1462" i="21"/>
  <c r="I1462" i="21"/>
  <c r="E1463" i="21"/>
  <c r="D1464" i="21"/>
  <c r="F1463" i="21"/>
  <c r="I1463" i="21"/>
  <c r="H1464" i="21"/>
  <c r="K1463" i="21"/>
  <c r="L1463" i="21"/>
  <c r="J1463" i="21"/>
  <c r="N1462" i="21"/>
  <c r="M1462" i="21"/>
  <c r="O1462" i="21"/>
  <c r="E1464" i="21"/>
  <c r="D1465" i="21"/>
  <c r="F1464" i="21"/>
  <c r="N1463" i="21"/>
  <c r="O1463" i="21"/>
  <c r="M1463" i="21"/>
  <c r="J1464" i="21"/>
  <c r="L1464" i="21"/>
  <c r="H1465" i="21"/>
  <c r="I1464" i="21"/>
  <c r="K1464" i="21"/>
  <c r="F1465" i="21"/>
  <c r="E1465" i="21"/>
  <c r="D1466" i="21"/>
  <c r="H1466" i="21"/>
  <c r="J1465" i="21"/>
  <c r="L1465" i="21"/>
  <c r="K1465" i="21"/>
  <c r="I1465" i="21"/>
  <c r="N1464" i="21"/>
  <c r="O1464" i="21"/>
  <c r="M1464" i="21"/>
  <c r="F1466" i="21"/>
  <c r="D1467" i="21"/>
  <c r="E1466" i="21"/>
  <c r="K1466" i="21"/>
  <c r="I1466" i="21"/>
  <c r="H1467" i="21"/>
  <c r="L1466" i="21"/>
  <c r="J1466" i="21"/>
  <c r="N1465" i="21"/>
  <c r="O1465" i="21"/>
  <c r="M1465" i="21"/>
  <c r="E1467" i="21"/>
  <c r="D1468" i="21"/>
  <c r="F1467" i="21"/>
  <c r="M1466" i="21"/>
  <c r="N1466" i="21"/>
  <c r="O1466" i="21"/>
  <c r="K1467" i="21"/>
  <c r="H1468" i="21"/>
  <c r="J1467" i="21"/>
  <c r="L1467" i="21"/>
  <c r="I1467" i="21"/>
  <c r="E1468" i="21"/>
  <c r="F1468" i="21"/>
  <c r="D1469" i="21"/>
  <c r="J1468" i="21"/>
  <c r="I1468" i="21"/>
  <c r="H1469" i="21"/>
  <c r="K1468" i="21"/>
  <c r="L1468" i="21"/>
  <c r="O1467" i="21"/>
  <c r="M1467" i="21"/>
  <c r="N1467" i="21"/>
  <c r="F1469" i="21"/>
  <c r="E1469" i="21"/>
  <c r="D1470" i="21"/>
  <c r="O1468" i="21"/>
  <c r="N1468" i="21"/>
  <c r="M1468" i="21"/>
  <c r="I1469" i="21"/>
  <c r="H1470" i="21"/>
  <c r="J1469" i="21"/>
  <c r="K1469" i="21"/>
  <c r="L1469" i="21"/>
  <c r="F1470" i="21"/>
  <c r="E1470" i="21"/>
  <c r="D1471" i="21"/>
  <c r="O1469" i="21"/>
  <c r="N1469" i="21"/>
  <c r="M1469" i="21"/>
  <c r="I1470" i="21"/>
  <c r="K1470" i="21"/>
  <c r="J1470" i="21"/>
  <c r="L1470" i="21"/>
  <c r="H1471" i="21"/>
  <c r="D1472" i="21"/>
  <c r="F1471" i="21"/>
  <c r="E1471" i="21"/>
  <c r="O1470" i="21"/>
  <c r="M1470" i="21"/>
  <c r="N1470" i="21"/>
  <c r="I1471" i="21"/>
  <c r="J1471" i="21"/>
  <c r="L1471" i="21"/>
  <c r="K1471" i="21"/>
  <c r="H1472" i="21"/>
  <c r="D1473" i="21"/>
  <c r="E1472" i="21"/>
  <c r="F1472" i="21"/>
  <c r="M1471" i="21"/>
  <c r="N1471" i="21"/>
  <c r="O1471" i="21"/>
  <c r="J1472" i="21"/>
  <c r="I1472" i="21"/>
  <c r="L1472" i="21"/>
  <c r="H1473" i="21"/>
  <c r="K1472" i="21"/>
  <c r="E1473" i="21"/>
  <c r="F1473" i="21"/>
  <c r="D1474" i="21"/>
  <c r="O1472" i="21"/>
  <c r="N1472" i="21"/>
  <c r="M1472" i="21"/>
  <c r="H1474" i="21"/>
  <c r="I1473" i="21"/>
  <c r="K1473" i="21"/>
  <c r="L1473" i="21"/>
  <c r="J1473" i="21"/>
  <c r="F1474" i="21"/>
  <c r="E1474" i="21"/>
  <c r="D1475" i="21"/>
  <c r="L1474" i="21"/>
  <c r="J1474" i="21"/>
  <c r="K1474" i="21"/>
  <c r="I1474" i="21"/>
  <c r="H1475" i="21"/>
  <c r="O1473" i="21"/>
  <c r="M1473" i="21"/>
  <c r="N1473" i="21"/>
  <c r="D1476" i="21"/>
  <c r="E1475" i="21"/>
  <c r="F1475" i="21"/>
  <c r="M1474" i="21"/>
  <c r="N1474" i="21"/>
  <c r="O1474" i="21"/>
  <c r="J1475" i="21"/>
  <c r="K1475" i="21"/>
  <c r="H1476" i="21"/>
  <c r="I1475" i="21"/>
  <c r="L1475" i="21"/>
  <c r="D1477" i="21"/>
  <c r="F1476" i="21"/>
  <c r="E1476" i="21"/>
  <c r="L1476" i="21"/>
  <c r="I1476" i="21"/>
  <c r="H1477" i="21"/>
  <c r="K1476" i="21"/>
  <c r="J1476" i="21"/>
  <c r="M1475" i="21"/>
  <c r="N1475" i="21"/>
  <c r="O1475" i="21"/>
  <c r="F1477" i="21"/>
  <c r="E1477" i="21"/>
  <c r="D1478" i="21"/>
  <c r="O1476" i="21"/>
  <c r="N1476" i="21"/>
  <c r="M1476" i="21"/>
  <c r="H1478" i="21"/>
  <c r="J1477" i="21"/>
  <c r="L1477" i="21"/>
  <c r="I1477" i="21"/>
  <c r="K1477" i="21"/>
  <c r="F1478" i="21"/>
  <c r="E1478" i="21"/>
  <c r="D1479" i="21"/>
  <c r="I1478" i="21"/>
  <c r="H1479" i="21"/>
  <c r="K1478" i="21"/>
  <c r="J1478" i="21"/>
  <c r="L1478" i="21"/>
  <c r="M1477" i="21"/>
  <c r="N1477" i="21"/>
  <c r="O1477" i="21"/>
  <c r="F1479" i="21"/>
  <c r="D1480" i="21"/>
  <c r="E1479" i="21"/>
  <c r="O1478" i="21"/>
  <c r="M1478" i="21"/>
  <c r="N1478" i="21"/>
  <c r="I1479" i="21"/>
  <c r="J1479" i="21"/>
  <c r="L1479" i="21"/>
  <c r="K1479" i="21"/>
  <c r="H1480" i="21"/>
  <c r="E1480" i="21"/>
  <c r="F1480" i="21"/>
  <c r="D1481" i="21"/>
  <c r="O1479" i="21"/>
  <c r="M1479" i="21"/>
  <c r="N1479" i="21"/>
  <c r="H1481" i="21"/>
  <c r="I1480" i="21"/>
  <c r="L1480" i="21"/>
  <c r="J1480" i="21"/>
  <c r="K1480" i="21"/>
  <c r="D1482" i="21"/>
  <c r="F1481" i="21"/>
  <c r="E1481" i="21"/>
  <c r="I1481" i="21"/>
  <c r="L1481" i="21"/>
  <c r="H1482" i="21"/>
  <c r="K1481" i="21"/>
  <c r="J1481" i="21"/>
  <c r="N1480" i="21"/>
  <c r="O1480" i="21"/>
  <c r="M1480" i="21"/>
  <c r="D1483" i="21"/>
  <c r="F1482" i="21"/>
  <c r="E1482" i="21"/>
  <c r="M1481" i="21"/>
  <c r="N1481" i="21"/>
  <c r="O1481" i="21"/>
  <c r="I1482" i="21"/>
  <c r="J1482" i="21"/>
  <c r="L1482" i="21"/>
  <c r="H1483" i="21"/>
  <c r="K1482" i="21"/>
  <c r="E1483" i="21"/>
  <c r="D1484" i="21"/>
  <c r="F1483" i="21"/>
  <c r="M1482" i="21"/>
  <c r="O1482" i="21"/>
  <c r="N1482" i="21"/>
  <c r="K1483" i="21"/>
  <c r="J1483" i="21"/>
  <c r="L1483" i="21"/>
  <c r="I1483" i="21"/>
  <c r="H1484" i="21"/>
  <c r="F1484" i="21"/>
  <c r="E1484" i="21"/>
  <c r="D1485" i="21"/>
  <c r="O1483" i="21"/>
  <c r="N1483" i="21"/>
  <c r="M1483" i="21"/>
  <c r="L1484" i="21"/>
  <c r="J1484" i="21"/>
  <c r="K1484" i="21"/>
  <c r="I1484" i="21"/>
  <c r="H1485" i="21"/>
  <c r="E1485" i="21"/>
  <c r="D1486" i="21"/>
  <c r="F1485" i="21"/>
  <c r="N1484" i="21"/>
  <c r="O1484" i="21"/>
  <c r="M1484" i="21"/>
  <c r="H1486" i="21"/>
  <c r="I1485" i="21"/>
  <c r="J1485" i="21"/>
  <c r="L1485" i="21"/>
  <c r="K1485" i="21"/>
  <c r="E1486" i="21"/>
  <c r="D1487" i="21"/>
  <c r="F1486" i="21"/>
  <c r="L1486" i="21"/>
  <c r="I1486" i="21"/>
  <c r="J1486" i="21"/>
  <c r="H1487" i="21"/>
  <c r="K1486" i="21"/>
  <c r="M1485" i="21"/>
  <c r="O1485" i="21"/>
  <c r="N1485" i="21"/>
  <c r="F1487" i="21"/>
  <c r="D1488" i="21"/>
  <c r="E1487" i="21"/>
  <c r="N1486" i="21"/>
  <c r="O1486" i="21"/>
  <c r="M1486" i="21"/>
  <c r="K1487" i="21"/>
  <c r="I1487" i="21"/>
  <c r="H1488" i="21"/>
  <c r="J1487" i="21"/>
  <c r="L1487" i="21"/>
  <c r="E1488" i="21"/>
  <c r="D1489" i="21"/>
  <c r="F1488" i="21"/>
  <c r="M1487" i="21"/>
  <c r="O1487" i="21"/>
  <c r="N1487" i="21"/>
  <c r="I1488" i="21"/>
  <c r="J1488" i="21"/>
  <c r="L1488" i="21"/>
  <c r="K1488" i="21"/>
  <c r="H1489" i="21"/>
  <c r="F1489" i="21"/>
  <c r="D1490" i="21"/>
  <c r="E1489" i="21"/>
  <c r="O1488" i="21"/>
  <c r="M1488" i="21"/>
  <c r="N1488" i="21"/>
  <c r="K1489" i="21"/>
  <c r="H1490" i="21"/>
  <c r="I1489" i="21"/>
  <c r="J1489" i="21"/>
  <c r="L1489" i="21"/>
  <c r="F1490" i="21"/>
  <c r="E1490" i="21"/>
  <c r="D1491" i="21"/>
  <c r="H1491" i="21"/>
  <c r="I1490" i="21"/>
  <c r="J1490" i="21"/>
  <c r="L1490" i="21"/>
  <c r="K1490" i="21"/>
  <c r="N1489" i="21"/>
  <c r="O1489" i="21"/>
  <c r="M1489" i="21"/>
  <c r="D1492" i="21"/>
  <c r="F1491" i="21"/>
  <c r="E1491" i="21"/>
  <c r="L1491" i="21"/>
  <c r="K1491" i="21"/>
  <c r="J1491" i="21"/>
  <c r="H1492" i="21"/>
  <c r="I1491" i="21"/>
  <c r="M1490" i="21"/>
  <c r="N1490" i="21"/>
  <c r="O1490" i="21"/>
  <c r="E1492" i="21"/>
  <c r="D1493" i="21"/>
  <c r="F1492" i="21"/>
  <c r="H1493" i="21"/>
  <c r="I1492" i="21"/>
  <c r="K1492" i="21"/>
  <c r="L1492" i="21"/>
  <c r="J1492" i="21"/>
  <c r="O1491" i="21"/>
  <c r="N1491" i="21"/>
  <c r="M1491" i="21"/>
  <c r="D1494" i="21"/>
  <c r="F1493" i="21"/>
  <c r="E1493" i="21"/>
  <c r="L1493" i="21"/>
  <c r="H1494" i="21"/>
  <c r="K1493" i="21"/>
  <c r="I1493" i="21"/>
  <c r="J1493" i="21"/>
  <c r="M1492" i="21"/>
  <c r="O1492" i="21"/>
  <c r="N1492" i="21"/>
  <c r="E1494" i="21"/>
  <c r="D1495" i="21"/>
  <c r="F1494" i="21"/>
  <c r="K1494" i="21"/>
  <c r="L1494" i="21"/>
  <c r="H1495" i="21"/>
  <c r="J1494" i="21"/>
  <c r="I1494" i="21"/>
  <c r="M1493" i="21"/>
  <c r="O1493" i="21"/>
  <c r="N1493" i="21"/>
  <c r="E1495" i="21"/>
  <c r="D1496" i="21"/>
  <c r="F1495" i="21"/>
  <c r="K1495" i="21"/>
  <c r="L1495" i="21"/>
  <c r="J1495" i="21"/>
  <c r="H1496" i="21"/>
  <c r="I1495" i="21"/>
  <c r="O1494" i="21"/>
  <c r="N1494" i="21"/>
  <c r="M1494" i="21"/>
  <c r="D1497" i="21"/>
  <c r="F1496" i="21"/>
  <c r="E1496" i="21"/>
  <c r="J1496" i="21"/>
  <c r="K1496" i="21"/>
  <c r="H1497" i="21"/>
  <c r="L1496" i="21"/>
  <c r="I1496" i="21"/>
  <c r="N1495" i="21"/>
  <c r="M1495" i="21"/>
  <c r="O1495" i="21"/>
  <c r="F1497" i="21"/>
  <c r="E1497" i="21"/>
  <c r="D1498" i="21"/>
  <c r="H1498" i="21"/>
  <c r="L1497" i="21"/>
  <c r="K1497" i="21"/>
  <c r="J1497" i="21"/>
  <c r="I1497" i="21"/>
  <c r="O1496" i="21"/>
  <c r="N1496" i="21"/>
  <c r="M1496" i="21"/>
  <c r="D1499" i="21"/>
  <c r="E1498" i="21"/>
  <c r="F1498" i="21"/>
  <c r="J1498" i="21"/>
  <c r="I1498" i="21"/>
  <c r="L1498" i="21"/>
  <c r="H1499" i="21"/>
  <c r="K1498" i="21"/>
  <c r="O1497" i="21"/>
  <c r="N1497" i="21"/>
  <c r="M1497" i="21"/>
  <c r="F1499" i="21"/>
  <c r="E1499" i="21"/>
  <c r="D1500" i="21"/>
  <c r="O1498" i="21"/>
  <c r="N1498" i="21"/>
  <c r="M1498" i="21"/>
  <c r="L1499" i="21"/>
  <c r="I1499" i="21"/>
  <c r="J1499" i="21"/>
  <c r="H1500" i="21"/>
  <c r="K1499" i="21"/>
  <c r="E1500" i="21"/>
  <c r="D1501" i="21"/>
  <c r="F1500" i="21"/>
  <c r="N1499" i="21"/>
  <c r="M1499" i="21"/>
  <c r="O1499" i="21"/>
  <c r="J1500" i="21"/>
  <c r="L1500" i="21"/>
  <c r="K1500" i="21"/>
  <c r="I1500" i="21"/>
  <c r="H1501" i="21"/>
  <c r="E1501" i="21"/>
  <c r="F1501" i="21"/>
  <c r="D1502" i="21"/>
  <c r="M1500" i="21"/>
  <c r="N1500" i="21"/>
  <c r="O1500" i="21"/>
  <c r="H1502" i="21"/>
  <c r="L1501" i="21"/>
  <c r="K1501" i="21"/>
  <c r="J1501" i="21"/>
  <c r="I1501" i="21"/>
  <c r="E1502" i="21"/>
  <c r="D1503" i="21"/>
  <c r="F1502" i="21"/>
  <c r="L1502" i="21"/>
  <c r="K1502" i="21"/>
  <c r="I1502" i="21"/>
  <c r="J1502" i="21"/>
  <c r="H1503" i="21"/>
  <c r="M1501" i="21"/>
  <c r="N1501" i="21"/>
  <c r="O1501" i="21"/>
  <c r="E1503" i="21"/>
  <c r="F1503" i="21"/>
  <c r="D1504" i="21"/>
  <c r="O1502" i="21"/>
  <c r="M1502" i="21"/>
  <c r="N1502" i="21"/>
  <c r="J1503" i="21"/>
  <c r="H1504" i="21"/>
  <c r="L1503" i="21"/>
  <c r="I1503" i="21"/>
  <c r="K1503" i="21"/>
  <c r="D1505" i="21"/>
  <c r="F1504" i="21"/>
  <c r="E1504" i="21"/>
  <c r="I1504" i="21"/>
  <c r="K1504" i="21"/>
  <c r="L1504" i="21"/>
  <c r="H1505" i="21"/>
  <c r="J1504" i="21"/>
  <c r="O1503" i="21"/>
  <c r="N1503" i="21"/>
  <c r="M1503" i="21"/>
  <c r="D1506" i="21"/>
  <c r="E1505" i="21"/>
  <c r="F1505" i="21"/>
  <c r="N1504" i="21"/>
  <c r="O1504" i="21"/>
  <c r="M1504" i="21"/>
  <c r="J1505" i="21"/>
  <c r="K1505" i="21"/>
  <c r="H1506" i="21"/>
  <c r="I1505" i="21"/>
  <c r="L1505" i="21"/>
  <c r="E1506" i="21"/>
  <c r="D1507" i="21"/>
  <c r="F1506" i="21"/>
  <c r="I1506" i="21"/>
  <c r="L1506" i="21"/>
  <c r="J1506" i="21"/>
  <c r="H1507" i="21"/>
  <c r="K1506" i="21"/>
  <c r="M1505" i="21"/>
  <c r="N1505" i="21"/>
  <c r="O1505" i="21"/>
  <c r="D1508" i="21"/>
  <c r="F1507" i="21"/>
  <c r="E1507" i="21"/>
  <c r="O1506" i="21"/>
  <c r="M1506" i="21"/>
  <c r="N1506" i="21"/>
  <c r="J1507" i="21"/>
  <c r="L1507" i="21"/>
  <c r="H1508" i="21"/>
  <c r="I1507" i="21"/>
  <c r="K1507" i="21"/>
  <c r="D1509" i="21"/>
  <c r="F1508" i="21"/>
  <c r="E1508" i="21"/>
  <c r="H1509" i="21"/>
  <c r="L1508" i="21"/>
  <c r="I1508" i="21"/>
  <c r="K1508" i="21"/>
  <c r="J1508" i="21"/>
  <c r="O1507" i="21"/>
  <c r="M1507" i="21"/>
  <c r="N1507" i="21"/>
  <c r="F1509" i="21"/>
  <c r="E1509" i="21"/>
  <c r="D1510" i="21"/>
  <c r="K1509" i="21"/>
  <c r="J1509" i="21"/>
  <c r="H1510" i="21"/>
  <c r="L1509" i="21"/>
  <c r="I1509" i="21"/>
  <c r="O1508" i="21"/>
  <c r="N1508" i="21"/>
  <c r="M1508" i="21"/>
  <c r="E1510" i="21"/>
  <c r="D1511" i="21"/>
  <c r="F1510" i="21"/>
  <c r="J1510" i="21"/>
  <c r="H1511" i="21"/>
  <c r="L1510" i="21"/>
  <c r="K1510" i="21"/>
  <c r="I1510" i="21"/>
  <c r="M1509" i="21"/>
  <c r="N1509" i="21"/>
  <c r="O1509" i="21"/>
  <c r="D1512" i="21"/>
  <c r="E1511" i="21"/>
  <c r="F1511" i="21"/>
  <c r="L1511" i="21"/>
  <c r="I1511" i="21"/>
  <c r="K1511" i="21"/>
  <c r="H1512" i="21"/>
  <c r="J1511" i="21"/>
  <c r="M1510" i="21"/>
  <c r="N1510" i="21"/>
  <c r="O1510" i="21"/>
  <c r="D1513" i="21"/>
  <c r="E1512" i="21"/>
  <c r="F1512" i="21"/>
  <c r="M1511" i="21"/>
  <c r="O1511" i="21"/>
  <c r="N1511" i="21"/>
  <c r="I1512" i="21"/>
  <c r="J1512" i="21"/>
  <c r="L1512" i="21"/>
  <c r="H1513" i="21"/>
  <c r="K1512" i="21"/>
  <c r="F1513" i="21"/>
  <c r="E1513" i="21"/>
  <c r="D1514" i="21"/>
  <c r="O1512" i="21"/>
  <c r="M1512" i="21"/>
  <c r="N1512" i="21"/>
  <c r="H1514" i="21"/>
  <c r="L1513" i="21"/>
  <c r="J1513" i="21"/>
  <c r="I1513" i="21"/>
  <c r="K1513" i="21"/>
  <c r="D1515" i="21"/>
  <c r="E1514" i="21"/>
  <c r="F1514" i="21"/>
  <c r="L1514" i="21"/>
  <c r="H1515" i="21"/>
  <c r="K1514" i="21"/>
  <c r="J1514" i="21"/>
  <c r="I1514" i="21"/>
  <c r="M1513" i="21"/>
  <c r="N1513" i="21"/>
  <c r="O1513" i="21"/>
  <c r="D1516" i="21"/>
  <c r="F1515" i="21"/>
  <c r="E1515" i="21"/>
  <c r="K1515" i="21"/>
  <c r="I1515" i="21"/>
  <c r="L1515" i="21"/>
  <c r="J1515" i="21"/>
  <c r="H1516" i="21"/>
  <c r="O1514" i="21"/>
  <c r="N1514" i="21"/>
  <c r="M1514" i="21"/>
  <c r="E1516" i="21"/>
  <c r="F1516" i="21"/>
  <c r="D1517" i="21"/>
  <c r="O1515" i="21"/>
  <c r="M1515" i="21"/>
  <c r="N1515" i="21"/>
  <c r="L1516" i="21"/>
  <c r="I1516" i="21"/>
  <c r="J1516" i="21"/>
  <c r="K1516" i="21"/>
  <c r="H1517" i="21"/>
  <c r="F1517" i="21"/>
  <c r="E1517" i="21"/>
  <c r="D1518" i="21"/>
  <c r="N1516" i="21"/>
  <c r="O1516" i="21"/>
  <c r="M1516" i="21"/>
  <c r="K1517" i="21"/>
  <c r="L1517" i="21"/>
  <c r="H1518" i="21"/>
  <c r="J1517" i="21"/>
  <c r="I1517" i="21"/>
  <c r="D1519" i="21"/>
  <c r="F1518" i="21"/>
  <c r="E1518" i="21"/>
  <c r="K1518" i="21"/>
  <c r="L1518" i="21"/>
  <c r="I1518" i="21"/>
  <c r="H1519" i="21"/>
  <c r="J1518" i="21"/>
  <c r="M1517" i="21"/>
  <c r="O1517" i="21"/>
  <c r="N1517" i="21"/>
  <c r="D1520" i="21"/>
  <c r="E1519" i="21"/>
  <c r="F1519" i="21"/>
  <c r="O1518" i="21"/>
  <c r="M1518" i="21"/>
  <c r="N1518" i="21"/>
  <c r="H1520" i="21"/>
  <c r="K1519" i="21"/>
  <c r="L1519" i="21"/>
  <c r="I1519" i="21"/>
  <c r="J1519" i="21"/>
  <c r="E1520" i="21"/>
  <c r="F1520" i="21"/>
  <c r="D1521" i="21"/>
  <c r="H1521" i="21"/>
  <c r="I1520" i="21"/>
  <c r="K1520" i="21"/>
  <c r="J1520" i="21"/>
  <c r="L1520" i="21"/>
  <c r="M1519" i="21"/>
  <c r="O1519" i="21"/>
  <c r="N1519" i="21"/>
  <c r="F1521" i="21"/>
  <c r="E1521" i="21"/>
  <c r="D1522" i="21"/>
  <c r="K1521" i="21"/>
  <c r="H1522" i="21"/>
  <c r="L1521" i="21"/>
  <c r="J1521" i="21"/>
  <c r="I1521" i="21"/>
  <c r="N1520" i="21"/>
  <c r="M1520" i="21"/>
  <c r="O1520" i="21"/>
  <c r="E1522" i="21"/>
  <c r="F1522" i="21"/>
  <c r="D1523" i="21"/>
  <c r="J1522" i="21"/>
  <c r="I1522" i="21"/>
  <c r="H1523" i="21"/>
  <c r="K1522" i="21"/>
  <c r="L1522" i="21"/>
  <c r="O1521" i="21"/>
  <c r="N1521" i="21"/>
  <c r="M1521" i="21"/>
  <c r="E1523" i="21"/>
  <c r="D1524" i="21"/>
  <c r="F1523" i="21"/>
  <c r="N1522" i="21"/>
  <c r="O1522" i="21"/>
  <c r="M1522" i="21"/>
  <c r="I1523" i="21"/>
  <c r="K1523" i="21"/>
  <c r="H1524" i="21"/>
  <c r="J1523" i="21"/>
  <c r="L1523" i="21"/>
  <c r="F1524" i="21"/>
  <c r="D1525" i="21"/>
  <c r="E1524" i="21"/>
  <c r="M1523" i="21"/>
  <c r="N1523" i="21"/>
  <c r="O1523" i="21"/>
  <c r="H1525" i="21"/>
  <c r="L1524" i="21"/>
  <c r="J1524" i="21"/>
  <c r="I1524" i="21"/>
  <c r="K1524" i="21"/>
  <c r="E1525" i="21"/>
  <c r="D1526" i="21"/>
  <c r="F1525" i="21"/>
  <c r="K1525" i="21"/>
  <c r="I1525" i="21"/>
  <c r="J1525" i="21"/>
  <c r="L1525" i="21"/>
  <c r="H1526" i="21"/>
  <c r="O1524" i="21"/>
  <c r="M1524" i="21"/>
  <c r="N1524" i="21"/>
  <c r="F1526" i="21"/>
  <c r="D1527" i="21"/>
  <c r="E1526" i="21"/>
  <c r="M1525" i="21"/>
  <c r="N1525" i="21"/>
  <c r="O1525" i="21"/>
  <c r="J1526" i="21"/>
  <c r="I1526" i="21"/>
  <c r="K1526" i="21"/>
  <c r="H1527" i="21"/>
  <c r="L1526" i="21"/>
  <c r="F1527" i="21"/>
  <c r="D1528" i="21"/>
  <c r="E1527" i="21"/>
  <c r="O1526" i="21"/>
  <c r="N1526" i="21"/>
  <c r="M1526" i="21"/>
  <c r="I1527" i="21"/>
  <c r="L1527" i="21"/>
  <c r="K1527" i="21"/>
  <c r="J1527" i="21"/>
  <c r="H1528" i="21"/>
  <c r="E1528" i="21"/>
  <c r="D1529" i="21"/>
  <c r="F1528" i="21"/>
  <c r="N1527" i="21"/>
  <c r="O1527" i="21"/>
  <c r="M1527" i="21"/>
  <c r="L1528" i="21"/>
  <c r="I1528" i="21"/>
  <c r="K1528" i="21"/>
  <c r="H1529" i="21"/>
  <c r="J1528" i="21"/>
  <c r="E1529" i="21"/>
  <c r="D1530" i="21"/>
  <c r="F1529" i="21"/>
  <c r="M1528" i="21"/>
  <c r="O1528" i="21"/>
  <c r="N1528" i="21"/>
  <c r="H1530" i="21"/>
  <c r="L1529" i="21"/>
  <c r="J1529" i="21"/>
  <c r="K1529" i="21"/>
  <c r="I1529" i="21"/>
  <c r="D1531" i="21"/>
  <c r="F1530" i="21"/>
  <c r="E1530" i="21"/>
  <c r="J1530" i="21"/>
  <c r="I1530" i="21"/>
  <c r="L1530" i="21"/>
  <c r="K1530" i="21"/>
  <c r="H1531" i="21"/>
  <c r="M1529" i="21"/>
  <c r="O1529" i="21"/>
  <c r="N1529" i="21"/>
  <c r="F1531" i="21"/>
  <c r="E1531" i="21"/>
  <c r="D1532" i="21"/>
  <c r="O1530" i="21"/>
  <c r="M1530" i="21"/>
  <c r="N1530" i="21"/>
  <c r="H1532" i="21"/>
  <c r="I1531" i="21"/>
  <c r="L1531" i="21"/>
  <c r="K1531" i="21"/>
  <c r="J1531" i="21"/>
  <c r="D1533" i="21"/>
  <c r="E1532" i="21"/>
  <c r="F1532" i="21"/>
  <c r="L1532" i="21"/>
  <c r="I1532" i="21"/>
  <c r="K1532" i="21"/>
  <c r="J1532" i="21"/>
  <c r="H1533" i="21"/>
  <c r="N1531" i="21"/>
  <c r="M1531" i="21"/>
  <c r="O1531" i="21"/>
  <c r="D1534" i="21"/>
  <c r="E1533" i="21"/>
  <c r="F1533" i="21"/>
  <c r="M1532" i="21"/>
  <c r="N1532" i="21"/>
  <c r="O1532" i="21"/>
  <c r="K1533" i="21"/>
  <c r="J1533" i="21"/>
  <c r="I1533" i="21"/>
  <c r="L1533" i="21"/>
  <c r="H1534" i="21"/>
  <c r="D1535" i="21"/>
  <c r="E1534" i="21"/>
  <c r="F1534" i="21"/>
  <c r="N1533" i="21"/>
  <c r="M1533" i="21"/>
  <c r="O1533" i="21"/>
  <c r="L1534" i="21"/>
  <c r="I1534" i="21"/>
  <c r="H1535" i="21"/>
  <c r="K1534" i="21"/>
  <c r="J1534" i="21"/>
  <c r="D1536" i="21"/>
  <c r="F1535" i="21"/>
  <c r="E1535" i="21"/>
  <c r="M1534" i="21"/>
  <c r="N1534" i="21"/>
  <c r="O1534" i="21"/>
  <c r="K1535" i="21"/>
  <c r="H1536" i="21"/>
  <c r="I1535" i="21"/>
  <c r="L1535" i="21"/>
  <c r="J1535" i="21"/>
  <c r="D1537" i="21"/>
  <c r="E1536" i="21"/>
  <c r="F1536" i="21"/>
  <c r="I1536" i="21"/>
  <c r="J1536" i="21"/>
  <c r="K1536" i="21"/>
  <c r="L1536" i="21"/>
  <c r="H1537" i="21"/>
  <c r="O1535" i="21"/>
  <c r="M1535" i="21"/>
  <c r="N1535" i="21"/>
  <c r="F1537" i="21"/>
  <c r="D1538" i="21"/>
  <c r="E1537" i="21"/>
  <c r="N1536" i="21"/>
  <c r="O1536" i="21"/>
  <c r="M1536" i="21"/>
  <c r="J1537" i="21"/>
  <c r="I1537" i="21"/>
  <c r="K1537" i="21"/>
  <c r="L1537" i="21"/>
  <c r="H1538" i="21"/>
  <c r="D1539" i="21"/>
  <c r="F1538" i="21"/>
  <c r="E1538" i="21"/>
  <c r="O1537" i="21"/>
  <c r="N1537" i="21"/>
  <c r="M1537" i="21"/>
  <c r="J1538" i="21"/>
  <c r="I1538" i="21"/>
  <c r="K1538" i="21"/>
  <c r="H1539" i="21"/>
  <c r="L1538" i="21"/>
  <c r="F1539" i="21"/>
  <c r="E1539" i="21"/>
  <c r="D1540" i="21"/>
  <c r="M1538" i="21"/>
  <c r="O1538" i="21"/>
  <c r="N1538" i="21"/>
  <c r="H1540" i="21"/>
  <c r="L1539" i="21"/>
  <c r="K1539" i="21"/>
  <c r="J1539" i="21"/>
  <c r="I1539" i="21"/>
  <c r="E1540" i="21"/>
  <c r="F1540" i="21"/>
  <c r="D1541" i="21"/>
  <c r="I1540" i="21"/>
  <c r="J1540" i="21"/>
  <c r="H1541" i="21"/>
  <c r="K1540" i="21"/>
  <c r="L1540" i="21"/>
  <c r="N1539" i="21"/>
  <c r="O1539" i="21"/>
  <c r="M1539" i="21"/>
  <c r="F1541" i="21"/>
  <c r="D1542" i="21"/>
  <c r="E1541" i="21"/>
  <c r="O1540" i="21"/>
  <c r="N1540" i="21"/>
  <c r="M1540" i="21"/>
  <c r="I1541" i="21"/>
  <c r="J1541" i="21"/>
  <c r="K1541" i="21"/>
  <c r="L1541" i="21"/>
  <c r="H1542" i="21"/>
  <c r="D1543" i="21"/>
  <c r="F1542" i="21"/>
  <c r="E1542" i="21"/>
  <c r="N1541" i="21"/>
  <c r="O1541" i="21"/>
  <c r="M1541" i="21"/>
  <c r="J1542" i="21"/>
  <c r="K1542" i="21"/>
  <c r="I1542" i="21"/>
  <c r="H1543" i="21"/>
  <c r="L1542" i="21"/>
  <c r="D1544" i="21"/>
  <c r="E1543" i="21"/>
  <c r="F1543" i="21"/>
  <c r="O1542" i="21"/>
  <c r="N1542" i="21"/>
  <c r="M1542" i="21"/>
  <c r="H1544" i="21"/>
  <c r="J1543" i="21"/>
  <c r="K1543" i="21"/>
  <c r="I1543" i="21"/>
  <c r="L1543" i="21"/>
  <c r="D1545" i="21"/>
  <c r="E1544" i="21"/>
  <c r="F1544" i="21"/>
  <c r="J1544" i="21"/>
  <c r="H1545" i="21"/>
  <c r="I1544" i="21"/>
  <c r="K1544" i="21"/>
  <c r="L1544" i="21"/>
  <c r="M1543" i="21"/>
  <c r="O1543" i="21"/>
  <c r="N1543" i="21"/>
  <c r="D1546" i="21"/>
  <c r="E1545" i="21"/>
  <c r="F1545" i="21"/>
  <c r="H1546" i="21"/>
  <c r="L1545" i="21"/>
  <c r="K1545" i="21"/>
  <c r="J1545" i="21"/>
  <c r="I1545" i="21"/>
  <c r="M1544" i="21"/>
  <c r="O1544" i="21"/>
  <c r="N1544" i="21"/>
  <c r="D1547" i="21"/>
  <c r="F1546" i="21"/>
  <c r="E1546" i="21"/>
  <c r="I1546" i="21"/>
  <c r="J1546" i="21"/>
  <c r="H1547" i="21"/>
  <c r="L1546" i="21"/>
  <c r="K1546" i="21"/>
  <c r="O1545" i="21"/>
  <c r="M1545" i="21"/>
  <c r="N1545" i="21"/>
  <c r="F1547" i="21"/>
  <c r="E1547" i="21"/>
  <c r="D1548" i="21"/>
  <c r="M1546" i="21"/>
  <c r="N1546" i="21"/>
  <c r="O1546" i="21"/>
  <c r="H1548" i="21"/>
  <c r="I1547" i="21"/>
  <c r="K1547" i="21"/>
  <c r="L1547" i="21"/>
  <c r="J1547" i="21"/>
  <c r="D1549" i="21"/>
  <c r="F1548" i="21"/>
  <c r="E1548" i="21"/>
  <c r="L1548" i="21"/>
  <c r="H1549" i="21"/>
  <c r="J1548" i="21"/>
  <c r="I1548" i="21"/>
  <c r="K1548" i="21"/>
  <c r="M1547" i="21"/>
  <c r="O1547" i="21"/>
  <c r="N1547" i="21"/>
  <c r="D1550" i="21"/>
  <c r="F1549" i="21"/>
  <c r="E1549" i="21"/>
  <c r="I1549" i="21"/>
  <c r="K1549" i="21"/>
  <c r="J1549" i="21"/>
  <c r="H1550" i="21"/>
  <c r="L1549" i="21"/>
  <c r="N1548" i="21"/>
  <c r="M1548" i="21"/>
  <c r="O1548" i="21"/>
  <c r="E1550" i="21"/>
  <c r="D1551" i="21"/>
  <c r="F1550" i="21"/>
  <c r="O1549" i="21"/>
  <c r="N1549" i="21"/>
  <c r="M1549" i="21"/>
  <c r="J1550" i="21"/>
  <c r="K1550" i="21"/>
  <c r="L1550" i="21"/>
  <c r="H1551" i="21"/>
  <c r="I1550" i="21"/>
  <c r="E1551" i="21"/>
  <c r="F1551" i="21"/>
  <c r="D1552" i="21"/>
  <c r="I1551" i="21"/>
  <c r="L1551" i="21"/>
  <c r="H1552" i="21"/>
  <c r="K1551" i="21"/>
  <c r="J1551" i="21"/>
  <c r="M1550" i="21"/>
  <c r="N1550" i="21"/>
  <c r="O1550" i="21"/>
  <c r="D1553" i="21"/>
  <c r="E1552" i="21"/>
  <c r="F1552" i="21"/>
  <c r="N1551" i="21"/>
  <c r="M1551" i="21"/>
  <c r="O1551" i="21"/>
  <c r="J1552" i="21"/>
  <c r="K1552" i="21"/>
  <c r="H1553" i="21"/>
  <c r="L1552" i="21"/>
  <c r="I1552" i="21"/>
  <c r="D1554" i="21"/>
  <c r="F1553" i="21"/>
  <c r="E1553" i="21"/>
  <c r="K1553" i="21"/>
  <c r="I1553" i="21"/>
  <c r="J1553" i="21"/>
  <c r="H1554" i="21"/>
  <c r="L1553" i="21"/>
  <c r="N1552" i="21"/>
  <c r="O1552" i="21"/>
  <c r="M1552" i="21"/>
  <c r="F1554" i="21"/>
  <c r="E1554" i="21"/>
  <c r="D1555" i="21"/>
  <c r="N1553" i="21"/>
  <c r="O1553" i="21"/>
  <c r="M1553" i="21"/>
  <c r="K1554" i="21"/>
  <c r="H1555" i="21"/>
  <c r="J1554" i="21"/>
  <c r="I1554" i="21"/>
  <c r="L1554" i="21"/>
  <c r="F1555" i="21"/>
  <c r="E1555" i="21"/>
  <c r="D1556" i="21"/>
  <c r="H1556" i="21"/>
  <c r="K1555" i="21"/>
  <c r="I1555" i="21"/>
  <c r="L1555" i="21"/>
  <c r="J1555" i="21"/>
  <c r="N1554" i="21"/>
  <c r="O1554" i="21"/>
  <c r="M1554" i="21"/>
  <c r="D1557" i="21"/>
  <c r="F1556" i="21"/>
  <c r="E1556" i="21"/>
  <c r="I1556" i="21"/>
  <c r="H1557" i="21"/>
  <c r="L1556" i="21"/>
  <c r="J1556" i="21"/>
  <c r="K1556" i="21"/>
  <c r="N1555" i="21"/>
  <c r="M1555" i="21"/>
  <c r="O1555" i="21"/>
  <c r="F1557" i="21"/>
  <c r="D1558" i="21"/>
  <c r="E1557" i="21"/>
  <c r="O1556" i="21"/>
  <c r="M1556" i="21"/>
  <c r="N1556" i="21"/>
  <c r="K1557" i="21"/>
  <c r="J1557" i="21"/>
  <c r="I1557" i="21"/>
  <c r="L1557" i="21"/>
  <c r="H1558" i="21"/>
  <c r="F1558" i="21"/>
  <c r="D1559" i="21"/>
  <c r="E1558" i="21"/>
  <c r="O1557" i="21"/>
  <c r="M1557" i="21"/>
  <c r="N1557" i="21"/>
  <c r="H1559" i="21"/>
  <c r="K1558" i="21"/>
  <c r="J1558" i="21"/>
  <c r="L1558" i="21"/>
  <c r="I1558" i="21"/>
  <c r="F1559" i="21"/>
  <c r="D1560" i="21"/>
  <c r="E1559" i="21"/>
  <c r="L1559" i="21"/>
  <c r="I1559" i="21"/>
  <c r="J1559" i="21"/>
  <c r="K1559" i="21"/>
  <c r="H1560" i="21"/>
  <c r="O1558" i="21"/>
  <c r="M1558" i="21"/>
  <c r="N1558" i="21"/>
  <c r="F1560" i="21"/>
  <c r="E1560" i="21"/>
  <c r="D1561" i="21"/>
  <c r="N1559" i="21"/>
  <c r="O1559" i="21"/>
  <c r="M1559" i="21"/>
  <c r="K1560" i="21"/>
  <c r="J1560" i="21"/>
  <c r="L1560" i="21"/>
  <c r="I1560" i="21"/>
  <c r="H1561" i="21"/>
  <c r="D1562" i="21"/>
  <c r="F1561" i="21"/>
  <c r="E1561" i="21"/>
  <c r="M1560" i="21"/>
  <c r="N1560" i="21"/>
  <c r="O1560" i="21"/>
  <c r="I1561" i="21"/>
  <c r="J1561" i="21"/>
  <c r="H1562" i="21"/>
  <c r="K1561" i="21"/>
  <c r="L1561" i="21"/>
  <c r="E1562" i="21"/>
  <c r="D1563" i="21"/>
  <c r="F1562" i="21"/>
  <c r="M1561" i="21"/>
  <c r="N1561" i="21"/>
  <c r="O1561" i="21"/>
  <c r="L1562" i="21"/>
  <c r="H1563" i="21"/>
  <c r="I1562" i="21"/>
  <c r="J1562" i="21"/>
  <c r="K1562" i="21"/>
  <c r="E1563" i="21"/>
  <c r="D1564" i="21"/>
  <c r="F1563" i="21"/>
  <c r="L1563" i="21"/>
  <c r="H1564" i="21"/>
  <c r="K1563" i="21"/>
  <c r="I1563" i="21"/>
  <c r="J1563" i="21"/>
  <c r="M1562" i="21"/>
  <c r="N1562" i="21"/>
  <c r="O1562" i="21"/>
  <c r="D1565" i="21"/>
  <c r="F1564" i="21"/>
  <c r="E1564" i="21"/>
  <c r="J1564" i="21"/>
  <c r="K1564" i="21"/>
  <c r="L1564" i="21"/>
  <c r="I1564" i="21"/>
  <c r="H1565" i="21"/>
  <c r="N1563" i="21"/>
  <c r="M1563" i="21"/>
  <c r="O1563" i="21"/>
  <c r="D1566" i="21"/>
  <c r="E1565" i="21"/>
  <c r="F1565" i="21"/>
  <c r="N1564" i="21"/>
  <c r="M1564" i="21"/>
  <c r="O1564" i="21"/>
  <c r="J1565" i="21"/>
  <c r="L1565" i="21"/>
  <c r="H1566" i="21"/>
  <c r="I1565" i="21"/>
  <c r="K1565" i="21"/>
  <c r="F1566" i="21"/>
  <c r="D1567" i="21"/>
  <c r="E1566" i="21"/>
  <c r="L1566" i="21"/>
  <c r="J1566" i="21"/>
  <c r="K1566" i="21"/>
  <c r="H1567" i="21"/>
  <c r="I1566" i="21"/>
  <c r="M1565" i="21"/>
  <c r="O1565" i="21"/>
  <c r="N1565" i="21"/>
  <c r="E1567" i="21"/>
  <c r="F1567" i="21"/>
  <c r="D1568" i="21"/>
  <c r="L1567" i="21"/>
  <c r="H1568" i="21"/>
  <c r="J1567" i="21"/>
  <c r="K1567" i="21"/>
  <c r="I1567" i="21"/>
  <c r="N1566" i="21"/>
  <c r="M1566" i="21"/>
  <c r="O1566" i="21"/>
  <c r="E1568" i="21"/>
  <c r="F1568" i="21"/>
  <c r="D1569" i="21"/>
  <c r="L1568" i="21"/>
  <c r="I1568" i="21"/>
  <c r="K1568" i="21"/>
  <c r="H1569" i="21"/>
  <c r="J1568" i="21"/>
  <c r="M1567" i="21"/>
  <c r="N1567" i="21"/>
  <c r="O1567" i="21"/>
  <c r="F1569" i="21"/>
  <c r="D1570" i="21"/>
  <c r="E1569" i="21"/>
  <c r="M1568" i="21"/>
  <c r="N1568" i="21"/>
  <c r="O1568" i="21"/>
  <c r="I1569" i="21"/>
  <c r="K1569" i="21"/>
  <c r="J1569" i="21"/>
  <c r="H1570" i="21"/>
  <c r="L1569" i="21"/>
  <c r="F1570" i="21"/>
  <c r="E1570" i="21"/>
  <c r="D1571" i="21"/>
  <c r="M1569" i="21"/>
  <c r="O1569" i="21"/>
  <c r="N1569" i="21"/>
  <c r="K1570" i="21"/>
  <c r="L1570" i="21"/>
  <c r="J1570" i="21"/>
  <c r="H1571" i="21"/>
  <c r="I1570" i="21"/>
  <c r="D1572" i="21"/>
  <c r="F1571" i="21"/>
  <c r="E1571" i="21"/>
  <c r="L1571" i="21"/>
  <c r="I1571" i="21"/>
  <c r="H1572" i="21"/>
  <c r="K1571" i="21"/>
  <c r="J1571" i="21"/>
  <c r="N1570" i="21"/>
  <c r="M1570" i="21"/>
  <c r="O1570" i="21"/>
  <c r="D1573" i="21"/>
  <c r="E1572" i="21"/>
  <c r="F1572" i="21"/>
  <c r="O1571" i="21"/>
  <c r="M1571" i="21"/>
  <c r="N1571" i="21"/>
  <c r="I1572" i="21"/>
  <c r="H1573" i="21"/>
  <c r="K1572" i="21"/>
  <c r="J1572" i="21"/>
  <c r="L1572" i="21"/>
  <c r="F1573" i="21"/>
  <c r="D1574" i="21"/>
  <c r="E1573" i="21"/>
  <c r="N1572" i="21"/>
  <c r="M1572" i="21"/>
  <c r="O1572" i="21"/>
  <c r="K1573" i="21"/>
  <c r="J1573" i="21"/>
  <c r="I1573" i="21"/>
  <c r="H1574" i="21"/>
  <c r="L1573" i="21"/>
  <c r="E1574" i="21"/>
  <c r="D1575" i="21"/>
  <c r="F1574" i="21"/>
  <c r="O1573" i="21"/>
  <c r="N1573" i="21"/>
  <c r="M1573" i="21"/>
  <c r="J1574" i="21"/>
  <c r="L1574" i="21"/>
  <c r="K1574" i="21"/>
  <c r="I1574" i="21"/>
  <c r="H1575" i="21"/>
  <c r="F1575" i="21"/>
  <c r="D1576" i="21"/>
  <c r="E1575" i="21"/>
  <c r="M1574" i="21"/>
  <c r="O1574" i="21"/>
  <c r="N1574" i="21"/>
  <c r="H1576" i="21"/>
  <c r="K1575" i="21"/>
  <c r="L1575" i="21"/>
  <c r="I1575" i="21"/>
  <c r="J1575" i="21"/>
  <c r="F1576" i="21"/>
  <c r="D1577" i="21"/>
  <c r="E1576" i="21"/>
  <c r="J1576" i="21"/>
  <c r="I1576" i="21"/>
  <c r="K1576" i="21"/>
  <c r="L1576" i="21"/>
  <c r="H1577" i="21"/>
  <c r="O1575" i="21"/>
  <c r="M1575" i="21"/>
  <c r="N1575" i="21"/>
  <c r="D1578" i="21"/>
  <c r="E1577" i="21"/>
  <c r="F1577" i="21"/>
  <c r="N1576" i="21"/>
  <c r="O1576" i="21"/>
  <c r="M1576" i="21"/>
  <c r="J1577" i="21"/>
  <c r="L1577" i="21"/>
  <c r="H1578" i="21"/>
  <c r="I1577" i="21"/>
  <c r="K1577" i="21"/>
  <c r="D1579" i="21"/>
  <c r="F1578" i="21"/>
  <c r="E1578" i="21"/>
  <c r="H1579" i="21"/>
  <c r="K1578" i="21"/>
  <c r="L1578" i="21"/>
  <c r="J1578" i="21"/>
  <c r="I1578" i="21"/>
  <c r="O1577" i="21"/>
  <c r="M1577" i="21"/>
  <c r="N1577" i="21"/>
  <c r="F1579" i="21"/>
  <c r="D1580" i="21"/>
  <c r="E1579" i="21"/>
  <c r="H1580" i="21"/>
  <c r="K1579" i="21"/>
  <c r="L1579" i="21"/>
  <c r="I1579" i="21"/>
  <c r="J1579" i="21"/>
  <c r="O1578" i="21"/>
  <c r="N1578" i="21"/>
  <c r="M1578" i="21"/>
  <c r="F1580" i="21"/>
  <c r="D1581" i="21"/>
  <c r="E1580" i="21"/>
  <c r="L1580" i="21"/>
  <c r="H1581" i="21"/>
  <c r="K1580" i="21"/>
  <c r="J1580" i="21"/>
  <c r="I1580" i="21"/>
  <c r="O1579" i="21"/>
  <c r="N1579" i="21"/>
  <c r="M1579" i="21"/>
  <c r="D1582" i="21"/>
  <c r="E1581" i="21"/>
  <c r="F1581" i="21"/>
  <c r="H1582" i="21"/>
  <c r="J1581" i="21"/>
  <c r="L1581" i="21"/>
  <c r="K1581" i="21"/>
  <c r="I1581" i="21"/>
  <c r="M1580" i="21"/>
  <c r="N1580" i="21"/>
  <c r="O1580" i="21"/>
  <c r="D1583" i="21"/>
  <c r="E1582" i="21"/>
  <c r="F1582" i="21"/>
  <c r="H1583" i="21"/>
  <c r="I1582" i="21"/>
  <c r="L1582" i="21"/>
  <c r="J1582" i="21"/>
  <c r="K1582" i="21"/>
  <c r="N1581" i="21"/>
  <c r="M1581" i="21"/>
  <c r="O1581" i="21"/>
  <c r="E1583" i="21"/>
  <c r="D1584" i="21"/>
  <c r="F1583" i="21"/>
  <c r="L1583" i="21"/>
  <c r="K1583" i="21"/>
  <c r="I1583" i="21"/>
  <c r="J1583" i="21"/>
  <c r="H1584" i="21"/>
  <c r="N1582" i="21"/>
  <c r="M1582" i="21"/>
  <c r="O1582" i="21"/>
  <c r="F1584" i="21"/>
  <c r="E1584" i="21"/>
  <c r="D1585" i="21"/>
  <c r="O1583" i="21"/>
  <c r="N1583" i="21"/>
  <c r="M1583" i="21"/>
  <c r="J1584" i="21"/>
  <c r="H1585" i="21"/>
  <c r="I1584" i="21"/>
  <c r="K1584" i="21"/>
  <c r="L1584" i="21"/>
  <c r="D1586" i="21"/>
  <c r="E1585" i="21"/>
  <c r="F1585" i="21"/>
  <c r="K1585" i="21"/>
  <c r="I1585" i="21"/>
  <c r="J1585" i="21"/>
  <c r="L1585" i="21"/>
  <c r="H1586" i="21"/>
  <c r="M1584" i="21"/>
  <c r="N1584" i="21"/>
  <c r="O1584" i="21"/>
  <c r="D1587" i="21"/>
  <c r="E1586" i="21"/>
  <c r="F1586" i="21"/>
  <c r="O1585" i="21"/>
  <c r="N1585" i="21"/>
  <c r="M1585" i="21"/>
  <c r="I1586" i="21"/>
  <c r="L1586" i="21"/>
  <c r="K1586" i="21"/>
  <c r="H1587" i="21"/>
  <c r="J1586" i="21"/>
  <c r="E1587" i="21"/>
  <c r="D1588" i="21"/>
  <c r="F1587" i="21"/>
  <c r="N1586" i="21"/>
  <c r="O1586" i="21"/>
  <c r="M1586" i="21"/>
  <c r="I1587" i="21"/>
  <c r="K1587" i="21"/>
  <c r="J1587" i="21"/>
  <c r="H1588" i="21"/>
  <c r="L1587" i="21"/>
  <c r="F1588" i="21"/>
  <c r="E1588" i="21"/>
  <c r="D1589" i="21"/>
  <c r="M1587" i="21"/>
  <c r="N1587" i="21"/>
  <c r="O1587" i="21"/>
  <c r="J1588" i="21"/>
  <c r="H1589" i="21"/>
  <c r="I1588" i="21"/>
  <c r="K1588" i="21"/>
  <c r="L1588" i="21"/>
  <c r="D1590" i="21"/>
  <c r="E1589" i="21"/>
  <c r="F1589" i="21"/>
  <c r="K1589" i="21"/>
  <c r="L1589" i="21"/>
  <c r="H1590" i="21"/>
  <c r="I1589" i="21"/>
  <c r="J1589" i="21"/>
  <c r="N1588" i="21"/>
  <c r="M1588" i="21"/>
  <c r="O1588" i="21"/>
  <c r="E1590" i="21"/>
  <c r="D1591" i="21"/>
  <c r="F1590" i="21"/>
  <c r="H1591" i="21"/>
  <c r="L1590" i="21"/>
  <c r="K1590" i="21"/>
  <c r="J1590" i="21"/>
  <c r="I1590" i="21"/>
  <c r="N1589" i="21"/>
  <c r="O1589" i="21"/>
  <c r="M1589" i="21"/>
  <c r="E1591" i="21"/>
  <c r="F1591" i="21"/>
  <c r="D1592" i="21"/>
  <c r="J1591" i="21"/>
  <c r="H1592" i="21"/>
  <c r="K1591" i="21"/>
  <c r="I1591" i="21"/>
  <c r="L1591" i="21"/>
  <c r="N1590" i="21"/>
  <c r="O1590" i="21"/>
  <c r="M1590" i="21"/>
  <c r="F1592" i="21"/>
  <c r="E1592" i="21"/>
  <c r="D1593" i="21"/>
  <c r="K1592" i="21"/>
  <c r="I1592" i="21"/>
  <c r="J1592" i="21"/>
  <c r="H1593" i="21"/>
  <c r="L1592" i="21"/>
  <c r="N1591" i="21"/>
  <c r="O1591" i="21"/>
  <c r="M1591" i="21"/>
  <c r="F1593" i="21"/>
  <c r="D1594" i="21"/>
  <c r="E1593" i="21"/>
  <c r="N1592" i="21"/>
  <c r="M1592" i="21"/>
  <c r="O1592" i="21"/>
  <c r="I1593" i="21"/>
  <c r="H1594" i="21"/>
  <c r="K1593" i="21"/>
  <c r="L1593" i="21"/>
  <c r="J1593" i="21"/>
  <c r="E1594" i="21"/>
  <c r="F1594" i="21"/>
  <c r="D1595" i="21"/>
  <c r="O1593" i="21"/>
  <c r="M1593" i="21"/>
  <c r="N1593" i="21"/>
  <c r="H1595" i="21"/>
  <c r="L1594" i="21"/>
  <c r="I1594" i="21"/>
  <c r="K1594" i="21"/>
  <c r="J1594" i="21"/>
  <c r="F1595" i="21"/>
  <c r="D1596" i="21"/>
  <c r="E1595" i="21"/>
  <c r="I1595" i="21"/>
  <c r="H1596" i="21"/>
  <c r="J1595" i="21"/>
  <c r="K1595" i="21"/>
  <c r="L1595" i="21"/>
  <c r="O1594" i="21"/>
  <c r="M1594" i="21"/>
  <c r="N1594" i="21"/>
  <c r="E1596" i="21"/>
  <c r="F1596" i="21"/>
  <c r="D1597" i="21"/>
  <c r="M1595" i="21"/>
  <c r="O1595" i="21"/>
  <c r="N1595" i="21"/>
  <c r="H1597" i="21"/>
  <c r="K1596" i="21"/>
  <c r="L1596" i="21"/>
  <c r="I1596" i="21"/>
  <c r="J1596" i="21"/>
  <c r="E1597" i="21"/>
  <c r="D1598" i="21"/>
  <c r="F1597" i="21"/>
  <c r="L1597" i="21"/>
  <c r="J1597" i="21"/>
  <c r="H1598" i="21"/>
  <c r="K1597" i="21"/>
  <c r="I1597" i="21"/>
  <c r="M1596" i="21"/>
  <c r="N1596" i="21"/>
  <c r="O1596" i="21"/>
  <c r="D1599" i="21"/>
  <c r="F1598" i="21"/>
  <c r="E1598" i="21"/>
  <c r="H1599" i="21"/>
  <c r="K1598" i="21"/>
  <c r="J1598" i="21"/>
  <c r="I1598" i="21"/>
  <c r="L1598" i="21"/>
  <c r="M1597" i="21"/>
  <c r="O1597" i="21"/>
  <c r="N1597" i="21"/>
  <c r="D1600" i="21"/>
  <c r="F1599" i="21"/>
  <c r="E1599" i="21"/>
  <c r="H1600" i="21"/>
  <c r="I1599" i="21"/>
  <c r="L1599" i="21"/>
  <c r="J1599" i="21"/>
  <c r="K1599" i="21"/>
  <c r="N1598" i="21"/>
  <c r="O1598" i="21"/>
  <c r="M1598" i="21"/>
  <c r="E1600" i="21"/>
  <c r="F1600" i="21"/>
  <c r="D1601" i="21"/>
  <c r="J1600" i="21"/>
  <c r="H1601" i="21"/>
  <c r="L1600" i="21"/>
  <c r="I1600" i="21"/>
  <c r="K1600" i="21"/>
  <c r="O1599" i="21"/>
  <c r="M1599" i="21"/>
  <c r="N1599" i="21"/>
  <c r="F1601" i="21"/>
  <c r="D1602" i="21"/>
  <c r="E1601" i="21"/>
  <c r="J1601" i="21"/>
  <c r="H1602" i="21"/>
  <c r="K1601" i="21"/>
  <c r="L1601" i="21"/>
  <c r="I1601" i="21"/>
  <c r="O1600" i="21"/>
  <c r="N1600" i="21"/>
  <c r="M1600" i="21"/>
  <c r="D1603" i="21"/>
  <c r="F1602" i="21"/>
  <c r="E1602" i="21"/>
  <c r="I1602" i="21"/>
  <c r="H1603" i="21"/>
  <c r="L1602" i="21"/>
  <c r="K1602" i="21"/>
  <c r="J1602" i="21"/>
  <c r="N1601" i="21"/>
  <c r="O1601" i="21"/>
  <c r="M1601" i="21"/>
  <c r="E1603" i="21"/>
  <c r="D1604" i="21"/>
  <c r="F1603" i="21"/>
  <c r="M1602" i="21"/>
  <c r="N1602" i="21"/>
  <c r="O1602" i="21"/>
  <c r="K1603" i="21"/>
  <c r="H1604" i="21"/>
  <c r="L1603" i="21"/>
  <c r="J1603" i="21"/>
  <c r="I1603" i="21"/>
  <c r="D1605" i="21"/>
  <c r="E1604" i="21"/>
  <c r="F1604" i="21"/>
  <c r="I1604" i="21"/>
  <c r="L1604" i="21"/>
  <c r="K1604" i="21"/>
  <c r="H1605" i="21"/>
  <c r="J1604" i="21"/>
  <c r="O1603" i="21"/>
  <c r="M1603" i="21"/>
  <c r="N1603" i="21"/>
  <c r="E1605" i="21"/>
  <c r="D1606" i="21"/>
  <c r="F1605" i="21"/>
  <c r="M1604" i="21"/>
  <c r="O1604" i="21"/>
  <c r="N1604" i="21"/>
  <c r="J1605" i="21"/>
  <c r="I1605" i="21"/>
  <c r="K1605" i="21"/>
  <c r="L1605" i="21"/>
  <c r="H1606" i="21"/>
  <c r="E1606" i="21"/>
  <c r="F1606" i="21"/>
  <c r="D1607" i="21"/>
  <c r="M1605" i="21"/>
  <c r="O1605" i="21"/>
  <c r="N1605" i="21"/>
  <c r="I1606" i="21"/>
  <c r="H1607" i="21"/>
  <c r="L1606" i="21"/>
  <c r="J1606" i="21"/>
  <c r="K1606" i="21"/>
  <c r="F1607" i="21"/>
  <c r="E1607" i="21"/>
  <c r="D1608" i="21"/>
  <c r="M1606" i="21"/>
  <c r="N1606" i="21"/>
  <c r="O1606" i="21"/>
  <c r="L1607" i="21"/>
  <c r="K1607" i="21"/>
  <c r="I1607" i="21"/>
  <c r="J1607" i="21"/>
  <c r="H1608" i="21"/>
  <c r="E1608" i="21"/>
  <c r="F1608" i="21"/>
  <c r="D1609" i="21"/>
  <c r="O1607" i="21"/>
  <c r="N1607" i="21"/>
  <c r="M1607" i="21"/>
  <c r="J1608" i="21"/>
  <c r="I1608" i="21"/>
  <c r="L1608" i="21"/>
  <c r="H1609" i="21"/>
  <c r="K1608" i="21"/>
  <c r="D1610" i="21"/>
  <c r="F1609" i="21"/>
  <c r="E1609" i="21"/>
  <c r="N1608" i="21"/>
  <c r="M1608" i="21"/>
  <c r="O1608" i="21"/>
  <c r="I1609" i="21"/>
  <c r="K1609" i="21"/>
  <c r="L1609" i="21"/>
  <c r="J1609" i="21"/>
  <c r="H1610" i="21"/>
  <c r="F1610" i="21"/>
  <c r="D1611" i="21"/>
  <c r="E1610" i="21"/>
  <c r="N1609" i="21"/>
  <c r="M1609" i="21"/>
  <c r="O1609" i="21"/>
  <c r="J1610" i="21"/>
  <c r="I1610" i="21"/>
  <c r="L1610" i="21"/>
  <c r="K1610" i="21"/>
  <c r="H1611" i="21"/>
  <c r="F1611" i="21"/>
  <c r="E1611" i="21"/>
  <c r="D1612" i="21"/>
  <c r="N1610" i="21"/>
  <c r="O1610" i="21"/>
  <c r="M1610" i="21"/>
  <c r="L1611" i="21"/>
  <c r="H1612" i="21"/>
  <c r="J1611" i="21"/>
  <c r="I1611" i="21"/>
  <c r="K1611" i="21"/>
  <c r="F1612" i="21"/>
  <c r="E1612" i="21"/>
  <c r="D1613" i="21"/>
  <c r="K1612" i="21"/>
  <c r="H1613" i="21"/>
  <c r="L1612" i="21"/>
  <c r="J1612" i="21"/>
  <c r="I1612" i="21"/>
  <c r="O1611" i="21"/>
  <c r="N1611" i="21"/>
  <c r="M1611" i="21"/>
  <c r="F1613" i="21"/>
  <c r="E1613" i="21"/>
  <c r="D1614" i="21"/>
  <c r="I1613" i="21"/>
  <c r="J1613" i="21"/>
  <c r="L1613" i="21"/>
  <c r="K1613" i="21"/>
  <c r="H1614" i="21"/>
  <c r="O1612" i="21"/>
  <c r="N1612" i="21"/>
  <c r="M1612" i="21"/>
  <c r="E1614" i="21"/>
  <c r="F1614" i="21"/>
  <c r="D1615" i="21"/>
  <c r="M1613" i="21"/>
  <c r="O1613" i="21"/>
  <c r="N1613" i="21"/>
  <c r="H1615" i="21"/>
  <c r="K1614" i="21"/>
  <c r="I1614" i="21"/>
  <c r="J1614" i="21"/>
  <c r="L1614" i="21"/>
  <c r="E1615" i="21"/>
  <c r="F1615" i="21"/>
  <c r="D1616" i="21"/>
  <c r="L1615" i="21"/>
  <c r="K1615" i="21"/>
  <c r="I1615" i="21"/>
  <c r="J1615" i="21"/>
  <c r="H1616" i="21"/>
  <c r="M1614" i="21"/>
  <c r="N1614" i="21"/>
  <c r="O1614" i="21"/>
  <c r="F1616" i="21"/>
  <c r="E1616" i="21"/>
  <c r="D1617" i="21"/>
  <c r="M1615" i="21"/>
  <c r="N1615" i="21"/>
  <c r="O1615" i="21"/>
  <c r="L1616" i="21"/>
  <c r="I1616" i="21"/>
  <c r="K1616" i="21"/>
  <c r="J1616" i="21"/>
  <c r="H1617" i="21"/>
  <c r="F1617" i="21"/>
  <c r="E1617" i="21"/>
  <c r="D1618" i="21"/>
  <c r="N1616" i="21"/>
  <c r="M1616" i="21"/>
  <c r="O1616" i="21"/>
  <c r="K1617" i="21"/>
  <c r="I1617" i="21"/>
  <c r="H1618" i="21"/>
  <c r="J1617" i="21"/>
  <c r="L1617" i="21"/>
  <c r="D1619" i="21"/>
  <c r="F1618" i="21"/>
  <c r="E1618" i="21"/>
  <c r="N1617" i="21"/>
  <c r="M1617" i="21"/>
  <c r="O1617" i="21"/>
  <c r="J1618" i="21"/>
  <c r="I1618" i="21"/>
  <c r="L1618" i="21"/>
  <c r="H1619" i="21"/>
  <c r="K1618" i="21"/>
  <c r="F1619" i="21"/>
  <c r="D1620" i="21"/>
  <c r="E1619" i="21"/>
  <c r="N1618" i="21"/>
  <c r="M1618" i="21"/>
  <c r="O1618" i="21"/>
  <c r="H1620" i="21"/>
  <c r="I1619" i="21"/>
  <c r="K1619" i="21"/>
  <c r="J1619" i="21"/>
  <c r="L1619" i="21"/>
  <c r="E1620" i="21"/>
  <c r="F1620" i="21"/>
  <c r="D1621" i="21"/>
  <c r="L1620" i="21"/>
  <c r="H1621" i="21"/>
  <c r="I1620" i="21"/>
  <c r="K1620" i="21"/>
  <c r="J1620" i="21"/>
  <c r="O1619" i="21"/>
  <c r="M1619" i="21"/>
  <c r="N1619" i="21"/>
  <c r="F1621" i="21"/>
  <c r="E1621" i="21"/>
  <c r="D1622" i="21"/>
  <c r="L1621" i="21"/>
  <c r="K1621" i="21"/>
  <c r="I1621" i="21"/>
  <c r="J1621" i="21"/>
  <c r="H1622" i="21"/>
  <c r="O1620" i="21"/>
  <c r="N1620" i="21"/>
  <c r="M1620" i="21"/>
  <c r="F1622" i="21"/>
  <c r="D1623" i="21"/>
  <c r="E1622" i="21"/>
  <c r="O1621" i="21"/>
  <c r="M1621" i="21"/>
  <c r="N1621" i="21"/>
  <c r="I1622" i="21"/>
  <c r="J1622" i="21"/>
  <c r="H1623" i="21"/>
  <c r="L1622" i="21"/>
  <c r="K1622" i="21"/>
  <c r="E1623" i="21"/>
  <c r="D1624" i="21"/>
  <c r="F1623" i="21"/>
  <c r="N1622" i="21"/>
  <c r="O1622" i="21"/>
  <c r="M1622" i="21"/>
  <c r="K1623" i="21"/>
  <c r="L1623" i="21"/>
  <c r="J1623" i="21"/>
  <c r="I1623" i="21"/>
  <c r="H1624" i="21"/>
  <c r="E1624" i="21"/>
  <c r="F1624" i="21"/>
  <c r="D1625" i="21"/>
  <c r="M1623" i="21"/>
  <c r="N1623" i="21"/>
  <c r="O1623" i="21"/>
  <c r="J1624" i="21"/>
  <c r="H1625" i="21"/>
  <c r="L1624" i="21"/>
  <c r="I1624" i="21"/>
  <c r="K1624" i="21"/>
  <c r="F1625" i="21"/>
  <c r="D1626" i="21"/>
  <c r="E1625" i="21"/>
  <c r="L1625" i="21"/>
  <c r="H1626" i="21"/>
  <c r="J1625" i="21"/>
  <c r="K1625" i="21"/>
  <c r="I1625" i="21"/>
  <c r="O1624" i="21"/>
  <c r="M1624" i="21"/>
  <c r="N1624" i="21"/>
  <c r="D1627" i="21"/>
  <c r="F1626" i="21"/>
  <c r="E1626" i="21"/>
  <c r="L1626" i="21"/>
  <c r="I1626" i="21"/>
  <c r="J1626" i="21"/>
  <c r="K1626" i="21"/>
  <c r="H1627" i="21"/>
  <c r="O1625" i="21"/>
  <c r="M1625" i="21"/>
  <c r="N1625" i="21"/>
  <c r="E1627" i="21"/>
  <c r="F1627" i="21"/>
  <c r="D1628" i="21"/>
  <c r="M1626" i="21"/>
  <c r="N1626" i="21"/>
  <c r="O1626" i="21"/>
  <c r="J1627" i="21"/>
  <c r="L1627" i="21"/>
  <c r="K1627" i="21"/>
  <c r="I1627" i="21"/>
  <c r="H1628" i="21"/>
  <c r="E1628" i="21"/>
  <c r="D1629" i="21"/>
  <c r="F1628" i="21"/>
  <c r="M1627" i="21"/>
  <c r="N1627" i="21"/>
  <c r="O1627" i="21"/>
  <c r="H1629" i="21"/>
  <c r="J1628" i="21"/>
  <c r="I1628" i="21"/>
  <c r="L1628" i="21"/>
  <c r="K1628" i="21"/>
  <c r="E1629" i="21"/>
  <c r="D1630" i="21"/>
  <c r="F1629" i="21"/>
  <c r="K1629" i="21"/>
  <c r="L1629" i="21"/>
  <c r="I1629" i="21"/>
  <c r="J1629" i="21"/>
  <c r="H1630" i="21"/>
  <c r="O1628" i="21"/>
  <c r="M1628" i="21"/>
  <c r="N1628" i="21"/>
  <c r="D1631" i="21"/>
  <c r="F1630" i="21"/>
  <c r="E1630" i="21"/>
  <c r="M1629" i="21"/>
  <c r="N1629" i="21"/>
  <c r="O1629" i="21"/>
  <c r="H1631" i="21"/>
  <c r="J1630" i="21"/>
  <c r="K1630" i="21"/>
  <c r="L1630" i="21"/>
  <c r="I1630" i="21"/>
  <c r="F1631" i="21"/>
  <c r="E1631" i="21"/>
  <c r="D1632" i="21"/>
  <c r="H1632" i="21"/>
  <c r="I1631" i="21"/>
  <c r="K1631" i="21"/>
  <c r="J1631" i="21"/>
  <c r="L1631" i="21"/>
  <c r="M1630" i="21"/>
  <c r="O1630" i="21"/>
  <c r="N1630" i="21"/>
  <c r="E1632" i="21"/>
  <c r="F1632" i="21"/>
  <c r="D1633" i="21"/>
  <c r="J1632" i="21"/>
  <c r="I1632" i="21"/>
  <c r="K1632" i="21"/>
  <c r="H1633" i="21"/>
  <c r="L1632" i="21"/>
  <c r="N1631" i="21"/>
  <c r="M1631" i="21"/>
  <c r="O1631" i="21"/>
  <c r="E1633" i="21"/>
  <c r="F1633" i="21"/>
  <c r="D1634" i="21"/>
  <c r="M1632" i="21"/>
  <c r="O1632" i="21"/>
  <c r="N1632" i="21"/>
  <c r="H1634" i="21"/>
  <c r="L1633" i="21"/>
  <c r="K1633" i="21"/>
  <c r="J1633" i="21"/>
  <c r="I1633" i="21"/>
  <c r="D1635" i="21"/>
  <c r="F1634" i="21"/>
  <c r="E1634" i="21"/>
  <c r="H1635" i="21"/>
  <c r="K1634" i="21"/>
  <c r="J1634" i="21"/>
  <c r="I1634" i="21"/>
  <c r="L1634" i="21"/>
  <c r="M1633" i="21"/>
  <c r="N1633" i="21"/>
  <c r="O1633" i="21"/>
  <c r="F1635" i="21"/>
  <c r="E1635" i="21"/>
  <c r="D1636" i="21"/>
  <c r="L1635" i="21"/>
  <c r="I1635" i="21"/>
  <c r="H1636" i="21"/>
  <c r="K1635" i="21"/>
  <c r="J1635" i="21"/>
  <c r="M1634" i="21"/>
  <c r="O1634" i="21"/>
  <c r="N1634" i="21"/>
  <c r="E1636" i="21"/>
  <c r="D1637" i="21"/>
  <c r="F1636" i="21"/>
  <c r="M1635" i="21"/>
  <c r="N1635" i="21"/>
  <c r="O1635" i="21"/>
  <c r="K1636" i="21"/>
  <c r="L1636" i="21"/>
  <c r="H1637" i="21"/>
  <c r="J1636" i="21"/>
  <c r="I1636" i="21"/>
  <c r="E1637" i="21"/>
  <c r="D1638" i="21"/>
  <c r="F1637" i="21"/>
  <c r="I1637" i="21"/>
  <c r="J1637" i="21"/>
  <c r="L1637" i="21"/>
  <c r="K1637" i="21"/>
  <c r="H1638" i="21"/>
  <c r="N1636" i="21"/>
  <c r="O1636" i="21"/>
  <c r="M1636" i="21"/>
  <c r="D1639" i="21"/>
  <c r="E1638" i="21"/>
  <c r="F1638" i="21"/>
  <c r="M1637" i="21"/>
  <c r="O1637" i="21"/>
  <c r="N1637" i="21"/>
  <c r="K1638" i="21"/>
  <c r="J1638" i="21"/>
  <c r="L1638" i="21"/>
  <c r="H1639" i="21"/>
  <c r="I1638" i="21"/>
  <c r="E1639" i="21"/>
  <c r="D1640" i="21"/>
  <c r="F1639" i="21"/>
  <c r="J1639" i="21"/>
  <c r="L1639" i="21"/>
  <c r="K1639" i="21"/>
  <c r="H1640" i="21"/>
  <c r="I1639" i="21"/>
  <c r="N1638" i="21"/>
  <c r="M1638" i="21"/>
  <c r="O1638" i="21"/>
  <c r="D1641" i="21"/>
  <c r="F1640" i="21"/>
  <c r="E1640" i="21"/>
  <c r="L1640" i="21"/>
  <c r="K1640" i="21"/>
  <c r="H1641" i="21"/>
  <c r="I1640" i="21"/>
  <c r="J1640" i="21"/>
  <c r="M1639" i="21"/>
  <c r="N1639" i="21"/>
  <c r="O1639" i="21"/>
  <c r="D1642" i="21"/>
  <c r="F1641" i="21"/>
  <c r="E1641" i="21"/>
  <c r="L1641" i="21"/>
  <c r="J1641" i="21"/>
  <c r="I1641" i="21"/>
  <c r="H1642" i="21"/>
  <c r="K1641" i="21"/>
  <c r="M1640" i="21"/>
  <c r="N1640" i="21"/>
  <c r="O1640" i="21"/>
  <c r="D1643" i="21"/>
  <c r="F1642" i="21"/>
  <c r="E1642" i="21"/>
  <c r="N1641" i="21"/>
  <c r="O1641" i="21"/>
  <c r="M1641" i="21"/>
  <c r="J1642" i="21"/>
  <c r="H1643" i="21"/>
  <c r="K1642" i="21"/>
  <c r="I1642" i="21"/>
  <c r="L1642" i="21"/>
  <c r="F1643" i="21"/>
  <c r="D1644" i="21"/>
  <c r="E1643" i="21"/>
  <c r="I1643" i="21"/>
  <c r="K1643" i="21"/>
  <c r="H1644" i="21"/>
  <c r="L1643" i="21"/>
  <c r="J1643" i="21"/>
  <c r="M1642" i="21"/>
  <c r="O1642" i="21"/>
  <c r="N1642" i="21"/>
  <c r="D1645" i="21"/>
  <c r="F1644" i="21"/>
  <c r="E1644" i="21"/>
  <c r="M1643" i="21"/>
  <c r="N1643" i="21"/>
  <c r="O1643" i="21"/>
  <c r="L1644" i="21"/>
  <c r="J1644" i="21"/>
  <c r="I1644" i="21"/>
  <c r="K1644" i="21"/>
  <c r="H1645" i="21"/>
  <c r="E1645" i="21"/>
  <c r="D1646" i="21"/>
  <c r="F1645" i="21"/>
  <c r="N1644" i="21"/>
  <c r="M1644" i="21"/>
  <c r="O1644" i="21"/>
  <c r="I1645" i="21"/>
  <c r="K1645" i="21"/>
  <c r="H1646" i="21"/>
  <c r="J1645" i="21"/>
  <c r="L1645" i="21"/>
  <c r="D1647" i="21"/>
  <c r="E1646" i="21"/>
  <c r="F1646" i="21"/>
  <c r="O1645" i="21"/>
  <c r="N1645" i="21"/>
  <c r="M1645" i="21"/>
  <c r="K1646" i="21"/>
  <c r="H1647" i="21"/>
  <c r="L1646" i="21"/>
  <c r="I1646" i="21"/>
  <c r="J1646" i="21"/>
  <c r="F1647" i="21"/>
  <c r="D1648" i="21"/>
  <c r="E1647" i="21"/>
  <c r="H1648" i="21"/>
  <c r="J1647" i="21"/>
  <c r="K1647" i="21"/>
  <c r="L1647" i="21"/>
  <c r="I1647" i="21"/>
  <c r="N1646" i="21"/>
  <c r="M1646" i="21"/>
  <c r="O1646" i="21"/>
  <c r="E1648" i="21"/>
  <c r="D1649" i="21"/>
  <c r="F1648" i="21"/>
  <c r="I1648" i="21"/>
  <c r="L1648" i="21"/>
  <c r="J1648" i="21"/>
  <c r="H1649" i="21"/>
  <c r="K1648" i="21"/>
  <c r="O1647" i="21"/>
  <c r="M1647" i="21"/>
  <c r="N1647" i="21"/>
  <c r="E1649" i="21"/>
  <c r="D1650" i="21"/>
  <c r="F1649" i="21"/>
  <c r="N1648" i="21"/>
  <c r="M1648" i="21"/>
  <c r="O1648" i="21"/>
  <c r="H1650" i="21"/>
  <c r="I1649" i="21"/>
  <c r="K1649" i="21"/>
  <c r="L1649" i="21"/>
  <c r="J1649" i="21"/>
  <c r="F1650" i="21"/>
  <c r="E1650" i="21"/>
  <c r="D1651" i="21"/>
  <c r="I1650" i="21"/>
  <c r="J1650" i="21"/>
  <c r="K1650" i="21"/>
  <c r="H1651" i="21"/>
  <c r="L1650" i="21"/>
  <c r="M1649" i="21"/>
  <c r="N1649" i="21"/>
  <c r="O1649" i="21"/>
  <c r="E1651" i="21"/>
  <c r="D1652" i="21"/>
  <c r="F1651" i="21"/>
  <c r="M1650" i="21"/>
  <c r="O1650" i="21"/>
  <c r="N1650" i="21"/>
  <c r="L1651" i="21"/>
  <c r="J1651" i="21"/>
  <c r="I1651" i="21"/>
  <c r="H1652" i="21"/>
  <c r="K1651" i="21"/>
  <c r="D1653" i="21"/>
  <c r="F1652" i="21"/>
  <c r="E1652" i="21"/>
  <c r="N1651" i="21"/>
  <c r="O1651" i="21"/>
  <c r="M1651" i="21"/>
  <c r="J1652" i="21"/>
  <c r="L1652" i="21"/>
  <c r="I1652" i="21"/>
  <c r="K1652" i="21"/>
  <c r="H1653" i="21"/>
  <c r="F1653" i="21"/>
  <c r="D1654" i="21"/>
  <c r="E1653" i="21"/>
  <c r="O1652" i="21"/>
  <c r="N1652" i="21"/>
  <c r="M1652" i="21"/>
  <c r="L1653" i="21"/>
  <c r="K1653" i="21"/>
  <c r="H1654" i="21"/>
  <c r="I1653" i="21"/>
  <c r="J1653" i="21"/>
  <c r="D1655" i="21"/>
  <c r="F1654" i="21"/>
  <c r="E1654" i="21"/>
  <c r="L1654" i="21"/>
  <c r="H1655" i="21"/>
  <c r="J1654" i="21"/>
  <c r="I1654" i="21"/>
  <c r="K1654" i="21"/>
  <c r="N1653" i="21"/>
  <c r="O1653" i="21"/>
  <c r="M1653" i="21"/>
  <c r="D1656" i="21"/>
  <c r="E1655" i="21"/>
  <c r="F1655" i="21"/>
  <c r="L1655" i="21"/>
  <c r="K1655" i="21"/>
  <c r="H1656" i="21"/>
  <c r="I1655" i="21"/>
  <c r="J1655" i="21"/>
  <c r="N1654" i="21"/>
  <c r="M1654" i="21"/>
  <c r="O1654" i="21"/>
  <c r="E1656" i="21"/>
  <c r="D1657" i="21"/>
  <c r="F1656" i="21"/>
  <c r="K1656" i="21"/>
  <c r="H1657" i="21"/>
  <c r="I1656" i="21"/>
  <c r="J1656" i="21"/>
  <c r="L1656" i="21"/>
  <c r="M1655" i="21"/>
  <c r="O1655" i="21"/>
  <c r="N1655" i="21"/>
  <c r="E1657" i="21"/>
  <c r="D1658" i="21"/>
  <c r="F1657" i="21"/>
  <c r="I1657" i="21"/>
  <c r="L1657" i="21"/>
  <c r="J1657" i="21"/>
  <c r="K1657" i="21"/>
  <c r="H1658" i="21"/>
  <c r="O1656" i="21"/>
  <c r="M1656" i="21"/>
  <c r="N1656" i="21"/>
  <c r="E1658" i="21"/>
  <c r="F1658" i="21"/>
  <c r="D1659" i="21"/>
  <c r="N1657" i="21"/>
  <c r="M1657" i="21"/>
  <c r="O1657" i="21"/>
  <c r="K1658" i="21"/>
  <c r="L1658" i="21"/>
  <c r="I1658" i="21"/>
  <c r="H1659" i="21"/>
  <c r="J1658" i="21"/>
  <c r="E1659" i="21"/>
  <c r="F1659" i="21"/>
  <c r="D1660" i="21"/>
  <c r="N1658" i="21"/>
  <c r="O1658" i="21"/>
  <c r="M1658" i="21"/>
  <c r="H1660" i="21"/>
  <c r="K1659" i="21"/>
  <c r="I1659" i="21"/>
  <c r="L1659" i="21"/>
  <c r="J1659" i="21"/>
  <c r="D1661" i="21"/>
  <c r="F1660" i="21"/>
  <c r="E1660" i="21"/>
  <c r="H1661" i="21"/>
  <c r="L1660" i="21"/>
  <c r="J1660" i="21"/>
  <c r="K1660" i="21"/>
  <c r="I1660" i="21"/>
  <c r="M1659" i="21"/>
  <c r="N1659" i="21"/>
  <c r="O1659" i="21"/>
  <c r="E1661" i="21"/>
  <c r="F1661" i="21"/>
  <c r="D1662" i="21"/>
  <c r="J1661" i="21"/>
  <c r="K1661" i="21"/>
  <c r="H1662" i="21"/>
  <c r="L1661" i="21"/>
  <c r="I1661" i="21"/>
  <c r="O1660" i="21"/>
  <c r="N1660" i="21"/>
  <c r="M1660" i="21"/>
  <c r="D1663" i="21"/>
  <c r="E1662" i="21"/>
  <c r="F1662" i="21"/>
  <c r="H1663" i="21"/>
  <c r="I1662" i="21"/>
  <c r="L1662" i="21"/>
  <c r="J1662" i="21"/>
  <c r="K1662" i="21"/>
  <c r="M1661" i="21"/>
  <c r="O1661" i="21"/>
  <c r="N1661" i="21"/>
  <c r="E1663" i="21"/>
  <c r="D1664" i="21"/>
  <c r="F1663" i="21"/>
  <c r="L1663" i="21"/>
  <c r="K1663" i="21"/>
  <c r="H1664" i="21"/>
  <c r="J1663" i="21"/>
  <c r="I1663" i="21"/>
  <c r="O1662" i="21"/>
  <c r="N1662" i="21"/>
  <c r="M1662" i="21"/>
  <c r="E1664" i="21"/>
  <c r="D1665" i="21"/>
  <c r="F1664" i="21"/>
  <c r="J1664" i="21"/>
  <c r="I1664" i="21"/>
  <c r="K1664" i="21"/>
  <c r="H1665" i="21"/>
  <c r="L1664" i="21"/>
  <c r="N1663" i="21"/>
  <c r="M1663" i="21"/>
  <c r="O1663" i="21"/>
  <c r="F1665" i="21"/>
  <c r="D1666" i="21"/>
  <c r="E1665" i="21"/>
  <c r="O1664" i="21"/>
  <c r="M1664" i="21"/>
  <c r="N1664" i="21"/>
  <c r="J1665" i="21"/>
  <c r="I1665" i="21"/>
  <c r="H1666" i="21"/>
  <c r="K1665" i="21"/>
  <c r="L1665" i="21"/>
  <c r="E1666" i="21"/>
  <c r="F1666" i="21"/>
  <c r="D1667" i="21"/>
  <c r="O1665" i="21"/>
  <c r="M1665" i="21"/>
  <c r="N1665" i="21"/>
  <c r="I1666" i="21"/>
  <c r="L1666" i="21"/>
  <c r="K1666" i="21"/>
  <c r="H1667" i="21"/>
  <c r="J1666" i="21"/>
  <c r="E1667" i="21"/>
  <c r="D1668" i="21"/>
  <c r="F1667" i="21"/>
  <c r="O1666" i="21"/>
  <c r="N1666" i="21"/>
  <c r="M1666" i="21"/>
  <c r="J1667" i="21"/>
  <c r="K1667" i="21"/>
  <c r="L1667" i="21"/>
  <c r="H1668" i="21"/>
  <c r="I1667" i="21"/>
  <c r="D1669" i="21"/>
  <c r="E1668" i="21"/>
  <c r="F1668" i="21"/>
  <c r="H1669" i="21"/>
  <c r="L1668" i="21"/>
  <c r="J1668" i="21"/>
  <c r="I1668" i="21"/>
  <c r="K1668" i="21"/>
  <c r="M1667" i="21"/>
  <c r="O1667" i="21"/>
  <c r="N1667" i="21"/>
  <c r="F1669" i="21"/>
  <c r="E1669" i="21"/>
  <c r="D1670" i="21"/>
  <c r="H1670" i="21"/>
  <c r="K1669" i="21"/>
  <c r="L1669" i="21"/>
  <c r="I1669" i="21"/>
  <c r="J1669" i="21"/>
  <c r="N1668" i="21"/>
  <c r="M1668" i="21"/>
  <c r="O1668" i="21"/>
  <c r="D1671" i="21"/>
  <c r="E1670" i="21"/>
  <c r="F1670" i="21"/>
  <c r="H1671" i="21"/>
  <c r="K1670" i="21"/>
  <c r="I1670" i="21"/>
  <c r="L1670" i="21"/>
  <c r="J1670" i="21"/>
  <c r="O1669" i="21"/>
  <c r="N1669" i="21"/>
  <c r="M1669" i="21"/>
  <c r="D1672" i="21"/>
  <c r="E1671" i="21"/>
  <c r="F1671" i="21"/>
  <c r="H1672" i="21"/>
  <c r="L1671" i="21"/>
  <c r="J1671" i="21"/>
  <c r="I1671" i="21"/>
  <c r="K1671" i="21"/>
  <c r="M1670" i="21"/>
  <c r="N1670" i="21"/>
  <c r="O1670" i="21"/>
  <c r="F1672" i="21"/>
  <c r="E1672" i="21"/>
  <c r="D1673" i="21"/>
  <c r="I1672" i="21"/>
  <c r="L1672" i="21"/>
  <c r="J1672" i="21"/>
  <c r="H1673" i="21"/>
  <c r="K1672" i="21"/>
  <c r="M1671" i="21"/>
  <c r="N1671" i="21"/>
  <c r="O1671" i="21"/>
  <c r="E1673" i="21"/>
  <c r="D1674" i="21"/>
  <c r="F1673" i="21"/>
  <c r="O1672" i="21"/>
  <c r="N1672" i="21"/>
  <c r="M1672" i="21"/>
  <c r="K1673" i="21"/>
  <c r="L1673" i="21"/>
  <c r="I1673" i="21"/>
  <c r="J1673" i="21"/>
  <c r="H1674" i="21"/>
  <c r="D1675" i="21"/>
  <c r="F1674" i="21"/>
  <c r="E1674" i="21"/>
  <c r="N1673" i="21"/>
  <c r="M1673" i="21"/>
  <c r="O1673" i="21"/>
  <c r="I1674" i="21"/>
  <c r="J1674" i="21"/>
  <c r="L1674" i="21"/>
  <c r="H1675" i="21"/>
  <c r="K1674" i="21"/>
  <c r="D1676" i="21"/>
  <c r="F1675" i="21"/>
  <c r="E1675" i="21"/>
  <c r="O1674" i="21"/>
  <c r="N1674" i="21"/>
  <c r="M1674" i="21"/>
  <c r="K1675" i="21"/>
  <c r="H1676" i="21"/>
  <c r="J1675" i="21"/>
  <c r="I1675" i="21"/>
  <c r="L1675" i="21"/>
  <c r="D1677" i="21"/>
  <c r="F1676" i="21"/>
  <c r="E1676" i="21"/>
  <c r="H1677" i="21"/>
  <c r="I1676" i="21"/>
  <c r="J1676" i="21"/>
  <c r="L1676" i="21"/>
  <c r="K1676" i="21"/>
  <c r="O1675" i="21"/>
  <c r="M1675" i="21"/>
  <c r="N1675" i="21"/>
  <c r="F1677" i="21"/>
  <c r="E1677" i="21"/>
  <c r="D1678" i="21"/>
  <c r="J1677" i="21"/>
  <c r="H1678" i="21"/>
  <c r="K1677" i="21"/>
  <c r="I1677" i="21"/>
  <c r="L1677" i="21"/>
  <c r="O1676" i="21"/>
  <c r="N1676" i="21"/>
  <c r="M1676" i="21"/>
  <c r="F1678" i="21"/>
  <c r="D1679" i="21"/>
  <c r="E1678" i="21"/>
  <c r="H1679" i="21"/>
  <c r="L1678" i="21"/>
  <c r="I1678" i="21"/>
  <c r="K1678" i="21"/>
  <c r="J1678" i="21"/>
  <c r="O1677" i="21"/>
  <c r="M1677" i="21"/>
  <c r="N1677" i="21"/>
  <c r="D1680" i="21"/>
  <c r="E1679" i="21"/>
  <c r="F1679" i="21"/>
  <c r="K1679" i="21"/>
  <c r="H1680" i="21"/>
  <c r="L1679" i="21"/>
  <c r="J1679" i="21"/>
  <c r="I1679" i="21"/>
  <c r="M1678" i="21"/>
  <c r="N1678" i="21"/>
  <c r="O1678" i="21"/>
  <c r="F1680" i="21"/>
  <c r="E1680" i="21"/>
  <c r="D1681" i="21"/>
  <c r="H1681" i="21"/>
  <c r="I1680" i="21"/>
  <c r="L1680" i="21"/>
  <c r="K1680" i="21"/>
  <c r="J1680" i="21"/>
  <c r="M1679" i="21"/>
  <c r="O1679" i="21"/>
  <c r="N1679" i="21"/>
  <c r="E1681" i="21"/>
  <c r="F1681" i="21"/>
  <c r="D1682" i="21"/>
  <c r="L1681" i="21"/>
  <c r="H1682" i="21"/>
  <c r="I1681" i="21"/>
  <c r="J1681" i="21"/>
  <c r="K1681" i="21"/>
  <c r="O1680" i="21"/>
  <c r="N1680" i="21"/>
  <c r="M1680" i="21"/>
  <c r="F1682" i="21"/>
  <c r="E1682" i="21"/>
  <c r="D1683" i="21"/>
  <c r="H1683" i="21"/>
  <c r="J1682" i="21"/>
  <c r="K1682" i="21"/>
  <c r="L1682" i="21"/>
  <c r="I1682" i="21"/>
  <c r="N1681" i="21"/>
  <c r="O1681" i="21"/>
  <c r="M1681" i="21"/>
  <c r="D1684" i="21"/>
  <c r="F1683" i="21"/>
  <c r="E1683" i="21"/>
  <c r="I1683" i="21"/>
  <c r="J1683" i="21"/>
  <c r="L1683" i="21"/>
  <c r="K1683" i="21"/>
  <c r="H1684" i="21"/>
  <c r="N1682" i="21"/>
  <c r="O1682" i="21"/>
  <c r="M1682" i="21"/>
  <c r="F1684" i="21"/>
  <c r="E1684" i="21"/>
  <c r="D1685" i="21"/>
  <c r="O1683" i="21"/>
  <c r="N1683" i="21"/>
  <c r="M1683" i="21"/>
  <c r="K1684" i="21"/>
  <c r="H1685" i="21"/>
  <c r="L1684" i="21"/>
  <c r="J1684" i="21"/>
  <c r="I1684" i="21"/>
  <c r="D1686" i="21"/>
  <c r="F1685" i="21"/>
  <c r="E1685" i="21"/>
  <c r="H1686" i="21"/>
  <c r="K1685" i="21"/>
  <c r="J1685" i="21"/>
  <c r="L1685" i="21"/>
  <c r="I1685" i="21"/>
  <c r="N1684" i="21"/>
  <c r="O1684" i="21"/>
  <c r="M1684" i="21"/>
  <c r="E1686" i="21"/>
  <c r="F1686" i="21"/>
  <c r="D1687" i="21"/>
  <c r="H1687" i="21"/>
  <c r="I1686" i="21"/>
  <c r="J1686" i="21"/>
  <c r="L1686" i="21"/>
  <c r="K1686" i="21"/>
  <c r="N1685" i="21"/>
  <c r="M1685" i="21"/>
  <c r="O1685" i="21"/>
  <c r="D1688" i="21"/>
  <c r="F1687" i="21"/>
  <c r="E1687" i="21"/>
  <c r="K1687" i="21"/>
  <c r="H1688" i="21"/>
  <c r="L1687" i="21"/>
  <c r="I1687" i="21"/>
  <c r="J1687" i="21"/>
  <c r="N1686" i="21"/>
  <c r="M1686" i="21"/>
  <c r="O1686" i="21"/>
  <c r="E1688" i="21"/>
  <c r="F1688" i="21"/>
  <c r="D1689" i="21"/>
  <c r="I1688" i="21"/>
  <c r="J1688" i="21"/>
  <c r="H1689" i="21"/>
  <c r="K1688" i="21"/>
  <c r="L1688" i="21"/>
  <c r="N1687" i="21"/>
  <c r="M1687" i="21"/>
  <c r="O1687" i="21"/>
  <c r="F1689" i="21"/>
  <c r="D1690" i="21"/>
  <c r="E1689" i="21"/>
  <c r="M1688" i="21"/>
  <c r="N1688" i="21"/>
  <c r="O1688" i="21"/>
  <c r="J1689" i="21"/>
  <c r="H1690" i="21"/>
  <c r="K1689" i="21"/>
  <c r="L1689" i="21"/>
  <c r="I1689" i="21"/>
  <c r="F1690" i="21"/>
  <c r="E1690" i="21"/>
  <c r="D1691" i="21"/>
  <c r="I1690" i="21"/>
  <c r="J1690" i="21"/>
  <c r="K1690" i="21"/>
  <c r="L1690" i="21"/>
  <c r="H1691" i="21"/>
  <c r="O1689" i="21"/>
  <c r="M1689" i="21"/>
  <c r="N1689" i="21"/>
  <c r="F1691" i="21"/>
  <c r="D1692" i="21"/>
  <c r="E1691" i="21"/>
  <c r="O1690" i="21"/>
  <c r="N1690" i="21"/>
  <c r="M1690" i="21"/>
  <c r="L1691" i="21"/>
  <c r="J1691" i="21"/>
  <c r="I1691" i="21"/>
  <c r="K1691" i="21"/>
  <c r="H1692" i="21"/>
  <c r="D1693" i="21"/>
  <c r="E1692" i="21"/>
  <c r="F1692" i="21"/>
  <c r="M1691" i="21"/>
  <c r="O1691" i="21"/>
  <c r="N1691" i="21"/>
  <c r="H1693" i="21"/>
  <c r="K1692" i="21"/>
  <c r="I1692" i="21"/>
  <c r="J1692" i="21"/>
  <c r="L1692" i="21"/>
  <c r="D1694" i="21"/>
  <c r="F1693" i="21"/>
  <c r="E1693" i="21"/>
  <c r="K1693" i="21"/>
  <c r="H1694" i="21"/>
  <c r="J1693" i="21"/>
  <c r="I1693" i="21"/>
  <c r="L1693" i="21"/>
  <c r="O1692" i="21"/>
  <c r="M1692" i="21"/>
  <c r="N1692" i="21"/>
  <c r="F1694" i="21"/>
  <c r="D1695" i="21"/>
  <c r="E1694" i="21"/>
  <c r="H1695" i="21"/>
  <c r="I1694" i="21"/>
  <c r="K1694" i="21"/>
  <c r="J1694" i="21"/>
  <c r="L1694" i="21"/>
  <c r="M1693" i="21"/>
  <c r="O1693" i="21"/>
  <c r="N1693" i="21"/>
  <c r="E1695" i="21"/>
  <c r="F1695" i="21"/>
  <c r="D1696" i="21"/>
  <c r="L1695" i="21"/>
  <c r="I1695" i="21"/>
  <c r="K1695" i="21"/>
  <c r="H1696" i="21"/>
  <c r="J1695" i="21"/>
  <c r="N1694" i="21"/>
  <c r="O1694" i="21"/>
  <c r="M1694" i="21"/>
  <c r="E1696" i="21"/>
  <c r="F1696" i="21"/>
  <c r="D1697" i="21"/>
  <c r="N1695" i="21"/>
  <c r="O1695" i="21"/>
  <c r="M1695" i="21"/>
  <c r="J1696" i="21"/>
  <c r="L1696" i="21"/>
  <c r="K1696" i="21"/>
  <c r="H1697" i="21"/>
  <c r="I1696" i="21"/>
  <c r="D1698" i="21"/>
  <c r="F1697" i="21"/>
  <c r="E1697" i="21"/>
  <c r="K1697" i="21"/>
  <c r="J1697" i="21"/>
  <c r="I1697" i="21"/>
  <c r="H1698" i="21"/>
  <c r="L1697" i="21"/>
  <c r="O1696" i="21"/>
  <c r="M1696" i="21"/>
  <c r="N1696" i="21"/>
  <c r="E1698" i="21"/>
  <c r="D1699" i="21"/>
  <c r="F1698" i="21"/>
  <c r="O1697" i="21"/>
  <c r="N1697" i="21"/>
  <c r="M1697" i="21"/>
  <c r="I1698" i="21"/>
  <c r="L1698" i="21"/>
  <c r="K1698" i="21"/>
  <c r="J1698" i="21"/>
  <c r="H1699" i="21"/>
  <c r="E1699" i="21"/>
  <c r="D1700" i="21"/>
  <c r="F1699" i="21"/>
  <c r="N1698" i="21"/>
  <c r="O1698" i="21"/>
  <c r="M1698" i="21"/>
  <c r="K1699" i="21"/>
  <c r="L1699" i="21"/>
  <c r="I1699" i="21"/>
  <c r="H1700" i="21"/>
  <c r="J1699" i="21"/>
  <c r="D1701" i="21"/>
  <c r="F1700" i="21"/>
  <c r="E1700" i="21"/>
  <c r="M1699" i="21"/>
  <c r="N1699" i="21"/>
  <c r="O1699" i="21"/>
  <c r="J1700" i="21"/>
  <c r="K1700" i="21"/>
  <c r="H1701" i="21"/>
  <c r="I1700" i="21"/>
  <c r="L1700" i="21"/>
  <c r="D1702" i="21"/>
  <c r="E1701" i="21"/>
  <c r="F1701" i="21"/>
  <c r="J1701" i="21"/>
  <c r="L1701" i="21"/>
  <c r="H1702" i="21"/>
  <c r="I1701" i="21"/>
  <c r="K1701" i="21"/>
  <c r="O1700" i="21"/>
  <c r="M1700" i="21"/>
  <c r="N1700" i="21"/>
  <c r="F1702" i="21"/>
  <c r="D1703" i="21"/>
  <c r="E1702" i="21"/>
  <c r="H1703" i="21"/>
  <c r="K1702" i="21"/>
  <c r="J1702" i="21"/>
  <c r="L1702" i="21"/>
  <c r="I1702" i="21"/>
  <c r="O1701" i="21"/>
  <c r="M1701" i="21"/>
  <c r="N1701" i="21"/>
  <c r="F1703" i="21"/>
  <c r="D1704" i="21"/>
  <c r="E1703" i="21"/>
  <c r="K1703" i="21"/>
  <c r="I1703" i="21"/>
  <c r="J1703" i="21"/>
  <c r="H1704" i="21"/>
  <c r="L1703" i="21"/>
  <c r="M1702" i="21"/>
  <c r="N1702" i="21"/>
  <c r="O1702" i="21"/>
  <c r="E1704" i="21"/>
  <c r="F1704" i="21"/>
  <c r="D1705" i="21"/>
  <c r="O1703" i="21"/>
  <c r="N1703" i="21"/>
  <c r="M1703" i="21"/>
  <c r="H1705" i="21"/>
  <c r="J1704" i="21"/>
  <c r="I1704" i="21"/>
  <c r="K1704" i="21"/>
  <c r="L1704" i="21"/>
  <c r="F1705" i="21"/>
  <c r="E1705" i="21"/>
  <c r="D1706" i="21"/>
  <c r="I1705" i="21"/>
  <c r="H1706" i="21"/>
  <c r="K1705" i="21"/>
  <c r="J1705" i="21"/>
  <c r="L1705" i="21"/>
  <c r="M1704" i="21"/>
  <c r="N1704" i="21"/>
  <c r="O1704" i="21"/>
  <c r="D1707" i="21"/>
  <c r="F1706" i="21"/>
  <c r="E1706" i="21"/>
  <c r="M1705" i="21"/>
  <c r="N1705" i="21"/>
  <c r="O1705" i="21"/>
  <c r="K1706" i="21"/>
  <c r="L1706" i="21"/>
  <c r="H1707" i="21"/>
  <c r="J1706" i="21"/>
  <c r="I1706" i="21"/>
  <c r="E1707" i="21"/>
  <c r="D1708" i="21"/>
  <c r="F1707" i="21"/>
  <c r="J1707" i="21"/>
  <c r="H1708" i="21"/>
  <c r="L1707" i="21"/>
  <c r="K1707" i="21"/>
  <c r="I1707" i="21"/>
  <c r="O1706" i="21"/>
  <c r="N1706" i="21"/>
  <c r="M1706" i="21"/>
  <c r="D1709" i="21"/>
  <c r="E1708" i="21"/>
  <c r="F1708" i="21"/>
  <c r="J1708" i="21"/>
  <c r="H1709" i="21"/>
  <c r="I1708" i="21"/>
  <c r="K1708" i="21"/>
  <c r="L1708" i="21"/>
  <c r="O1707" i="21"/>
  <c r="N1707" i="21"/>
  <c r="M1707" i="21"/>
  <c r="D1710" i="21"/>
  <c r="F1709" i="21"/>
  <c r="E1709" i="21"/>
  <c r="H1710" i="21"/>
  <c r="L1709" i="21"/>
  <c r="K1709" i="21"/>
  <c r="I1709" i="21"/>
  <c r="J1709" i="21"/>
  <c r="N1708" i="21"/>
  <c r="O1708" i="21"/>
  <c r="M1708" i="21"/>
  <c r="E1710" i="21"/>
  <c r="D1711" i="21"/>
  <c r="F1710" i="21"/>
  <c r="J1710" i="21"/>
  <c r="H1711" i="21"/>
  <c r="K1710" i="21"/>
  <c r="I1710" i="21"/>
  <c r="L1710" i="21"/>
  <c r="O1709" i="21"/>
  <c r="M1709" i="21"/>
  <c r="N1709" i="21"/>
  <c r="D1712" i="21"/>
  <c r="E1711" i="21"/>
  <c r="F1711" i="21"/>
  <c r="I1711" i="21"/>
  <c r="L1711" i="21"/>
  <c r="H1712" i="21"/>
  <c r="K1711" i="21"/>
  <c r="J1711" i="21"/>
  <c r="M1710" i="21"/>
  <c r="O1710" i="21"/>
  <c r="N1710" i="21"/>
  <c r="F1712" i="21"/>
  <c r="E1712" i="21"/>
  <c r="D1713" i="21"/>
  <c r="M1711" i="21"/>
  <c r="N1711" i="21"/>
  <c r="O1711" i="21"/>
  <c r="K1712" i="21"/>
  <c r="I1712" i="21"/>
  <c r="L1712" i="21"/>
  <c r="J1712" i="21"/>
  <c r="H1713" i="21"/>
  <c r="E1713" i="21"/>
  <c r="D1714" i="21"/>
  <c r="F1713" i="21"/>
  <c r="N1712" i="21"/>
  <c r="M1712" i="21"/>
  <c r="O1712" i="21"/>
  <c r="L1713" i="21"/>
  <c r="I1713" i="21"/>
  <c r="K1713" i="21"/>
  <c r="J1713" i="21"/>
  <c r="H1714" i="21"/>
  <c r="F1714" i="21"/>
  <c r="E1714" i="21"/>
  <c r="D1715" i="21"/>
  <c r="N1713" i="21"/>
  <c r="M1713" i="21"/>
  <c r="O1713" i="21"/>
  <c r="L1714" i="21"/>
  <c r="I1714" i="21"/>
  <c r="H1715" i="21"/>
  <c r="K1714" i="21"/>
  <c r="J1714" i="21"/>
  <c r="E1715" i="21"/>
  <c r="D1716" i="21"/>
  <c r="F1715" i="21"/>
  <c r="M1714" i="21"/>
  <c r="O1714" i="21"/>
  <c r="N1714" i="21"/>
  <c r="J1715" i="21"/>
  <c r="I1715" i="21"/>
  <c r="L1715" i="21"/>
  <c r="K1715" i="21"/>
  <c r="H1716" i="21"/>
  <c r="F1716" i="21"/>
  <c r="E1716" i="21"/>
  <c r="D1717" i="21"/>
  <c r="M1715" i="21"/>
  <c r="O1715" i="21"/>
  <c r="N1715" i="21"/>
  <c r="L1716" i="21"/>
  <c r="I1716" i="21"/>
  <c r="H1717" i="21"/>
  <c r="J1716" i="21"/>
  <c r="K1716" i="21"/>
  <c r="D1718" i="21"/>
  <c r="E1717" i="21"/>
  <c r="F1717" i="21"/>
  <c r="N1716" i="21"/>
  <c r="O1716" i="21"/>
  <c r="M1716" i="21"/>
  <c r="I1717" i="21"/>
  <c r="H1718" i="21"/>
  <c r="J1717" i="21"/>
  <c r="K1717" i="21"/>
  <c r="L1717" i="21"/>
  <c r="F1718" i="21"/>
  <c r="D1719" i="21"/>
  <c r="E1718" i="21"/>
  <c r="N1717" i="21"/>
  <c r="M1717" i="21"/>
  <c r="O1717" i="21"/>
  <c r="H1719" i="21"/>
  <c r="K1718" i="21"/>
  <c r="I1718" i="21"/>
  <c r="L1718" i="21"/>
  <c r="J1718" i="21"/>
  <c r="E1719" i="21"/>
  <c r="F1719" i="21"/>
  <c r="D1720" i="21"/>
  <c r="H1720" i="21"/>
  <c r="L1719" i="21"/>
  <c r="K1719" i="21"/>
  <c r="I1719" i="21"/>
  <c r="J1719" i="21"/>
  <c r="M1718" i="21"/>
  <c r="O1718" i="21"/>
  <c r="N1718" i="21"/>
  <c r="F1720" i="21"/>
  <c r="E1720" i="21"/>
  <c r="D1721" i="21"/>
  <c r="H1721" i="21"/>
  <c r="J1720" i="21"/>
  <c r="K1720" i="21"/>
  <c r="I1720" i="21"/>
  <c r="L1720" i="21"/>
  <c r="O1719" i="21"/>
  <c r="M1719" i="21"/>
  <c r="N1719" i="21"/>
  <c r="D1722" i="21"/>
  <c r="F1721" i="21"/>
  <c r="E1721" i="21"/>
  <c r="H1722" i="21"/>
  <c r="I1721" i="21"/>
  <c r="J1721" i="21"/>
  <c r="L1721" i="21"/>
  <c r="K1721" i="21"/>
  <c r="O1720" i="21"/>
  <c r="N1720" i="21"/>
  <c r="M1720" i="21"/>
  <c r="F1722" i="21"/>
  <c r="E1722" i="21"/>
  <c r="D1723" i="21"/>
  <c r="K1722" i="21"/>
  <c r="L1722" i="21"/>
  <c r="J1722" i="21"/>
  <c r="I1722" i="21"/>
  <c r="H1723" i="21"/>
  <c r="O1721" i="21"/>
  <c r="M1721" i="21"/>
  <c r="N1721" i="21"/>
  <c r="F1723" i="21"/>
  <c r="D1724" i="21"/>
  <c r="E1723" i="21"/>
  <c r="N1722" i="21"/>
  <c r="O1722" i="21"/>
  <c r="M1722" i="21"/>
  <c r="I1723" i="21"/>
  <c r="H1724" i="21"/>
  <c r="L1723" i="21"/>
  <c r="K1723" i="21"/>
  <c r="J1723" i="21"/>
  <c r="F1724" i="21"/>
  <c r="D1725" i="21"/>
  <c r="E1724" i="21"/>
  <c r="M1723" i="21"/>
  <c r="O1723" i="21"/>
  <c r="N1723" i="21"/>
  <c r="L1724" i="21"/>
  <c r="J1724" i="21"/>
  <c r="I1724" i="21"/>
  <c r="K1724" i="21"/>
  <c r="H1725" i="21"/>
  <c r="D1726" i="21"/>
  <c r="F1725" i="21"/>
  <c r="E1725" i="21"/>
  <c r="O1724" i="21"/>
  <c r="M1724" i="21"/>
  <c r="N1724" i="21"/>
  <c r="J1725" i="21"/>
  <c r="H1726" i="21"/>
  <c r="I1725" i="21"/>
  <c r="L1725" i="21"/>
  <c r="K1725" i="21"/>
  <c r="D1727" i="21"/>
  <c r="F1726" i="21"/>
  <c r="E1726" i="21"/>
  <c r="I1726" i="21"/>
  <c r="L1726" i="21"/>
  <c r="K1726" i="21"/>
  <c r="H1727" i="21"/>
  <c r="J1726" i="21"/>
  <c r="N1725" i="21"/>
  <c r="O1725" i="21"/>
  <c r="M1725" i="21"/>
  <c r="D1728" i="21"/>
  <c r="F1727" i="21"/>
  <c r="E1727" i="21"/>
  <c r="O1726" i="21"/>
  <c r="M1726" i="21"/>
  <c r="N1726" i="21"/>
  <c r="J1727" i="21"/>
  <c r="H1728" i="21"/>
  <c r="K1727" i="21"/>
  <c r="I1727" i="21"/>
  <c r="L1727" i="21"/>
  <c r="F1728" i="21"/>
  <c r="E1728" i="21"/>
  <c r="D1729" i="21"/>
  <c r="H1729" i="21"/>
  <c r="J1728" i="21"/>
  <c r="L1728" i="21"/>
  <c r="K1728" i="21"/>
  <c r="I1728" i="21"/>
  <c r="M1727" i="21"/>
  <c r="O1727" i="21"/>
  <c r="N1727" i="21"/>
  <c r="E1729" i="21"/>
  <c r="D1730" i="21"/>
  <c r="F1729" i="21"/>
  <c r="L1729" i="21"/>
  <c r="H1730" i="21"/>
  <c r="K1729" i="21"/>
  <c r="I1729" i="21"/>
  <c r="J1729" i="21"/>
  <c r="M1728" i="21"/>
  <c r="O1728" i="21"/>
  <c r="N1728" i="21"/>
  <c r="F1730" i="21"/>
  <c r="D1731" i="21"/>
  <c r="E1730" i="21"/>
  <c r="K1730" i="21"/>
  <c r="I1730" i="21"/>
  <c r="L1730" i="21"/>
  <c r="H1731" i="21"/>
  <c r="J1730" i="21"/>
  <c r="M1729" i="21"/>
  <c r="O1729" i="21"/>
  <c r="N1729" i="21"/>
  <c r="D1732" i="21"/>
  <c r="F1731" i="21"/>
  <c r="E1731" i="21"/>
  <c r="O1730" i="21"/>
  <c r="M1730" i="21"/>
  <c r="N1730" i="21"/>
  <c r="L1731" i="21"/>
  <c r="I1731" i="21"/>
  <c r="K1731" i="21"/>
  <c r="J1731" i="21"/>
  <c r="H1732" i="21"/>
  <c r="F1732" i="21"/>
  <c r="D1733" i="21"/>
  <c r="E1732" i="21"/>
  <c r="O1731" i="21"/>
  <c r="N1731" i="21"/>
  <c r="M1731" i="21"/>
  <c r="L1732" i="21"/>
  <c r="J1732" i="21"/>
  <c r="I1732" i="21"/>
  <c r="H1733" i="21"/>
  <c r="K1732" i="21"/>
  <c r="D1734" i="21"/>
  <c r="F1733" i="21"/>
  <c r="E1733" i="21"/>
  <c r="O1732" i="21"/>
  <c r="M1732" i="21"/>
  <c r="N1732" i="21"/>
  <c r="L1733" i="21"/>
  <c r="H1734" i="21"/>
  <c r="J1733" i="21"/>
  <c r="K1733" i="21"/>
  <c r="I1733" i="21"/>
  <c r="E1734" i="21"/>
  <c r="D1735" i="21"/>
  <c r="F1734" i="21"/>
  <c r="K1734" i="21"/>
  <c r="H1735" i="21"/>
  <c r="I1734" i="21"/>
  <c r="L1734" i="21"/>
  <c r="J1734" i="21"/>
  <c r="M1733" i="21"/>
  <c r="O1733" i="21"/>
  <c r="N1733" i="21"/>
  <c r="D1736" i="21"/>
  <c r="E1735" i="21"/>
  <c r="F1735" i="21"/>
  <c r="J1735" i="21"/>
  <c r="H1736" i="21"/>
  <c r="K1735" i="21"/>
  <c r="I1735" i="21"/>
  <c r="L1735" i="21"/>
  <c r="N1734" i="21"/>
  <c r="M1734" i="21"/>
  <c r="O1734" i="21"/>
  <c r="D1737" i="21"/>
  <c r="F1736" i="21"/>
  <c r="E1736" i="21"/>
  <c r="I1736" i="21"/>
  <c r="K1736" i="21"/>
  <c r="L1736" i="21"/>
  <c r="H1737" i="21"/>
  <c r="J1736" i="21"/>
  <c r="M1735" i="21"/>
  <c r="N1735" i="21"/>
  <c r="O1735" i="21"/>
  <c r="F1737" i="21"/>
  <c r="E1737" i="21"/>
  <c r="D1738" i="21"/>
  <c r="M1736" i="21"/>
  <c r="N1736" i="21"/>
  <c r="O1736" i="21"/>
  <c r="J1737" i="21"/>
  <c r="K1737" i="21"/>
  <c r="L1737" i="21"/>
  <c r="I1737" i="21"/>
  <c r="H1738" i="21"/>
  <c r="D1739" i="21"/>
  <c r="E1738" i="21"/>
  <c r="F1738" i="21"/>
  <c r="N1737" i="21"/>
  <c r="O1737" i="21"/>
  <c r="M1737" i="21"/>
  <c r="H1739" i="21"/>
  <c r="I1738" i="21"/>
  <c r="L1738" i="21"/>
  <c r="J1738" i="21"/>
  <c r="K1738" i="21"/>
  <c r="F1739" i="21"/>
  <c r="D1740" i="21"/>
  <c r="E1739" i="21"/>
  <c r="I1739" i="21"/>
  <c r="K1739" i="21"/>
  <c r="L1739" i="21"/>
  <c r="J1739" i="21"/>
  <c r="H1740" i="21"/>
  <c r="N1738" i="21"/>
  <c r="M1738" i="21"/>
  <c r="O1738" i="21"/>
  <c r="F1740" i="21"/>
  <c r="D1741" i="21"/>
  <c r="E1740" i="21"/>
  <c r="O1739" i="21"/>
  <c r="N1739" i="21"/>
  <c r="M1739" i="21"/>
  <c r="J1740" i="21"/>
  <c r="H1741" i="21"/>
  <c r="I1740" i="21"/>
  <c r="K1740" i="21"/>
  <c r="L1740" i="21"/>
  <c r="D1742" i="21"/>
  <c r="F1741" i="21"/>
  <c r="E1741" i="21"/>
  <c r="H1742" i="21"/>
  <c r="J1741" i="21"/>
  <c r="I1741" i="21"/>
  <c r="L1741" i="21"/>
  <c r="K1741" i="21"/>
  <c r="N1740" i="21"/>
  <c r="M1740" i="21"/>
  <c r="O1740" i="21"/>
  <c r="E1742" i="21"/>
  <c r="D1743" i="21"/>
  <c r="F1742" i="21"/>
  <c r="K1742" i="21"/>
  <c r="L1742" i="21"/>
  <c r="I1742" i="21"/>
  <c r="J1742" i="21"/>
  <c r="H1743" i="21"/>
  <c r="N1741" i="21"/>
  <c r="M1741" i="21"/>
  <c r="O1741" i="21"/>
  <c r="D1744" i="21"/>
  <c r="E1743" i="21"/>
  <c r="F1743" i="21"/>
  <c r="O1742" i="21"/>
  <c r="N1742" i="21"/>
  <c r="M1742" i="21"/>
  <c r="H1744" i="21"/>
  <c r="I1743" i="21"/>
  <c r="K1743" i="21"/>
  <c r="L1743" i="21"/>
  <c r="J1743" i="21"/>
  <c r="E1744" i="21"/>
  <c r="D1745" i="21"/>
  <c r="F1744" i="21"/>
  <c r="H1745" i="21"/>
  <c r="L1744" i="21"/>
  <c r="I1744" i="21"/>
  <c r="K1744" i="21"/>
  <c r="J1744" i="21"/>
  <c r="O1743" i="21"/>
  <c r="M1743" i="21"/>
  <c r="N1743" i="21"/>
  <c r="E1745" i="21"/>
  <c r="D1746" i="21"/>
  <c r="F1745" i="21"/>
  <c r="K1745" i="21"/>
  <c r="I1745" i="21"/>
  <c r="L1745" i="21"/>
  <c r="H1746" i="21"/>
  <c r="J1745" i="21"/>
  <c r="O1744" i="21"/>
  <c r="N1744" i="21"/>
  <c r="M1744" i="21"/>
  <c r="D1747" i="21"/>
  <c r="F1746" i="21"/>
  <c r="E1746" i="21"/>
  <c r="N1745" i="21"/>
  <c r="M1745" i="21"/>
  <c r="O1745" i="21"/>
  <c r="I1746" i="21"/>
  <c r="K1746" i="21"/>
  <c r="L1746" i="21"/>
  <c r="J1746" i="21"/>
  <c r="H1747" i="21"/>
  <c r="D1748" i="21"/>
  <c r="E1747" i="21"/>
  <c r="F1747" i="21"/>
  <c r="N1746" i="21"/>
  <c r="M1746" i="21"/>
  <c r="O1746" i="21"/>
  <c r="K1747" i="21"/>
  <c r="I1747" i="21"/>
  <c r="H1748" i="21"/>
  <c r="J1747" i="21"/>
  <c r="L1747" i="21"/>
  <c r="F1748" i="21"/>
  <c r="D1749" i="21"/>
  <c r="E1748" i="21"/>
  <c r="M1747" i="21"/>
  <c r="N1747" i="21"/>
  <c r="O1747" i="21"/>
  <c r="L1748" i="21"/>
  <c r="K1748" i="21"/>
  <c r="J1748" i="21"/>
  <c r="H1749" i="21"/>
  <c r="I1748" i="21"/>
  <c r="F1749" i="21"/>
  <c r="D1750" i="21"/>
  <c r="E1749" i="21"/>
  <c r="J1749" i="21"/>
  <c r="H1750" i="21"/>
  <c r="K1749" i="21"/>
  <c r="L1749" i="21"/>
  <c r="I1749" i="21"/>
  <c r="M1748" i="21"/>
  <c r="O1748" i="21"/>
  <c r="N1748" i="21"/>
  <c r="F1750" i="21"/>
  <c r="D1751" i="21"/>
  <c r="E1750" i="21"/>
  <c r="K1750" i="21"/>
  <c r="L1750" i="21"/>
  <c r="H1751" i="21"/>
  <c r="I1750" i="21"/>
  <c r="J1750" i="21"/>
  <c r="O1749" i="21"/>
  <c r="N1749" i="21"/>
  <c r="M1749" i="21"/>
  <c r="E1751" i="21"/>
  <c r="F1751" i="21"/>
  <c r="D1752" i="21"/>
  <c r="J1751" i="21"/>
  <c r="I1751" i="21"/>
  <c r="H1752" i="21"/>
  <c r="K1751" i="21"/>
  <c r="L1751" i="21"/>
  <c r="O1750" i="21"/>
  <c r="N1750" i="21"/>
  <c r="M1750" i="21"/>
  <c r="F1752" i="21"/>
  <c r="D1753" i="21"/>
  <c r="E1752" i="21"/>
  <c r="O1751" i="21"/>
  <c r="M1751" i="21"/>
  <c r="N1751" i="21"/>
  <c r="I1752" i="21"/>
  <c r="L1752" i="21"/>
  <c r="K1752" i="21"/>
  <c r="J1752" i="21"/>
  <c r="H1753" i="21"/>
  <c r="E1753" i="21"/>
  <c r="D1754" i="21"/>
  <c r="F1753" i="21"/>
  <c r="O1752" i="21"/>
  <c r="N1752" i="21"/>
  <c r="M1752" i="21"/>
  <c r="K1753" i="21"/>
  <c r="L1753" i="21"/>
  <c r="H1754" i="21"/>
  <c r="I1753" i="21"/>
  <c r="J1753" i="21"/>
  <c r="F1754" i="21"/>
  <c r="E1754" i="21"/>
  <c r="D1755" i="21"/>
  <c r="H1755" i="21"/>
  <c r="L1754" i="21"/>
  <c r="K1754" i="21"/>
  <c r="I1754" i="21"/>
  <c r="J1754" i="21"/>
  <c r="N1753" i="21"/>
  <c r="M1753" i="21"/>
  <c r="O1753" i="21"/>
  <c r="D1756" i="21"/>
  <c r="E1755" i="21"/>
  <c r="F1755" i="21"/>
  <c r="J1755" i="21"/>
  <c r="K1755" i="21"/>
  <c r="H1756" i="21"/>
  <c r="I1755" i="21"/>
  <c r="L1755" i="21"/>
  <c r="N1754" i="21"/>
  <c r="M1754" i="21"/>
  <c r="O1754" i="21"/>
  <c r="E1756" i="21"/>
  <c r="F1756" i="21"/>
  <c r="D1757" i="21"/>
  <c r="J1756" i="21"/>
  <c r="K1756" i="21"/>
  <c r="H1757" i="21"/>
  <c r="I1756" i="21"/>
  <c r="L1756" i="21"/>
  <c r="O1755" i="21"/>
  <c r="N1755" i="21"/>
  <c r="M1755" i="21"/>
  <c r="D1758" i="21"/>
  <c r="E1757" i="21"/>
  <c r="F1757" i="21"/>
  <c r="L1757" i="21"/>
  <c r="J1757" i="21"/>
  <c r="H1758" i="21"/>
  <c r="K1757" i="21"/>
  <c r="I1757" i="21"/>
  <c r="M1756" i="21"/>
  <c r="N1756" i="21"/>
  <c r="O1756" i="21"/>
  <c r="D1759" i="21"/>
  <c r="F1758" i="21"/>
  <c r="E1758" i="21"/>
  <c r="L1758" i="21"/>
  <c r="I1758" i="21"/>
  <c r="K1758" i="21"/>
  <c r="H1759" i="21"/>
  <c r="J1758" i="21"/>
  <c r="O1757" i="21"/>
  <c r="M1757" i="21"/>
  <c r="N1757" i="21"/>
  <c r="D1760" i="21"/>
  <c r="F1759" i="21"/>
  <c r="E1759" i="21"/>
  <c r="N1758" i="21"/>
  <c r="O1758" i="21"/>
  <c r="M1758" i="21"/>
  <c r="H1760" i="21"/>
  <c r="L1759" i="21"/>
  <c r="K1759" i="21"/>
  <c r="I1759" i="21"/>
  <c r="J1759" i="21"/>
  <c r="D1761" i="21"/>
  <c r="F1760" i="21"/>
  <c r="E1760" i="21"/>
  <c r="I1760" i="21"/>
  <c r="J1760" i="21"/>
  <c r="L1760" i="21"/>
  <c r="H1761" i="21"/>
  <c r="K1760" i="21"/>
  <c r="M1759" i="21"/>
  <c r="N1759" i="21"/>
  <c r="O1759" i="21"/>
  <c r="D1762" i="21"/>
  <c r="F1761" i="21"/>
  <c r="E1761" i="21"/>
  <c r="M1760" i="21"/>
  <c r="O1760" i="21"/>
  <c r="N1760" i="21"/>
  <c r="K1761" i="21"/>
  <c r="L1761" i="21"/>
  <c r="I1761" i="21"/>
  <c r="H1762" i="21"/>
  <c r="J1761" i="21"/>
  <c r="D1763" i="21"/>
  <c r="E1762" i="21"/>
  <c r="F1762" i="21"/>
  <c r="N1761" i="21"/>
  <c r="M1761" i="21"/>
  <c r="O1761" i="21"/>
  <c r="H1763" i="21"/>
  <c r="I1762" i="21"/>
  <c r="J1762" i="21"/>
  <c r="L1762" i="21"/>
  <c r="K1762" i="21"/>
  <c r="D1764" i="21"/>
  <c r="F1763" i="21"/>
  <c r="E1763" i="21"/>
  <c r="H1764" i="21"/>
  <c r="K1763" i="21"/>
  <c r="J1763" i="21"/>
  <c r="L1763" i="21"/>
  <c r="I1763" i="21"/>
  <c r="N1762" i="21"/>
  <c r="O1762" i="21"/>
  <c r="M1762" i="21"/>
  <c r="E1764" i="21"/>
  <c r="F1764" i="21"/>
  <c r="D1765" i="21"/>
  <c r="K1764" i="21"/>
  <c r="J1764" i="21"/>
  <c r="I1764" i="21"/>
  <c r="H1765" i="21"/>
  <c r="L1764" i="21"/>
  <c r="N1763" i="21"/>
  <c r="O1763" i="21"/>
  <c r="M1763" i="21"/>
  <c r="F1765" i="21"/>
  <c r="E1765" i="21"/>
  <c r="D1766" i="21"/>
  <c r="N1764" i="21"/>
  <c r="O1764" i="21"/>
  <c r="M1764" i="21"/>
  <c r="I1765" i="21"/>
  <c r="K1765" i="21"/>
  <c r="L1765" i="21"/>
  <c r="H1766" i="21"/>
  <c r="J1765" i="21"/>
  <c r="D1767" i="21"/>
  <c r="F1766" i="21"/>
  <c r="E1766" i="21"/>
  <c r="O1765" i="21"/>
  <c r="N1765" i="21"/>
  <c r="M1765" i="21"/>
  <c r="L1766" i="21"/>
  <c r="I1766" i="21"/>
  <c r="H1767" i="21"/>
  <c r="K1766" i="21"/>
  <c r="J1766" i="21"/>
  <c r="D1768" i="21"/>
  <c r="F1767" i="21"/>
  <c r="E1767" i="21"/>
  <c r="M1766" i="21"/>
  <c r="O1766" i="21"/>
  <c r="N1766" i="21"/>
  <c r="K1767" i="21"/>
  <c r="L1767" i="21"/>
  <c r="H1768" i="21"/>
  <c r="I1767" i="21"/>
  <c r="J1767" i="21"/>
  <c r="E1768" i="21"/>
  <c r="D1769" i="21"/>
  <c r="F1768" i="21"/>
  <c r="J1768" i="21"/>
  <c r="L1768" i="21"/>
  <c r="I1768" i="21"/>
  <c r="H1769" i="21"/>
  <c r="K1768" i="21"/>
  <c r="N1767" i="21"/>
  <c r="M1767" i="21"/>
  <c r="O1767" i="21"/>
  <c r="E1769" i="21"/>
  <c r="D1770" i="21"/>
  <c r="F1769" i="21"/>
  <c r="M1768" i="21"/>
  <c r="N1768" i="21"/>
  <c r="O1768" i="21"/>
  <c r="L1769" i="21"/>
  <c r="H1770" i="21"/>
  <c r="I1769" i="21"/>
  <c r="J1769" i="21"/>
  <c r="K1769" i="21"/>
  <c r="F1770" i="21"/>
  <c r="D1771" i="21"/>
  <c r="E1770" i="21"/>
  <c r="L1770" i="21"/>
  <c r="J1770" i="21"/>
  <c r="K1770" i="21"/>
  <c r="H1771" i="21"/>
  <c r="I1770" i="21"/>
  <c r="O1769" i="21"/>
  <c r="N1769" i="21"/>
  <c r="M1769" i="21"/>
  <c r="E1771" i="21"/>
  <c r="D1772" i="21"/>
  <c r="F1771" i="21"/>
  <c r="I1771" i="21"/>
  <c r="H1772" i="21"/>
  <c r="K1771" i="21"/>
  <c r="J1771" i="21"/>
  <c r="L1771" i="21"/>
  <c r="O1770" i="21"/>
  <c r="N1770" i="21"/>
  <c r="M1770" i="21"/>
  <c r="D1773" i="21"/>
  <c r="F1772" i="21"/>
  <c r="E1772" i="21"/>
  <c r="O1771" i="21"/>
  <c r="M1771" i="21"/>
  <c r="N1771" i="21"/>
  <c r="K1772" i="21"/>
  <c r="L1772" i="21"/>
  <c r="I1772" i="21"/>
  <c r="J1772" i="21"/>
  <c r="H1773" i="21"/>
  <c r="D1774" i="21"/>
  <c r="E1773" i="21"/>
  <c r="F1773" i="21"/>
  <c r="M1772" i="21"/>
  <c r="O1772" i="21"/>
  <c r="N1772" i="21"/>
  <c r="K1773" i="21"/>
  <c r="I1773" i="21"/>
  <c r="H1774" i="21"/>
  <c r="J1773" i="21"/>
  <c r="L1773" i="21"/>
  <c r="F1774" i="21"/>
  <c r="D1775" i="21"/>
  <c r="E1774" i="21"/>
  <c r="M1773" i="21"/>
  <c r="N1773" i="21"/>
  <c r="O1773" i="21"/>
  <c r="J1774" i="21"/>
  <c r="K1774" i="21"/>
  <c r="H1775" i="21"/>
  <c r="I1774" i="21"/>
  <c r="L1774" i="21"/>
  <c r="E1775" i="21"/>
  <c r="D1776" i="21"/>
  <c r="F1775" i="21"/>
  <c r="H1776" i="21"/>
  <c r="J1775" i="21"/>
  <c r="L1775" i="21"/>
  <c r="I1775" i="21"/>
  <c r="K1775" i="21"/>
  <c r="N1774" i="21"/>
  <c r="O1774" i="21"/>
  <c r="M1774" i="21"/>
  <c r="D1777" i="21"/>
  <c r="F1776" i="21"/>
  <c r="E1776" i="21"/>
  <c r="L1776" i="21"/>
  <c r="K1776" i="21"/>
  <c r="J1776" i="21"/>
  <c r="I1776" i="21"/>
  <c r="H1777" i="21"/>
  <c r="N1775" i="21"/>
  <c r="M1775" i="21"/>
  <c r="O1775" i="21"/>
  <c r="F1777" i="21"/>
  <c r="E1777" i="21"/>
  <c r="D1778" i="21"/>
  <c r="N1776" i="21"/>
  <c r="M1776" i="21"/>
  <c r="O1776" i="21"/>
  <c r="I1777" i="21"/>
  <c r="K1777" i="21"/>
  <c r="J1777" i="21"/>
  <c r="L1777" i="21"/>
  <c r="H1778" i="21"/>
  <c r="F1778" i="21"/>
  <c r="D1779" i="21"/>
  <c r="E1778" i="21"/>
  <c r="N1777" i="21"/>
  <c r="O1777" i="21"/>
  <c r="M1777" i="21"/>
  <c r="H1779" i="21"/>
  <c r="L1778" i="21"/>
  <c r="I1778" i="21"/>
  <c r="K1778" i="21"/>
  <c r="J1778" i="21"/>
  <c r="F1779" i="21"/>
  <c r="D1780" i="21"/>
  <c r="E1779" i="21"/>
  <c r="K1779" i="21"/>
  <c r="I1779" i="21"/>
  <c r="H1780" i="21"/>
  <c r="L1779" i="21"/>
  <c r="J1779" i="21"/>
  <c r="M1778" i="21"/>
  <c r="O1778" i="21"/>
  <c r="N1778" i="21"/>
  <c r="E1780" i="21"/>
  <c r="D1781" i="21"/>
  <c r="F1780" i="21"/>
  <c r="O1779" i="21"/>
  <c r="N1779" i="21"/>
  <c r="M1779" i="21"/>
  <c r="J1780" i="21"/>
  <c r="H1781" i="21"/>
  <c r="K1780" i="21"/>
  <c r="L1780" i="21"/>
  <c r="I1780" i="21"/>
  <c r="D1782" i="21"/>
  <c r="E1781" i="21"/>
  <c r="F1781" i="21"/>
  <c r="K1781" i="21"/>
  <c r="H1782" i="21"/>
  <c r="J1781" i="21"/>
  <c r="L1781" i="21"/>
  <c r="I1781" i="21"/>
  <c r="O1780" i="21"/>
  <c r="M1780" i="21"/>
  <c r="N1780" i="21"/>
  <c r="F1782" i="21"/>
  <c r="D1783" i="21"/>
  <c r="E1782" i="21"/>
  <c r="H1783" i="21"/>
  <c r="I1782" i="21"/>
  <c r="J1782" i="21"/>
  <c r="K1782" i="21"/>
  <c r="L1782" i="21"/>
  <c r="O1781" i="21"/>
  <c r="M1781" i="21"/>
  <c r="N1781" i="21"/>
  <c r="D1784" i="21"/>
  <c r="F1783" i="21"/>
  <c r="E1783" i="21"/>
  <c r="L1783" i="21"/>
  <c r="I1783" i="21"/>
  <c r="K1783" i="21"/>
  <c r="J1783" i="21"/>
  <c r="H1784" i="21"/>
  <c r="M1782" i="21"/>
  <c r="O1782" i="21"/>
  <c r="N1782" i="21"/>
  <c r="D1785" i="21"/>
  <c r="F1784" i="21"/>
  <c r="E1784" i="21"/>
  <c r="M1783" i="21"/>
  <c r="N1783" i="21"/>
  <c r="O1783" i="21"/>
  <c r="K1784" i="21"/>
  <c r="J1784" i="21"/>
  <c r="I1784" i="21"/>
  <c r="L1784" i="21"/>
  <c r="H1785" i="21"/>
  <c r="E1785" i="21"/>
  <c r="F1785" i="21"/>
  <c r="D1786" i="21"/>
  <c r="M1784" i="21"/>
  <c r="O1784" i="21"/>
  <c r="N1784" i="21"/>
  <c r="J1785" i="21"/>
  <c r="L1785" i="21"/>
  <c r="I1785" i="21"/>
  <c r="H1786" i="21"/>
  <c r="K1785" i="21"/>
  <c r="D1787" i="21"/>
  <c r="F1786" i="21"/>
  <c r="E1786" i="21"/>
  <c r="M1785" i="21"/>
  <c r="N1785" i="21"/>
  <c r="O1785" i="21"/>
  <c r="J1786" i="21"/>
  <c r="L1786" i="21"/>
  <c r="I1786" i="21"/>
  <c r="K1786" i="21"/>
  <c r="H1787" i="21"/>
  <c r="D1788" i="21"/>
  <c r="F1787" i="21"/>
  <c r="E1787" i="21"/>
  <c r="O1786" i="21"/>
  <c r="M1786" i="21"/>
  <c r="N1786" i="21"/>
  <c r="J1787" i="21"/>
  <c r="I1787" i="21"/>
  <c r="H1788" i="21"/>
  <c r="K1787" i="21"/>
  <c r="L1787" i="21"/>
  <c r="D1789" i="21"/>
  <c r="E1788" i="21"/>
  <c r="F1788" i="21"/>
  <c r="O1787" i="21"/>
  <c r="N1787" i="21"/>
  <c r="M1787" i="21"/>
  <c r="L1788" i="21"/>
  <c r="K1788" i="21"/>
  <c r="J1788" i="21"/>
  <c r="H1789" i="21"/>
  <c r="I1788" i="21"/>
  <c r="F1789" i="21"/>
  <c r="D1790" i="21"/>
  <c r="E1789" i="21"/>
  <c r="H1790" i="21"/>
  <c r="L1789" i="21"/>
  <c r="J1789" i="21"/>
  <c r="I1789" i="21"/>
  <c r="K1789" i="21"/>
  <c r="N1788" i="21"/>
  <c r="O1788" i="21"/>
  <c r="M1788" i="21"/>
  <c r="F1790" i="21"/>
  <c r="E1790" i="21"/>
  <c r="D1791" i="21"/>
  <c r="L1790" i="21"/>
  <c r="I1790" i="21"/>
  <c r="K1790" i="21"/>
  <c r="H1791" i="21"/>
  <c r="J1790" i="21"/>
  <c r="O1789" i="21"/>
  <c r="M1789" i="21"/>
  <c r="N1789" i="21"/>
  <c r="E1791" i="21"/>
  <c r="D1792" i="21"/>
  <c r="F1791" i="21"/>
  <c r="N1790" i="21"/>
  <c r="M1790" i="21"/>
  <c r="O1790" i="21"/>
  <c r="K1791" i="21"/>
  <c r="H1792" i="21"/>
  <c r="L1791" i="21"/>
  <c r="J1791" i="21"/>
  <c r="I1791" i="21"/>
  <c r="D1793" i="21"/>
  <c r="E1792" i="21"/>
  <c r="F1792" i="21"/>
  <c r="J1792" i="21"/>
  <c r="H1793" i="21"/>
  <c r="I1792" i="21"/>
  <c r="K1792" i="21"/>
  <c r="L1792" i="21"/>
  <c r="M1791" i="21"/>
  <c r="N1791" i="21"/>
  <c r="O1791" i="21"/>
  <c r="D1794" i="21"/>
  <c r="E1793" i="21"/>
  <c r="F1793" i="21"/>
  <c r="J1793" i="21"/>
  <c r="L1793" i="21"/>
  <c r="H1794" i="21"/>
  <c r="I1793" i="21"/>
  <c r="K1793" i="21"/>
  <c r="N1792" i="21"/>
  <c r="M1792" i="21"/>
  <c r="O1792" i="21"/>
  <c r="F1794" i="21"/>
  <c r="D1795" i="21"/>
  <c r="E1794" i="21"/>
  <c r="K1794" i="21"/>
  <c r="I1794" i="21"/>
  <c r="J1794" i="21"/>
  <c r="L1794" i="21"/>
  <c r="H1795" i="21"/>
  <c r="O1793" i="21"/>
  <c r="M1793" i="21"/>
  <c r="N1793" i="21"/>
  <c r="D1796" i="21"/>
  <c r="F1795" i="21"/>
  <c r="E1795" i="21"/>
  <c r="N1794" i="21"/>
  <c r="M1794" i="21"/>
  <c r="O1794" i="21"/>
  <c r="I1795" i="21"/>
  <c r="L1795" i="21"/>
  <c r="K1795" i="21"/>
  <c r="J1795" i="21"/>
  <c r="H1796" i="21"/>
  <c r="D1797" i="21"/>
  <c r="E1796" i="21"/>
  <c r="F1796" i="21"/>
  <c r="N1795" i="21"/>
  <c r="M1795" i="21"/>
  <c r="O1795" i="21"/>
  <c r="L1796" i="21"/>
  <c r="I1796" i="21"/>
  <c r="K1796" i="21"/>
  <c r="J1796" i="21"/>
  <c r="H1797" i="21"/>
  <c r="E1797" i="21"/>
  <c r="F1797" i="21"/>
  <c r="D1798" i="21"/>
  <c r="N1796" i="21"/>
  <c r="O1796" i="21"/>
  <c r="M1796" i="21"/>
  <c r="K1797" i="21"/>
  <c r="H1798" i="21"/>
  <c r="L1797" i="21"/>
  <c r="I1797" i="21"/>
  <c r="J1797" i="21"/>
  <c r="D1799" i="21"/>
  <c r="E1798" i="21"/>
  <c r="F1798" i="21"/>
  <c r="H1799" i="21"/>
  <c r="L1798" i="21"/>
  <c r="I1798" i="21"/>
  <c r="K1798" i="21"/>
  <c r="J1798" i="21"/>
  <c r="O1797" i="21"/>
  <c r="M1797" i="21"/>
  <c r="N1797" i="21"/>
  <c r="E1799" i="21"/>
  <c r="F1799" i="21"/>
  <c r="D1800" i="21"/>
  <c r="J1799" i="21"/>
  <c r="I1799" i="21"/>
  <c r="L1799" i="21"/>
  <c r="K1799" i="21"/>
  <c r="H1800" i="21"/>
  <c r="M1798" i="21"/>
  <c r="O1798" i="21"/>
  <c r="N1798" i="21"/>
  <c r="D1801" i="21"/>
  <c r="F1800" i="21"/>
  <c r="E1800" i="21"/>
  <c r="O1799" i="21"/>
  <c r="M1799" i="21"/>
  <c r="N1799" i="21"/>
  <c r="L1800" i="21"/>
  <c r="I1800" i="21"/>
  <c r="K1800" i="21"/>
  <c r="J1800" i="21"/>
  <c r="H1801" i="21"/>
  <c r="D1802" i="21"/>
  <c r="F1801" i="21"/>
  <c r="E1801" i="21"/>
  <c r="M1800" i="21"/>
  <c r="O1800" i="21"/>
  <c r="N1800" i="21"/>
  <c r="H1802" i="21"/>
  <c r="J1801" i="21"/>
  <c r="L1801" i="21"/>
  <c r="I1801" i="21"/>
  <c r="K1801" i="21"/>
  <c r="E1802" i="21"/>
  <c r="F1802" i="21"/>
  <c r="D1803" i="21"/>
  <c r="J1802" i="21"/>
  <c r="L1802" i="21"/>
  <c r="H1803" i="21"/>
  <c r="I1802" i="21"/>
  <c r="K1802" i="21"/>
  <c r="N1801" i="21"/>
  <c r="O1801" i="21"/>
  <c r="M1801" i="21"/>
  <c r="D1804" i="21"/>
  <c r="F1803" i="21"/>
  <c r="E1803" i="21"/>
  <c r="K1803" i="21"/>
  <c r="J1803" i="21"/>
  <c r="I1803" i="21"/>
  <c r="L1803" i="21"/>
  <c r="H1804" i="21"/>
  <c r="M1802" i="21"/>
  <c r="N1802" i="21"/>
  <c r="O1802" i="21"/>
  <c r="D1805" i="21"/>
  <c r="E1804" i="21"/>
  <c r="F1804" i="21"/>
  <c r="M1803" i="21"/>
  <c r="O1803" i="21"/>
  <c r="N1803" i="21"/>
  <c r="H1805" i="21"/>
  <c r="I1804" i="21"/>
  <c r="K1804" i="21"/>
  <c r="J1804" i="21"/>
  <c r="L1804" i="21"/>
  <c r="D1806" i="21"/>
  <c r="E1805" i="21"/>
  <c r="F1805" i="21"/>
  <c r="L1805" i="21"/>
  <c r="H1806" i="21"/>
  <c r="J1805" i="21"/>
  <c r="K1805" i="21"/>
  <c r="I1805" i="21"/>
  <c r="N1804" i="21"/>
  <c r="O1804" i="21"/>
  <c r="M1804" i="21"/>
  <c r="E1806" i="21"/>
  <c r="D1807" i="21"/>
  <c r="F1806" i="21"/>
  <c r="I1806" i="21"/>
  <c r="H1807" i="21"/>
  <c r="L1806" i="21"/>
  <c r="K1806" i="21"/>
  <c r="J1806" i="21"/>
  <c r="O1805" i="21"/>
  <c r="M1805" i="21"/>
  <c r="N1805" i="21"/>
  <c r="E1807" i="21"/>
  <c r="F1807" i="21"/>
  <c r="D1808" i="21"/>
  <c r="N1806" i="21"/>
  <c r="O1806" i="21"/>
  <c r="M1806" i="21"/>
  <c r="H1808" i="21"/>
  <c r="I1807" i="21"/>
  <c r="L1807" i="21"/>
  <c r="K1807" i="21"/>
  <c r="J1807" i="21"/>
  <c r="D1809" i="21"/>
  <c r="E1808" i="21"/>
  <c r="F1808" i="21"/>
  <c r="K1808" i="21"/>
  <c r="J1808" i="21"/>
  <c r="H1809" i="21"/>
  <c r="I1808" i="21"/>
  <c r="L1808" i="21"/>
  <c r="O1807" i="21"/>
  <c r="M1807" i="21"/>
  <c r="N1807" i="21"/>
  <c r="D1810" i="21"/>
  <c r="F1809" i="21"/>
  <c r="E1809" i="21"/>
  <c r="I1809" i="21"/>
  <c r="L1809" i="21"/>
  <c r="H1810" i="21"/>
  <c r="J1809" i="21"/>
  <c r="K1809" i="21"/>
  <c r="N1808" i="21"/>
  <c r="M1808" i="21"/>
  <c r="O1808" i="21"/>
  <c r="F1810" i="21"/>
  <c r="E1810" i="21"/>
  <c r="D1811" i="21"/>
  <c r="O1809" i="21"/>
  <c r="M1809" i="21"/>
  <c r="N1809" i="21"/>
  <c r="L1810" i="21"/>
  <c r="H1811" i="21"/>
  <c r="J1810" i="21"/>
  <c r="I1810" i="21"/>
  <c r="K1810" i="21"/>
  <c r="F1811" i="21"/>
  <c r="D1812" i="21"/>
  <c r="E1811" i="21"/>
  <c r="I1811" i="21"/>
  <c r="L1811" i="21"/>
  <c r="J1811" i="21"/>
  <c r="H1812" i="21"/>
  <c r="K1811" i="21"/>
  <c r="N1810" i="21"/>
  <c r="M1810" i="21"/>
  <c r="O1810" i="21"/>
  <c r="D1813" i="21"/>
  <c r="F1812" i="21"/>
  <c r="E1812" i="21"/>
  <c r="M1811" i="21"/>
  <c r="N1811" i="21"/>
  <c r="O1811" i="21"/>
  <c r="L1812" i="21"/>
  <c r="I1812" i="21"/>
  <c r="K1812" i="21"/>
  <c r="H1813" i="21"/>
  <c r="J1812" i="21"/>
  <c r="D1814" i="21"/>
  <c r="E1813" i="21"/>
  <c r="F1813" i="21"/>
  <c r="N1812" i="21"/>
  <c r="M1812" i="21"/>
  <c r="O1812" i="21"/>
  <c r="H1814" i="21"/>
  <c r="L1813" i="21"/>
  <c r="K1813" i="21"/>
  <c r="J1813" i="21"/>
  <c r="I1813" i="21"/>
  <c r="E1814" i="21"/>
  <c r="D1815" i="21"/>
  <c r="F1814" i="21"/>
  <c r="K1814" i="21"/>
  <c r="L1814" i="21"/>
  <c r="H1815" i="21"/>
  <c r="I1814" i="21"/>
  <c r="J1814" i="21"/>
  <c r="O1813" i="21"/>
  <c r="M1813" i="21"/>
  <c r="N1813" i="21"/>
  <c r="E1815" i="21"/>
  <c r="F1815" i="21"/>
  <c r="D1816" i="21"/>
  <c r="K1815" i="21"/>
  <c r="J1815" i="21"/>
  <c r="I1815" i="21"/>
  <c r="H1816" i="21"/>
  <c r="L1815" i="21"/>
  <c r="O1814" i="21"/>
  <c r="N1814" i="21"/>
  <c r="M1814" i="21"/>
  <c r="D1817" i="21"/>
  <c r="F1816" i="21"/>
  <c r="E1816" i="21"/>
  <c r="M1815" i="21"/>
  <c r="O1815" i="21"/>
  <c r="N1815" i="21"/>
  <c r="I1816" i="21"/>
  <c r="L1816" i="21"/>
  <c r="K1816" i="21"/>
  <c r="J1816" i="21"/>
  <c r="H1817" i="21"/>
  <c r="D1818" i="21"/>
  <c r="F1817" i="21"/>
  <c r="E1817" i="21"/>
  <c r="O1816" i="21"/>
  <c r="M1816" i="21"/>
  <c r="N1816" i="21"/>
  <c r="J1817" i="21"/>
  <c r="L1817" i="21"/>
  <c r="I1817" i="21"/>
  <c r="H1818" i="21"/>
  <c r="K1817" i="21"/>
  <c r="E1818" i="21"/>
  <c r="F1818" i="21"/>
  <c r="D1819" i="21"/>
  <c r="O1817" i="21"/>
  <c r="N1817" i="21"/>
  <c r="M1817" i="21"/>
  <c r="J1818" i="21"/>
  <c r="H1819" i="21"/>
  <c r="L1818" i="21"/>
  <c r="I1818" i="21"/>
  <c r="K1818" i="21"/>
  <c r="D1820" i="21"/>
  <c r="E1819" i="21"/>
  <c r="F1819" i="21"/>
  <c r="I1819" i="21"/>
  <c r="H1820" i="21"/>
  <c r="J1819" i="21"/>
  <c r="L1819" i="21"/>
  <c r="K1819" i="21"/>
  <c r="N1818" i="21"/>
  <c r="O1818" i="21"/>
  <c r="M1818" i="21"/>
  <c r="D1821" i="21"/>
  <c r="E1820" i="21"/>
  <c r="F1820" i="21"/>
  <c r="N1819" i="21"/>
  <c r="M1819" i="21"/>
  <c r="O1819" i="21"/>
  <c r="H1821" i="21"/>
  <c r="J1820" i="21"/>
  <c r="K1820" i="21"/>
  <c r="L1820" i="21"/>
  <c r="I1820" i="21"/>
  <c r="D1822" i="21"/>
  <c r="E1821" i="21"/>
  <c r="F1821" i="21"/>
  <c r="L1821" i="21"/>
  <c r="I1821" i="21"/>
  <c r="K1821" i="21"/>
  <c r="H1822" i="21"/>
  <c r="J1821" i="21"/>
  <c r="O1820" i="21"/>
  <c r="M1820" i="21"/>
  <c r="N1820" i="21"/>
  <c r="E1822" i="21"/>
  <c r="D1823" i="21"/>
  <c r="F1822" i="21"/>
  <c r="O1821" i="21"/>
  <c r="M1821" i="21"/>
  <c r="N1821" i="21"/>
  <c r="H1823" i="21"/>
  <c r="L1822" i="21"/>
  <c r="I1822" i="21"/>
  <c r="K1822" i="21"/>
  <c r="J1822" i="21"/>
  <c r="E1823" i="21"/>
  <c r="F1823" i="21"/>
  <c r="D1824" i="21"/>
  <c r="I1823" i="21"/>
  <c r="J1823" i="21"/>
  <c r="K1823" i="21"/>
  <c r="H1824" i="21"/>
  <c r="L1823" i="21"/>
  <c r="N1822" i="21"/>
  <c r="O1822" i="21"/>
  <c r="M1822" i="21"/>
  <c r="D1825" i="21"/>
  <c r="F1824" i="21"/>
  <c r="E1824" i="21"/>
  <c r="M1823" i="21"/>
  <c r="N1823" i="21"/>
  <c r="O1823" i="21"/>
  <c r="I1824" i="21"/>
  <c r="K1824" i="21"/>
  <c r="J1824" i="21"/>
  <c r="H1825" i="21"/>
  <c r="L1824" i="21"/>
  <c r="D1826" i="21"/>
  <c r="E1825" i="21"/>
  <c r="F1825" i="21"/>
  <c r="N1824" i="21"/>
  <c r="M1824" i="21"/>
  <c r="O1824" i="21"/>
  <c r="I1825" i="21"/>
  <c r="J1825" i="21"/>
  <c r="L1825" i="21"/>
  <c r="H1826" i="21"/>
  <c r="K1825" i="21"/>
  <c r="D1827" i="21"/>
  <c r="E1826" i="21"/>
  <c r="F1826" i="21"/>
  <c r="O1825" i="21"/>
  <c r="M1825" i="21"/>
  <c r="N1825" i="21"/>
  <c r="K1826" i="21"/>
  <c r="L1826" i="21"/>
  <c r="J1826" i="21"/>
  <c r="H1827" i="21"/>
  <c r="I1826" i="21"/>
  <c r="D1828" i="21"/>
  <c r="F1827" i="21"/>
  <c r="E1827" i="21"/>
  <c r="I1827" i="21"/>
  <c r="L1827" i="21"/>
  <c r="K1827" i="21"/>
  <c r="H1828" i="21"/>
  <c r="J1827" i="21"/>
  <c r="N1826" i="21"/>
  <c r="M1826" i="21"/>
  <c r="O1826" i="21"/>
  <c r="F1828" i="21"/>
  <c r="D1829" i="21"/>
  <c r="E1828" i="21"/>
  <c r="O1827" i="21"/>
  <c r="N1827" i="21"/>
  <c r="M1827" i="21"/>
  <c r="H1829" i="21"/>
  <c r="L1828" i="21"/>
  <c r="K1828" i="21"/>
  <c r="J1828" i="21"/>
  <c r="I1828" i="21"/>
  <c r="D1830" i="21"/>
  <c r="E1829" i="21"/>
  <c r="F1829" i="21"/>
  <c r="J1829" i="21"/>
  <c r="I1829" i="21"/>
  <c r="H1830" i="21"/>
  <c r="L1829" i="21"/>
  <c r="K1829" i="21"/>
  <c r="M1828" i="21"/>
  <c r="O1828" i="21"/>
  <c r="N1828" i="21"/>
  <c r="E1830" i="21"/>
  <c r="F1830" i="21"/>
  <c r="D1831" i="21"/>
  <c r="N1829" i="21"/>
  <c r="M1829" i="21"/>
  <c r="O1829" i="21"/>
  <c r="H1831" i="21"/>
  <c r="K1830" i="21"/>
  <c r="L1830" i="21"/>
  <c r="I1830" i="21"/>
  <c r="J1830" i="21"/>
  <c r="F1831" i="21"/>
  <c r="D1832" i="21"/>
  <c r="E1831" i="21"/>
  <c r="H1832" i="21"/>
  <c r="J1831" i="21"/>
  <c r="I1831" i="21"/>
  <c r="L1831" i="21"/>
  <c r="K1831" i="21"/>
  <c r="M1830" i="21"/>
  <c r="O1830" i="21"/>
  <c r="N1830" i="21"/>
  <c r="D1833" i="21"/>
  <c r="F1832" i="21"/>
  <c r="E1832" i="21"/>
  <c r="K1832" i="21"/>
  <c r="H1833" i="21"/>
  <c r="L1832" i="21"/>
  <c r="J1832" i="21"/>
  <c r="I1832" i="21"/>
  <c r="N1831" i="21"/>
  <c r="O1831" i="21"/>
  <c r="M1831" i="21"/>
  <c r="F1833" i="21"/>
  <c r="E1833" i="21"/>
  <c r="D1834" i="21"/>
  <c r="L1833" i="21"/>
  <c r="I1833" i="21"/>
  <c r="H1834" i="21"/>
  <c r="J1833" i="21"/>
  <c r="K1833" i="21"/>
  <c r="M1832" i="21"/>
  <c r="O1832" i="21"/>
  <c r="N1832" i="21"/>
  <c r="F1834" i="21"/>
  <c r="D1835" i="21"/>
  <c r="E1834" i="21"/>
  <c r="O1833" i="21"/>
  <c r="M1833" i="21"/>
  <c r="N1833" i="21"/>
  <c r="H1835" i="21"/>
  <c r="I1834" i="21"/>
  <c r="K1834" i="21"/>
  <c r="J1834" i="21"/>
  <c r="L1834" i="21"/>
  <c r="E1835" i="21"/>
  <c r="F1835" i="21"/>
  <c r="D1836" i="21"/>
  <c r="I1835" i="21"/>
  <c r="H1836" i="21"/>
  <c r="J1835" i="21"/>
  <c r="L1835" i="21"/>
  <c r="K1835" i="21"/>
  <c r="N1834" i="21"/>
  <c r="O1834" i="21"/>
  <c r="M1834" i="21"/>
  <c r="F1836" i="21"/>
  <c r="D1837" i="21"/>
  <c r="E1836" i="21"/>
  <c r="M1835" i="21"/>
  <c r="O1835" i="21"/>
  <c r="N1835" i="21"/>
  <c r="H1837" i="21"/>
  <c r="I1836" i="21"/>
  <c r="L1836" i="21"/>
  <c r="K1836" i="21"/>
  <c r="J1836" i="21"/>
  <c r="D1838" i="21"/>
  <c r="E1837" i="21"/>
  <c r="F1837" i="21"/>
  <c r="J1837" i="21"/>
  <c r="L1837" i="21"/>
  <c r="I1837" i="21"/>
  <c r="K1837" i="21"/>
  <c r="H1838" i="21"/>
  <c r="N1836" i="21"/>
  <c r="O1836" i="21"/>
  <c r="M1836" i="21"/>
  <c r="F1838" i="21"/>
  <c r="D1839" i="21"/>
  <c r="E1838" i="21"/>
  <c r="M1837" i="21"/>
  <c r="N1837" i="21"/>
  <c r="O1837" i="21"/>
  <c r="K1838" i="21"/>
  <c r="J1838" i="21"/>
  <c r="H1839" i="21"/>
  <c r="I1838" i="21"/>
  <c r="L1838" i="21"/>
  <c r="E1839" i="21"/>
  <c r="D1840" i="21"/>
  <c r="F1839" i="21"/>
  <c r="I1839" i="21"/>
  <c r="L1839" i="21"/>
  <c r="K1839" i="21"/>
  <c r="H1840" i="21"/>
  <c r="J1839" i="21"/>
  <c r="O1838" i="21"/>
  <c r="M1838" i="21"/>
  <c r="N1838" i="21"/>
  <c r="E1840" i="21"/>
  <c r="D1841" i="21"/>
  <c r="F1840" i="21"/>
  <c r="N1839" i="21"/>
  <c r="M1839" i="21"/>
  <c r="O1839" i="21"/>
  <c r="L1840" i="21"/>
  <c r="I1840" i="21"/>
  <c r="H1841" i="21"/>
  <c r="K1840" i="21"/>
  <c r="J1840" i="21"/>
  <c r="D1842" i="21"/>
  <c r="E1841" i="21"/>
  <c r="F1841" i="21"/>
  <c r="N1840" i="21"/>
  <c r="O1840" i="21"/>
  <c r="M1840" i="21"/>
  <c r="J1841" i="21"/>
  <c r="L1841" i="21"/>
  <c r="I1841" i="21"/>
  <c r="K1841" i="21"/>
  <c r="H1842" i="21"/>
  <c r="F1842" i="21"/>
  <c r="D1843" i="21"/>
  <c r="E1842" i="21"/>
  <c r="N1841" i="21"/>
  <c r="O1841" i="21"/>
  <c r="M1841" i="21"/>
  <c r="H1843" i="21"/>
  <c r="L1842" i="21"/>
  <c r="K1842" i="21"/>
  <c r="J1842" i="21"/>
  <c r="I1842" i="21"/>
  <c r="F1843" i="21"/>
  <c r="D1844" i="21"/>
  <c r="E1843" i="21"/>
  <c r="L1843" i="21"/>
  <c r="I1843" i="21"/>
  <c r="J1843" i="21"/>
  <c r="H1844" i="21"/>
  <c r="K1843" i="21"/>
  <c r="N1842" i="21"/>
  <c r="M1842" i="21"/>
  <c r="O1842" i="21"/>
  <c r="D1845" i="21"/>
  <c r="F1844" i="21"/>
  <c r="E1844" i="21"/>
  <c r="N1843" i="21"/>
  <c r="O1843" i="21"/>
  <c r="M1843" i="21"/>
  <c r="J1844" i="21"/>
  <c r="L1844" i="21"/>
  <c r="I1844" i="21"/>
  <c r="K1844" i="21"/>
  <c r="H1845" i="21"/>
  <c r="E1845" i="21"/>
  <c r="F1845" i="21"/>
  <c r="D1846" i="21"/>
  <c r="N1844" i="21"/>
  <c r="O1844" i="21"/>
  <c r="M1844" i="21"/>
  <c r="K1845" i="21"/>
  <c r="L1845" i="21"/>
  <c r="J1845" i="21"/>
  <c r="I1845" i="21"/>
  <c r="H1846" i="21"/>
  <c r="F1846" i="21"/>
  <c r="D1847" i="21"/>
  <c r="E1846" i="21"/>
  <c r="M1845" i="21"/>
  <c r="O1845" i="21"/>
  <c r="N1845" i="21"/>
  <c r="J1846" i="21"/>
  <c r="L1846" i="21"/>
  <c r="H1847" i="21"/>
  <c r="I1846" i="21"/>
  <c r="K1846" i="21"/>
  <c r="F1847" i="21"/>
  <c r="E1847" i="21"/>
  <c r="D1848" i="21"/>
  <c r="I1847" i="21"/>
  <c r="J1847" i="21"/>
  <c r="H1848" i="21"/>
  <c r="L1847" i="21"/>
  <c r="K1847" i="21"/>
  <c r="M1846" i="21"/>
  <c r="O1846" i="21"/>
  <c r="N1846" i="21"/>
  <c r="F1848" i="21"/>
  <c r="E1848" i="21"/>
  <c r="D1849" i="21"/>
  <c r="M1847" i="21"/>
  <c r="N1847" i="21"/>
  <c r="O1847" i="21"/>
  <c r="K1848" i="21"/>
  <c r="J1848" i="21"/>
  <c r="L1848" i="21"/>
  <c r="H1849" i="21"/>
  <c r="I1848" i="21"/>
  <c r="F1849" i="21"/>
  <c r="E1849" i="21"/>
  <c r="D1850" i="21"/>
  <c r="I1849" i="21"/>
  <c r="H1850" i="21"/>
  <c r="J1849" i="21"/>
  <c r="K1849" i="21"/>
  <c r="L1849" i="21"/>
  <c r="M1848" i="21"/>
  <c r="N1848" i="21"/>
  <c r="O1848" i="21"/>
  <c r="D1851" i="21"/>
  <c r="F1850" i="21"/>
  <c r="E1850" i="21"/>
  <c r="O1849" i="21"/>
  <c r="M1849" i="21"/>
  <c r="N1849" i="21"/>
  <c r="L1850" i="21"/>
  <c r="H1851" i="21"/>
  <c r="K1850" i="21"/>
  <c r="J1850" i="21"/>
  <c r="I1850" i="21"/>
  <c r="D1852" i="21"/>
  <c r="F1851" i="21"/>
  <c r="E1851" i="21"/>
  <c r="I1851" i="21"/>
  <c r="L1851" i="21"/>
  <c r="K1851" i="21"/>
  <c r="J1851" i="21"/>
  <c r="H1852" i="21"/>
  <c r="M1850" i="21"/>
  <c r="O1850" i="21"/>
  <c r="N1850" i="21"/>
  <c r="D1853" i="21"/>
  <c r="F1852" i="21"/>
  <c r="E1852" i="21"/>
  <c r="O1851" i="21"/>
  <c r="N1851" i="21"/>
  <c r="M1851" i="21"/>
  <c r="K1852" i="21"/>
  <c r="J1852" i="21"/>
  <c r="H1853" i="21"/>
  <c r="L1852" i="21"/>
  <c r="I1852" i="21"/>
  <c r="D1854" i="21"/>
  <c r="E1853" i="21"/>
  <c r="F1853" i="21"/>
  <c r="H1854" i="21"/>
  <c r="J1853" i="21"/>
  <c r="L1853" i="21"/>
  <c r="K1853" i="21"/>
  <c r="I1853" i="21"/>
  <c r="O1852" i="21"/>
  <c r="N1852" i="21"/>
  <c r="M1852" i="21"/>
  <c r="D1855" i="21"/>
  <c r="E1854" i="21"/>
  <c r="F1854" i="21"/>
  <c r="I1854" i="21"/>
  <c r="J1854" i="21"/>
  <c r="K1854" i="21"/>
  <c r="H1855" i="21"/>
  <c r="L1854" i="21"/>
  <c r="O1853" i="21"/>
  <c r="M1853" i="21"/>
  <c r="N1853" i="21"/>
  <c r="E1855" i="21"/>
  <c r="D1856" i="21"/>
  <c r="F1855" i="21"/>
  <c r="O1854" i="21"/>
  <c r="N1854" i="21"/>
  <c r="M1854" i="21"/>
  <c r="I1855" i="21"/>
  <c r="L1855" i="21"/>
  <c r="H1856" i="21"/>
  <c r="K1855" i="21"/>
  <c r="J1855" i="21"/>
  <c r="D1857" i="21"/>
  <c r="F1856" i="21"/>
  <c r="E1856" i="21"/>
  <c r="N1855" i="21"/>
  <c r="O1855" i="21"/>
  <c r="M1855" i="21"/>
  <c r="K1856" i="21"/>
  <c r="H1857" i="21"/>
  <c r="L1856" i="21"/>
  <c r="I1856" i="21"/>
  <c r="J1856" i="21"/>
  <c r="D1858" i="21"/>
  <c r="F1857" i="21"/>
  <c r="E1857" i="21"/>
  <c r="I1857" i="21"/>
  <c r="K1857" i="21"/>
  <c r="L1857" i="21"/>
  <c r="H1858" i="21"/>
  <c r="J1857" i="21"/>
  <c r="N1856" i="21"/>
  <c r="M1856" i="21"/>
  <c r="O1856" i="21"/>
  <c r="E1858" i="21"/>
  <c r="F1858" i="21"/>
  <c r="D1859" i="21"/>
  <c r="N1857" i="21"/>
  <c r="O1857" i="21"/>
  <c r="M1857" i="21"/>
  <c r="J1858" i="21"/>
  <c r="H1859" i="21"/>
  <c r="I1858" i="21"/>
  <c r="L1858" i="21"/>
  <c r="K1858" i="21"/>
  <c r="D1860" i="21"/>
  <c r="F1859" i="21"/>
  <c r="E1859" i="21"/>
  <c r="L1859" i="21"/>
  <c r="H1860" i="21"/>
  <c r="K1859" i="21"/>
  <c r="I1859" i="21"/>
  <c r="J1859" i="21"/>
  <c r="N1858" i="21"/>
  <c r="M1858" i="21"/>
  <c r="O1858" i="21"/>
  <c r="D1861" i="21"/>
  <c r="E1860" i="21"/>
  <c r="F1860" i="21"/>
  <c r="I1860" i="21"/>
  <c r="L1860" i="21"/>
  <c r="K1860" i="21"/>
  <c r="J1860" i="21"/>
  <c r="H1861" i="21"/>
  <c r="M1859" i="21"/>
  <c r="O1859" i="21"/>
  <c r="N1859" i="21"/>
  <c r="D1862" i="21"/>
  <c r="E1861" i="21"/>
  <c r="F1861" i="21"/>
  <c r="O1860" i="21"/>
  <c r="N1860" i="21"/>
  <c r="M1860" i="21"/>
  <c r="I1861" i="21"/>
  <c r="K1861" i="21"/>
  <c r="J1861" i="21"/>
  <c r="H1862" i="21"/>
  <c r="L1861" i="21"/>
  <c r="E1862" i="21"/>
  <c r="D1863" i="21"/>
  <c r="F1862" i="21"/>
  <c r="M1861" i="21"/>
  <c r="O1861" i="21"/>
  <c r="N1861" i="21"/>
  <c r="H1863" i="21"/>
  <c r="J1862" i="21"/>
  <c r="L1862" i="21"/>
  <c r="I1862" i="21"/>
  <c r="K1862" i="21"/>
  <c r="F1863" i="21"/>
  <c r="E1863" i="21"/>
  <c r="D1864" i="21"/>
  <c r="J1863" i="21"/>
  <c r="H1864" i="21"/>
  <c r="I1863" i="21"/>
  <c r="K1863" i="21"/>
  <c r="L1863" i="21"/>
  <c r="M1862" i="21"/>
  <c r="O1862" i="21"/>
  <c r="N1862" i="21"/>
  <c r="F1864" i="21"/>
  <c r="D1865" i="21"/>
  <c r="E1864" i="21"/>
  <c r="J1864" i="21"/>
  <c r="H1865" i="21"/>
  <c r="K1864" i="21"/>
  <c r="I1864" i="21"/>
  <c r="L1864" i="21"/>
  <c r="O1863" i="21"/>
  <c r="M1863" i="21"/>
  <c r="N1863" i="21"/>
  <c r="D1866" i="21"/>
  <c r="E1865" i="21"/>
  <c r="F1865" i="21"/>
  <c r="J1865" i="21"/>
  <c r="L1865" i="21"/>
  <c r="I1865" i="21"/>
  <c r="H1866" i="21"/>
  <c r="K1865" i="21"/>
  <c r="M1864" i="21"/>
  <c r="O1864" i="21"/>
  <c r="N1864" i="21"/>
  <c r="E1866" i="21"/>
  <c r="F1866" i="21"/>
  <c r="D1867" i="21"/>
  <c r="M1865" i="21"/>
  <c r="O1865" i="21"/>
  <c r="N1865" i="21"/>
  <c r="L1866" i="21"/>
  <c r="I1866" i="21"/>
  <c r="K1866" i="21"/>
  <c r="J1866" i="21"/>
  <c r="H1867" i="21"/>
  <c r="F1867" i="21"/>
  <c r="E1867" i="21"/>
  <c r="D1868" i="21"/>
  <c r="O1866" i="21"/>
  <c r="M1866" i="21"/>
  <c r="N1866" i="21"/>
  <c r="K1867" i="21"/>
  <c r="I1867" i="21"/>
  <c r="L1867" i="21"/>
  <c r="H1868" i="21"/>
  <c r="J1867" i="21"/>
  <c r="D1869" i="21"/>
  <c r="E1868" i="21"/>
  <c r="F1868" i="21"/>
  <c r="O1867" i="21"/>
  <c r="N1867" i="21"/>
  <c r="M1867" i="21"/>
  <c r="K1868" i="21"/>
  <c r="J1868" i="21"/>
  <c r="I1868" i="21"/>
  <c r="H1869" i="21"/>
  <c r="L1868" i="21"/>
  <c r="F1869" i="21"/>
  <c r="D1870" i="21"/>
  <c r="E1869" i="21"/>
  <c r="M1868" i="21"/>
  <c r="N1868" i="21"/>
  <c r="O1868" i="21"/>
  <c r="H1870" i="21"/>
  <c r="J1869" i="21"/>
  <c r="K1869" i="21"/>
  <c r="L1869" i="21"/>
  <c r="I1869" i="21"/>
  <c r="D1871" i="21"/>
  <c r="E1870" i="21"/>
  <c r="F1870" i="21"/>
  <c r="H1871" i="21"/>
  <c r="I1870" i="21"/>
  <c r="K1870" i="21"/>
  <c r="J1870" i="21"/>
  <c r="L1870" i="21"/>
  <c r="O1869" i="21"/>
  <c r="M1869" i="21"/>
  <c r="N1869" i="21"/>
  <c r="D1872" i="21"/>
  <c r="F1871" i="21"/>
  <c r="E1871" i="21"/>
  <c r="J1871" i="21"/>
  <c r="I1871" i="21"/>
  <c r="H1872" i="21"/>
  <c r="L1871" i="21"/>
  <c r="K1871" i="21"/>
  <c r="N1870" i="21"/>
  <c r="M1870" i="21"/>
  <c r="O1870" i="21"/>
  <c r="D1873" i="21"/>
  <c r="E1872" i="21"/>
  <c r="F1872" i="21"/>
  <c r="M1871" i="21"/>
  <c r="N1871" i="21"/>
  <c r="O1871" i="21"/>
  <c r="K1872" i="21"/>
  <c r="J1872" i="21"/>
  <c r="H1873" i="21"/>
  <c r="L1872" i="21"/>
  <c r="I1872" i="21"/>
  <c r="D1874" i="21"/>
  <c r="E1873" i="21"/>
  <c r="F1873" i="21"/>
  <c r="J1873" i="21"/>
  <c r="L1873" i="21"/>
  <c r="H1874" i="21"/>
  <c r="I1873" i="21"/>
  <c r="K1873" i="21"/>
  <c r="N1872" i="21"/>
  <c r="O1872" i="21"/>
  <c r="M1872" i="21"/>
  <c r="F1874" i="21"/>
  <c r="E1874" i="21"/>
  <c r="D1875" i="21"/>
  <c r="K1874" i="21"/>
  <c r="L1874" i="21"/>
  <c r="I1874" i="21"/>
  <c r="J1874" i="21"/>
  <c r="H1875" i="21"/>
  <c r="M1873" i="21"/>
  <c r="O1873" i="21"/>
  <c r="N1873" i="21"/>
  <c r="F1875" i="21"/>
  <c r="D1876" i="21"/>
  <c r="E1875" i="21"/>
  <c r="O1874" i="21"/>
  <c r="N1874" i="21"/>
  <c r="M1874" i="21"/>
  <c r="L1875" i="21"/>
  <c r="H1876" i="21"/>
  <c r="I1875" i="21"/>
  <c r="K1875" i="21"/>
  <c r="J1875" i="21"/>
  <c r="D1877" i="21"/>
  <c r="F1876" i="21"/>
  <c r="E1876" i="21"/>
  <c r="K1876" i="21"/>
  <c r="I1876" i="21"/>
  <c r="L1876" i="21"/>
  <c r="J1876" i="21"/>
  <c r="H1877" i="21"/>
  <c r="M1875" i="21"/>
  <c r="O1875" i="21"/>
  <c r="N1875" i="21"/>
  <c r="D1878" i="21"/>
  <c r="E1877" i="21"/>
  <c r="F1877" i="21"/>
  <c r="M1876" i="21"/>
  <c r="O1876" i="21"/>
  <c r="N1876" i="21"/>
  <c r="I1877" i="21"/>
  <c r="H1878" i="21"/>
  <c r="J1877" i="21"/>
  <c r="K1877" i="21"/>
  <c r="L1877" i="21"/>
  <c r="F1878" i="21"/>
  <c r="E1878" i="21"/>
  <c r="D1879" i="21"/>
  <c r="N1877" i="21"/>
  <c r="M1877" i="21"/>
  <c r="O1877" i="21"/>
  <c r="H1879" i="21"/>
  <c r="J1878" i="21"/>
  <c r="I1878" i="21"/>
  <c r="K1878" i="21"/>
  <c r="L1878" i="21"/>
  <c r="D1880" i="21"/>
  <c r="E1879" i="21"/>
  <c r="F1879" i="21"/>
  <c r="H1880" i="21"/>
  <c r="I1879" i="21"/>
  <c r="K1879" i="21"/>
  <c r="J1879" i="21"/>
  <c r="L1879" i="21"/>
  <c r="M1878" i="21"/>
  <c r="N1878" i="21"/>
  <c r="O1878" i="21"/>
  <c r="F1880" i="21"/>
  <c r="E1880" i="21"/>
  <c r="D1881" i="21"/>
  <c r="K1880" i="21"/>
  <c r="J1880" i="21"/>
  <c r="H1881" i="21"/>
  <c r="L1880" i="21"/>
  <c r="I1880" i="21"/>
  <c r="M1879" i="21"/>
  <c r="O1879" i="21"/>
  <c r="N1879" i="21"/>
  <c r="D1882" i="21"/>
  <c r="E1881" i="21"/>
  <c r="F1881" i="21"/>
  <c r="K1881" i="21"/>
  <c r="J1881" i="21"/>
  <c r="L1881" i="21"/>
  <c r="H1882" i="21"/>
  <c r="I1881" i="21"/>
  <c r="M1880" i="21"/>
  <c r="O1880" i="21"/>
  <c r="N1880" i="21"/>
  <c r="E1882" i="21"/>
  <c r="F1882" i="21"/>
  <c r="D1883" i="21"/>
  <c r="L1882" i="21"/>
  <c r="K1882" i="21"/>
  <c r="I1882" i="21"/>
  <c r="J1882" i="21"/>
  <c r="H1883" i="21"/>
  <c r="M1881" i="21"/>
  <c r="N1881" i="21"/>
  <c r="O1881" i="21"/>
  <c r="D1884" i="21"/>
  <c r="E1883" i="21"/>
  <c r="F1883" i="21"/>
  <c r="O1882" i="21"/>
  <c r="M1882" i="21"/>
  <c r="N1882" i="21"/>
  <c r="H1884" i="21"/>
  <c r="K1883" i="21"/>
  <c r="I1883" i="21"/>
  <c r="L1883" i="21"/>
  <c r="J1883" i="21"/>
  <c r="E1884" i="21"/>
  <c r="D1885" i="21"/>
  <c r="F1884" i="21"/>
  <c r="I1884" i="21"/>
  <c r="H1885" i="21"/>
  <c r="L1884" i="21"/>
  <c r="K1884" i="21"/>
  <c r="J1884" i="21"/>
  <c r="N1883" i="21"/>
  <c r="M1883" i="21"/>
  <c r="O1883" i="21"/>
  <c r="D1886" i="21"/>
  <c r="E1885" i="21"/>
  <c r="F1885" i="21"/>
  <c r="N1884" i="21"/>
  <c r="O1884" i="21"/>
  <c r="M1884" i="21"/>
  <c r="J1885" i="21"/>
  <c r="L1885" i="21"/>
  <c r="H1886" i="21"/>
  <c r="I1885" i="21"/>
  <c r="K1885" i="21"/>
  <c r="F1886" i="21"/>
  <c r="E1886" i="21"/>
  <c r="D1887" i="21"/>
  <c r="I1886" i="21"/>
  <c r="L1886" i="21"/>
  <c r="K1886" i="21"/>
  <c r="H1887" i="21"/>
  <c r="J1886" i="21"/>
  <c r="O1885" i="21"/>
  <c r="M1885" i="21"/>
  <c r="N1885" i="21"/>
  <c r="F1887" i="21"/>
  <c r="E1887" i="21"/>
  <c r="D1888" i="21"/>
  <c r="O1886" i="21"/>
  <c r="N1886" i="21"/>
  <c r="M1886" i="21"/>
  <c r="K1887" i="21"/>
  <c r="L1887" i="21"/>
  <c r="I1887" i="21"/>
  <c r="J1887" i="21"/>
  <c r="H1888" i="21"/>
  <c r="E1888" i="21"/>
  <c r="D1889" i="21"/>
  <c r="F1888" i="21"/>
  <c r="M1887" i="21"/>
  <c r="N1887" i="21"/>
  <c r="O1887" i="21"/>
  <c r="K1888" i="21"/>
  <c r="J1888" i="21"/>
  <c r="H1889" i="21"/>
  <c r="I1888" i="21"/>
  <c r="L1888" i="21"/>
  <c r="D1890" i="21"/>
  <c r="F1889" i="21"/>
  <c r="E1889" i="21"/>
  <c r="H1890" i="21"/>
  <c r="I1889" i="21"/>
  <c r="J1889" i="21"/>
  <c r="L1889" i="21"/>
  <c r="K1889" i="21"/>
  <c r="M1888" i="21"/>
  <c r="N1888" i="21"/>
  <c r="O1888" i="21"/>
  <c r="E1890" i="21"/>
  <c r="D1891" i="21"/>
  <c r="F1890" i="21"/>
  <c r="H1891" i="21"/>
  <c r="I1890" i="21"/>
  <c r="J1890" i="21"/>
  <c r="L1890" i="21"/>
  <c r="K1890" i="21"/>
  <c r="O1889" i="21"/>
  <c r="M1889" i="21"/>
  <c r="N1889" i="21"/>
  <c r="F1891" i="21"/>
  <c r="E1891" i="21"/>
  <c r="D1892" i="21"/>
  <c r="I1891" i="21"/>
  <c r="J1891" i="21"/>
  <c r="H1892" i="21"/>
  <c r="L1891" i="21"/>
  <c r="K1891" i="21"/>
  <c r="N1890" i="21"/>
  <c r="M1890" i="21"/>
  <c r="O1890" i="21"/>
  <c r="F1892" i="21"/>
  <c r="E1892" i="21"/>
  <c r="D1893" i="21"/>
  <c r="O1891" i="21"/>
  <c r="M1891" i="21"/>
  <c r="N1891" i="21"/>
  <c r="J1892" i="21"/>
  <c r="K1892" i="21"/>
  <c r="L1892" i="21"/>
  <c r="I1892" i="21"/>
  <c r="H1893" i="21"/>
  <c r="E1893" i="21"/>
  <c r="F1893" i="21"/>
  <c r="D1894" i="21"/>
  <c r="N1892" i="21"/>
  <c r="O1892" i="21"/>
  <c r="M1892" i="21"/>
  <c r="L1893" i="21"/>
  <c r="I1893" i="21"/>
  <c r="H1894" i="21"/>
  <c r="J1893" i="21"/>
  <c r="K1893" i="21"/>
  <c r="E1894" i="21"/>
  <c r="D1895" i="21"/>
  <c r="F1894" i="21"/>
  <c r="N1893" i="21"/>
  <c r="O1893" i="21"/>
  <c r="M1893" i="21"/>
  <c r="K1894" i="21"/>
  <c r="J1894" i="21"/>
  <c r="L1894" i="21"/>
  <c r="I1894" i="21"/>
  <c r="H1895" i="21"/>
  <c r="E1895" i="21"/>
  <c r="D1896" i="21"/>
  <c r="F1895" i="21"/>
  <c r="O1894" i="21"/>
  <c r="N1894" i="21"/>
  <c r="M1894" i="21"/>
  <c r="J1895" i="21"/>
  <c r="L1895" i="21"/>
  <c r="H1896" i="21"/>
  <c r="I1895" i="21"/>
  <c r="K1895" i="21"/>
  <c r="D1897" i="21"/>
  <c r="F1896" i="21"/>
  <c r="E1896" i="21"/>
  <c r="L1896" i="21"/>
  <c r="H1897" i="21"/>
  <c r="K1896" i="21"/>
  <c r="J1896" i="21"/>
  <c r="I1896" i="21"/>
  <c r="O1895" i="21"/>
  <c r="N1895" i="21"/>
  <c r="M1895" i="21"/>
  <c r="D1898" i="21"/>
  <c r="F1897" i="21"/>
  <c r="E1897" i="21"/>
  <c r="I1897" i="21"/>
  <c r="H1898" i="21"/>
  <c r="L1897" i="21"/>
  <c r="K1897" i="21"/>
  <c r="J1897" i="21"/>
  <c r="O1896" i="21"/>
  <c r="M1896" i="21"/>
  <c r="N1896" i="21"/>
  <c r="E1898" i="21"/>
  <c r="F1898" i="21"/>
  <c r="D1899" i="21"/>
  <c r="M1897" i="21"/>
  <c r="O1897" i="21"/>
  <c r="N1897" i="21"/>
  <c r="K1898" i="21"/>
  <c r="I1898" i="21"/>
  <c r="J1898" i="21"/>
  <c r="L1898" i="21"/>
  <c r="H1899" i="21"/>
  <c r="E1899" i="21"/>
  <c r="D1900" i="21"/>
  <c r="F1899" i="21"/>
  <c r="O1898" i="21"/>
  <c r="M1898" i="21"/>
  <c r="N1898" i="21"/>
  <c r="J1899" i="21"/>
  <c r="L1899" i="21"/>
  <c r="K1899" i="21"/>
  <c r="I1899" i="21"/>
  <c r="H1900" i="21"/>
  <c r="E1900" i="21"/>
  <c r="D1901" i="21"/>
  <c r="F1900" i="21"/>
  <c r="N1899" i="21"/>
  <c r="O1899" i="21"/>
  <c r="M1899" i="21"/>
  <c r="I1900" i="21"/>
  <c r="K1900" i="21"/>
  <c r="J1900" i="21"/>
  <c r="H1901" i="21"/>
  <c r="L1900" i="21"/>
  <c r="D1902" i="21"/>
  <c r="E1901" i="21"/>
  <c r="F1901" i="21"/>
  <c r="N1900" i="21"/>
  <c r="M1900" i="21"/>
  <c r="O1900" i="21"/>
  <c r="H1902" i="21"/>
  <c r="L1901" i="21"/>
  <c r="J1901" i="21"/>
  <c r="I1901" i="21"/>
  <c r="K1901" i="21"/>
  <c r="F1902" i="21"/>
  <c r="D1903" i="21"/>
  <c r="E1902" i="21"/>
  <c r="K1902" i="21"/>
  <c r="I1902" i="21"/>
  <c r="H1903" i="21"/>
  <c r="J1902" i="21"/>
  <c r="L1902" i="21"/>
  <c r="N1901" i="21"/>
  <c r="O1901" i="21"/>
  <c r="M1901" i="21"/>
  <c r="D1904" i="21"/>
  <c r="F1903" i="21"/>
  <c r="E1903" i="21"/>
  <c r="M1902" i="21"/>
  <c r="N1902" i="21"/>
  <c r="O1902" i="21"/>
  <c r="H1904" i="21"/>
  <c r="J1903" i="21"/>
  <c r="I1903" i="21"/>
  <c r="K1903" i="21"/>
  <c r="L1903" i="21"/>
  <c r="D1905" i="21"/>
  <c r="E1904" i="21"/>
  <c r="F1904" i="21"/>
  <c r="L1904" i="21"/>
  <c r="K1904" i="21"/>
  <c r="H1905" i="21"/>
  <c r="I1904" i="21"/>
  <c r="J1904" i="21"/>
  <c r="N1903" i="21"/>
  <c r="M1903" i="21"/>
  <c r="O1903" i="21"/>
  <c r="F1905" i="21"/>
  <c r="D1906" i="21"/>
  <c r="E1905" i="21"/>
  <c r="L1905" i="21"/>
  <c r="K1905" i="21"/>
  <c r="H1906" i="21"/>
  <c r="I1905" i="21"/>
  <c r="J1905" i="21"/>
  <c r="M1904" i="21"/>
  <c r="N1904" i="21"/>
  <c r="O1904" i="21"/>
  <c r="E1906" i="21"/>
  <c r="F1906" i="21"/>
  <c r="D1907" i="21"/>
  <c r="I1906" i="21"/>
  <c r="J1906" i="21"/>
  <c r="L1906" i="21"/>
  <c r="K1906" i="21"/>
  <c r="H1907" i="21"/>
  <c r="N1905" i="21"/>
  <c r="M1905" i="21"/>
  <c r="O1905" i="21"/>
  <c r="E1907" i="21"/>
  <c r="F1907" i="21"/>
  <c r="D1908" i="21"/>
  <c r="O1906" i="21"/>
  <c r="M1906" i="21"/>
  <c r="N1906" i="21"/>
  <c r="J1907" i="21"/>
  <c r="I1907" i="21"/>
  <c r="K1907" i="21"/>
  <c r="L1907" i="21"/>
  <c r="H1908" i="21"/>
  <c r="D1909" i="21"/>
  <c r="F1908" i="21"/>
  <c r="E1908" i="21"/>
  <c r="O1907" i="21"/>
  <c r="M1907" i="21"/>
  <c r="N1907" i="21"/>
  <c r="J1908" i="21"/>
  <c r="L1908" i="21"/>
  <c r="H1909" i="21"/>
  <c r="K1908" i="21"/>
  <c r="I1908" i="21"/>
  <c r="D1910" i="21"/>
  <c r="E1909" i="21"/>
  <c r="F1909" i="21"/>
  <c r="L1909" i="21"/>
  <c r="I1909" i="21"/>
  <c r="H1910" i="21"/>
  <c r="K1909" i="21"/>
  <c r="J1909" i="21"/>
  <c r="M1908" i="21"/>
  <c r="O1908" i="21"/>
  <c r="N1908" i="21"/>
  <c r="E1910" i="21"/>
  <c r="F1910" i="21"/>
  <c r="D1911" i="21"/>
  <c r="M1909" i="21"/>
  <c r="N1909" i="21"/>
  <c r="O1909" i="21"/>
  <c r="I1910" i="21"/>
  <c r="K1910" i="21"/>
  <c r="L1910" i="21"/>
  <c r="H1911" i="21"/>
  <c r="J1910" i="21"/>
  <c r="F1911" i="21"/>
  <c r="E1911" i="21"/>
  <c r="D1912" i="21"/>
  <c r="M1910" i="21"/>
  <c r="N1910" i="21"/>
  <c r="O1910" i="21"/>
  <c r="I1911" i="21"/>
  <c r="L1911" i="21"/>
  <c r="K1911" i="21"/>
  <c r="J1911" i="21"/>
  <c r="H1912" i="21"/>
  <c r="D1913" i="21"/>
  <c r="E1912" i="21"/>
  <c r="F1912" i="21"/>
  <c r="O1911" i="21"/>
  <c r="N1911" i="21"/>
  <c r="M1911" i="21"/>
  <c r="L1912" i="21"/>
  <c r="J1912" i="21"/>
  <c r="H1913" i="21"/>
  <c r="I1912" i="21"/>
  <c r="K1912" i="21"/>
  <c r="F1913" i="21"/>
  <c r="D1914" i="21"/>
  <c r="E1913" i="21"/>
  <c r="J1913" i="21"/>
  <c r="K1913" i="21"/>
  <c r="L1913" i="21"/>
  <c r="H1914" i="21"/>
  <c r="I1913" i="21"/>
  <c r="N1912" i="21"/>
  <c r="O1912" i="21"/>
  <c r="M1912" i="21"/>
  <c r="E1914" i="21"/>
  <c r="F1914" i="21"/>
  <c r="D1915" i="21"/>
  <c r="H1915" i="21"/>
  <c r="J1914" i="21"/>
  <c r="K1914" i="21"/>
  <c r="L1914" i="21"/>
  <c r="I1914" i="21"/>
  <c r="O1913" i="21"/>
  <c r="N1913" i="21"/>
  <c r="M1913" i="21"/>
  <c r="F1915" i="21"/>
  <c r="E1915" i="21"/>
  <c r="D1916" i="21"/>
  <c r="J1915" i="21"/>
  <c r="H1916" i="21"/>
  <c r="K1915" i="21"/>
  <c r="I1915" i="21"/>
  <c r="L1915" i="21"/>
  <c r="N1914" i="21"/>
  <c r="O1914" i="21"/>
  <c r="M1914" i="21"/>
  <c r="E1916" i="21"/>
  <c r="D1917" i="21"/>
  <c r="F1916" i="21"/>
  <c r="L1916" i="21"/>
  <c r="H1917" i="21"/>
  <c r="I1916" i="21"/>
  <c r="K1916" i="21"/>
  <c r="J1916" i="21"/>
  <c r="N1915" i="21"/>
  <c r="O1915" i="21"/>
  <c r="M1915" i="21"/>
  <c r="D1918" i="21"/>
  <c r="F1917" i="21"/>
  <c r="E1917" i="21"/>
  <c r="H1918" i="21"/>
  <c r="J1917" i="21"/>
  <c r="L1917" i="21"/>
  <c r="I1917" i="21"/>
  <c r="K1917" i="21"/>
  <c r="O1916" i="21"/>
  <c r="M1916" i="21"/>
  <c r="N1916" i="21"/>
  <c r="E1918" i="21"/>
  <c r="F1918" i="21"/>
  <c r="D1919" i="21"/>
  <c r="H1919" i="21"/>
  <c r="L1918" i="21"/>
  <c r="K1918" i="21"/>
  <c r="I1918" i="21"/>
  <c r="J1918" i="21"/>
  <c r="N1917" i="21"/>
  <c r="O1917" i="21"/>
  <c r="M1917" i="21"/>
  <c r="E1919" i="21"/>
  <c r="D1920" i="21"/>
  <c r="F1919" i="21"/>
  <c r="J1919" i="21"/>
  <c r="L1919" i="21"/>
  <c r="I1919" i="21"/>
  <c r="H1920" i="21"/>
  <c r="K1919" i="21"/>
  <c r="N1918" i="21"/>
  <c r="M1918" i="21"/>
  <c r="O1918" i="21"/>
  <c r="D1921" i="21"/>
  <c r="F1920" i="21"/>
  <c r="E1920" i="21"/>
  <c r="N1919" i="21"/>
  <c r="O1919" i="21"/>
  <c r="M1919" i="21"/>
  <c r="J1920" i="21"/>
  <c r="I1920" i="21"/>
  <c r="H1921" i="21"/>
  <c r="K1920" i="21"/>
  <c r="L1920" i="21"/>
  <c r="F1921" i="21"/>
  <c r="E1921" i="21"/>
  <c r="D1922" i="21"/>
  <c r="O1920" i="21"/>
  <c r="M1920" i="21"/>
  <c r="N1920" i="21"/>
  <c r="J1921" i="21"/>
  <c r="H1922" i="21"/>
  <c r="L1921" i="21"/>
  <c r="K1921" i="21"/>
  <c r="I1921" i="21"/>
  <c r="E1922" i="21"/>
  <c r="F1922" i="21"/>
  <c r="D1923" i="21"/>
  <c r="K1922" i="21"/>
  <c r="H1923" i="21"/>
  <c r="I1922" i="21"/>
  <c r="L1922" i="21"/>
  <c r="J1922" i="21"/>
  <c r="M1921" i="21"/>
  <c r="N1921" i="21"/>
  <c r="O1921" i="21"/>
  <c r="F1923" i="21"/>
  <c r="E1923" i="21"/>
  <c r="D1924" i="21"/>
  <c r="K1923" i="21"/>
  <c r="H1924" i="21"/>
  <c r="J1923" i="21"/>
  <c r="I1923" i="21"/>
  <c r="L1923" i="21"/>
  <c r="N1922" i="21"/>
  <c r="M1922" i="21"/>
  <c r="O1922" i="21"/>
  <c r="E1924" i="21"/>
  <c r="F1924" i="21"/>
  <c r="D1925" i="21"/>
  <c r="J1924" i="21"/>
  <c r="H1925" i="21"/>
  <c r="I1924" i="21"/>
  <c r="K1924" i="21"/>
  <c r="L1924" i="21"/>
  <c r="O1923" i="21"/>
  <c r="M1923" i="21"/>
  <c r="N1923" i="21"/>
  <c r="D1926" i="21"/>
  <c r="E1925" i="21"/>
  <c r="F1925" i="21"/>
  <c r="K1925" i="21"/>
  <c r="I1925" i="21"/>
  <c r="L1925" i="21"/>
  <c r="J1925" i="21"/>
  <c r="H1926" i="21"/>
  <c r="O1924" i="21"/>
  <c r="M1924" i="21"/>
  <c r="N1924" i="21"/>
  <c r="D1927" i="21"/>
  <c r="F1926" i="21"/>
  <c r="E1926" i="21"/>
  <c r="M1925" i="21"/>
  <c r="O1925" i="21"/>
  <c r="N1925" i="21"/>
  <c r="H1927" i="21"/>
  <c r="L1926" i="21"/>
  <c r="K1926" i="21"/>
  <c r="I1926" i="21"/>
  <c r="J1926" i="21"/>
  <c r="F1927" i="21"/>
  <c r="D1928" i="21"/>
  <c r="E1927" i="21"/>
  <c r="I1927" i="21"/>
  <c r="J1927" i="21"/>
  <c r="H1928" i="21"/>
  <c r="L1927" i="21"/>
  <c r="K1927" i="21"/>
  <c r="M1926" i="21"/>
  <c r="N1926" i="21"/>
  <c r="O1926" i="21"/>
  <c r="E1928" i="21"/>
  <c r="D1929" i="21"/>
  <c r="F1928" i="21"/>
  <c r="N1927" i="21"/>
  <c r="M1927" i="21"/>
  <c r="O1927" i="21"/>
  <c r="K1928" i="21"/>
  <c r="J1928" i="21"/>
  <c r="I1928" i="21"/>
  <c r="H1929" i="21"/>
  <c r="L1928" i="21"/>
  <c r="F1929" i="21"/>
  <c r="D1930" i="21"/>
  <c r="E1929" i="21"/>
  <c r="O1928" i="21"/>
  <c r="N1928" i="21"/>
  <c r="M1928" i="21"/>
  <c r="J1929" i="21"/>
  <c r="K1929" i="21"/>
  <c r="H1930" i="21"/>
  <c r="I1929" i="21"/>
  <c r="L1929" i="21"/>
  <c r="F1930" i="21"/>
  <c r="D1931" i="21"/>
  <c r="E1930" i="21"/>
  <c r="J1930" i="21"/>
  <c r="L1930" i="21"/>
  <c r="I1930" i="21"/>
  <c r="H1931" i="21"/>
  <c r="K1930" i="21"/>
  <c r="O1929" i="21"/>
  <c r="M1929" i="21"/>
  <c r="N1929" i="21"/>
  <c r="D1932" i="21"/>
  <c r="F1931" i="21"/>
  <c r="E1931" i="21"/>
  <c r="M1930" i="21"/>
  <c r="N1930" i="21"/>
  <c r="O1930" i="21"/>
  <c r="L1931" i="21"/>
  <c r="K1931" i="21"/>
  <c r="J1931" i="21"/>
  <c r="I1931" i="21"/>
  <c r="H1932" i="21"/>
  <c r="E1932" i="21"/>
  <c r="F1932" i="21"/>
  <c r="D1933" i="21"/>
  <c r="N1931" i="21"/>
  <c r="O1931" i="21"/>
  <c r="M1931" i="21"/>
  <c r="H1933" i="21"/>
  <c r="L1932" i="21"/>
  <c r="I1932" i="21"/>
  <c r="K1932" i="21"/>
  <c r="J1932" i="21"/>
  <c r="D1934" i="21"/>
  <c r="E1933" i="21"/>
  <c r="F1933" i="21"/>
  <c r="I1933" i="21"/>
  <c r="H1934" i="21"/>
  <c r="K1933" i="21"/>
  <c r="J1933" i="21"/>
  <c r="L1933" i="21"/>
  <c r="N1932" i="21"/>
  <c r="O1932" i="21"/>
  <c r="M1932" i="21"/>
  <c r="E1934" i="21"/>
  <c r="D1935" i="21"/>
  <c r="F1934" i="21"/>
  <c r="O1933" i="21"/>
  <c r="M1933" i="21"/>
  <c r="N1933" i="21"/>
  <c r="K1934" i="21"/>
  <c r="I1934" i="21"/>
  <c r="H1935" i="21"/>
  <c r="J1934" i="21"/>
  <c r="L1934" i="21"/>
  <c r="F1935" i="21"/>
  <c r="D1936" i="21"/>
  <c r="E1935" i="21"/>
  <c r="N1934" i="21"/>
  <c r="O1934" i="21"/>
  <c r="M1934" i="21"/>
  <c r="L1935" i="21"/>
  <c r="J1935" i="21"/>
  <c r="H1936" i="21"/>
  <c r="K1935" i="21"/>
  <c r="I1935" i="21"/>
  <c r="F1936" i="21"/>
  <c r="E1936" i="21"/>
  <c r="D1937" i="21"/>
  <c r="I1936" i="21"/>
  <c r="H1937" i="21"/>
  <c r="L1936" i="21"/>
  <c r="K1936" i="21"/>
  <c r="J1936" i="21"/>
  <c r="M1935" i="21"/>
  <c r="O1935" i="21"/>
  <c r="N1935" i="21"/>
  <c r="E1937" i="21"/>
  <c r="F1937" i="21"/>
  <c r="D1938" i="21"/>
  <c r="M1936" i="21"/>
  <c r="N1936" i="21"/>
  <c r="O1936" i="21"/>
  <c r="L1937" i="21"/>
  <c r="H1938" i="21"/>
  <c r="J1937" i="21"/>
  <c r="K1937" i="21"/>
  <c r="I1937" i="21"/>
  <c r="D1939" i="21"/>
  <c r="E1938" i="21"/>
  <c r="F1938" i="21"/>
  <c r="J1938" i="21"/>
  <c r="I1938" i="21"/>
  <c r="L1938" i="21"/>
  <c r="K1938" i="21"/>
  <c r="H1939" i="21"/>
  <c r="M1937" i="21"/>
  <c r="O1937" i="21"/>
  <c r="N1937" i="21"/>
  <c r="D1940" i="21"/>
  <c r="E1939" i="21"/>
  <c r="F1939" i="21"/>
  <c r="M1938" i="21"/>
  <c r="N1938" i="21"/>
  <c r="O1938" i="21"/>
  <c r="I1939" i="21"/>
  <c r="J1939" i="21"/>
  <c r="H1940" i="21"/>
  <c r="L1939" i="21"/>
  <c r="K1939" i="21"/>
  <c r="D1941" i="21"/>
  <c r="E1940" i="21"/>
  <c r="F1940" i="21"/>
  <c r="O1939" i="21"/>
  <c r="M1939" i="21"/>
  <c r="N1939" i="21"/>
  <c r="K1940" i="21"/>
  <c r="J1940" i="21"/>
  <c r="I1940" i="21"/>
  <c r="H1941" i="21"/>
  <c r="L1940" i="21"/>
  <c r="E1941" i="21"/>
  <c r="F1941" i="21"/>
  <c r="D1942" i="21"/>
  <c r="M1940" i="21"/>
  <c r="N1940" i="21"/>
  <c r="O1940" i="21"/>
  <c r="L1941" i="21"/>
  <c r="K1941" i="21"/>
  <c r="I1941" i="21"/>
  <c r="J1941" i="21"/>
  <c r="H1942" i="21"/>
  <c r="E1942" i="21"/>
  <c r="F1942" i="21"/>
  <c r="D1943" i="21"/>
  <c r="O1941" i="21"/>
  <c r="N1941" i="21"/>
  <c r="M1941" i="21"/>
  <c r="H1943" i="21"/>
  <c r="K1942" i="21"/>
  <c r="I1942" i="21"/>
  <c r="J1942" i="21"/>
  <c r="L1942" i="21"/>
  <c r="E1943" i="21"/>
  <c r="F1943" i="21"/>
  <c r="D1944" i="21"/>
  <c r="J1943" i="21"/>
  <c r="I1943" i="21"/>
  <c r="H1944" i="21"/>
  <c r="L1943" i="21"/>
  <c r="K1943" i="21"/>
  <c r="O1942" i="21"/>
  <c r="N1942" i="21"/>
  <c r="M1942" i="21"/>
  <c r="D1945" i="21"/>
  <c r="E1944" i="21"/>
  <c r="F1944" i="21"/>
  <c r="M1943" i="21"/>
  <c r="N1943" i="21"/>
  <c r="O1943" i="21"/>
  <c r="I1944" i="21"/>
  <c r="H1945" i="21"/>
  <c r="J1944" i="21"/>
  <c r="L1944" i="21"/>
  <c r="K1944" i="21"/>
  <c r="E1945" i="21"/>
  <c r="F1945" i="21"/>
  <c r="D1946" i="21"/>
  <c r="O1944" i="21"/>
  <c r="N1944" i="21"/>
  <c r="M1944" i="21"/>
  <c r="H1946" i="21"/>
  <c r="L1945" i="21"/>
  <c r="J1945" i="21"/>
  <c r="I1945" i="21"/>
  <c r="K1945" i="21"/>
  <c r="D1947" i="21"/>
  <c r="E1946" i="21"/>
  <c r="F1946" i="21"/>
  <c r="L1946" i="21"/>
  <c r="J1946" i="21"/>
  <c r="I1946" i="21"/>
  <c r="K1946" i="21"/>
  <c r="H1947" i="21"/>
  <c r="N1945" i="21"/>
  <c r="M1945" i="21"/>
  <c r="O1945" i="21"/>
  <c r="D1948" i="21"/>
  <c r="E1947" i="21"/>
  <c r="F1947" i="21"/>
  <c r="M1946" i="21"/>
  <c r="O1946" i="21"/>
  <c r="N1946" i="21"/>
  <c r="L1947" i="21"/>
  <c r="H1948" i="21"/>
  <c r="I1947" i="21"/>
  <c r="K1947" i="21"/>
  <c r="J1947" i="21"/>
  <c r="E1948" i="21"/>
  <c r="F1948" i="21"/>
  <c r="D1949" i="21"/>
  <c r="I1948" i="21"/>
  <c r="H1949" i="21"/>
  <c r="K1948" i="21"/>
  <c r="L1948" i="21"/>
  <c r="J1948" i="21"/>
  <c r="O1947" i="21"/>
  <c r="M1947" i="21"/>
  <c r="N1947" i="21"/>
  <c r="E1949" i="21"/>
  <c r="F1949" i="21"/>
  <c r="D1950" i="21"/>
  <c r="N1948" i="21"/>
  <c r="O1948" i="21"/>
  <c r="M1948" i="21"/>
  <c r="H1950" i="21"/>
  <c r="I1949" i="21"/>
  <c r="J1949" i="21"/>
  <c r="L1949" i="21"/>
  <c r="K1949" i="21"/>
  <c r="F1950" i="21"/>
  <c r="E1950" i="21"/>
  <c r="D1951" i="21"/>
  <c r="K1950" i="21"/>
  <c r="L1950" i="21"/>
  <c r="J1950" i="21"/>
  <c r="H1951" i="21"/>
  <c r="I1950" i="21"/>
  <c r="M1949" i="21"/>
  <c r="O1949" i="21"/>
  <c r="N1949" i="21"/>
  <c r="D1952" i="21"/>
  <c r="E1951" i="21"/>
  <c r="F1951" i="21"/>
  <c r="I1951" i="21"/>
  <c r="J1951" i="21"/>
  <c r="L1951" i="21"/>
  <c r="H1952" i="21"/>
  <c r="K1951" i="21"/>
  <c r="O1950" i="21"/>
  <c r="N1950" i="21"/>
  <c r="M1950" i="21"/>
  <c r="D1953" i="21"/>
  <c r="F1952" i="21"/>
  <c r="E1952" i="21"/>
  <c r="O1951" i="21"/>
  <c r="N1951" i="21"/>
  <c r="M1951" i="21"/>
  <c r="J1952" i="21"/>
  <c r="K1952" i="21"/>
  <c r="H1953" i="21"/>
  <c r="I1952" i="21"/>
  <c r="L1952" i="21"/>
  <c r="F1953" i="21"/>
  <c r="D1954" i="21"/>
  <c r="E1953" i="21"/>
  <c r="J1953" i="21"/>
  <c r="L1953" i="21"/>
  <c r="K1953" i="21"/>
  <c r="I1953" i="21"/>
  <c r="H1954" i="21"/>
  <c r="O1952" i="21"/>
  <c r="N1952" i="21"/>
  <c r="M1952" i="21"/>
  <c r="E1954" i="21"/>
  <c r="D1955" i="21"/>
  <c r="F1954" i="21"/>
  <c r="O1953" i="21"/>
  <c r="N1953" i="21"/>
  <c r="M1953" i="21"/>
  <c r="J1954" i="21"/>
  <c r="I1954" i="21"/>
  <c r="H1955" i="21"/>
  <c r="L1954" i="21"/>
  <c r="K1954" i="21"/>
  <c r="F1955" i="21"/>
  <c r="D1956" i="21"/>
  <c r="E1955" i="21"/>
  <c r="N1954" i="21"/>
  <c r="O1954" i="21"/>
  <c r="M1954" i="21"/>
  <c r="I1955" i="21"/>
  <c r="K1955" i="21"/>
  <c r="H1956" i="21"/>
  <c r="J1955" i="21"/>
  <c r="L1955" i="21"/>
  <c r="E1956" i="21"/>
  <c r="D1957" i="21"/>
  <c r="F1956" i="21"/>
  <c r="M1955" i="21"/>
  <c r="O1955" i="21"/>
  <c r="N1955" i="21"/>
  <c r="L1956" i="21"/>
  <c r="I1956" i="21"/>
  <c r="H1957" i="21"/>
  <c r="K1956" i="21"/>
  <c r="J1956" i="21"/>
  <c r="D1958" i="21"/>
  <c r="E1957" i="21"/>
  <c r="F1957" i="21"/>
  <c r="M1956" i="21"/>
  <c r="N1956" i="21"/>
  <c r="O1956" i="21"/>
  <c r="J1957" i="21"/>
  <c r="I1957" i="21"/>
  <c r="H1958" i="21"/>
  <c r="K1957" i="21"/>
  <c r="L1957" i="21"/>
  <c r="D1959" i="21"/>
  <c r="E1958" i="21"/>
  <c r="F1958" i="21"/>
  <c r="N1957" i="21"/>
  <c r="O1957" i="21"/>
  <c r="M1957" i="21"/>
  <c r="J1958" i="21"/>
  <c r="H1959" i="21"/>
  <c r="K1958" i="21"/>
  <c r="L1958" i="21"/>
  <c r="I1958" i="21"/>
  <c r="D1960" i="21"/>
  <c r="F1959" i="21"/>
  <c r="E1959" i="21"/>
  <c r="I1959" i="21"/>
  <c r="J1959" i="21"/>
  <c r="K1959" i="21"/>
  <c r="L1959" i="21"/>
  <c r="H1960" i="21"/>
  <c r="M1958" i="21"/>
  <c r="N1958" i="21"/>
  <c r="O1958" i="21"/>
  <c r="D1961" i="21"/>
  <c r="E1960" i="21"/>
  <c r="F1960" i="21"/>
  <c r="M1959" i="21"/>
  <c r="O1959" i="21"/>
  <c r="N1959" i="21"/>
  <c r="I1960" i="21"/>
  <c r="H1961" i="21"/>
  <c r="J1960" i="21"/>
  <c r="K1960" i="21"/>
  <c r="L1960" i="21"/>
  <c r="E1961" i="21"/>
  <c r="D1962" i="21"/>
  <c r="F1961" i="21"/>
  <c r="N1960" i="21"/>
  <c r="M1960" i="21"/>
  <c r="O1960" i="21"/>
  <c r="I1961" i="21"/>
  <c r="H1962" i="21"/>
  <c r="K1961" i="21"/>
  <c r="J1961" i="21"/>
  <c r="L1961" i="21"/>
  <c r="D1963" i="21"/>
  <c r="F1962" i="21"/>
  <c r="E1962" i="21"/>
  <c r="O1961" i="21"/>
  <c r="M1961" i="21"/>
  <c r="N1961" i="21"/>
  <c r="J1962" i="21"/>
  <c r="H1963" i="21"/>
  <c r="K1962" i="21"/>
  <c r="I1962" i="21"/>
  <c r="L1962" i="21"/>
  <c r="D1964" i="21"/>
  <c r="F1963" i="21"/>
  <c r="E1963" i="21"/>
  <c r="K1963" i="21"/>
  <c r="I1963" i="21"/>
  <c r="J1963" i="21"/>
  <c r="H1964" i="21"/>
  <c r="L1963" i="21"/>
  <c r="O1962" i="21"/>
  <c r="N1962" i="21"/>
  <c r="M1962" i="21"/>
  <c r="D1965" i="21"/>
  <c r="E1964" i="21"/>
  <c r="F1964" i="21"/>
  <c r="N1963" i="21"/>
  <c r="O1963" i="21"/>
  <c r="M1963" i="21"/>
  <c r="K1964" i="21"/>
  <c r="H1965" i="21"/>
  <c r="L1964" i="21"/>
  <c r="I1964" i="21"/>
  <c r="J1964" i="21"/>
  <c r="D1966" i="21"/>
  <c r="E1965" i="21"/>
  <c r="F1965" i="21"/>
  <c r="H1966" i="21"/>
  <c r="L1965" i="21"/>
  <c r="I1965" i="21"/>
  <c r="J1965" i="21"/>
  <c r="K1965" i="21"/>
  <c r="O1964" i="21"/>
  <c r="N1964" i="21"/>
  <c r="M1964" i="21"/>
  <c r="D1967" i="21"/>
  <c r="E1966" i="21"/>
  <c r="F1966" i="21"/>
  <c r="K1966" i="21"/>
  <c r="H1967" i="21"/>
  <c r="J1966" i="21"/>
  <c r="I1966" i="21"/>
  <c r="L1966" i="21"/>
  <c r="N1965" i="21"/>
  <c r="M1965" i="21"/>
  <c r="O1965" i="21"/>
  <c r="F1967" i="21"/>
  <c r="D1968" i="21"/>
  <c r="E1967" i="21"/>
  <c r="K1967" i="21"/>
  <c r="I1967" i="21"/>
  <c r="J1967" i="21"/>
  <c r="L1967" i="21"/>
  <c r="H1968" i="21"/>
  <c r="N1966" i="21"/>
  <c r="M1966" i="21"/>
  <c r="O1966" i="21"/>
  <c r="D1969" i="21"/>
  <c r="F1968" i="21"/>
  <c r="E1968" i="21"/>
  <c r="O1967" i="21"/>
  <c r="N1967" i="21"/>
  <c r="M1967" i="21"/>
  <c r="K1968" i="21"/>
  <c r="L1968" i="21"/>
  <c r="I1968" i="21"/>
  <c r="J1968" i="21"/>
  <c r="H1969" i="21"/>
  <c r="D1970" i="21"/>
  <c r="F1969" i="21"/>
  <c r="E1969" i="21"/>
  <c r="M1968" i="21"/>
  <c r="N1968" i="21"/>
  <c r="O1968" i="21"/>
  <c r="H1970" i="21"/>
  <c r="L1969" i="21"/>
  <c r="K1969" i="21"/>
  <c r="I1969" i="21"/>
  <c r="J1969" i="21"/>
  <c r="E1970" i="21"/>
  <c r="F1970" i="21"/>
  <c r="D1971" i="21"/>
  <c r="J1970" i="21"/>
  <c r="H1971" i="21"/>
  <c r="I1970" i="21"/>
  <c r="L1970" i="21"/>
  <c r="K1970" i="21"/>
  <c r="O1969" i="21"/>
  <c r="N1969" i="21"/>
  <c r="M1969" i="21"/>
  <c r="D1972" i="21"/>
  <c r="E1971" i="21"/>
  <c r="F1971" i="21"/>
  <c r="I1971" i="21"/>
  <c r="L1971" i="21"/>
  <c r="H1972" i="21"/>
  <c r="J1971" i="21"/>
  <c r="K1971" i="21"/>
  <c r="O1970" i="21"/>
  <c r="N1970" i="21"/>
  <c r="M1970" i="21"/>
  <c r="F1972" i="21"/>
  <c r="E1972" i="21"/>
  <c r="D1973" i="21"/>
  <c r="O1971" i="21"/>
  <c r="M1971" i="21"/>
  <c r="N1971" i="21"/>
  <c r="I1972" i="21"/>
  <c r="J1972" i="21"/>
  <c r="H1973" i="21"/>
  <c r="K1972" i="21"/>
  <c r="L1972" i="21"/>
  <c r="D1974" i="21"/>
  <c r="E1973" i="21"/>
  <c r="F1973" i="21"/>
  <c r="N1972" i="21"/>
  <c r="O1972" i="21"/>
  <c r="M1972" i="21"/>
  <c r="L1973" i="21"/>
  <c r="J1973" i="21"/>
  <c r="K1973" i="21"/>
  <c r="I1973" i="21"/>
  <c r="H1974" i="21"/>
  <c r="D1975" i="21"/>
  <c r="E1974" i="21"/>
  <c r="O1973" i="21"/>
  <c r="N1973" i="21"/>
  <c r="M1973" i="21"/>
  <c r="H1975" i="21"/>
  <c r="I1974" i="21"/>
  <c r="D1976" i="21"/>
  <c r="E1975" i="21"/>
  <c r="H1976" i="21"/>
  <c r="I1975" i="21"/>
  <c r="E1976" i="21"/>
  <c r="D1977" i="21"/>
  <c r="H1977" i="21"/>
  <c r="I1976" i="21"/>
  <c r="E1977" i="21"/>
  <c r="D1978" i="21"/>
  <c r="H1978" i="21"/>
  <c r="I1977" i="21"/>
  <c r="D1979" i="21"/>
  <c r="E1978" i="21"/>
  <c r="I1978" i="21"/>
  <c r="H1979" i="21"/>
  <c r="E1979" i="21"/>
  <c r="D1980" i="21"/>
  <c r="H1980" i="21"/>
  <c r="I1979" i="21"/>
  <c r="D1981" i="21"/>
  <c r="E1980" i="21"/>
  <c r="H1981" i="21"/>
  <c r="I1980" i="21"/>
  <c r="D1982" i="21"/>
  <c r="E1981" i="21"/>
  <c r="I1981" i="21"/>
  <c r="H1982" i="21"/>
  <c r="D1983" i="21"/>
  <c r="E1982" i="21"/>
  <c r="H1983" i="21"/>
  <c r="I1982" i="21"/>
  <c r="D1984" i="21"/>
  <c r="E1983" i="21"/>
  <c r="I1983" i="21"/>
  <c r="H1984" i="21"/>
  <c r="E1984" i="21"/>
  <c r="D1985" i="21"/>
  <c r="H1985" i="21"/>
  <c r="I1984" i="21"/>
  <c r="E1985" i="21"/>
  <c r="D1986" i="21"/>
  <c r="I1985" i="21"/>
  <c r="H1986" i="21"/>
  <c r="D1987" i="21"/>
  <c r="E1986" i="21"/>
  <c r="H1987" i="21"/>
  <c r="I1986" i="21"/>
  <c r="D1988" i="21"/>
  <c r="E1987" i="21"/>
  <c r="H1988" i="21"/>
  <c r="I1987" i="21"/>
  <c r="D1989" i="21"/>
  <c r="E1988" i="21"/>
  <c r="I1988" i="21"/>
  <c r="H1989" i="21"/>
  <c r="D1990" i="21"/>
  <c r="E1989" i="21"/>
  <c r="I1989" i="21"/>
  <c r="H1990" i="21"/>
  <c r="D1991" i="21"/>
  <c r="E1990" i="21"/>
  <c r="H1991" i="21"/>
  <c r="I1990" i="21"/>
  <c r="D1992" i="21"/>
  <c r="E1991" i="21"/>
  <c r="I1991" i="21"/>
  <c r="H1992" i="21"/>
  <c r="E1992" i="21"/>
  <c r="D1993" i="21"/>
  <c r="H1993" i="21"/>
  <c r="I1992" i="21"/>
  <c r="D1994" i="21"/>
  <c r="E1993" i="21"/>
  <c r="I1993" i="21"/>
  <c r="H1994" i="21"/>
  <c r="D1995" i="21"/>
  <c r="E1994" i="21"/>
  <c r="H1995" i="21"/>
  <c r="I1994" i="21"/>
  <c r="D1996" i="21"/>
  <c r="E1995" i="21"/>
  <c r="H1996" i="21"/>
  <c r="I1995" i="21"/>
  <c r="D1997" i="21"/>
  <c r="E1996" i="21"/>
  <c r="H1997" i="21"/>
  <c r="I1996" i="21"/>
  <c r="D1998" i="21"/>
  <c r="E1997" i="21"/>
  <c r="I1997" i="21"/>
  <c r="H1998" i="21"/>
  <c r="E1998" i="21"/>
  <c r="D1999" i="21"/>
  <c r="H1999" i="21"/>
  <c r="I1998" i="21"/>
  <c r="D2000" i="21"/>
  <c r="E1999" i="21"/>
  <c r="I1999" i="21"/>
  <c r="H2000" i="21"/>
  <c r="D2001" i="21"/>
  <c r="E2000" i="21"/>
  <c r="I2000" i="21"/>
  <c r="H2001" i="21"/>
  <c r="E2001" i="21"/>
  <c r="D2002" i="21"/>
  <c r="H2002" i="21"/>
  <c r="I2001" i="21"/>
  <c r="E2002" i="21"/>
  <c r="D2003" i="21"/>
  <c r="H2003" i="21"/>
  <c r="I2002" i="21"/>
  <c r="E2003" i="21"/>
  <c r="D2004" i="21"/>
  <c r="H2004" i="21"/>
  <c r="I2003" i="21"/>
  <c r="D2005" i="21"/>
  <c r="E2004" i="21"/>
  <c r="H2005" i="21"/>
  <c r="I2004" i="21"/>
  <c r="D2006" i="21"/>
  <c r="E2005" i="21"/>
  <c r="H2006" i="21"/>
  <c r="I2005" i="21"/>
  <c r="D2007" i="21"/>
  <c r="E2006" i="21"/>
  <c r="H2007" i="21"/>
  <c r="I2006" i="21"/>
  <c r="E2007" i="21"/>
  <c r="D2008" i="21"/>
  <c r="H2008" i="21"/>
  <c r="I2007" i="21"/>
  <c r="D2009" i="21"/>
  <c r="E2008" i="21"/>
  <c r="H2009" i="21"/>
  <c r="I2008" i="21"/>
  <c r="E2009" i="21"/>
  <c r="D2010" i="21"/>
  <c r="H2010" i="21"/>
  <c r="I2009" i="21"/>
  <c r="D2011" i="21"/>
  <c r="E2010" i="21"/>
  <c r="H2011" i="21"/>
  <c r="I2010" i="21"/>
  <c r="E2011" i="21"/>
  <c r="D2012" i="21"/>
  <c r="I2011" i="21"/>
  <c r="H2012" i="21"/>
  <c r="D2013" i="21"/>
  <c r="E2012" i="21"/>
  <c r="I2012" i="21"/>
  <c r="H2013" i="21"/>
  <c r="D2014" i="21"/>
  <c r="E2013" i="21"/>
  <c r="I2013" i="21"/>
  <c r="H2014" i="21"/>
  <c r="D2015" i="21"/>
  <c r="E2014" i="21"/>
  <c r="I2014" i="21"/>
  <c r="H2015" i="21"/>
  <c r="D2016" i="21"/>
  <c r="E2015" i="21"/>
  <c r="H2016" i="21"/>
  <c r="I2015" i="21"/>
  <c r="E2016" i="21"/>
  <c r="D2017" i="21"/>
  <c r="I2016" i="21"/>
  <c r="H2017" i="21"/>
  <c r="D2018" i="21"/>
  <c r="E2017" i="21"/>
  <c r="H2018" i="21"/>
  <c r="I2017" i="21"/>
  <c r="E2018" i="21"/>
  <c r="D2019" i="21"/>
  <c r="I2018" i="21"/>
  <c r="H2019" i="21"/>
  <c r="E2019" i="21"/>
  <c r="D2020" i="21"/>
  <c r="H2020" i="21"/>
  <c r="I2019" i="21"/>
  <c r="E2020" i="21"/>
  <c r="D2021" i="21"/>
  <c r="H2021" i="21"/>
  <c r="I2020" i="21"/>
  <c r="D2022" i="21"/>
  <c r="E2021" i="21"/>
  <c r="I2021" i="21"/>
  <c r="H2022" i="21"/>
  <c r="D2023" i="21"/>
  <c r="E2022" i="21"/>
  <c r="I2022" i="21"/>
  <c r="H2023" i="21"/>
  <c r="E2023" i="21"/>
  <c r="D2024" i="21"/>
  <c r="H2024" i="21"/>
  <c r="I2023" i="21"/>
  <c r="D2025" i="21"/>
  <c r="E2024" i="21"/>
  <c r="H2025" i="21"/>
  <c r="I2024" i="21"/>
  <c r="D2026" i="21"/>
  <c r="E2025" i="21"/>
  <c r="H2026" i="21"/>
  <c r="I2025" i="21"/>
  <c r="D2027" i="21"/>
  <c r="E2026" i="21"/>
  <c r="I2026" i="21"/>
  <c r="H2027" i="21"/>
  <c r="E2027" i="21"/>
  <c r="D2028" i="21"/>
  <c r="H2028" i="21"/>
  <c r="I2027" i="21"/>
  <c r="D2029" i="21"/>
  <c r="E2028" i="21"/>
  <c r="H2029" i="21"/>
  <c r="I2028" i="21"/>
  <c r="D2030" i="21"/>
  <c r="E2029" i="21"/>
  <c r="I2029" i="21"/>
  <c r="H2030" i="21"/>
  <c r="D2031" i="21"/>
  <c r="E2030" i="21"/>
  <c r="I2030" i="21"/>
  <c r="H2031" i="21"/>
  <c r="D2032" i="21"/>
  <c r="E2031" i="21"/>
  <c r="I2031" i="21"/>
  <c r="H2032" i="21"/>
  <c r="D2033" i="21"/>
  <c r="E2032" i="21"/>
  <c r="I2032" i="21"/>
  <c r="H2033" i="21"/>
  <c r="E2033" i="21"/>
  <c r="D2034" i="21"/>
  <c r="I2033" i="21"/>
  <c r="H2034" i="21"/>
  <c r="D2035" i="21"/>
  <c r="E2034" i="21"/>
  <c r="I2034" i="21"/>
  <c r="H2035" i="21"/>
  <c r="E2035" i="21"/>
  <c r="D2036" i="21"/>
  <c r="I2035" i="21"/>
  <c r="H2036" i="21"/>
  <c r="E2036" i="21"/>
  <c r="D2037" i="21"/>
  <c r="H2037" i="21"/>
  <c r="I2036" i="21"/>
  <c r="D2038" i="21"/>
  <c r="E2037" i="21"/>
  <c r="H2038" i="21"/>
  <c r="I2037" i="21"/>
  <c r="E2038" i="21"/>
  <c r="D2039" i="21"/>
  <c r="H2039" i="21"/>
  <c r="I2038" i="21"/>
  <c r="E2039" i="21"/>
  <c r="D2040" i="21"/>
  <c r="H2040" i="21"/>
  <c r="I2039" i="21"/>
  <c r="E2040" i="21"/>
  <c r="D2041" i="21"/>
  <c r="I2040" i="21"/>
  <c r="H2041" i="21"/>
  <c r="E2041" i="21"/>
  <c r="D2042" i="21"/>
  <c r="H2042" i="21"/>
  <c r="I2041" i="21"/>
  <c r="E2042" i="21"/>
  <c r="D2043" i="21"/>
  <c r="H2043" i="21"/>
  <c r="I2042" i="21"/>
  <c r="E2043" i="21"/>
  <c r="D2044" i="21"/>
  <c r="I2043" i="21"/>
  <c r="H2044" i="21"/>
  <c r="D2045" i="21"/>
  <c r="E2044" i="21"/>
  <c r="I2044" i="21"/>
  <c r="H2045" i="21"/>
  <c r="E2045" i="21"/>
  <c r="D2046" i="21"/>
  <c r="I2045" i="21"/>
  <c r="H2046" i="21"/>
  <c r="E2046" i="21"/>
  <c r="D2047" i="21"/>
  <c r="I2046" i="21"/>
  <c r="H2047" i="21"/>
  <c r="D2048" i="21"/>
  <c r="E2047" i="21"/>
  <c r="H2048" i="21"/>
  <c r="I2047" i="21"/>
  <c r="D2049" i="21"/>
  <c r="E2048" i="21"/>
  <c r="I2048" i="21"/>
  <c r="H2049" i="21"/>
  <c r="E2049" i="21"/>
  <c r="D2050" i="21"/>
  <c r="H2050" i="21"/>
  <c r="I2049" i="21"/>
  <c r="E2050" i="21"/>
  <c r="D2051" i="21"/>
  <c r="H2051" i="21"/>
  <c r="I2050" i="21"/>
  <c r="E2051" i="21"/>
  <c r="D2052" i="21"/>
  <c r="H2052" i="21"/>
  <c r="I2051" i="21"/>
  <c r="E2052" i="21"/>
  <c r="D2053" i="21"/>
  <c r="I2052" i="21"/>
  <c r="H2053" i="21"/>
  <c r="E2053" i="21"/>
  <c r="D2054" i="21"/>
  <c r="H2054" i="21"/>
  <c r="I2053" i="21"/>
  <c r="E2054" i="21"/>
  <c r="D2055" i="21"/>
  <c r="H2055" i="21"/>
  <c r="I2054" i="21"/>
  <c r="D2056" i="21"/>
  <c r="E2055" i="21"/>
  <c r="I2055" i="21"/>
  <c r="H2056" i="21"/>
  <c r="D2057" i="21"/>
  <c r="E2056" i="21"/>
  <c r="I2056" i="21"/>
  <c r="H2057" i="21"/>
  <c r="E2057" i="21"/>
  <c r="D2058" i="21"/>
  <c r="I2057" i="21"/>
  <c r="H2058" i="21"/>
  <c r="D2059" i="21"/>
  <c r="E2058" i="21"/>
  <c r="H2059" i="21"/>
  <c r="I2058" i="21"/>
  <c r="E2059" i="21"/>
  <c r="D2060" i="21"/>
  <c r="H2060" i="21"/>
  <c r="I2059" i="21"/>
  <c r="D2061" i="21"/>
  <c r="E2060" i="21"/>
  <c r="H2061" i="21"/>
  <c r="I2060" i="21"/>
  <c r="E2061" i="21"/>
  <c r="D2062" i="21"/>
  <c r="I2061" i="21"/>
  <c r="H2062" i="21"/>
  <c r="D2063" i="21"/>
  <c r="E2062" i="21"/>
  <c r="H2063" i="21"/>
  <c r="I2062" i="21"/>
  <c r="E2063" i="21"/>
  <c r="D2064" i="21"/>
  <c r="H2064" i="21"/>
  <c r="I2063" i="21"/>
  <c r="E2064" i="21"/>
  <c r="D2065" i="21"/>
  <c r="I2064" i="21"/>
  <c r="H2065" i="21"/>
  <c r="D2066" i="21"/>
  <c r="E2065" i="21"/>
  <c r="I2065" i="21"/>
  <c r="H2066" i="21"/>
  <c r="D2067" i="21"/>
  <c r="E2066" i="21"/>
  <c r="H2067" i="21"/>
  <c r="I2066" i="21"/>
  <c r="E2067" i="21"/>
  <c r="D2068" i="21"/>
  <c r="H2068" i="21"/>
  <c r="I2067" i="21"/>
  <c r="E2068" i="21"/>
  <c r="D2069" i="21"/>
  <c r="H2069" i="21"/>
  <c r="I2068" i="21"/>
  <c r="E2069" i="21"/>
  <c r="D2070" i="21"/>
  <c r="H2070" i="21"/>
  <c r="I2069" i="21"/>
  <c r="E2070" i="21"/>
  <c r="D2071" i="21"/>
  <c r="H2071" i="21"/>
  <c r="I2070" i="21"/>
  <c r="E2071" i="21"/>
  <c r="D2072" i="21"/>
  <c r="I2071" i="21"/>
  <c r="H2072" i="21"/>
  <c r="D2073" i="21"/>
  <c r="E2072" i="21"/>
  <c r="H2073" i="21"/>
  <c r="I2072" i="21"/>
  <c r="D2074" i="21"/>
  <c r="E2073" i="21"/>
  <c r="I2073" i="21"/>
  <c r="H2074" i="21"/>
  <c r="D2075" i="21"/>
  <c r="E2074" i="21"/>
  <c r="I2074" i="21"/>
  <c r="H2075" i="21"/>
  <c r="D2076" i="21"/>
  <c r="E2075" i="21"/>
  <c r="H2076" i="21"/>
  <c r="I2075" i="21"/>
  <c r="D2077" i="21"/>
  <c r="E2076" i="21"/>
  <c r="H2077" i="21"/>
  <c r="I2076" i="21"/>
  <c r="E2077" i="21"/>
  <c r="D2078" i="21"/>
  <c r="I2077" i="21"/>
  <c r="H2078" i="21"/>
  <c r="D2079" i="21"/>
  <c r="E2078" i="21"/>
  <c r="I2078" i="21"/>
  <c r="H2079" i="21"/>
  <c r="E2079" i="21"/>
  <c r="D2080" i="21"/>
  <c r="H2080" i="21"/>
  <c r="I2079" i="21"/>
  <c r="E2080" i="21"/>
  <c r="D2081" i="21"/>
  <c r="H2081" i="21"/>
  <c r="I2080" i="21"/>
  <c r="E2081" i="21"/>
  <c r="D2082" i="21"/>
  <c r="I2081" i="21"/>
  <c r="H2082" i="21"/>
  <c r="D2083" i="21"/>
  <c r="E2082" i="21"/>
  <c r="H2083" i="21"/>
  <c r="I2082" i="21"/>
  <c r="E2083" i="21"/>
  <c r="D2084" i="21"/>
  <c r="I2083" i="21"/>
  <c r="H2084" i="21"/>
  <c r="E2084" i="21"/>
  <c r="D2085" i="21"/>
  <c r="H2085" i="21"/>
  <c r="I2084" i="21"/>
  <c r="E2085" i="21"/>
  <c r="D2086" i="21"/>
  <c r="H2086" i="21"/>
  <c r="I2085" i="21"/>
  <c r="E2086" i="21"/>
  <c r="D2087" i="21"/>
  <c r="I2086" i="21"/>
  <c r="H2087" i="21"/>
  <c r="D2088" i="21"/>
  <c r="E2087" i="21"/>
  <c r="H2088" i="21"/>
  <c r="I2087" i="21"/>
  <c r="D2089" i="21"/>
  <c r="E2088" i="21"/>
  <c r="H2089" i="21"/>
  <c r="I2088" i="21"/>
  <c r="D2090" i="21"/>
  <c r="E2089" i="21"/>
  <c r="H2090" i="21"/>
  <c r="I2089" i="21"/>
  <c r="E2090" i="21"/>
  <c r="D2091" i="21"/>
  <c r="H2091" i="21"/>
  <c r="I2090" i="21"/>
  <c r="E2091" i="21"/>
  <c r="D2092" i="21"/>
  <c r="I2091" i="21"/>
  <c r="H2092" i="21"/>
  <c r="E2092" i="21"/>
  <c r="D2093" i="21"/>
  <c r="H2093" i="21"/>
  <c r="I2092" i="21"/>
  <c r="E2093" i="21"/>
  <c r="D2094" i="21"/>
  <c r="I2093" i="21"/>
  <c r="H2094" i="21"/>
  <c r="D2095" i="21"/>
  <c r="E2094" i="21"/>
  <c r="H2095" i="21"/>
  <c r="I2094" i="21"/>
  <c r="E2095" i="21"/>
  <c r="D2096" i="21"/>
  <c r="I2095" i="21"/>
  <c r="H2096" i="21"/>
  <c r="D2097" i="21"/>
  <c r="E2096" i="21"/>
  <c r="H2097" i="21"/>
  <c r="I2096" i="21"/>
  <c r="D2098" i="21"/>
  <c r="E2097" i="21"/>
  <c r="I2097" i="21"/>
  <c r="H2098" i="21"/>
  <c r="D2099" i="21"/>
  <c r="E2098" i="21"/>
  <c r="I2098" i="21"/>
  <c r="H2099" i="21"/>
  <c r="E2099" i="21"/>
  <c r="D2100" i="21"/>
  <c r="H2100" i="21"/>
  <c r="I2099" i="21"/>
  <c r="E2100" i="21"/>
  <c r="D2101" i="21"/>
  <c r="H2101" i="21"/>
  <c r="I2100" i="21"/>
  <c r="E2101" i="21"/>
  <c r="D2102" i="21"/>
  <c r="H2102" i="21"/>
  <c r="I2101" i="21"/>
  <c r="E2102" i="21"/>
  <c r="D2103" i="21"/>
  <c r="I2102" i="21"/>
  <c r="H2103" i="21"/>
  <c r="E2103" i="21"/>
  <c r="D2104" i="21"/>
  <c r="H2104" i="21"/>
  <c r="I2103" i="21"/>
  <c r="D2105" i="21"/>
  <c r="E2104" i="21"/>
  <c r="I2104" i="21"/>
  <c r="H2105" i="21"/>
  <c r="D2106" i="21"/>
  <c r="E2105" i="21"/>
  <c r="I2105" i="21"/>
  <c r="H2106" i="21"/>
  <c r="D2107" i="21"/>
  <c r="E2106" i="21"/>
  <c r="I2106" i="21"/>
  <c r="H2107" i="21"/>
  <c r="E2107" i="21"/>
  <c r="D2108" i="21"/>
  <c r="I2107" i="21"/>
  <c r="H2108" i="21"/>
  <c r="E2108" i="21"/>
  <c r="D2109" i="21"/>
  <c r="H2109" i="21"/>
  <c r="I2108" i="21"/>
  <c r="E2109" i="21"/>
  <c r="D2110" i="21"/>
  <c r="H2110" i="21"/>
  <c r="I2109" i="21"/>
  <c r="D2111" i="21"/>
  <c r="E2110" i="21"/>
  <c r="H2111" i="21"/>
  <c r="I2110" i="21"/>
  <c r="D2112" i="21"/>
  <c r="E2111" i="21"/>
  <c r="I2111" i="21"/>
  <c r="H2112" i="21"/>
  <c r="D2113" i="21"/>
  <c r="E2112" i="21"/>
  <c r="I2112" i="21"/>
  <c r="H2113" i="21"/>
  <c r="D2114" i="21"/>
  <c r="E2113" i="21"/>
  <c r="H2114" i="21"/>
  <c r="I2113" i="21"/>
  <c r="E2114" i="21"/>
  <c r="D2115" i="21"/>
  <c r="I2114" i="21"/>
  <c r="H2115" i="21"/>
  <c r="D2116" i="21"/>
  <c r="E2115" i="21"/>
  <c r="I2115" i="21"/>
  <c r="H2116" i="21"/>
  <c r="E2116" i="21"/>
  <c r="D2117" i="21"/>
  <c r="I2116" i="21"/>
  <c r="H2117" i="21"/>
  <c r="D2118" i="21"/>
  <c r="E2117" i="21"/>
  <c r="I2117" i="21"/>
  <c r="H2118" i="21"/>
  <c r="E2118" i="21"/>
  <c r="D2119" i="21"/>
  <c r="H2119" i="21"/>
  <c r="I2118" i="21"/>
  <c r="D2120" i="21"/>
  <c r="E2119" i="21"/>
  <c r="H2120" i="21"/>
  <c r="I2119" i="21"/>
  <c r="D2121" i="21"/>
  <c r="E2120" i="21"/>
  <c r="H2121" i="21"/>
  <c r="I2120" i="21"/>
  <c r="D2122" i="21"/>
  <c r="E2121" i="21"/>
  <c r="I2121" i="21"/>
  <c r="H2122" i="21"/>
  <c r="E2122" i="21"/>
  <c r="D2123" i="21"/>
  <c r="H2123" i="21"/>
  <c r="I2122" i="21"/>
  <c r="D2124" i="21"/>
  <c r="E2123" i="21"/>
  <c r="H2124" i="21"/>
  <c r="I2123" i="21"/>
  <c r="E2124" i="21"/>
  <c r="D2125" i="21"/>
  <c r="I2124" i="21"/>
  <c r="H2125" i="21"/>
  <c r="E2125" i="21"/>
  <c r="D2126" i="21"/>
  <c r="I2125" i="21"/>
  <c r="H2126" i="21"/>
  <c r="E2126" i="21"/>
  <c r="D2127" i="21"/>
  <c r="I2126" i="21"/>
  <c r="H2127" i="21"/>
  <c r="E2127" i="21"/>
  <c r="D2128" i="21"/>
  <c r="H2128" i="21"/>
  <c r="I2127" i="21"/>
  <c r="E2128" i="21"/>
  <c r="D2129" i="21"/>
  <c r="I2128" i="21"/>
  <c r="H2129" i="21"/>
  <c r="E2129" i="21"/>
  <c r="D2130" i="21"/>
  <c r="I2129" i="21"/>
  <c r="H2130" i="21"/>
  <c r="E2130" i="21"/>
  <c r="D2131" i="21"/>
  <c r="I2130" i="21"/>
  <c r="H2131" i="21"/>
  <c r="E2131" i="21"/>
  <c r="D2132" i="21"/>
  <c r="I2131" i="21"/>
  <c r="H2132" i="21"/>
  <c r="D2133" i="21"/>
  <c r="E2132" i="21"/>
  <c r="H2133" i="21"/>
  <c r="I2132" i="21"/>
  <c r="E2133" i="21"/>
  <c r="D2134" i="21"/>
  <c r="H2134" i="21"/>
  <c r="I2133" i="21"/>
  <c r="E2134" i="21"/>
  <c r="D2135" i="21"/>
  <c r="I2134" i="21"/>
  <c r="H2135" i="21"/>
  <c r="D2136" i="21"/>
  <c r="E2135" i="21"/>
  <c r="I2135" i="21"/>
  <c r="H2136" i="21"/>
  <c r="E2136" i="21"/>
  <c r="D2137" i="21"/>
  <c r="I2136" i="21"/>
  <c r="H2137" i="21"/>
  <c r="E2137" i="21"/>
  <c r="D2138" i="21"/>
  <c r="I2137" i="21"/>
  <c r="H2138" i="21"/>
  <c r="D2139" i="21"/>
  <c r="E2138" i="21"/>
  <c r="I2138" i="21"/>
  <c r="H2139" i="21"/>
  <c r="D2140" i="21"/>
  <c r="E2139" i="21"/>
  <c r="I2139" i="21"/>
  <c r="H2140" i="21"/>
  <c r="D2141" i="21"/>
  <c r="E2140" i="21"/>
  <c r="I2140" i="21"/>
  <c r="H2141" i="21"/>
  <c r="E2141" i="21"/>
  <c r="D2142" i="21"/>
  <c r="H2142" i="21"/>
  <c r="I2141" i="21"/>
  <c r="D2143" i="21"/>
  <c r="E2142" i="21"/>
  <c r="H2143" i="21"/>
  <c r="I2142" i="21"/>
  <c r="D2144" i="21"/>
  <c r="E2143" i="21"/>
  <c r="H2144" i="21"/>
  <c r="I2143" i="21"/>
  <c r="D2145" i="21"/>
  <c r="E2144" i="21"/>
  <c r="I2144" i="21"/>
  <c r="H2145" i="21"/>
  <c r="D2146" i="21"/>
  <c r="E2145" i="21"/>
  <c r="H2146" i="21"/>
  <c r="I2145" i="21"/>
  <c r="E2146" i="21"/>
  <c r="D2147" i="21"/>
  <c r="H2147" i="21"/>
  <c r="I2146" i="21"/>
  <c r="E2147" i="21"/>
  <c r="D2148" i="21"/>
  <c r="H2148" i="21"/>
  <c r="I2147" i="21"/>
  <c r="D2149" i="21"/>
  <c r="E2148" i="21"/>
  <c r="H2149" i="21"/>
  <c r="I2148" i="21"/>
  <c r="D2150" i="21"/>
  <c r="E2149" i="21"/>
  <c r="H2150" i="21"/>
  <c r="I2149" i="21"/>
  <c r="D2151" i="21"/>
  <c r="E2150" i="21"/>
  <c r="I2150" i="21"/>
  <c r="H2151" i="21"/>
  <c r="D2152" i="21"/>
  <c r="E2151" i="21"/>
  <c r="H2152" i="21"/>
  <c r="I2151" i="21"/>
  <c r="D2153" i="21"/>
  <c r="E2152" i="21"/>
  <c r="H2153" i="21"/>
  <c r="I2152" i="21"/>
  <c r="D2154" i="21"/>
  <c r="E2153" i="21"/>
  <c r="H2154" i="21"/>
  <c r="I2153" i="21"/>
  <c r="D2155" i="21"/>
  <c r="E2154" i="21"/>
  <c r="H2155" i="21"/>
  <c r="I2154" i="21"/>
  <c r="E2155" i="21"/>
  <c r="D2156" i="21"/>
  <c r="H2156" i="21"/>
  <c r="I2155" i="21"/>
  <c r="E2156" i="21"/>
  <c r="D2157" i="21"/>
  <c r="I2156" i="21"/>
  <c r="H2157" i="21"/>
  <c r="E2157" i="21"/>
  <c r="D2158" i="21"/>
  <c r="I2157" i="21"/>
  <c r="H2158" i="21"/>
  <c r="E2158" i="21"/>
  <c r="D2159" i="21"/>
  <c r="I2158" i="21"/>
  <c r="H2159" i="21"/>
  <c r="E2159" i="21"/>
  <c r="D2160" i="21"/>
  <c r="I2159" i="21"/>
  <c r="H2160" i="21"/>
  <c r="E2160" i="21"/>
  <c r="D2161" i="21"/>
  <c r="I2160" i="21"/>
  <c r="H2161" i="21"/>
  <c r="E2161" i="21"/>
  <c r="D2162" i="21"/>
  <c r="I2161" i="21"/>
  <c r="H2162" i="21"/>
  <c r="E2162" i="21"/>
  <c r="D2163" i="21"/>
  <c r="H2163" i="21"/>
  <c r="I2162" i="21"/>
  <c r="D2164" i="21"/>
  <c r="E2163" i="21"/>
  <c r="H2164" i="21"/>
  <c r="I2163" i="21"/>
  <c r="D2165" i="21"/>
  <c r="E2164" i="21"/>
  <c r="I2164" i="21"/>
  <c r="H2165" i="21"/>
  <c r="E2165" i="21"/>
  <c r="D2166" i="21"/>
  <c r="I2165" i="21"/>
  <c r="H2166" i="21"/>
  <c r="D2167" i="21"/>
  <c r="E2166" i="21"/>
  <c r="H2167" i="21"/>
  <c r="I2166" i="21"/>
  <c r="E2167" i="21"/>
  <c r="D2168" i="21"/>
  <c r="I2167" i="21"/>
  <c r="H2168" i="21"/>
  <c r="E2168" i="21"/>
  <c r="D2169" i="21"/>
  <c r="H2169" i="21"/>
  <c r="I2168" i="21"/>
  <c r="D2170" i="21"/>
  <c r="E2169" i="21"/>
  <c r="I2169" i="21"/>
  <c r="H2170" i="21"/>
  <c r="E2170" i="21"/>
  <c r="D2171" i="21"/>
  <c r="H2171" i="21"/>
  <c r="I2170" i="21"/>
  <c r="E2171" i="21"/>
  <c r="D2172" i="21"/>
  <c r="H2172" i="21"/>
  <c r="I2171" i="21"/>
  <c r="E2172" i="21"/>
  <c r="D2173" i="21"/>
  <c r="I2172" i="21"/>
  <c r="H2173" i="21"/>
  <c r="D2174" i="21"/>
  <c r="E2173" i="21"/>
  <c r="H2174" i="21"/>
  <c r="I2173" i="21"/>
  <c r="D2175" i="21"/>
  <c r="E2174" i="21"/>
  <c r="H2175" i="21"/>
  <c r="I2174" i="21"/>
  <c r="D2176" i="21"/>
  <c r="E2175" i="21"/>
  <c r="H2176" i="21"/>
  <c r="I2175" i="21"/>
  <c r="D2177" i="21"/>
  <c r="E2176" i="21"/>
  <c r="H2177" i="21"/>
  <c r="I2176" i="21"/>
  <c r="E2177" i="21"/>
  <c r="D2178" i="21"/>
  <c r="H2178" i="21"/>
  <c r="I2177" i="21"/>
  <c r="E2178" i="21"/>
  <c r="D2179" i="21"/>
  <c r="H2179" i="21"/>
  <c r="I2178" i="21"/>
  <c r="E2179" i="21"/>
  <c r="D2180" i="21"/>
  <c r="H2180" i="21"/>
  <c r="I2179" i="21"/>
  <c r="E2180" i="21"/>
  <c r="D2181" i="21"/>
  <c r="I2180" i="21"/>
  <c r="H2181" i="21"/>
  <c r="D2182" i="21"/>
  <c r="E2181" i="21"/>
  <c r="I2181" i="21"/>
  <c r="H2182" i="21"/>
  <c r="E2182" i="21"/>
  <c r="D2183" i="21"/>
  <c r="H2183" i="21"/>
  <c r="I2182" i="21"/>
  <c r="D2184" i="21"/>
  <c r="E2183" i="21"/>
  <c r="H2184" i="21"/>
  <c r="I2183" i="21"/>
  <c r="E2184" i="21"/>
  <c r="D2185" i="21"/>
  <c r="I2184" i="21"/>
  <c r="H2185" i="21"/>
  <c r="E2185" i="21"/>
  <c r="D2186" i="21"/>
  <c r="I2185" i="21"/>
  <c r="H2186" i="21"/>
  <c r="D2187" i="21"/>
  <c r="E2186" i="21"/>
  <c r="H2187" i="21"/>
  <c r="I2186" i="21"/>
  <c r="E2187" i="21"/>
  <c r="D2188" i="21"/>
  <c r="H2188" i="21"/>
  <c r="I2187" i="21"/>
  <c r="E2188" i="21"/>
  <c r="D2189" i="21"/>
  <c r="H2189" i="21"/>
  <c r="I2188" i="21"/>
  <c r="D2190" i="21"/>
  <c r="E2189" i="21"/>
  <c r="H2190" i="21"/>
  <c r="I2189" i="21"/>
  <c r="D2191" i="21"/>
  <c r="E2190" i="21"/>
  <c r="I2190" i="21"/>
  <c r="H2191" i="21"/>
  <c r="E2191" i="21"/>
  <c r="D2192" i="21"/>
  <c r="H2192" i="21"/>
  <c r="I2191" i="21"/>
  <c r="D2193" i="21"/>
  <c r="E2192" i="21"/>
  <c r="H2193" i="21"/>
  <c r="I2192" i="21"/>
  <c r="E2193" i="21"/>
  <c r="D2194" i="21"/>
  <c r="H2194" i="21"/>
  <c r="I2193" i="21"/>
  <c r="E2194" i="21"/>
  <c r="D2195" i="21"/>
  <c r="I2194" i="21"/>
  <c r="H2195" i="21"/>
  <c r="E2195" i="21"/>
  <c r="D2196" i="21"/>
  <c r="I2195" i="21"/>
  <c r="H2196" i="21"/>
  <c r="E2196" i="21"/>
  <c r="D2197" i="21"/>
  <c r="I2196" i="21"/>
  <c r="H2197" i="21"/>
  <c r="D2198" i="21"/>
  <c r="E2197" i="21"/>
  <c r="I2197" i="21"/>
  <c r="H2198" i="21"/>
  <c r="E2198" i="21"/>
  <c r="D2199" i="21"/>
  <c r="H2199" i="21"/>
  <c r="I2198" i="21"/>
  <c r="D2200" i="21"/>
  <c r="E2199" i="21"/>
  <c r="I2199" i="21"/>
  <c r="H2200" i="21"/>
  <c r="E2200" i="21"/>
  <c r="D2201" i="21"/>
  <c r="H2201" i="21"/>
  <c r="I2200" i="21"/>
  <c r="E2201" i="21"/>
  <c r="D2202" i="21"/>
  <c r="H2202" i="21"/>
  <c r="I2201" i="21"/>
  <c r="D2203" i="21"/>
  <c r="E2202" i="21"/>
  <c r="H2203" i="21"/>
  <c r="I2202" i="21"/>
  <c r="D2204" i="21"/>
  <c r="E2203" i="21"/>
  <c r="H2204" i="21"/>
  <c r="I2203" i="21"/>
  <c r="E2204" i="21"/>
  <c r="D2205" i="21"/>
  <c r="I2204" i="21"/>
  <c r="H2205" i="21"/>
  <c r="D2206" i="21"/>
  <c r="E2205" i="21"/>
  <c r="H2206" i="21"/>
  <c r="I2205" i="21"/>
  <c r="D2207" i="21"/>
  <c r="E2206" i="21"/>
  <c r="I2206" i="21"/>
  <c r="H2207" i="21"/>
  <c r="E2207" i="21"/>
  <c r="D2208" i="21"/>
  <c r="H2208" i="21"/>
  <c r="I2207" i="21"/>
  <c r="E2208" i="21"/>
  <c r="D2209" i="21"/>
  <c r="H2209" i="21"/>
  <c r="I2208" i="21"/>
  <c r="D2210" i="21"/>
  <c r="E2209" i="21"/>
  <c r="I2209" i="21"/>
  <c r="H2210" i="21"/>
  <c r="E2210" i="21"/>
  <c r="D2211" i="21"/>
  <c r="I2210" i="21"/>
  <c r="H2211" i="21"/>
  <c r="E2211" i="21"/>
  <c r="D2212" i="21"/>
  <c r="H2212" i="21"/>
  <c r="I2211" i="21"/>
  <c r="E2212" i="21"/>
  <c r="D2213" i="21"/>
  <c r="I2212" i="21"/>
  <c r="H2213" i="21"/>
  <c r="E2213" i="21"/>
  <c r="D2214" i="21"/>
  <c r="I2213" i="21"/>
  <c r="H2214" i="21"/>
  <c r="D2215" i="21"/>
  <c r="E2214" i="21"/>
  <c r="H2215" i="21"/>
  <c r="I2214" i="21"/>
  <c r="D2216" i="21"/>
  <c r="E2215" i="21"/>
  <c r="H2216" i="21"/>
  <c r="I2215" i="21"/>
  <c r="E2216" i="21"/>
  <c r="D2217" i="21"/>
  <c r="I2216" i="21"/>
  <c r="H2217" i="21"/>
  <c r="E2217" i="21"/>
  <c r="D2218" i="21"/>
  <c r="H2218" i="21"/>
  <c r="I2217" i="21"/>
  <c r="D2219" i="21"/>
  <c r="E2218" i="21"/>
  <c r="H2219" i="21"/>
  <c r="I2218" i="21"/>
  <c r="D2220" i="21"/>
  <c r="E2219" i="21"/>
  <c r="H2220" i="21"/>
  <c r="I2219" i="21"/>
  <c r="D2221" i="21"/>
  <c r="E2220" i="21"/>
  <c r="I2220" i="21"/>
  <c r="H2221" i="21"/>
  <c r="E2221" i="21"/>
  <c r="D2222" i="21"/>
  <c r="H2222" i="21"/>
  <c r="I2221" i="21"/>
  <c r="E2222" i="21"/>
  <c r="D2223" i="21"/>
  <c r="H2223" i="21"/>
  <c r="I2222" i="21"/>
  <c r="D2224" i="21"/>
  <c r="E2223" i="21"/>
  <c r="H2224" i="21"/>
  <c r="I2223" i="21"/>
  <c r="D2225" i="21"/>
  <c r="E2224" i="21"/>
  <c r="I2224" i="21"/>
  <c r="H2225" i="21"/>
  <c r="E2225" i="21"/>
  <c r="D2226" i="21"/>
  <c r="I2225" i="21"/>
  <c r="H2226" i="21"/>
  <c r="E2226" i="21"/>
  <c r="D2227" i="21"/>
  <c r="H2227" i="21"/>
  <c r="I2226" i="21"/>
  <c r="D2228" i="21"/>
  <c r="E2227" i="21"/>
  <c r="H2228" i="21"/>
  <c r="I2227" i="21"/>
  <c r="D2229" i="21"/>
  <c r="E2228" i="21"/>
  <c r="I2228" i="21"/>
  <c r="H2229" i="21"/>
  <c r="D2230" i="21"/>
  <c r="E2229" i="21"/>
  <c r="H2230" i="21"/>
  <c r="I2229" i="21"/>
  <c r="E2230" i="21"/>
  <c r="D2231" i="21"/>
  <c r="I2230" i="21"/>
  <c r="H2231" i="21"/>
  <c r="D2232" i="21"/>
  <c r="E2231" i="21"/>
  <c r="H2232" i="21"/>
  <c r="I2231" i="21"/>
  <c r="D2233" i="21"/>
  <c r="E2232" i="21"/>
  <c r="I2232" i="21"/>
  <c r="H2233" i="21"/>
  <c r="E2233" i="21"/>
  <c r="D2234" i="21"/>
  <c r="I2233" i="21"/>
  <c r="H2234" i="21"/>
  <c r="D2235" i="21"/>
  <c r="E2234" i="21"/>
  <c r="H2235" i="21"/>
  <c r="I2234" i="21"/>
  <c r="D2236" i="21"/>
  <c r="E2235" i="21"/>
  <c r="H2236" i="21"/>
  <c r="I2235" i="21"/>
  <c r="D2237" i="21"/>
  <c r="E2236" i="21"/>
  <c r="H2237" i="21"/>
  <c r="I2236" i="21"/>
  <c r="E2237" i="21"/>
  <c r="D2238" i="21"/>
  <c r="I2237" i="21"/>
  <c r="H2238" i="21"/>
  <c r="E2238" i="21"/>
  <c r="D2239" i="21"/>
  <c r="I2238" i="21"/>
  <c r="H2239" i="21"/>
  <c r="D2240" i="21"/>
  <c r="E2239" i="21"/>
  <c r="I2239" i="21"/>
  <c r="H2240" i="21"/>
  <c r="D2241" i="21"/>
  <c r="E2240" i="21"/>
  <c r="H2241" i="21"/>
  <c r="I2240" i="21"/>
  <c r="E2241" i="21"/>
  <c r="D2242" i="21"/>
  <c r="H2242" i="21"/>
  <c r="I2241" i="21"/>
  <c r="E2242" i="21"/>
  <c r="D2243" i="21"/>
  <c r="I2242" i="21"/>
  <c r="H2243" i="21"/>
  <c r="E2243" i="21"/>
  <c r="D2244" i="21"/>
  <c r="I2243" i="21"/>
  <c r="H2244" i="21"/>
  <c r="E2244" i="21"/>
  <c r="D2245" i="21"/>
  <c r="I2244" i="21"/>
  <c r="H2245" i="21"/>
  <c r="D2246" i="21"/>
  <c r="E2245" i="21"/>
  <c r="H2246" i="21"/>
  <c r="I2245" i="21"/>
  <c r="E2246" i="21"/>
  <c r="D2247" i="21"/>
  <c r="H2247" i="21"/>
  <c r="I2246" i="21"/>
  <c r="E2247" i="21"/>
  <c r="D2248" i="21"/>
  <c r="H2248" i="21"/>
  <c r="I2247" i="21"/>
  <c r="D2249" i="21"/>
  <c r="E2248" i="21"/>
  <c r="H2249" i="21"/>
  <c r="I2248" i="21"/>
  <c r="E2249" i="21"/>
  <c r="D2250" i="21"/>
  <c r="H2250" i="21"/>
  <c r="I2249" i="21"/>
  <c r="D2251" i="21"/>
  <c r="E2250" i="21"/>
  <c r="I2250" i="21"/>
  <c r="H2251" i="21"/>
  <c r="D2252" i="21"/>
  <c r="E2251" i="21"/>
  <c r="I2251" i="21"/>
  <c r="H2252" i="21"/>
  <c r="D2253" i="21"/>
  <c r="E2252" i="21"/>
  <c r="H2253" i="21"/>
  <c r="I2252" i="21"/>
  <c r="E2253" i="21"/>
  <c r="D2254" i="21"/>
  <c r="H2254" i="21"/>
  <c r="I2253" i="21"/>
  <c r="E2254" i="21"/>
  <c r="D2255" i="21"/>
  <c r="I2254" i="21"/>
  <c r="H2255" i="21"/>
  <c r="E2255" i="21"/>
  <c r="D2256" i="21"/>
  <c r="I2255" i="21"/>
  <c r="H2256" i="21"/>
  <c r="D2257" i="21"/>
  <c r="E2256" i="21"/>
  <c r="H2257" i="21"/>
  <c r="I2256" i="21"/>
  <c r="D2258" i="21"/>
  <c r="E2257" i="21"/>
  <c r="H2258" i="21"/>
  <c r="I2257" i="21"/>
  <c r="D2259" i="21"/>
  <c r="E2258" i="21"/>
  <c r="H2259" i="21"/>
  <c r="I2258" i="21"/>
  <c r="E2259" i="21"/>
  <c r="D2260" i="21"/>
  <c r="I2259" i="21"/>
  <c r="H2260" i="21"/>
  <c r="E2260" i="21"/>
  <c r="D2261" i="21"/>
  <c r="I2260" i="21"/>
  <c r="H2261" i="21"/>
  <c r="E2261" i="21"/>
  <c r="D2262" i="21"/>
  <c r="I2261" i="21"/>
  <c r="H2262" i="21"/>
  <c r="D2263" i="21"/>
  <c r="E2262" i="21"/>
  <c r="H2263" i="21"/>
  <c r="I2262" i="21"/>
  <c r="E2263" i="21"/>
  <c r="D2264" i="21"/>
  <c r="I2263" i="21"/>
  <c r="H2264" i="21"/>
  <c r="E2264" i="21"/>
  <c r="D2265" i="21"/>
  <c r="H2265" i="21"/>
  <c r="I2264" i="21"/>
  <c r="E2265" i="21"/>
  <c r="D2266" i="21"/>
  <c r="I2265" i="21"/>
  <c r="H2266" i="21"/>
  <c r="D2267" i="21"/>
  <c r="E2266" i="21"/>
  <c r="I2266" i="21"/>
  <c r="H2267" i="21"/>
  <c r="D2268" i="21"/>
  <c r="E2267" i="21"/>
  <c r="I2267" i="21"/>
  <c r="H2268" i="21"/>
  <c r="E2268" i="21"/>
  <c r="D2269" i="21"/>
  <c r="I2268" i="21"/>
  <c r="H2269" i="21"/>
  <c r="D2270" i="21"/>
  <c r="E2269" i="21"/>
  <c r="I2269" i="21"/>
  <c r="H2270" i="21"/>
  <c r="D2271" i="21"/>
  <c r="E2270" i="21"/>
  <c r="H2271" i="21"/>
  <c r="I2270" i="21"/>
  <c r="E2271" i="21"/>
  <c r="D2272" i="21"/>
  <c r="I2271" i="21"/>
  <c r="H2272" i="21"/>
  <c r="D2273" i="21"/>
  <c r="E2272" i="21"/>
  <c r="I2272" i="21"/>
  <c r="H2273" i="21"/>
  <c r="D2274" i="21"/>
  <c r="E2273" i="21"/>
  <c r="H2274" i="21"/>
  <c r="I2273" i="21"/>
  <c r="E2274" i="21"/>
  <c r="D2275" i="21"/>
  <c r="I2274" i="21"/>
  <c r="H2275" i="21"/>
  <c r="E2275" i="21"/>
  <c r="D2276" i="21"/>
  <c r="I2275" i="21"/>
  <c r="H2276" i="21"/>
  <c r="E2276" i="21"/>
  <c r="D2277" i="21"/>
  <c r="H2277" i="21"/>
  <c r="I2276" i="21"/>
  <c r="E2277" i="21"/>
  <c r="D2278" i="21"/>
  <c r="I2277" i="21"/>
  <c r="H2278" i="21"/>
  <c r="D2279" i="21"/>
  <c r="E2278" i="21"/>
  <c r="H2279" i="21"/>
  <c r="I2278" i="21"/>
  <c r="E2279" i="21"/>
  <c r="D2280" i="21"/>
  <c r="H2280" i="21"/>
  <c r="I2279" i="21"/>
  <c r="D2281" i="21"/>
  <c r="E2280" i="21"/>
  <c r="I2280" i="21"/>
  <c r="H2281" i="21"/>
  <c r="E2281" i="21"/>
  <c r="D2282" i="21"/>
  <c r="I2281" i="21"/>
  <c r="H2282" i="21"/>
  <c r="D2283" i="21"/>
  <c r="E2282" i="21"/>
  <c r="I2282" i="21"/>
  <c r="H2283" i="21"/>
  <c r="D2284" i="21"/>
  <c r="E2283" i="21"/>
  <c r="H2284" i="21"/>
  <c r="I2283" i="21"/>
  <c r="D2285" i="21"/>
  <c r="E2284" i="21"/>
  <c r="I2284" i="21"/>
  <c r="H2285" i="21"/>
  <c r="E2285" i="21"/>
  <c r="D2286" i="21"/>
  <c r="I2285" i="21"/>
  <c r="H2286" i="21"/>
  <c r="D2287" i="21"/>
  <c r="E2286" i="21"/>
  <c r="H2287" i="21"/>
  <c r="I2286" i="21"/>
  <c r="E2287" i="21"/>
  <c r="D2288" i="21"/>
  <c r="I2287" i="21"/>
  <c r="H2288" i="21"/>
  <c r="D2289" i="21"/>
  <c r="E2288" i="21"/>
  <c r="H2289" i="21"/>
  <c r="I2288" i="21"/>
  <c r="E2289" i="21"/>
  <c r="D2290" i="21"/>
  <c r="H2290" i="21"/>
  <c r="I2289" i="21"/>
  <c r="D2291" i="21"/>
  <c r="E2290" i="21"/>
  <c r="I2290" i="21"/>
  <c r="H2291" i="21"/>
  <c r="E2291" i="21"/>
  <c r="D2292" i="21"/>
  <c r="H2292" i="21"/>
  <c r="I2291" i="21"/>
  <c r="E2292" i="21"/>
  <c r="D2293" i="21"/>
  <c r="I2292" i="21"/>
  <c r="H2293" i="21"/>
  <c r="D2294" i="21"/>
  <c r="E2293" i="21"/>
  <c r="H2294" i="21"/>
  <c r="I2293" i="21"/>
  <c r="E2294" i="21"/>
  <c r="D2295" i="21"/>
  <c r="H2295" i="21"/>
  <c r="I2294" i="21"/>
  <c r="E2295" i="21"/>
  <c r="D2296" i="21"/>
  <c r="I2295" i="21"/>
  <c r="H2296" i="21"/>
  <c r="D2297" i="21"/>
  <c r="E2296" i="21"/>
  <c r="H2297" i="21"/>
  <c r="I2296" i="21"/>
  <c r="D2298" i="21"/>
  <c r="E2297" i="21"/>
  <c r="I2297" i="21"/>
  <c r="H2298" i="21"/>
  <c r="E2298" i="21"/>
  <c r="D2299" i="21"/>
  <c r="H2299" i="21"/>
  <c r="I2298" i="21"/>
  <c r="D2300" i="21"/>
  <c r="E2299" i="21"/>
  <c r="I2299" i="21"/>
  <c r="H2300" i="21"/>
  <c r="D2301" i="21"/>
  <c r="E2300" i="21"/>
  <c r="H2301" i="21"/>
  <c r="I2300" i="21"/>
  <c r="E2301" i="21"/>
  <c r="D2302" i="21"/>
  <c r="I2301" i="21"/>
  <c r="H2302" i="21"/>
  <c r="D2303" i="21"/>
  <c r="E2302" i="21"/>
  <c r="I2302" i="21"/>
  <c r="H2303" i="21"/>
  <c r="E2303" i="21"/>
  <c r="D2304" i="21"/>
  <c r="H2304" i="21"/>
  <c r="I2303" i="21"/>
  <c r="E2304" i="21"/>
  <c r="D2305" i="21"/>
  <c r="H2305" i="21"/>
  <c r="I2304" i="21"/>
  <c r="E2305" i="21"/>
  <c r="D2306" i="21"/>
  <c r="H2306" i="21"/>
  <c r="I2305" i="21"/>
  <c r="E2306" i="21"/>
  <c r="D2307" i="21"/>
  <c r="I2306" i="21"/>
  <c r="H2307" i="21"/>
  <c r="E2307" i="21"/>
  <c r="D2308" i="21"/>
  <c r="I2307" i="21"/>
  <c r="H2308" i="21"/>
  <c r="E2308" i="21"/>
  <c r="D2309" i="21"/>
  <c r="H2309" i="21"/>
  <c r="I2308" i="21"/>
  <c r="E2309" i="21"/>
  <c r="D2310" i="21"/>
  <c r="H2310" i="21"/>
  <c r="I2309" i="21"/>
  <c r="D2311" i="21"/>
  <c r="E2310" i="21"/>
  <c r="I2310" i="21"/>
  <c r="H2311" i="21"/>
  <c r="E2311" i="21"/>
  <c r="D2312" i="21"/>
  <c r="I2311" i="21"/>
  <c r="H2312" i="21"/>
  <c r="E2312" i="21"/>
  <c r="D2313" i="21"/>
  <c r="H2313" i="21"/>
  <c r="I2312" i="21"/>
  <c r="D2314" i="21"/>
  <c r="E2313" i="21"/>
  <c r="I2313" i="21"/>
  <c r="H2314" i="21"/>
  <c r="D2315" i="21"/>
  <c r="E2314" i="21"/>
  <c r="I2314" i="21"/>
  <c r="H2315" i="21"/>
  <c r="D2316" i="21"/>
  <c r="E2315" i="21"/>
  <c r="H2316" i="21"/>
  <c r="I2315" i="21"/>
  <c r="E2316" i="21"/>
  <c r="D2317" i="21"/>
  <c r="I2316" i="21"/>
  <c r="H2317" i="21"/>
  <c r="E2317" i="21"/>
  <c r="D2318" i="21"/>
  <c r="H2318" i="21"/>
  <c r="I2317" i="21"/>
  <c r="E2318" i="21"/>
  <c r="D2319" i="21"/>
  <c r="I2318" i="21"/>
  <c r="H2319" i="21"/>
  <c r="E2319" i="21"/>
  <c r="D2320" i="21"/>
  <c r="I2319" i="21"/>
  <c r="H2320" i="21"/>
  <c r="D2321" i="21"/>
  <c r="E2320" i="21"/>
  <c r="H2321" i="21"/>
  <c r="I2320" i="21"/>
  <c r="E2321" i="21"/>
  <c r="D2322" i="21"/>
  <c r="H2322" i="21"/>
  <c r="I2321" i="21"/>
  <c r="E2322" i="21"/>
  <c r="D2323" i="21"/>
  <c r="H2323" i="21"/>
  <c r="I2322" i="21"/>
  <c r="E2323" i="21"/>
  <c r="D2324" i="21"/>
  <c r="I2323" i="21"/>
  <c r="H2324" i="21"/>
  <c r="E2324" i="21"/>
  <c r="D2325" i="21"/>
  <c r="I2324" i="21"/>
  <c r="H2325" i="21"/>
  <c r="E2325" i="21"/>
  <c r="D2326" i="21"/>
  <c r="I2325" i="21"/>
  <c r="H2326" i="21"/>
  <c r="D2327" i="21"/>
  <c r="E2326" i="21"/>
  <c r="H2327" i="21"/>
  <c r="I2326" i="21"/>
  <c r="E2327" i="21"/>
  <c r="D2328" i="21"/>
  <c r="I2327" i="21"/>
  <c r="H2328" i="21"/>
  <c r="E2328" i="21"/>
  <c r="D2329" i="21"/>
  <c r="H2329" i="21"/>
  <c r="I2328" i="21"/>
  <c r="E2329" i="21"/>
  <c r="D2330" i="21"/>
  <c r="I2329" i="21"/>
  <c r="H2330" i="21"/>
  <c r="E2330" i="21"/>
  <c r="D2331" i="21"/>
  <c r="I2330" i="21"/>
  <c r="H2331" i="21"/>
  <c r="D2332" i="21"/>
  <c r="E2331" i="21"/>
  <c r="I2331" i="21"/>
  <c r="H2332" i="21"/>
  <c r="E2332" i="21"/>
  <c r="D2333" i="21"/>
  <c r="I2332" i="21"/>
  <c r="H2333" i="21"/>
  <c r="E2333" i="21"/>
  <c r="D2334" i="21"/>
  <c r="I2333" i="21"/>
  <c r="H2334" i="21"/>
  <c r="E2334" i="21"/>
  <c r="D2335" i="21"/>
  <c r="I2334" i="21"/>
  <c r="H2335" i="21"/>
  <c r="D2336" i="21"/>
  <c r="E2335" i="21"/>
  <c r="I2335" i="21"/>
  <c r="H2336" i="21"/>
  <c r="E2336" i="21"/>
  <c r="D2337" i="21"/>
  <c r="H2337" i="21"/>
  <c r="I2336" i="21"/>
  <c r="E2337" i="21"/>
  <c r="D2338" i="21"/>
  <c r="H2338" i="21"/>
  <c r="I2337" i="21"/>
  <c r="D2339" i="21"/>
  <c r="E2338" i="21"/>
  <c r="H2339" i="21"/>
  <c r="I2338" i="21"/>
  <c r="D2340" i="21"/>
  <c r="E2339" i="21"/>
  <c r="I2339" i="21"/>
  <c r="H2340" i="21"/>
  <c r="E2340" i="21"/>
  <c r="D2341" i="21"/>
  <c r="H2341" i="21"/>
  <c r="I2340" i="21"/>
  <c r="E2341" i="21"/>
  <c r="D2342" i="21"/>
  <c r="H2342" i="21"/>
  <c r="I2341" i="21"/>
  <c r="E2342" i="21"/>
  <c r="D2343" i="21"/>
  <c r="H2343" i="21"/>
  <c r="I2342" i="21"/>
  <c r="E2343" i="21"/>
  <c r="D2344" i="21"/>
  <c r="H2344" i="21"/>
  <c r="I2343" i="21"/>
  <c r="E2344" i="21"/>
  <c r="D2345" i="21"/>
  <c r="I2344" i="21"/>
  <c r="H2345" i="21"/>
  <c r="E2345" i="21"/>
  <c r="D2346" i="21"/>
  <c r="I2345" i="21"/>
  <c r="H2346" i="21"/>
  <c r="D2347" i="21"/>
  <c r="E2346" i="21"/>
  <c r="H2347" i="21"/>
  <c r="I2346" i="21"/>
  <c r="D2348" i="21"/>
  <c r="E2347" i="21"/>
  <c r="H2348" i="21"/>
  <c r="I2347" i="21"/>
  <c r="E2348" i="21"/>
  <c r="D2349" i="21"/>
  <c r="I2348" i="21"/>
  <c r="H2349" i="21"/>
  <c r="E2349" i="21"/>
  <c r="D2350" i="21"/>
  <c r="I2349" i="21"/>
  <c r="H2350" i="21"/>
  <c r="D2351" i="21"/>
  <c r="E2350" i="21"/>
  <c r="H2351" i="21"/>
  <c r="I2350" i="21"/>
  <c r="E2351" i="21"/>
  <c r="D2352" i="21"/>
  <c r="H2352" i="21"/>
  <c r="I2351" i="21"/>
  <c r="E2352" i="21"/>
  <c r="D2353" i="21"/>
  <c r="H2353" i="21"/>
  <c r="I2352" i="21"/>
  <c r="E2353" i="21"/>
  <c r="D2354" i="21"/>
  <c r="I2353" i="21"/>
  <c r="H2354" i="21"/>
  <c r="E2354" i="21"/>
  <c r="D2355" i="21"/>
  <c r="H2355" i="21"/>
  <c r="I2354" i="21"/>
  <c r="D2356" i="21"/>
  <c r="E2355" i="21"/>
  <c r="H2356" i="21"/>
  <c r="I2355" i="21"/>
  <c r="E2356" i="21"/>
  <c r="D2357" i="21"/>
  <c r="H2357" i="21"/>
  <c r="I2356" i="21"/>
  <c r="E2357" i="21"/>
  <c r="D2358" i="21"/>
  <c r="H2358" i="21"/>
  <c r="I2357" i="21"/>
  <c r="D2359" i="21"/>
  <c r="E2358" i="21"/>
  <c r="H2359" i="21"/>
  <c r="I2358" i="21"/>
  <c r="E2359" i="21"/>
  <c r="D2360" i="21"/>
  <c r="I2359" i="21"/>
  <c r="H2360" i="21"/>
  <c r="E2360" i="21"/>
  <c r="D2361" i="21"/>
  <c r="H2361" i="21"/>
  <c r="I2360" i="21"/>
  <c r="E2361" i="21"/>
  <c r="D2362" i="21"/>
  <c r="H2362" i="21"/>
  <c r="I2361" i="21"/>
  <c r="E2362" i="21"/>
  <c r="D2363" i="21"/>
  <c r="I2362" i="21"/>
  <c r="H2363" i="21"/>
  <c r="D2364" i="21"/>
  <c r="E2363" i="21"/>
  <c r="H2364" i="21"/>
  <c r="I2363" i="21"/>
  <c r="D2365" i="21"/>
  <c r="E2364" i="21"/>
  <c r="H2365" i="21"/>
  <c r="I2364" i="21"/>
  <c r="E2365" i="21"/>
  <c r="D2366" i="21"/>
  <c r="I2365" i="21"/>
  <c r="H2366" i="21"/>
  <c r="E2366" i="21"/>
  <c r="D2367" i="21"/>
  <c r="H2367" i="21"/>
  <c r="I2366" i="21"/>
  <c r="E2367" i="21"/>
  <c r="D2368" i="21"/>
  <c r="H2368" i="21"/>
  <c r="I2367" i="21"/>
  <c r="D2369" i="21"/>
  <c r="E2368" i="21"/>
  <c r="H2369" i="21"/>
  <c r="I2368" i="21"/>
  <c r="E2369" i="21"/>
  <c r="D2370" i="21"/>
  <c r="I2369" i="21"/>
  <c r="H2370" i="21"/>
  <c r="D2371" i="21"/>
  <c r="E2370" i="21"/>
  <c r="I2370" i="21"/>
  <c r="H2371" i="21"/>
  <c r="E2371" i="21"/>
  <c r="D2372" i="21"/>
  <c r="H2372" i="21"/>
  <c r="I2371" i="21"/>
  <c r="D2373" i="21"/>
  <c r="E2372" i="21"/>
  <c r="H2373" i="21"/>
  <c r="I2372" i="21"/>
  <c r="E2373" i="21"/>
  <c r="D2374" i="21"/>
  <c r="H2374" i="21"/>
  <c r="I2373" i="21"/>
  <c r="D2375" i="21"/>
  <c r="E2374" i="21"/>
  <c r="H2375" i="21"/>
  <c r="I2374" i="21"/>
  <c r="E2375" i="21"/>
  <c r="D2376" i="21"/>
  <c r="I2375" i="21"/>
  <c r="H2376" i="21"/>
  <c r="D2377" i="21"/>
  <c r="E2376" i="21"/>
  <c r="I2376" i="21"/>
  <c r="H2377" i="21"/>
  <c r="E2377" i="21"/>
  <c r="D2378" i="21"/>
  <c r="I2377" i="21"/>
  <c r="H2378" i="21"/>
  <c r="E2378" i="21"/>
  <c r="D2379" i="21"/>
  <c r="I2378" i="21"/>
  <c r="H2379" i="21"/>
  <c r="D2380" i="21"/>
  <c r="E2379" i="21"/>
  <c r="H2380" i="21"/>
  <c r="I2379" i="21"/>
  <c r="D2381" i="21"/>
  <c r="E2380" i="21"/>
  <c r="I2380" i="21"/>
  <c r="H2381" i="21"/>
  <c r="E2381" i="21"/>
  <c r="D2382" i="21"/>
  <c r="H2382" i="21"/>
  <c r="I2381" i="21"/>
  <c r="E2382" i="21"/>
  <c r="D2383" i="21"/>
  <c r="H2383" i="21"/>
  <c r="I2382" i="21"/>
  <c r="D2384" i="21"/>
  <c r="E2383" i="21"/>
  <c r="I2383" i="21"/>
  <c r="H2384" i="21"/>
  <c r="E2384" i="21"/>
  <c r="D2385" i="21"/>
  <c r="I2384" i="21"/>
  <c r="H2385" i="21"/>
  <c r="E2385" i="21"/>
  <c r="D2386" i="21"/>
  <c r="I2385" i="21"/>
  <c r="H2386" i="21"/>
  <c r="D2387" i="21"/>
  <c r="E2386" i="21"/>
  <c r="I2386" i="21"/>
  <c r="H2387" i="21"/>
  <c r="E2387" i="21"/>
  <c r="D2388" i="21"/>
  <c r="I2387" i="21"/>
  <c r="H2388" i="21"/>
  <c r="E2388" i="21"/>
  <c r="D2389" i="21"/>
  <c r="I2388" i="21"/>
  <c r="H2389" i="21"/>
  <c r="E2389" i="21"/>
  <c r="D2390" i="21"/>
  <c r="I2389" i="21"/>
  <c r="H2390" i="21"/>
  <c r="E2390" i="21"/>
  <c r="D2391" i="21"/>
  <c r="H2391" i="21"/>
  <c r="I2390" i="21"/>
  <c r="D2392" i="21"/>
  <c r="E2391" i="21"/>
  <c r="H2392" i="21"/>
  <c r="I2391" i="21"/>
  <c r="D2393" i="21"/>
  <c r="E2392" i="21"/>
  <c r="H2393" i="21"/>
  <c r="I2392" i="21"/>
  <c r="D2394" i="21"/>
  <c r="E2393" i="21"/>
  <c r="I2393" i="21"/>
  <c r="H2394" i="21"/>
  <c r="E2394" i="21"/>
  <c r="D2395" i="21"/>
  <c r="I2394" i="21"/>
  <c r="H2395" i="21"/>
  <c r="E2395" i="21"/>
  <c r="D2396" i="21"/>
  <c r="H2396" i="21"/>
  <c r="I2395" i="21"/>
  <c r="E2396" i="21"/>
  <c r="D2397" i="21"/>
  <c r="I2396" i="21"/>
  <c r="H2397" i="21"/>
  <c r="E2397" i="21"/>
  <c r="D2398" i="21"/>
  <c r="H2398" i="21"/>
  <c r="I2397" i="21"/>
  <c r="D2399" i="21"/>
  <c r="E2398" i="21"/>
  <c r="H2399" i="21"/>
  <c r="I2398" i="21"/>
  <c r="E2399" i="21"/>
  <c r="D2400" i="21"/>
  <c r="I2399" i="21"/>
  <c r="H2400" i="21"/>
  <c r="D2401" i="21"/>
  <c r="E2400" i="21"/>
  <c r="I2400" i="21"/>
  <c r="H2401" i="21"/>
  <c r="E2401" i="21"/>
  <c r="D2402" i="21"/>
  <c r="H2402" i="21"/>
  <c r="I2401" i="21"/>
  <c r="D2403" i="21"/>
  <c r="E2402" i="21"/>
  <c r="H2403" i="21"/>
  <c r="I2402" i="21"/>
  <c r="D2404" i="21"/>
  <c r="E2403" i="21"/>
  <c r="I2403" i="21"/>
  <c r="H2404" i="21"/>
  <c r="E2404" i="21"/>
  <c r="D2405" i="21"/>
  <c r="I2404" i="21"/>
  <c r="H2405" i="21"/>
  <c r="E2405" i="21"/>
  <c r="D2406" i="21"/>
  <c r="I2405" i="21"/>
  <c r="H2406" i="21"/>
  <c r="D2407" i="21"/>
  <c r="E2406" i="21"/>
  <c r="I2406" i="21"/>
  <c r="H2407" i="21"/>
  <c r="D2408" i="21"/>
  <c r="E2407" i="21"/>
  <c r="I2407" i="21"/>
  <c r="H2408" i="21"/>
  <c r="D2409" i="21"/>
  <c r="E2408" i="21"/>
  <c r="I2408" i="21"/>
  <c r="H2409" i="21"/>
  <c r="D2410" i="21"/>
  <c r="E2409" i="21"/>
  <c r="I2409" i="21"/>
  <c r="H2410" i="21"/>
  <c r="E2410" i="21"/>
  <c r="D2411" i="21"/>
  <c r="I2410" i="21"/>
  <c r="H2411" i="21"/>
  <c r="D2412" i="21"/>
  <c r="E2411" i="21"/>
  <c r="I2411" i="21"/>
  <c r="H2412" i="21"/>
  <c r="D2413" i="21"/>
  <c r="E2412" i="21"/>
  <c r="I2412" i="21"/>
  <c r="H2413" i="21"/>
  <c r="E2413" i="21"/>
  <c r="D2414" i="21"/>
  <c r="I2413" i="21"/>
  <c r="H2414" i="21"/>
  <c r="D2415" i="21"/>
  <c r="E2414" i="21"/>
  <c r="I2414" i="21"/>
  <c r="H2415" i="21"/>
  <c r="D2416" i="21"/>
  <c r="E2415" i="21"/>
  <c r="H2416" i="21"/>
  <c r="I2415" i="21"/>
  <c r="D2417" i="21"/>
  <c r="E2416" i="21"/>
  <c r="H2417" i="21"/>
  <c r="I2416" i="21"/>
  <c r="E2417" i="21"/>
  <c r="D2418" i="21"/>
  <c r="H2418" i="21"/>
  <c r="I2417" i="21"/>
  <c r="D2419" i="21"/>
  <c r="E2418" i="21"/>
  <c r="H2419" i="21"/>
  <c r="I2418" i="21"/>
  <c r="D2420" i="21"/>
  <c r="E2419" i="21"/>
  <c r="I2419" i="21"/>
  <c r="H2420" i="21"/>
  <c r="D2421" i="21"/>
  <c r="E2420" i="21"/>
  <c r="H2421" i="21"/>
  <c r="I2420" i="21"/>
  <c r="E2421" i="21"/>
  <c r="D2422" i="21"/>
  <c r="I2421" i="21"/>
  <c r="H2422" i="21"/>
  <c r="E2422" i="21"/>
  <c r="D2423" i="21"/>
  <c r="H2423" i="21"/>
  <c r="I2422" i="21"/>
  <c r="E2423" i="21"/>
  <c r="D2424" i="21"/>
  <c r="I2423" i="21"/>
  <c r="H2424" i="21"/>
  <c r="D2425" i="21"/>
  <c r="E2424" i="21"/>
  <c r="I2424" i="21"/>
  <c r="H2425" i="21"/>
  <c r="D2426" i="21"/>
  <c r="E2425" i="21"/>
  <c r="H2426" i="21"/>
  <c r="I2425" i="21"/>
  <c r="E2426" i="21"/>
  <c r="D2427" i="21"/>
  <c r="H2427" i="21"/>
  <c r="I2426" i="21"/>
  <c r="E2427" i="21"/>
  <c r="D2428" i="21"/>
  <c r="H2428" i="21"/>
  <c r="I2427" i="21"/>
  <c r="D2429" i="21"/>
  <c r="E2428" i="21"/>
  <c r="I2428" i="21"/>
  <c r="H2429" i="21"/>
  <c r="E2429" i="21"/>
  <c r="D2430" i="21"/>
  <c r="H2430" i="21"/>
  <c r="I2429" i="21"/>
  <c r="E2430" i="21"/>
  <c r="D2431" i="21"/>
  <c r="I2430" i="21"/>
  <c r="H2431" i="21"/>
  <c r="E2431" i="21"/>
  <c r="D2432" i="21"/>
  <c r="H2432" i="21"/>
  <c r="I2431" i="21"/>
  <c r="D2433" i="21"/>
  <c r="E2432" i="21"/>
  <c r="I2432" i="21"/>
  <c r="H2433" i="21"/>
  <c r="D2434" i="21"/>
  <c r="E2433" i="21"/>
  <c r="H2434" i="21"/>
  <c r="I2433" i="21"/>
  <c r="D2435" i="21"/>
  <c r="E2434" i="21"/>
  <c r="I2434" i="21"/>
  <c r="H2435" i="21"/>
  <c r="E2435" i="21"/>
  <c r="D2436" i="21"/>
  <c r="I2435" i="21"/>
  <c r="H2436" i="21"/>
  <c r="D2437" i="21"/>
  <c r="E2436" i="21"/>
  <c r="H2437" i="21"/>
  <c r="I2436" i="21"/>
  <c r="E2437" i="21"/>
  <c r="D2438" i="21"/>
  <c r="H2438" i="21"/>
  <c r="I2437" i="21"/>
  <c r="E2438" i="21"/>
  <c r="D2439" i="21"/>
  <c r="I2438" i="21"/>
  <c r="H2439" i="21"/>
  <c r="E2439" i="21"/>
  <c r="D2440" i="21"/>
  <c r="I2439" i="21"/>
  <c r="H2440" i="21"/>
  <c r="E2440" i="21"/>
  <c r="D2441" i="21"/>
  <c r="I2440" i="21"/>
  <c r="H2441" i="21"/>
  <c r="E2441" i="21"/>
  <c r="D2442" i="21"/>
  <c r="H2442" i="21"/>
  <c r="I2441" i="21"/>
  <c r="E2442" i="21"/>
  <c r="D2443" i="21"/>
  <c r="I2442" i="21"/>
  <c r="H2443" i="21"/>
  <c r="E2443" i="21"/>
  <c r="D2444" i="21"/>
  <c r="H2444" i="21"/>
  <c r="I2443" i="21"/>
  <c r="E2444" i="21"/>
  <c r="D2445" i="21"/>
  <c r="I2444" i="21"/>
  <c r="H2445" i="21"/>
  <c r="E2445" i="21"/>
  <c r="D2446" i="21"/>
  <c r="I2445" i="21"/>
  <c r="H2446" i="21"/>
  <c r="E2446" i="21"/>
  <c r="D2447" i="21"/>
  <c r="I2446" i="21"/>
  <c r="H2447" i="21"/>
  <c r="E2447" i="21"/>
  <c r="D2448" i="21"/>
  <c r="H2448" i="21"/>
  <c r="I2447" i="21"/>
  <c r="D2449" i="21"/>
  <c r="E2448" i="21"/>
  <c r="H2449" i="21"/>
  <c r="I2448" i="21"/>
  <c r="E2449" i="21"/>
  <c r="D2450" i="21"/>
  <c r="I2449" i="21"/>
  <c r="H2450" i="21"/>
  <c r="E2450" i="21"/>
  <c r="D2451" i="21"/>
  <c r="I2450" i="21"/>
  <c r="H2451" i="21"/>
  <c r="D2452" i="21"/>
  <c r="E2451" i="21"/>
  <c r="H2452" i="21"/>
  <c r="I2451" i="21"/>
  <c r="D2453" i="21"/>
  <c r="E2452" i="21"/>
  <c r="I2452" i="21"/>
  <c r="H2453" i="21"/>
  <c r="E2453" i="21"/>
  <c r="D2454" i="21"/>
  <c r="I2453" i="21"/>
  <c r="H2454" i="21"/>
  <c r="D2455" i="21"/>
  <c r="E2454" i="21"/>
  <c r="H2455" i="21"/>
  <c r="I2454" i="21"/>
  <c r="D2456" i="21"/>
  <c r="E2455" i="21"/>
  <c r="I2455" i="21"/>
  <c r="H2456" i="21"/>
  <c r="D2457" i="21"/>
  <c r="E2456" i="21"/>
  <c r="H2457" i="21"/>
  <c r="I2456" i="21"/>
  <c r="E2457" i="21"/>
  <c r="D2458" i="21"/>
  <c r="H2458" i="21"/>
  <c r="I2457" i="21"/>
  <c r="D2459" i="21"/>
  <c r="E2458" i="21"/>
  <c r="I2458" i="21"/>
  <c r="H2459" i="21"/>
  <c r="E2459" i="21"/>
  <c r="D2460" i="21"/>
  <c r="I2459" i="21"/>
  <c r="H2460" i="21"/>
  <c r="E2460" i="21"/>
  <c r="D2461" i="21"/>
  <c r="I2460" i="21"/>
  <c r="H2461" i="21"/>
  <c r="E2461" i="21"/>
  <c r="D2462" i="21"/>
  <c r="I2461" i="21"/>
  <c r="H2462" i="21"/>
  <c r="E2462" i="21"/>
  <c r="D2463" i="21"/>
  <c r="H2463" i="21"/>
  <c r="I2462" i="21"/>
  <c r="D2464" i="21"/>
  <c r="E2463" i="21"/>
  <c r="I2463" i="21"/>
  <c r="H2464" i="21"/>
  <c r="E2464" i="21"/>
  <c r="D2465" i="21"/>
  <c r="H2465" i="21"/>
  <c r="I2464" i="21"/>
  <c r="D2466" i="21"/>
  <c r="E2465" i="21"/>
  <c r="I2465" i="21"/>
  <c r="H2466" i="21"/>
  <c r="E2466" i="21"/>
  <c r="D2467" i="21"/>
  <c r="I2466" i="21"/>
  <c r="H2467" i="21"/>
  <c r="E2467" i="21"/>
  <c r="D2468" i="21"/>
  <c r="I2467" i="21"/>
  <c r="H2468" i="21"/>
  <c r="E2468" i="21"/>
  <c r="D2469" i="21"/>
  <c r="H2469" i="21"/>
  <c r="I2468" i="21"/>
  <c r="E2469" i="21"/>
  <c r="D2470" i="21"/>
  <c r="H2470" i="21"/>
  <c r="I2469" i="21"/>
  <c r="D2471" i="21"/>
  <c r="E2470" i="21"/>
  <c r="H2471" i="21"/>
  <c r="I2470" i="21"/>
  <c r="E2471" i="21"/>
  <c r="D2472" i="21"/>
  <c r="H2472" i="21"/>
  <c r="I2471" i="21"/>
  <c r="E2472" i="21"/>
  <c r="D2473" i="21"/>
  <c r="I2472" i="21"/>
  <c r="H2473" i="21"/>
  <c r="E2473" i="21"/>
  <c r="D2474" i="21"/>
  <c r="I2473" i="21"/>
  <c r="H2474" i="21"/>
  <c r="D2475" i="21"/>
  <c r="E2474" i="21"/>
  <c r="H2475" i="21"/>
  <c r="I2474" i="21"/>
  <c r="E2475" i="21"/>
  <c r="D2476" i="21"/>
  <c r="I2475" i="21"/>
  <c r="H2476" i="21"/>
  <c r="D2477" i="21"/>
  <c r="E2476" i="21"/>
  <c r="I2476" i="21"/>
  <c r="H2477" i="21"/>
  <c r="E2477" i="21"/>
  <c r="D2478" i="21"/>
  <c r="H2478" i="21"/>
  <c r="I2477" i="21"/>
  <c r="E2478" i="21"/>
  <c r="D2479" i="21"/>
  <c r="I2478" i="21"/>
  <c r="H2479" i="21"/>
  <c r="E2479" i="21"/>
  <c r="D2480" i="21"/>
  <c r="H2480" i="21"/>
  <c r="I2479" i="21"/>
  <c r="E2480" i="21"/>
  <c r="D2481" i="21"/>
  <c r="H2481" i="21"/>
  <c r="I2480" i="21"/>
  <c r="D2482" i="21"/>
  <c r="E2481" i="21"/>
  <c r="H2482" i="21"/>
  <c r="I2481" i="21"/>
  <c r="D2483" i="21"/>
  <c r="E2482" i="21"/>
  <c r="I2482" i="21"/>
  <c r="H2483" i="21"/>
  <c r="D2484" i="21"/>
  <c r="E2483" i="21"/>
  <c r="I2483" i="21"/>
  <c r="H2484" i="21"/>
  <c r="D2485" i="21"/>
  <c r="E2484" i="21"/>
  <c r="H2485" i="21"/>
  <c r="I2484" i="21"/>
  <c r="E2485" i="21"/>
  <c r="D2486" i="21"/>
  <c r="I2485" i="21"/>
  <c r="H2486" i="21"/>
  <c r="D2487" i="21"/>
  <c r="E2486" i="21"/>
  <c r="I2486" i="21"/>
  <c r="H2487" i="21"/>
  <c r="E2487" i="21"/>
  <c r="D2488" i="21"/>
  <c r="I2487" i="21"/>
  <c r="H2488" i="21"/>
  <c r="D2489" i="21"/>
  <c r="E2488" i="21"/>
  <c r="I2488" i="21"/>
  <c r="H2489" i="21"/>
  <c r="D2490" i="21"/>
  <c r="E2489" i="21"/>
  <c r="H2490" i="21"/>
  <c r="I2489" i="21"/>
  <c r="E2490" i="21"/>
  <c r="D2491" i="21"/>
  <c r="H2491" i="21"/>
  <c r="I2490" i="21"/>
  <c r="E2491" i="21"/>
  <c r="D2492" i="21"/>
  <c r="H2492" i="21"/>
  <c r="I2491" i="21"/>
  <c r="E2492" i="21"/>
  <c r="D2493" i="21"/>
  <c r="I2492" i="21"/>
  <c r="H2493" i="21"/>
  <c r="D2494" i="21"/>
  <c r="E2493" i="21"/>
  <c r="I2493" i="21"/>
  <c r="H2494" i="21"/>
  <c r="D2495" i="21"/>
  <c r="E2494" i="21"/>
  <c r="I2494" i="21"/>
  <c r="H2495" i="21"/>
  <c r="E2495" i="21"/>
  <c r="D2496" i="21"/>
  <c r="I2495" i="21"/>
  <c r="H2496" i="21"/>
  <c r="E2496" i="21"/>
  <c r="D2497" i="21"/>
  <c r="H2497" i="21"/>
  <c r="I2496" i="21"/>
  <c r="D2498" i="21"/>
  <c r="E2497" i="21"/>
  <c r="H2498" i="21"/>
  <c r="I2497" i="21"/>
  <c r="E2498" i="21"/>
  <c r="D2499" i="21"/>
  <c r="I2498" i="21"/>
  <c r="H2499" i="21"/>
  <c r="E2499" i="21"/>
  <c r="D2500" i="21"/>
  <c r="I2499" i="21"/>
  <c r="H2500" i="21"/>
  <c r="E2500" i="21"/>
  <c r="D2501" i="21"/>
  <c r="I2500" i="21"/>
  <c r="H2501" i="21"/>
  <c r="E2501" i="21"/>
  <c r="D2502" i="21"/>
  <c r="H2502" i="21"/>
  <c r="I2501" i="21"/>
  <c r="E2502" i="21"/>
  <c r="D2503" i="21"/>
  <c r="I2502" i="21"/>
  <c r="H2503" i="21"/>
  <c r="D2504" i="21"/>
  <c r="E2503" i="21"/>
  <c r="I2503" i="21"/>
  <c r="H2504" i="21"/>
  <c r="D2505" i="21"/>
  <c r="E2504" i="21"/>
  <c r="H2505" i="21"/>
  <c r="I2504" i="21"/>
  <c r="E2505" i="21"/>
  <c r="D2506" i="21"/>
  <c r="I2505" i="21"/>
  <c r="H2506" i="21"/>
  <c r="D2507" i="21"/>
  <c r="E2506" i="21"/>
  <c r="I2506" i="21"/>
  <c r="H2507" i="21"/>
  <c r="E2507" i="21"/>
  <c r="D2508" i="21"/>
  <c r="H2508" i="21"/>
  <c r="I2507" i="21"/>
  <c r="E2508" i="21"/>
  <c r="D2509" i="21"/>
  <c r="H2509" i="21"/>
  <c r="I2508" i="21"/>
  <c r="E2509" i="21"/>
  <c r="D2510" i="21"/>
  <c r="I2509" i="21"/>
  <c r="H2510" i="21"/>
  <c r="D2511" i="21"/>
  <c r="E2510" i="21"/>
  <c r="I2510" i="21"/>
  <c r="H2511" i="21"/>
  <c r="D2512" i="21"/>
  <c r="E2511" i="21"/>
  <c r="I2511" i="21"/>
  <c r="H2512" i="21"/>
  <c r="E2512" i="21"/>
  <c r="D2513" i="21"/>
  <c r="H2513" i="21"/>
  <c r="I2512" i="21"/>
  <c r="E2513" i="21"/>
  <c r="D2514" i="21"/>
  <c r="H2514" i="21"/>
  <c r="I2513" i="21"/>
  <c r="E2514" i="21"/>
  <c r="D2515" i="21"/>
  <c r="H2515" i="21"/>
  <c r="I2514" i="21"/>
  <c r="D2516" i="21"/>
  <c r="E2515" i="21"/>
  <c r="H2516" i="21"/>
  <c r="I2515" i="21"/>
  <c r="E2516" i="21"/>
  <c r="D2517" i="21"/>
  <c r="I2516" i="21"/>
  <c r="H2517" i="21"/>
  <c r="E2517" i="21"/>
  <c r="D2518" i="21"/>
  <c r="H2518" i="21"/>
  <c r="I2517" i="21"/>
  <c r="E2518" i="21"/>
  <c r="D2519" i="21"/>
  <c r="H2519" i="21"/>
  <c r="I2518" i="21"/>
  <c r="D2520" i="21"/>
  <c r="E2519" i="21"/>
  <c r="I2519" i="21"/>
  <c r="H2520" i="21"/>
  <c r="E2520" i="21"/>
  <c r="D2521" i="21"/>
  <c r="H2521" i="21"/>
  <c r="I2520" i="21"/>
  <c r="E2521" i="21"/>
  <c r="D2522" i="21"/>
  <c r="I2521" i="21"/>
  <c r="H2522" i="21"/>
  <c r="E2522" i="21"/>
  <c r="D2523" i="21"/>
  <c r="I2522" i="21"/>
  <c r="H2523" i="21"/>
  <c r="E2523" i="21"/>
  <c r="D2524" i="21"/>
  <c r="H2524" i="21"/>
  <c r="I2523" i="21"/>
  <c r="E2524" i="21"/>
  <c r="D2525" i="21"/>
  <c r="I2524" i="21"/>
  <c r="H2525" i="21"/>
  <c r="D2526" i="21"/>
  <c r="E2525" i="21"/>
  <c r="H2526" i="21"/>
  <c r="I2525" i="21"/>
  <c r="D2527" i="21"/>
  <c r="E2526" i="21"/>
  <c r="H2527" i="21"/>
  <c r="I2526" i="21"/>
  <c r="D2528" i="21"/>
  <c r="E2527" i="21"/>
  <c r="H2528" i="21"/>
  <c r="I2527" i="21"/>
  <c r="D2529" i="21"/>
  <c r="E2528" i="21"/>
  <c r="I2528" i="21"/>
  <c r="H2529" i="21"/>
  <c r="D2530" i="21"/>
  <c r="E2529" i="21"/>
  <c r="I2529" i="21"/>
  <c r="H2530" i="21"/>
  <c r="D2531" i="21"/>
  <c r="E2530" i="21"/>
  <c r="H2531" i="21"/>
  <c r="I2530" i="21"/>
  <c r="D2532" i="21"/>
  <c r="E2531" i="21"/>
  <c r="I2531" i="21"/>
  <c r="H2532" i="21"/>
  <c r="E2532" i="21"/>
  <c r="D2533" i="21"/>
  <c r="H2533" i="21"/>
  <c r="I2532" i="21"/>
  <c r="D2534" i="21"/>
  <c r="E2533" i="21"/>
  <c r="H2534" i="21"/>
  <c r="I2533" i="21"/>
  <c r="D2535" i="21"/>
  <c r="E2534" i="21"/>
  <c r="I2534" i="21"/>
  <c r="H2535" i="21"/>
  <c r="E2535" i="21"/>
  <c r="D2536" i="21"/>
  <c r="I2535" i="21"/>
  <c r="H2536" i="21"/>
  <c r="E2536" i="21"/>
  <c r="D2537" i="21"/>
  <c r="I2536" i="21"/>
  <c r="H2537" i="21"/>
  <c r="D2538" i="21"/>
  <c r="E2537" i="21"/>
  <c r="I2537" i="21"/>
  <c r="H2538" i="21"/>
  <c r="E2538" i="21"/>
  <c r="D2539" i="21"/>
  <c r="I2538" i="21"/>
  <c r="H2539" i="21"/>
  <c r="E2539" i="21"/>
  <c r="D2540" i="21"/>
  <c r="I2539" i="21"/>
  <c r="H2540" i="21"/>
  <c r="D2541" i="21"/>
  <c r="E2540" i="21"/>
  <c r="I2540" i="21"/>
  <c r="H2541" i="21"/>
  <c r="D2542" i="21"/>
  <c r="E2541" i="21"/>
  <c r="I2541" i="21"/>
  <c r="H2542" i="21"/>
  <c r="E2542" i="21"/>
  <c r="D2543" i="21"/>
  <c r="I2542" i="21"/>
  <c r="H2543" i="21"/>
  <c r="D2544" i="21"/>
  <c r="E2543" i="21"/>
  <c r="H2544" i="21"/>
  <c r="I2543" i="21"/>
  <c r="E2544" i="21"/>
  <c r="D2545" i="21"/>
  <c r="I2544" i="21"/>
  <c r="H2545" i="21"/>
  <c r="D2546" i="21"/>
  <c r="E2545" i="21"/>
  <c r="H2546" i="21"/>
  <c r="I2545" i="21"/>
  <c r="E2546" i="21"/>
  <c r="D2547" i="21"/>
  <c r="H2547" i="21"/>
  <c r="I2546" i="21"/>
  <c r="D2548" i="21"/>
  <c r="E2547" i="21"/>
  <c r="H2548" i="21"/>
  <c r="I2547" i="21"/>
  <c r="E2548" i="21"/>
  <c r="D2549" i="21"/>
  <c r="I2548" i="21"/>
  <c r="H2549" i="21"/>
  <c r="E2549" i="21"/>
  <c r="D2550" i="21"/>
  <c r="H2550" i="21"/>
  <c r="I2549" i="21"/>
  <c r="D2551" i="21"/>
  <c r="E2550" i="21"/>
  <c r="I2550" i="21"/>
  <c r="H2551" i="21"/>
  <c r="D2552" i="21"/>
  <c r="E2551" i="21"/>
  <c r="I2551" i="21"/>
  <c r="H2552" i="21"/>
  <c r="D2553" i="21"/>
  <c r="E2552" i="21"/>
  <c r="H2553" i="21"/>
  <c r="I2552" i="21"/>
  <c r="D2554" i="21"/>
  <c r="E2553" i="21"/>
  <c r="I2553" i="21"/>
  <c r="H2554" i="21"/>
  <c r="D2555" i="21"/>
  <c r="E2554" i="21"/>
  <c r="H2555" i="21"/>
  <c r="I2554" i="21"/>
  <c r="D2556" i="21"/>
  <c r="E2555" i="21"/>
  <c r="H2556" i="21"/>
  <c r="I2555" i="21"/>
  <c r="D2557" i="21"/>
  <c r="E2556" i="21"/>
  <c r="H2557" i="21"/>
  <c r="I2556" i="21"/>
  <c r="D2558" i="21"/>
  <c r="E2557" i="21"/>
  <c r="H2558" i="21"/>
  <c r="I2557" i="21"/>
  <c r="D2559" i="21"/>
  <c r="E2558" i="21"/>
  <c r="H2559" i="21"/>
  <c r="I2558" i="21"/>
  <c r="D2560" i="21"/>
  <c r="E2559" i="21"/>
  <c r="H2560" i="21"/>
  <c r="I2559" i="21"/>
  <c r="D2561" i="21"/>
  <c r="E2560" i="21"/>
  <c r="I2560" i="21"/>
  <c r="H2561" i="21"/>
  <c r="D2562" i="21"/>
  <c r="E2561" i="21"/>
  <c r="H2562" i="21"/>
  <c r="I2561" i="21"/>
  <c r="E2562" i="21"/>
  <c r="D2563" i="21"/>
  <c r="H2563" i="21"/>
  <c r="I2562" i="21"/>
  <c r="D2564" i="21"/>
  <c r="E2563" i="21"/>
  <c r="H2564" i="21"/>
  <c r="I2563" i="21"/>
  <c r="D2565" i="21"/>
  <c r="E2564" i="21"/>
  <c r="H2565" i="21"/>
  <c r="I2564" i="21"/>
  <c r="D2566" i="21"/>
  <c r="E2565" i="21"/>
  <c r="H2566" i="21"/>
  <c r="I2565" i="21"/>
  <c r="D2567" i="21"/>
  <c r="E2566" i="21"/>
  <c r="I2566" i="21"/>
  <c r="H2567" i="21"/>
  <c r="E2567" i="21"/>
  <c r="D2568" i="21"/>
  <c r="H2568" i="21"/>
  <c r="I2567" i="21"/>
  <c r="D2569" i="21"/>
  <c r="E2568" i="21"/>
  <c r="I2568" i="21"/>
  <c r="H2569" i="21"/>
  <c r="D2570" i="21"/>
  <c r="E2569" i="21"/>
  <c r="H2570" i="21"/>
  <c r="I2569" i="21"/>
  <c r="D2571" i="21"/>
  <c r="E2570" i="21"/>
  <c r="H2571" i="21"/>
  <c r="I2570" i="21"/>
  <c r="D2572" i="21"/>
  <c r="E2571" i="21"/>
  <c r="I2571" i="21"/>
  <c r="H2572" i="21"/>
  <c r="E2572" i="21"/>
  <c r="D2573" i="21"/>
  <c r="H2573" i="21"/>
  <c r="I2572" i="21"/>
  <c r="D2574" i="21"/>
  <c r="E2573" i="21"/>
  <c r="H2574" i="21"/>
  <c r="I2573" i="21"/>
  <c r="E2574" i="21"/>
  <c r="D2575" i="21"/>
  <c r="I2574" i="21"/>
  <c r="H2575" i="21"/>
  <c r="D2576" i="21"/>
  <c r="E2575" i="21"/>
  <c r="H2576" i="21"/>
  <c r="I2575" i="21"/>
  <c r="D2577" i="21"/>
  <c r="E2576" i="21"/>
  <c r="I2576" i="21"/>
  <c r="H2577" i="21"/>
  <c r="E2577" i="21"/>
  <c r="D2578" i="21"/>
  <c r="I2577" i="21"/>
  <c r="H2578" i="21"/>
  <c r="E2578" i="21"/>
  <c r="D2579" i="21"/>
  <c r="H2579" i="21"/>
  <c r="I2578" i="21"/>
  <c r="D2580" i="21"/>
  <c r="E2579" i="21"/>
  <c r="I2579" i="21"/>
  <c r="H2580" i="21"/>
  <c r="D2581" i="21"/>
  <c r="E2580" i="21"/>
  <c r="H2581" i="21"/>
  <c r="I2580" i="21"/>
  <c r="D2582" i="21"/>
  <c r="E2581" i="21"/>
  <c r="H2582" i="21"/>
  <c r="I2581" i="21"/>
  <c r="E2582" i="21"/>
  <c r="D2583" i="21"/>
  <c r="H2583" i="21"/>
  <c r="I2582" i="21"/>
  <c r="D2584" i="21"/>
  <c r="E2583" i="21"/>
  <c r="H2584" i="21"/>
  <c r="I2583" i="21"/>
  <c r="D2585" i="21"/>
  <c r="E2584" i="21"/>
  <c r="I2584" i="21"/>
  <c r="H2585" i="21"/>
  <c r="D2586" i="21"/>
  <c r="E2585" i="21"/>
  <c r="H2586" i="21"/>
  <c r="I2585" i="21"/>
  <c r="E2586" i="21"/>
  <c r="D2587" i="21"/>
  <c r="I2586" i="21"/>
  <c r="H2587" i="21"/>
  <c r="D2588" i="21"/>
  <c r="E2587" i="21"/>
  <c r="I2587" i="21"/>
  <c r="H2588" i="21"/>
  <c r="D2589" i="21"/>
  <c r="E2588" i="21"/>
  <c r="H2589" i="21"/>
  <c r="I2588" i="21"/>
  <c r="E2589" i="21"/>
  <c r="D2590" i="21"/>
  <c r="H2590" i="21"/>
  <c r="I2589" i="21"/>
  <c r="E2590" i="21"/>
  <c r="D2591" i="21"/>
  <c r="H2591" i="21"/>
  <c r="I2590" i="21"/>
  <c r="E2591" i="21"/>
  <c r="D2592" i="21"/>
  <c r="I2591" i="21"/>
  <c r="H2592" i="21"/>
  <c r="D2593" i="21"/>
  <c r="E2592" i="21"/>
  <c r="H2593" i="21"/>
  <c r="I2592" i="21"/>
  <c r="E2593" i="21"/>
  <c r="D2594" i="21"/>
  <c r="H2594" i="21"/>
  <c r="I2593" i="21"/>
  <c r="E2594" i="21"/>
  <c r="D2595" i="21"/>
  <c r="H2595" i="21"/>
  <c r="I2594" i="21"/>
  <c r="E2595" i="21"/>
  <c r="D2596" i="21"/>
  <c r="I2595" i="21"/>
  <c r="H2596" i="21"/>
  <c r="E2596" i="21"/>
  <c r="D2597" i="21"/>
  <c r="H2597" i="21"/>
  <c r="I2596" i="21"/>
  <c r="D2598" i="21"/>
  <c r="E2597" i="21"/>
  <c r="H2598" i="21"/>
  <c r="I2597" i="21"/>
  <c r="D2599" i="21"/>
  <c r="E2598" i="21"/>
  <c r="H2599" i="21"/>
  <c r="I2598" i="21"/>
  <c r="E2599" i="21"/>
  <c r="D2600" i="21"/>
  <c r="I2599" i="21"/>
  <c r="H2600" i="21"/>
  <c r="D2601" i="21"/>
  <c r="E2600" i="21"/>
  <c r="H2601" i="21"/>
  <c r="I2600" i="21"/>
  <c r="D2602" i="21"/>
  <c r="E2601" i="21"/>
  <c r="H2602" i="21"/>
  <c r="I2601" i="21"/>
  <c r="D2603" i="21"/>
  <c r="E2602" i="21"/>
  <c r="H2603" i="21"/>
  <c r="I2602" i="21"/>
  <c r="D2604" i="21"/>
  <c r="E2603" i="21"/>
  <c r="H2604" i="21"/>
  <c r="I2603" i="21"/>
  <c r="E2604" i="21"/>
  <c r="D2605" i="21"/>
  <c r="I2604" i="21"/>
  <c r="H2605" i="21"/>
  <c r="E2605" i="21"/>
  <c r="D2606" i="21"/>
  <c r="H2606" i="21"/>
  <c r="I2605" i="21"/>
  <c r="E2606" i="21"/>
  <c r="D2607" i="21"/>
  <c r="I2606" i="21"/>
  <c r="H2607" i="21"/>
  <c r="D2608" i="21"/>
  <c r="E2607" i="21"/>
  <c r="H2608" i="21"/>
  <c r="I2607" i="21"/>
  <c r="D2609" i="21"/>
  <c r="E2608" i="21"/>
  <c r="I2608" i="21"/>
  <c r="H2609" i="21"/>
  <c r="D2610" i="21"/>
  <c r="E2609" i="21"/>
  <c r="I2609" i="21"/>
  <c r="H2610" i="21"/>
  <c r="D2611" i="21"/>
  <c r="E2610" i="21"/>
  <c r="I2610" i="21"/>
  <c r="H2611" i="21"/>
  <c r="E2611" i="21"/>
  <c r="D2612" i="21"/>
  <c r="H2612" i="21"/>
  <c r="I2611" i="21"/>
  <c r="D2613" i="21"/>
  <c r="E2612" i="21"/>
  <c r="H2613" i="21"/>
  <c r="I2612" i="21"/>
  <c r="E2613" i="21"/>
  <c r="D2614" i="21"/>
  <c r="I2613" i="21"/>
  <c r="H2614" i="21"/>
  <c r="D2615" i="21"/>
  <c r="E2614" i="21"/>
  <c r="H2615" i="21"/>
  <c r="I2614" i="21"/>
  <c r="E2615" i="21"/>
  <c r="D2616" i="21"/>
  <c r="I2615" i="21"/>
  <c r="H2616" i="21"/>
  <c r="D2617" i="21"/>
  <c r="E2616" i="21"/>
  <c r="I2616" i="21"/>
  <c r="H2617" i="21"/>
  <c r="E2617" i="21"/>
  <c r="D2618" i="21"/>
  <c r="I2617" i="21"/>
  <c r="H2618" i="21"/>
  <c r="E2618" i="21"/>
  <c r="D2619" i="21"/>
  <c r="I2618" i="21"/>
  <c r="H2619" i="21"/>
  <c r="E2619" i="21"/>
  <c r="D2620" i="21"/>
  <c r="I2619" i="21"/>
  <c r="H2620" i="21"/>
  <c r="D2621" i="21"/>
  <c r="E2620" i="21"/>
  <c r="H2621" i="21"/>
  <c r="I2620" i="21"/>
  <c r="D2622" i="21"/>
  <c r="E2621" i="21"/>
  <c r="I2621" i="21"/>
  <c r="H2622" i="21"/>
  <c r="D2623" i="21"/>
  <c r="E2622" i="21"/>
  <c r="H2623" i="21"/>
  <c r="I2622" i="21"/>
  <c r="D2624" i="21"/>
  <c r="E2623" i="21"/>
  <c r="H2624" i="21"/>
  <c r="I2623" i="21"/>
  <c r="D2625" i="21"/>
  <c r="E2624" i="21"/>
  <c r="I2624" i="21"/>
  <c r="H2625" i="21"/>
  <c r="D2626" i="21"/>
  <c r="E2625" i="21"/>
  <c r="H2626" i="21"/>
  <c r="I2625" i="21"/>
  <c r="D2627" i="21"/>
  <c r="E2626" i="21"/>
  <c r="H2627" i="21"/>
  <c r="I2626" i="21"/>
  <c r="E2627" i="21"/>
  <c r="D2628" i="21"/>
  <c r="I2627" i="21"/>
  <c r="H2628" i="21"/>
  <c r="D2629" i="21"/>
  <c r="E2628" i="21"/>
  <c r="H2629" i="21"/>
  <c r="I2628" i="21"/>
  <c r="E2629" i="21"/>
  <c r="D2630" i="21"/>
  <c r="I2629" i="21"/>
  <c r="H2630" i="21"/>
  <c r="E2630" i="21"/>
  <c r="D2631" i="21"/>
  <c r="H2631" i="21"/>
  <c r="I2630" i="21"/>
  <c r="D2632" i="21"/>
  <c r="E2631" i="21"/>
  <c r="I2631" i="21"/>
  <c r="H2632" i="21"/>
  <c r="D2633" i="21"/>
  <c r="E2632" i="21"/>
  <c r="I2632" i="21"/>
  <c r="H2633" i="21"/>
  <c r="D2634" i="21"/>
  <c r="E2633" i="21"/>
  <c r="I2633" i="21"/>
  <c r="H2634" i="21"/>
  <c r="E2634" i="21"/>
  <c r="D2635" i="21"/>
  <c r="I2634" i="21"/>
  <c r="H2635" i="21"/>
  <c r="E2635" i="21"/>
  <c r="D2636" i="21"/>
  <c r="H2636" i="21"/>
  <c r="I2635" i="21"/>
  <c r="D2637" i="21"/>
  <c r="E2636" i="21"/>
  <c r="H2637" i="21"/>
  <c r="I2636" i="21"/>
  <c r="D2638" i="21"/>
  <c r="E2637" i="21"/>
  <c r="I2637" i="21"/>
  <c r="H2638" i="21"/>
  <c r="E2638" i="21"/>
  <c r="D2639" i="21"/>
  <c r="I2638" i="21"/>
  <c r="H2639" i="21"/>
  <c r="E2639" i="21"/>
  <c r="D2640" i="21"/>
  <c r="I2639" i="21"/>
  <c r="H2640" i="21"/>
  <c r="D2641" i="21"/>
  <c r="E2640" i="21"/>
  <c r="H2641" i="21"/>
  <c r="I2640" i="21"/>
  <c r="E2641" i="21"/>
  <c r="D2642" i="21"/>
  <c r="I2641" i="21"/>
  <c r="H2642" i="21"/>
  <c r="E2642" i="21"/>
  <c r="D2643" i="21"/>
  <c r="I2642" i="21"/>
  <c r="H2643" i="21"/>
  <c r="E2643" i="21"/>
  <c r="D2644" i="21"/>
  <c r="I2643" i="21"/>
  <c r="H2644" i="21"/>
  <c r="E2644" i="21"/>
  <c r="D2645" i="21"/>
  <c r="I2644" i="21"/>
  <c r="H2645" i="21"/>
  <c r="E2645" i="21"/>
  <c r="D2646" i="21"/>
  <c r="H2646" i="21"/>
  <c r="I2645" i="21"/>
  <c r="D2647" i="21"/>
  <c r="E2646" i="21"/>
  <c r="H2647" i="21"/>
  <c r="I2646" i="21"/>
  <c r="D2648" i="21"/>
  <c r="E2647" i="21"/>
  <c r="H2648" i="21"/>
  <c r="I2647" i="21"/>
  <c r="D2649" i="21"/>
  <c r="E2648" i="21"/>
  <c r="H2649" i="21"/>
  <c r="I2648" i="21"/>
  <c r="D2650" i="21"/>
  <c r="E2649" i="21"/>
  <c r="I2649" i="21"/>
  <c r="H2650" i="21"/>
  <c r="E2650" i="21"/>
  <c r="D2651" i="21"/>
  <c r="H2651" i="21"/>
  <c r="I2650" i="21"/>
  <c r="D2652" i="21"/>
  <c r="I2651" i="21"/>
  <c r="H2652" i="21"/>
  <c r="E2652" i="21"/>
  <c r="D2653" i="21"/>
  <c r="I2652" i="21"/>
  <c r="H2653" i="21"/>
  <c r="D2654" i="21"/>
  <c r="E2653" i="21"/>
  <c r="I2653" i="21"/>
  <c r="H2654" i="21"/>
  <c r="E2654" i="21"/>
  <c r="D2655" i="21"/>
  <c r="H2655" i="21"/>
  <c r="I2654" i="21"/>
  <c r="E2655" i="21"/>
  <c r="D2656" i="21"/>
  <c r="H2656" i="21"/>
  <c r="I2655" i="21"/>
  <c r="D2657" i="21"/>
  <c r="E2656" i="21"/>
  <c r="I2656" i="21"/>
  <c r="H2657" i="21"/>
  <c r="D2658" i="21"/>
  <c r="E2657" i="21"/>
  <c r="I2657" i="21"/>
  <c r="H2658" i="21"/>
  <c r="D2659" i="21"/>
  <c r="E2658" i="21"/>
  <c r="I2658" i="21"/>
  <c r="H2659" i="21"/>
  <c r="E2659" i="21"/>
  <c r="D2660" i="21"/>
  <c r="H2660" i="21"/>
  <c r="I2659" i="21"/>
  <c r="D2661" i="21"/>
  <c r="E2660" i="21"/>
  <c r="H2661" i="21"/>
  <c r="I2660" i="21"/>
  <c r="D2662" i="21"/>
  <c r="E2661" i="21"/>
  <c r="I2661" i="21"/>
  <c r="H2662" i="21"/>
  <c r="E2662" i="21"/>
  <c r="D2663" i="21"/>
  <c r="H2663" i="21"/>
  <c r="I2662" i="21"/>
  <c r="E2663" i="21"/>
  <c r="D2664" i="21"/>
  <c r="I2663" i="21"/>
  <c r="H2664" i="21"/>
  <c r="D2665" i="21"/>
  <c r="E2664" i="21"/>
  <c r="I2664" i="21"/>
  <c r="H2665" i="21"/>
  <c r="E2665" i="21"/>
  <c r="D2666" i="21"/>
  <c r="I2665" i="21"/>
  <c r="H2666" i="21"/>
  <c r="D2667" i="21"/>
  <c r="E2666" i="21"/>
  <c r="H2667" i="21"/>
  <c r="I2666" i="21"/>
  <c r="E2667" i="21"/>
  <c r="D2668" i="21"/>
  <c r="H2668" i="21"/>
  <c r="I2667" i="21"/>
  <c r="D2669" i="21"/>
  <c r="E2668" i="21"/>
  <c r="H2669" i="21"/>
  <c r="I2668" i="21"/>
  <c r="E2669" i="21"/>
  <c r="D2670" i="21"/>
  <c r="H2670" i="21"/>
  <c r="I2669" i="21"/>
  <c r="E2670" i="21"/>
  <c r="D2671" i="21"/>
  <c r="H2671" i="21"/>
  <c r="I2670" i="21"/>
  <c r="D2672" i="21"/>
  <c r="E2671" i="21"/>
  <c r="I2671" i="21"/>
  <c r="H2672" i="21"/>
  <c r="D2673" i="21"/>
  <c r="E2672" i="21"/>
  <c r="I2672" i="21"/>
  <c r="H2673" i="21"/>
  <c r="D2674" i="21"/>
  <c r="E2673" i="21"/>
  <c r="H2674" i="21"/>
  <c r="I2673" i="21"/>
  <c r="D2675" i="21"/>
  <c r="E2674" i="21"/>
  <c r="H2675" i="21"/>
  <c r="I2674" i="21"/>
  <c r="E2675" i="21"/>
  <c r="D2676" i="21"/>
  <c r="I2675" i="21"/>
  <c r="H2676" i="21"/>
  <c r="E2676" i="21"/>
  <c r="D2677" i="21"/>
  <c r="H2677" i="21"/>
  <c r="I2676" i="21"/>
  <c r="D2678" i="21"/>
  <c r="E2677" i="21"/>
  <c r="H2678" i="21"/>
  <c r="I2677" i="21"/>
  <c r="E2678" i="21"/>
  <c r="D2679" i="21"/>
  <c r="H2679" i="21"/>
  <c r="I2678" i="21"/>
  <c r="D2680" i="21"/>
  <c r="E2679" i="21"/>
  <c r="H2680" i="21"/>
  <c r="I2679" i="21"/>
  <c r="D2681" i="21"/>
  <c r="E2680" i="21"/>
  <c r="I2680" i="21"/>
  <c r="H2681" i="21"/>
  <c r="E2681" i="21"/>
  <c r="D2682" i="21"/>
  <c r="I2681" i="21"/>
  <c r="H2682" i="21"/>
  <c r="D2683" i="21"/>
  <c r="E2682" i="21"/>
  <c r="H2683" i="21"/>
  <c r="I2682" i="21"/>
  <c r="E2683" i="21"/>
  <c r="D2684" i="21"/>
  <c r="I2683" i="21"/>
  <c r="H2684" i="21"/>
  <c r="E2684" i="21"/>
  <c r="D2685" i="21"/>
  <c r="H2685" i="21"/>
  <c r="I2684" i="21"/>
  <c r="D2686" i="21"/>
  <c r="E2685" i="21"/>
  <c r="H2686" i="21"/>
  <c r="I2685" i="21"/>
  <c r="E2686" i="21"/>
  <c r="D2687" i="21"/>
  <c r="H2687" i="21"/>
  <c r="I2686" i="21"/>
  <c r="D2688" i="21"/>
  <c r="E2687" i="21"/>
  <c r="I2687" i="21"/>
  <c r="H2688" i="21"/>
  <c r="D2689" i="21"/>
  <c r="E2688" i="21"/>
  <c r="I2688" i="21"/>
  <c r="H2689" i="21"/>
  <c r="D2690" i="21"/>
  <c r="E2689" i="21"/>
  <c r="H2690" i="21"/>
  <c r="I2689" i="21"/>
  <c r="D2691" i="21"/>
  <c r="E2690" i="21"/>
  <c r="H2691" i="21"/>
  <c r="I2690" i="21"/>
  <c r="D2692" i="21"/>
  <c r="E2691" i="21"/>
  <c r="I2691" i="21"/>
  <c r="H2692" i="21"/>
  <c r="D2693" i="21"/>
  <c r="E2692" i="21"/>
  <c r="H2693" i="21"/>
  <c r="I2692" i="21"/>
  <c r="E2693" i="21"/>
  <c r="D2694" i="21"/>
  <c r="H2694" i="21"/>
  <c r="I2693" i="21"/>
  <c r="E2694" i="21"/>
  <c r="D2695" i="21"/>
  <c r="H2695" i="21"/>
  <c r="I2694" i="21"/>
  <c r="D2696" i="21"/>
  <c r="E2695" i="21"/>
  <c r="H2696" i="21"/>
  <c r="I2695" i="21"/>
  <c r="D2697" i="21"/>
  <c r="E2696" i="21"/>
  <c r="I2696" i="21"/>
  <c r="H2697" i="21"/>
  <c r="E2697" i="21"/>
  <c r="D2698" i="21"/>
  <c r="I2697" i="21"/>
  <c r="H2698" i="21"/>
  <c r="D2699" i="21"/>
  <c r="E2698" i="21"/>
  <c r="H2699" i="21"/>
  <c r="I2698" i="21"/>
  <c r="E2699" i="21"/>
  <c r="D2700" i="21"/>
  <c r="H2700" i="21"/>
  <c r="I2699" i="21"/>
  <c r="D2701" i="21"/>
  <c r="E2700" i="21"/>
  <c r="H2701" i="21"/>
  <c r="I2700" i="21"/>
  <c r="E2701" i="21"/>
  <c r="D2702" i="21"/>
  <c r="H2702" i="21"/>
  <c r="I2701" i="21"/>
  <c r="E2702" i="21"/>
  <c r="D2703" i="21"/>
  <c r="H2703" i="21"/>
  <c r="I2702" i="21"/>
  <c r="E2703" i="21"/>
  <c r="D2704" i="21"/>
  <c r="I2703" i="21"/>
  <c r="H2704" i="21"/>
  <c r="D2705" i="21"/>
  <c r="E2704" i="21"/>
  <c r="I2704" i="21"/>
  <c r="H2705" i="21"/>
  <c r="D2706" i="21"/>
  <c r="E2705" i="21"/>
  <c r="H2706" i="21"/>
  <c r="I2705" i="21"/>
  <c r="D2707" i="21"/>
  <c r="E2706" i="21"/>
  <c r="H2707" i="21"/>
  <c r="I2706" i="21"/>
  <c r="D2708" i="21"/>
  <c r="E2707" i="21"/>
  <c r="I2707" i="21"/>
  <c r="H2708" i="21"/>
  <c r="D2709" i="21"/>
  <c r="E2708" i="21"/>
  <c r="H2709" i="21"/>
  <c r="I2708" i="21"/>
  <c r="E2709" i="21"/>
  <c r="D2710" i="21"/>
  <c r="I2709" i="21"/>
  <c r="H2710" i="21"/>
  <c r="E2710" i="21"/>
  <c r="D2711" i="21"/>
  <c r="H2711" i="21"/>
  <c r="I2710" i="21"/>
  <c r="D2712" i="21"/>
  <c r="E2711" i="21"/>
  <c r="I2711" i="21"/>
  <c r="H2712" i="21"/>
  <c r="D2713" i="21"/>
  <c r="E2712" i="21"/>
  <c r="I2712" i="21"/>
  <c r="H2713" i="21"/>
  <c r="E2713" i="21"/>
  <c r="D2714" i="21"/>
  <c r="I2713" i="21"/>
  <c r="H2714" i="21"/>
  <c r="D2715" i="21"/>
  <c r="E2714" i="21"/>
  <c r="H2715" i="21"/>
  <c r="I2714" i="21"/>
  <c r="E2715" i="21"/>
  <c r="D2716" i="21"/>
  <c r="H2716" i="21"/>
  <c r="I2715" i="21"/>
  <c r="E2716" i="21"/>
  <c r="D2717" i="21"/>
  <c r="H2717" i="21"/>
  <c r="I2716" i="21"/>
  <c r="E2717" i="21"/>
  <c r="D2718" i="21"/>
  <c r="H2718" i="21"/>
  <c r="I2717" i="21"/>
  <c r="D2719" i="21"/>
  <c r="E2718" i="21"/>
  <c r="H2719" i="21"/>
  <c r="I2718" i="21"/>
  <c r="D2720" i="21"/>
  <c r="E2719" i="21"/>
  <c r="I2719" i="21"/>
  <c r="H2720" i="21"/>
  <c r="D2721" i="21"/>
  <c r="E2720" i="21"/>
  <c r="H2721" i="21"/>
  <c r="I2720" i="21"/>
  <c r="D2722" i="21"/>
  <c r="E2721" i="21"/>
  <c r="H2722" i="21"/>
  <c r="I2721" i="21"/>
  <c r="D2723" i="21"/>
  <c r="E2722" i="21"/>
  <c r="H2723" i="21"/>
  <c r="I2722" i="21"/>
  <c r="D2724" i="21"/>
  <c r="E2723" i="21"/>
  <c r="I2723" i="21"/>
  <c r="H2724" i="21"/>
  <c r="D2725" i="21"/>
  <c r="E2724" i="21"/>
  <c r="H2725" i="21"/>
  <c r="I2724" i="21"/>
  <c r="D2726" i="21"/>
  <c r="E2725" i="21"/>
  <c r="H2726" i="21"/>
  <c r="I2725" i="21"/>
  <c r="E2726" i="21"/>
  <c r="D2727" i="21"/>
  <c r="H2727" i="21"/>
  <c r="I2726" i="21"/>
  <c r="D2728" i="21"/>
  <c r="E2727" i="21"/>
  <c r="H2728" i="21"/>
  <c r="I2727" i="21"/>
  <c r="D2729" i="21"/>
  <c r="E2728" i="21"/>
  <c r="H2729" i="21"/>
  <c r="I2728" i="21"/>
  <c r="E2729" i="21"/>
  <c r="D2730" i="21"/>
  <c r="I2729" i="21"/>
  <c r="H2730" i="21"/>
  <c r="D2731" i="21"/>
  <c r="E2730" i="21"/>
  <c r="H2731" i="21"/>
  <c r="I2730" i="21"/>
  <c r="E2731" i="21"/>
  <c r="D2732" i="21"/>
  <c r="H2732" i="21"/>
  <c r="I2731" i="21"/>
  <c r="D2733" i="21"/>
  <c r="E2732" i="21"/>
  <c r="H2733" i="21"/>
  <c r="I2732" i="21"/>
  <c r="E2733" i="21"/>
  <c r="D2734" i="21"/>
  <c r="I2733" i="21"/>
  <c r="H2734" i="21"/>
  <c r="E2734" i="21"/>
  <c r="D2735" i="21"/>
  <c r="H2735" i="21"/>
  <c r="I2734" i="21"/>
  <c r="E2735" i="21"/>
  <c r="D2736" i="21"/>
  <c r="I2735" i="21"/>
  <c r="H2736" i="21"/>
  <c r="D2737" i="21"/>
  <c r="E2736" i="21"/>
  <c r="H2737" i="21"/>
  <c r="I2736" i="21"/>
  <c r="D2738" i="21"/>
  <c r="E2737" i="21"/>
  <c r="H2738" i="21"/>
  <c r="I2737" i="21"/>
  <c r="D2739" i="21"/>
  <c r="E2738" i="21"/>
  <c r="H2739" i="21"/>
  <c r="I2738" i="21"/>
  <c r="D2740" i="21"/>
  <c r="E2739" i="21"/>
  <c r="I2739" i="21"/>
  <c r="H2740" i="21"/>
  <c r="E2740" i="21"/>
  <c r="D2741" i="21"/>
  <c r="H2741" i="21"/>
  <c r="I2740" i="21"/>
  <c r="E2741" i="21"/>
  <c r="D2742" i="21"/>
  <c r="I2741" i="21"/>
  <c r="H2742" i="21"/>
  <c r="D2743" i="21"/>
  <c r="E2742" i="21"/>
  <c r="H2743" i="21"/>
  <c r="I2742" i="21"/>
  <c r="D2744" i="21"/>
  <c r="E2743" i="21"/>
  <c r="I2743" i="21"/>
  <c r="H2744" i="21"/>
  <c r="D2745" i="21"/>
  <c r="E2744" i="21"/>
  <c r="I2744" i="21"/>
  <c r="H2745" i="21"/>
  <c r="D2746" i="21"/>
  <c r="E2745" i="21"/>
  <c r="I2745" i="21"/>
  <c r="H2746" i="21"/>
  <c r="D2747" i="21"/>
  <c r="E2746" i="21"/>
  <c r="H2747" i="21"/>
  <c r="I2746" i="21"/>
  <c r="E2747" i="21"/>
  <c r="D2748" i="21"/>
  <c r="I2747" i="21"/>
  <c r="H2748" i="21"/>
  <c r="E2748" i="21"/>
  <c r="D2749" i="21"/>
  <c r="H2749" i="21"/>
  <c r="I2748" i="21"/>
  <c r="E2749" i="21"/>
  <c r="D2750" i="21"/>
  <c r="I2749" i="21"/>
  <c r="H2750" i="21"/>
  <c r="E2750" i="21"/>
  <c r="D2751" i="21"/>
  <c r="H2751" i="21"/>
  <c r="I2750" i="21"/>
  <c r="D2752" i="21"/>
  <c r="E2751" i="21"/>
  <c r="I2751" i="21"/>
  <c r="H2752" i="21"/>
  <c r="D2753" i="21"/>
  <c r="E2752" i="21"/>
  <c r="I2752" i="21"/>
  <c r="H2753" i="21"/>
  <c r="D2754" i="21"/>
  <c r="E2753" i="21"/>
  <c r="H2754" i="21"/>
  <c r="I2753" i="21"/>
  <c r="D2755" i="21"/>
  <c r="E2754" i="21"/>
  <c r="H2755" i="21"/>
  <c r="I2754" i="21"/>
  <c r="E2755" i="21"/>
  <c r="D2756" i="21"/>
  <c r="I2755" i="21"/>
  <c r="H2756" i="21"/>
  <c r="D2757" i="21"/>
  <c r="E2756" i="21"/>
  <c r="H2757" i="21"/>
  <c r="I2756" i="21"/>
  <c r="E2757" i="21"/>
  <c r="D2758" i="21"/>
  <c r="I2757" i="21"/>
  <c r="H2758" i="21"/>
  <c r="E2758" i="21"/>
  <c r="D2759" i="21"/>
  <c r="H2759" i="21"/>
  <c r="I2758" i="21"/>
  <c r="D2760" i="21"/>
  <c r="E2759" i="21"/>
  <c r="I2759" i="21"/>
  <c r="H2760" i="21"/>
  <c r="D2761" i="21"/>
  <c r="E2760" i="21"/>
  <c r="I2760" i="21"/>
  <c r="H2761" i="21"/>
  <c r="E2761" i="21"/>
  <c r="D2762" i="21"/>
  <c r="I2761" i="21"/>
  <c r="H2762" i="21"/>
  <c r="D2763" i="21"/>
  <c r="E2762" i="21"/>
  <c r="I2762" i="21"/>
  <c r="H2763" i="21"/>
  <c r="E2763" i="21"/>
  <c r="D2764" i="21"/>
  <c r="I2763" i="21"/>
  <c r="H2764" i="21"/>
  <c r="D2765" i="21"/>
  <c r="E2764" i="21"/>
  <c r="H2765" i="21"/>
  <c r="I2764" i="21"/>
  <c r="D2766" i="21"/>
  <c r="E2765" i="21"/>
  <c r="H2766" i="21"/>
  <c r="I2765" i="21"/>
  <c r="E2766" i="21"/>
  <c r="D2767" i="21"/>
  <c r="H2767" i="21"/>
  <c r="I2766" i="21"/>
  <c r="E2767" i="21"/>
  <c r="D2768" i="21"/>
  <c r="H2768" i="21"/>
  <c r="I2767" i="21"/>
  <c r="D2769" i="21"/>
  <c r="E2768" i="21"/>
  <c r="I2768" i="21"/>
  <c r="H2769" i="21"/>
  <c r="E2769" i="21"/>
  <c r="D2770" i="21"/>
  <c r="H2770" i="21"/>
  <c r="I2769" i="21"/>
  <c r="E2770" i="21"/>
  <c r="D2771" i="21"/>
  <c r="I2770" i="21"/>
  <c r="H2771" i="21"/>
  <c r="E2771" i="21"/>
  <c r="D2772" i="21"/>
  <c r="H2772" i="21"/>
  <c r="I2771" i="21"/>
  <c r="E2772" i="21"/>
  <c r="D2773" i="21"/>
  <c r="H2773" i="21"/>
  <c r="I2772" i="21"/>
  <c r="E2773" i="21"/>
  <c r="D2774" i="21"/>
  <c r="H2774" i="21"/>
  <c r="I2773" i="21"/>
  <c r="E2774" i="21"/>
  <c r="D2775" i="21"/>
  <c r="I2774" i="21"/>
  <c r="H2775" i="21"/>
  <c r="E2775" i="21"/>
  <c r="D2776" i="21"/>
  <c r="I2775" i="21"/>
  <c r="H2776" i="21"/>
  <c r="D2777" i="21"/>
  <c r="E2776" i="21"/>
  <c r="H2777" i="21"/>
  <c r="I2776" i="21"/>
  <c r="D2778" i="21"/>
  <c r="E2777" i="21"/>
  <c r="I2777" i="21"/>
  <c r="H2778" i="21"/>
  <c r="E2778" i="21"/>
  <c r="D2779" i="21"/>
  <c r="H2779" i="21"/>
  <c r="I2778" i="21"/>
  <c r="D2780" i="21"/>
  <c r="E2779" i="21"/>
  <c r="H2780" i="21"/>
  <c r="I2779" i="21"/>
  <c r="D2781" i="21"/>
  <c r="E2780" i="21"/>
  <c r="H2781" i="21"/>
  <c r="I2780" i="21"/>
  <c r="D2782" i="21"/>
  <c r="E2781" i="21"/>
  <c r="H2782" i="21"/>
  <c r="I2781" i="21"/>
  <c r="E2782" i="21"/>
  <c r="D2783" i="21"/>
  <c r="H2783" i="21"/>
  <c r="I2782" i="21"/>
  <c r="E2783" i="21"/>
  <c r="D2784" i="21"/>
  <c r="I2783" i="21"/>
  <c r="H2784" i="21"/>
  <c r="D2785" i="21"/>
  <c r="E2784" i="21"/>
  <c r="H2785" i="21"/>
  <c r="I2784" i="21"/>
  <c r="E2785" i="21"/>
  <c r="D2786" i="21"/>
  <c r="H2786" i="21"/>
  <c r="I2785" i="21"/>
  <c r="E2786" i="21"/>
  <c r="D2787" i="21"/>
  <c r="H2787" i="21"/>
  <c r="I2786" i="21"/>
  <c r="D2788" i="21"/>
  <c r="E2787" i="21"/>
  <c r="H2788" i="21"/>
  <c r="I2787" i="21"/>
  <c r="D2789" i="21"/>
  <c r="E2788" i="21"/>
  <c r="I2788" i="21"/>
  <c r="H2789" i="21"/>
  <c r="D2790" i="21"/>
  <c r="E2789" i="21"/>
  <c r="I2789" i="21"/>
  <c r="H2790" i="21"/>
  <c r="E2790" i="21"/>
  <c r="D2791" i="21"/>
  <c r="H2791" i="21"/>
  <c r="I2790" i="21"/>
  <c r="E2791" i="21"/>
  <c r="D2792" i="21"/>
  <c r="H2792" i="21"/>
  <c r="I2791" i="21"/>
  <c r="D2793" i="21"/>
  <c r="E2792" i="21"/>
  <c r="H2793" i="21"/>
  <c r="I2792" i="21"/>
  <c r="D2794" i="21"/>
  <c r="E2793" i="21"/>
  <c r="H2794" i="21"/>
  <c r="I2793" i="21"/>
  <c r="E2794" i="21"/>
  <c r="D2795" i="21"/>
  <c r="H2795" i="21"/>
  <c r="I2794" i="21"/>
  <c r="E2795" i="21"/>
  <c r="D2796" i="21"/>
  <c r="H2796" i="21"/>
  <c r="I2795" i="21"/>
  <c r="D2797" i="21"/>
  <c r="E2796" i="21"/>
  <c r="I2796" i="21"/>
  <c r="H2797" i="21"/>
  <c r="D2798" i="21"/>
  <c r="E2797" i="21"/>
  <c r="I2797" i="21"/>
  <c r="H2798" i="21"/>
  <c r="E2798" i="21"/>
  <c r="D2799" i="21"/>
  <c r="H2799" i="21"/>
  <c r="I2798" i="21"/>
  <c r="D2800" i="21"/>
  <c r="E2799" i="21"/>
  <c r="H2800" i="21"/>
  <c r="I2799" i="21"/>
  <c r="D2801" i="21"/>
  <c r="E2800" i="21"/>
  <c r="I2800" i="21"/>
  <c r="H2801" i="21"/>
  <c r="E2801" i="21"/>
  <c r="D2802" i="21"/>
  <c r="I2801" i="21"/>
  <c r="H2802" i="21"/>
  <c r="E2802" i="21"/>
  <c r="D2803" i="21"/>
  <c r="I2802" i="21"/>
  <c r="H2803" i="21"/>
  <c r="D2804" i="21"/>
  <c r="E2803" i="21"/>
  <c r="H2804" i="21"/>
  <c r="I2803" i="21"/>
  <c r="D2805" i="21"/>
  <c r="E2804" i="21"/>
  <c r="H2805" i="21"/>
  <c r="I2804" i="21"/>
  <c r="E2805" i="21"/>
  <c r="D2806" i="21"/>
  <c r="H2806" i="21"/>
  <c r="I2805" i="21"/>
  <c r="D2807" i="21"/>
  <c r="E2806" i="21"/>
  <c r="H2807" i="21"/>
  <c r="I2806" i="21"/>
  <c r="D2808" i="21"/>
  <c r="E2807" i="21"/>
  <c r="H2808" i="21"/>
  <c r="I2807" i="21"/>
  <c r="D2809" i="21"/>
  <c r="E2808" i="21"/>
  <c r="H2809" i="21"/>
  <c r="I2808" i="21"/>
  <c r="D2810" i="21"/>
  <c r="E2809" i="21"/>
  <c r="I2809" i="21"/>
  <c r="H2810" i="21"/>
  <c r="E2810" i="21"/>
  <c r="D2811" i="21"/>
  <c r="I2810" i="21"/>
  <c r="H2811" i="21"/>
  <c r="E2811" i="21"/>
  <c r="D2812" i="21"/>
  <c r="H2812" i="21"/>
  <c r="I2811" i="21"/>
  <c r="D2813" i="21"/>
  <c r="E2812" i="21"/>
  <c r="I2812" i="21"/>
  <c r="H2813" i="21"/>
  <c r="E2813" i="21"/>
  <c r="D2814" i="21"/>
  <c r="I2813" i="21"/>
  <c r="H2814" i="21"/>
  <c r="E2814" i="21"/>
  <c r="D2815" i="21"/>
  <c r="I2814" i="21"/>
  <c r="H2815" i="21"/>
  <c r="E2815" i="21"/>
  <c r="D2816" i="21"/>
  <c r="H2816" i="21"/>
  <c r="I2815" i="21"/>
  <c r="D2817" i="21"/>
  <c r="E2816" i="21"/>
  <c r="H2817" i="21"/>
  <c r="I2816" i="21"/>
  <c r="E2817" i="21"/>
  <c r="D2818" i="21"/>
  <c r="H2818" i="21"/>
  <c r="I2817" i="21"/>
  <c r="D2819" i="21"/>
  <c r="E2818" i="21"/>
  <c r="I2818" i="21"/>
  <c r="H2819" i="21"/>
  <c r="E2819" i="21"/>
  <c r="D2820" i="21"/>
  <c r="I2819" i="21"/>
  <c r="H2820" i="21"/>
  <c r="E2820" i="21"/>
  <c r="D2821" i="21"/>
  <c r="H2821" i="21"/>
  <c r="I2820" i="21"/>
  <c r="E2821" i="21"/>
  <c r="D2822" i="21"/>
  <c r="H2822" i="21"/>
  <c r="I2821" i="21"/>
  <c r="E2822" i="21"/>
  <c r="D2823" i="21"/>
  <c r="I2822" i="21"/>
  <c r="H2823" i="21"/>
  <c r="E2823" i="21"/>
  <c r="D2824" i="21"/>
  <c r="H2824" i="21"/>
  <c r="I2823" i="21"/>
  <c r="D2825" i="21"/>
  <c r="E2824" i="21"/>
  <c r="H2825" i="21"/>
  <c r="I2824" i="21"/>
  <c r="D2826" i="21"/>
  <c r="E2825" i="21"/>
  <c r="I2825" i="21"/>
  <c r="H2826" i="21"/>
  <c r="E2826" i="21"/>
  <c r="D2827" i="21"/>
  <c r="H2827" i="21"/>
  <c r="I2826" i="21"/>
  <c r="E2827" i="21"/>
  <c r="D2828" i="21"/>
  <c r="H2828" i="21"/>
  <c r="I2827" i="21"/>
  <c r="E2828" i="21"/>
  <c r="D2829" i="21"/>
  <c r="H2829" i="21"/>
  <c r="I2828" i="21"/>
  <c r="E2829" i="21"/>
  <c r="D2830" i="21"/>
  <c r="H2830" i="21"/>
  <c r="I2829" i="21"/>
  <c r="D2831" i="21"/>
  <c r="E2830" i="21"/>
  <c r="H2831" i="21"/>
  <c r="I2830" i="21"/>
  <c r="E2831" i="21"/>
  <c r="D2832" i="21"/>
  <c r="I2831" i="21"/>
  <c r="H2832" i="21"/>
  <c r="D2833" i="21"/>
  <c r="E2832" i="21"/>
  <c r="H2833" i="21"/>
  <c r="I2832" i="21"/>
  <c r="D2834" i="21"/>
  <c r="E2833" i="21"/>
  <c r="H2834" i="21"/>
  <c r="I2833" i="21"/>
  <c r="E2834" i="21"/>
  <c r="D2835" i="21"/>
  <c r="H2835" i="21"/>
  <c r="I2834" i="21"/>
  <c r="D2836" i="21"/>
  <c r="E2835" i="21"/>
  <c r="I2835" i="21"/>
  <c r="H2836" i="21"/>
  <c r="D2837" i="21"/>
  <c r="E2836" i="21"/>
  <c r="H2837" i="21"/>
  <c r="I2836" i="21"/>
  <c r="E2837" i="21"/>
  <c r="D2838" i="21"/>
  <c r="H2838" i="21"/>
  <c r="I2837" i="21"/>
  <c r="E2838" i="21"/>
  <c r="D2839" i="21"/>
  <c r="H2839" i="21"/>
  <c r="I2838" i="21"/>
  <c r="D2840" i="21"/>
  <c r="E2839" i="21"/>
  <c r="H2840" i="21"/>
  <c r="I2839" i="21"/>
  <c r="D2841" i="21"/>
  <c r="E2840" i="21"/>
  <c r="H2841" i="21"/>
  <c r="I2840" i="21"/>
  <c r="D2842" i="21"/>
  <c r="E2841" i="21"/>
  <c r="I2841" i="21"/>
  <c r="H2842" i="21"/>
  <c r="E2842" i="21"/>
  <c r="D2843" i="21"/>
  <c r="H2843" i="21"/>
  <c r="I2842" i="21"/>
  <c r="D2844" i="21"/>
  <c r="E2843" i="21"/>
  <c r="I2843" i="21"/>
  <c r="H2844" i="21"/>
  <c r="D2845" i="21"/>
  <c r="E2844" i="21"/>
  <c r="H2845" i="21"/>
  <c r="I2844" i="21"/>
  <c r="D2846" i="21"/>
  <c r="E2845" i="21"/>
  <c r="H2846" i="21"/>
  <c r="I2845" i="21"/>
  <c r="D2847" i="21"/>
  <c r="E2846" i="21"/>
  <c r="H2847" i="21"/>
  <c r="I2846" i="21"/>
  <c r="E2847" i="21"/>
  <c r="D2848" i="21"/>
  <c r="H2848" i="21"/>
  <c r="I2847" i="21"/>
  <c r="D2849" i="21"/>
  <c r="E2848" i="21"/>
  <c r="H2849" i="21"/>
  <c r="I2848" i="21"/>
  <c r="E2849" i="21"/>
  <c r="D2850" i="21"/>
  <c r="H2850" i="21"/>
  <c r="I2849" i="21"/>
  <c r="D2851" i="21"/>
  <c r="E2850" i="21"/>
  <c r="H2851" i="21"/>
  <c r="I2850" i="21"/>
  <c r="D2852" i="21"/>
  <c r="E2851" i="21"/>
  <c r="I2851" i="21"/>
  <c r="H2852" i="21"/>
  <c r="D2853" i="21"/>
  <c r="E2852" i="21"/>
  <c r="H2853" i="21"/>
  <c r="I2852" i="21"/>
  <c r="D2854" i="21"/>
  <c r="E2853" i="21"/>
  <c r="I2853" i="21"/>
  <c r="H2854" i="21"/>
  <c r="E2854" i="21"/>
  <c r="D2855" i="21"/>
  <c r="I2854" i="21"/>
  <c r="H2855" i="21"/>
  <c r="D2856" i="21"/>
  <c r="E2855" i="21"/>
  <c r="I2855" i="21"/>
  <c r="H2856" i="21"/>
  <c r="D2857" i="21"/>
  <c r="E2856" i="21"/>
  <c r="H2857" i="21"/>
  <c r="I2856" i="21"/>
  <c r="D2858" i="21"/>
  <c r="E2857" i="21"/>
  <c r="I2857" i="21"/>
  <c r="H2858" i="21"/>
  <c r="D2859" i="21"/>
  <c r="E2858" i="21"/>
  <c r="I2858" i="21"/>
  <c r="H2859" i="21"/>
  <c r="D2860" i="21"/>
  <c r="E2859" i="21"/>
  <c r="H2860" i="21"/>
  <c r="I2859" i="21"/>
  <c r="D2861" i="21"/>
  <c r="E2860" i="21"/>
  <c r="I2860" i="21"/>
  <c r="H2861" i="21"/>
  <c r="D2862" i="21"/>
  <c r="E2861" i="21"/>
  <c r="I2861" i="21"/>
  <c r="H2862" i="21"/>
  <c r="E2862" i="21"/>
  <c r="D2863" i="21"/>
  <c r="H2863" i="21"/>
  <c r="I2862" i="21"/>
  <c r="D2864" i="21"/>
  <c r="E2863" i="21"/>
  <c r="H2864" i="21"/>
  <c r="I2863" i="21"/>
  <c r="E2864" i="21"/>
  <c r="D2865" i="21"/>
  <c r="I2864" i="21"/>
  <c r="H2865" i="21"/>
  <c r="E2865" i="21"/>
  <c r="D2866" i="21"/>
  <c r="I2865" i="21"/>
  <c r="H2866" i="21"/>
  <c r="E2866" i="21"/>
  <c r="D2867" i="21"/>
  <c r="I2866" i="21"/>
  <c r="H2867" i="21"/>
  <c r="E2867" i="21"/>
  <c r="D2868" i="21"/>
  <c r="H2868" i="21"/>
  <c r="I2867" i="21"/>
  <c r="D2869" i="21"/>
  <c r="E2868" i="21"/>
  <c r="I2868" i="21"/>
  <c r="H2869" i="21"/>
  <c r="E2869" i="21"/>
  <c r="D2870" i="21"/>
  <c r="I2869" i="21"/>
  <c r="H2870" i="21"/>
  <c r="E2870" i="21"/>
  <c r="D2871" i="21"/>
  <c r="H2871" i="21"/>
  <c r="I2870" i="21"/>
  <c r="D2872" i="21"/>
  <c r="E2871" i="21"/>
  <c r="H2872" i="21"/>
  <c r="I2871" i="21"/>
  <c r="E2872" i="21"/>
  <c r="D2873" i="21"/>
  <c r="H2873" i="21"/>
  <c r="I2872" i="21"/>
  <c r="E2873" i="21"/>
  <c r="D2874" i="21"/>
  <c r="I2873" i="21"/>
  <c r="H2874" i="21"/>
  <c r="E2874" i="21"/>
  <c r="D2875" i="21"/>
  <c r="I2874" i="21"/>
  <c r="H2875" i="21"/>
  <c r="D2876" i="21"/>
  <c r="E2875" i="21"/>
  <c r="H2876" i="21"/>
  <c r="I2875" i="21"/>
  <c r="D2877" i="21"/>
  <c r="E2876" i="21"/>
  <c r="I2876" i="21"/>
  <c r="H2877" i="21"/>
  <c r="D2878" i="21"/>
  <c r="E2877" i="21"/>
  <c r="H2878" i="21"/>
  <c r="I2877" i="21"/>
  <c r="E2878" i="21"/>
  <c r="D2879" i="21"/>
  <c r="H2879" i="21"/>
  <c r="I2878" i="21"/>
  <c r="E2879" i="21"/>
  <c r="D2880" i="21"/>
  <c r="I2879" i="21"/>
  <c r="H2880" i="21"/>
  <c r="E2880" i="21"/>
  <c r="D2881" i="21"/>
  <c r="H2881" i="21"/>
  <c r="I2880" i="21"/>
  <c r="D2882" i="21"/>
  <c r="E2881" i="21"/>
  <c r="I2881" i="21"/>
  <c r="H2882" i="21"/>
  <c r="E2882" i="21"/>
  <c r="D2883" i="21"/>
  <c r="I2882" i="21"/>
  <c r="H2883" i="21"/>
  <c r="D2884" i="21"/>
  <c r="E2883" i="21"/>
  <c r="H2884" i="21"/>
  <c r="I2883" i="21"/>
  <c r="D2885" i="21"/>
  <c r="E2884" i="21"/>
  <c r="I2884" i="21"/>
  <c r="H2885" i="21"/>
  <c r="E2885" i="21"/>
  <c r="D2886" i="21"/>
  <c r="H2886" i="21"/>
  <c r="I2885" i="21"/>
  <c r="E2886" i="21"/>
  <c r="D2887" i="21"/>
  <c r="H2887" i="21"/>
  <c r="I2886" i="21"/>
  <c r="E2887" i="21"/>
  <c r="D2888" i="21"/>
  <c r="H2888" i="21"/>
  <c r="I2887" i="21"/>
  <c r="E2888" i="21"/>
  <c r="D2889" i="21"/>
  <c r="H2889" i="21"/>
  <c r="I2888" i="21"/>
  <c r="E2889" i="21"/>
  <c r="D2890" i="21"/>
  <c r="I2889" i="21"/>
  <c r="H2890" i="21"/>
  <c r="D2891" i="21"/>
  <c r="E2890" i="21"/>
  <c r="H2891" i="21"/>
  <c r="I2890" i="21"/>
  <c r="D2892" i="21"/>
  <c r="E2891" i="21"/>
  <c r="H2892" i="21"/>
  <c r="I2891" i="21"/>
  <c r="D2893" i="21"/>
  <c r="E2892" i="21"/>
  <c r="H2893" i="21"/>
  <c r="I2892" i="21"/>
  <c r="D2894" i="21"/>
  <c r="E2893" i="21"/>
  <c r="H2894" i="21"/>
  <c r="I2893" i="21"/>
  <c r="E2894" i="21"/>
  <c r="D2895" i="21"/>
  <c r="I2894" i="21"/>
  <c r="H2895" i="21"/>
  <c r="D2896" i="21"/>
  <c r="E2895" i="21"/>
  <c r="I2895" i="21"/>
  <c r="H2896" i="21"/>
  <c r="E2896" i="21"/>
  <c r="D2897" i="21"/>
  <c r="I2896" i="21"/>
  <c r="H2897" i="21"/>
  <c r="D2898" i="21"/>
  <c r="E2897" i="21"/>
  <c r="I2897" i="21"/>
  <c r="H2898" i="21"/>
  <c r="D2899" i="21"/>
  <c r="E2898" i="21"/>
  <c r="I2898" i="21"/>
  <c r="H2899" i="21"/>
  <c r="E2899" i="21"/>
  <c r="D2900" i="21"/>
  <c r="I2899" i="21"/>
  <c r="H2900" i="21"/>
  <c r="D2901" i="21"/>
  <c r="E2900" i="21"/>
  <c r="I2900" i="21"/>
  <c r="H2901" i="21"/>
  <c r="D2902" i="21"/>
  <c r="E2901" i="21"/>
  <c r="I2901" i="21"/>
  <c r="H2902" i="21"/>
  <c r="E2902" i="21"/>
  <c r="D2903" i="21"/>
  <c r="I2902" i="21"/>
  <c r="H2903" i="21"/>
  <c r="E2903" i="21"/>
  <c r="D2904" i="21"/>
  <c r="I2903" i="21"/>
  <c r="H2904" i="21"/>
  <c r="E2904" i="21"/>
  <c r="D2905" i="21"/>
  <c r="I2904" i="21"/>
  <c r="H2905" i="21"/>
  <c r="D2906" i="21"/>
  <c r="E2905" i="21"/>
  <c r="H2906" i="21"/>
  <c r="I2905" i="21"/>
  <c r="D2907" i="21"/>
  <c r="E2906" i="21"/>
  <c r="H2907" i="21"/>
  <c r="I2906" i="21"/>
  <c r="D2908" i="21"/>
  <c r="E2907" i="21"/>
  <c r="H2908" i="21"/>
  <c r="I2907" i="21"/>
  <c r="D2909" i="21"/>
  <c r="E2908" i="21"/>
  <c r="H2909" i="21"/>
  <c r="I2908" i="21"/>
  <c r="D2910" i="21"/>
  <c r="E2909" i="21"/>
  <c r="I2909" i="21"/>
  <c r="H2910" i="21"/>
  <c r="E2910" i="21"/>
  <c r="D2911" i="21"/>
  <c r="H2911" i="21"/>
  <c r="I2910" i="21"/>
  <c r="D2912" i="21"/>
  <c r="E2911" i="21"/>
  <c r="H2912" i="21"/>
  <c r="I2911" i="21"/>
  <c r="E2912" i="21"/>
  <c r="D2913" i="21"/>
  <c r="H2913" i="21"/>
  <c r="I2912" i="21"/>
  <c r="E2913" i="21"/>
  <c r="D2914" i="21"/>
  <c r="H2914" i="21"/>
  <c r="I2913" i="21"/>
  <c r="E2914" i="21"/>
  <c r="D2915" i="21"/>
  <c r="H2915" i="21"/>
  <c r="I2914" i="21"/>
  <c r="D2916" i="21"/>
  <c r="E2915" i="21"/>
  <c r="H2916" i="21"/>
  <c r="I2915" i="21"/>
  <c r="D2917" i="21"/>
  <c r="E2916" i="21"/>
  <c r="H2917" i="21"/>
  <c r="I2916" i="21"/>
  <c r="D2918" i="21"/>
  <c r="E2917" i="21"/>
  <c r="I2917" i="21"/>
  <c r="H2918" i="21"/>
  <c r="E2918" i="21"/>
  <c r="D2919" i="21"/>
  <c r="H2919" i="21"/>
  <c r="I2918" i="21"/>
  <c r="D2920" i="21"/>
  <c r="E2919" i="21"/>
  <c r="H2920" i="21"/>
  <c r="I2919" i="21"/>
  <c r="D2921" i="21"/>
  <c r="E2920" i="21"/>
  <c r="I2920" i="21"/>
  <c r="H2921" i="21"/>
  <c r="D2922" i="21"/>
  <c r="E2921" i="21"/>
  <c r="I2921" i="21"/>
  <c r="H2922" i="21"/>
  <c r="D2923" i="21"/>
  <c r="E2922" i="21"/>
  <c r="I2922" i="21"/>
  <c r="H2923" i="21"/>
  <c r="D2924" i="21"/>
  <c r="E2923" i="21"/>
  <c r="H2924" i="21"/>
  <c r="I2923" i="21"/>
  <c r="E2924" i="21"/>
  <c r="D2925" i="21"/>
  <c r="I2924" i="21"/>
  <c r="H2925" i="21"/>
  <c r="D2926" i="21"/>
  <c r="E2925" i="21"/>
  <c r="H2926" i="21"/>
  <c r="I2925" i="21"/>
  <c r="D2927" i="21"/>
  <c r="E2926" i="21"/>
  <c r="H2927" i="21"/>
  <c r="I2926" i="21"/>
  <c r="E2927" i="21"/>
  <c r="D2928" i="21"/>
  <c r="I2927" i="21"/>
  <c r="H2928" i="21"/>
  <c r="D2929" i="21"/>
  <c r="E2928" i="21"/>
  <c r="H2929" i="21"/>
  <c r="I2928" i="21"/>
  <c r="E2929" i="21"/>
  <c r="D2930" i="21"/>
  <c r="I2929" i="21"/>
  <c r="H2930" i="21"/>
  <c r="E2930" i="21"/>
  <c r="D2931" i="21"/>
  <c r="H2931" i="21"/>
  <c r="I2930" i="21"/>
  <c r="E2931" i="21"/>
  <c r="D2932" i="21"/>
  <c r="I2931" i="21"/>
  <c r="H2932" i="21"/>
  <c r="E2932" i="21"/>
  <c r="D2933" i="21"/>
  <c r="I2932" i="21"/>
  <c r="H2933" i="21"/>
  <c r="D2934" i="21"/>
  <c r="E2933" i="21"/>
  <c r="I2933" i="21"/>
  <c r="H2934" i="21"/>
  <c r="E2934" i="21"/>
  <c r="D2935" i="21"/>
  <c r="H2935" i="21"/>
  <c r="I2934" i="21"/>
  <c r="E2935" i="21"/>
  <c r="D2936" i="21"/>
  <c r="I2935" i="21"/>
  <c r="H2936" i="21"/>
  <c r="E2936" i="21"/>
  <c r="D2937" i="21"/>
  <c r="H2937" i="21"/>
  <c r="I2936" i="21"/>
  <c r="E2937" i="21"/>
  <c r="D2938" i="21"/>
  <c r="H2938" i="21"/>
  <c r="I2937" i="21"/>
  <c r="D2939" i="21"/>
  <c r="E2938" i="21"/>
  <c r="H2939" i="21"/>
  <c r="I2938" i="21"/>
  <c r="E2939" i="21"/>
  <c r="D2940" i="21"/>
  <c r="I2939" i="21"/>
  <c r="H2940" i="21"/>
  <c r="E2940" i="21"/>
  <c r="D2941" i="21"/>
  <c r="I2940" i="21"/>
  <c r="H2941" i="21"/>
  <c r="E2941" i="21"/>
  <c r="D2942" i="21"/>
  <c r="H2942" i="21"/>
  <c r="I2941" i="21"/>
  <c r="E2942" i="21"/>
  <c r="D2943" i="21"/>
  <c r="I2942" i="21"/>
  <c r="H2943" i="21"/>
  <c r="E2943" i="21"/>
  <c r="D2944" i="21"/>
  <c r="H2944" i="21"/>
  <c r="I2943" i="21"/>
  <c r="E2944" i="21"/>
  <c r="D2945" i="21"/>
  <c r="H2945" i="21"/>
  <c r="I2944" i="21"/>
  <c r="E2945" i="21"/>
  <c r="D2946" i="21"/>
  <c r="I2945" i="21"/>
  <c r="H2946" i="21"/>
  <c r="E2946" i="21"/>
  <c r="D2947" i="21"/>
  <c r="H2947" i="21"/>
  <c r="I2946" i="21"/>
  <c r="D2948" i="21"/>
  <c r="E2947" i="21"/>
  <c r="H2948" i="21"/>
  <c r="I2947" i="21"/>
  <c r="E2948" i="21"/>
  <c r="D2949" i="21"/>
  <c r="I2948" i="21"/>
  <c r="H2949" i="21"/>
  <c r="E2949" i="21"/>
  <c r="D2950" i="21"/>
  <c r="H2950" i="21"/>
  <c r="I2949" i="21"/>
  <c r="E2950" i="21"/>
  <c r="D2951" i="21"/>
  <c r="H2951" i="21"/>
  <c r="I2950" i="21"/>
  <c r="E2951" i="21"/>
  <c r="D2952" i="21"/>
  <c r="I2951" i="21"/>
  <c r="H2952" i="21"/>
  <c r="D2953" i="21"/>
  <c r="E2952" i="21"/>
  <c r="I2952" i="21"/>
  <c r="H2953" i="21"/>
  <c r="E2953" i="21"/>
  <c r="D2954" i="21"/>
  <c r="H2954" i="21"/>
  <c r="I2953" i="21"/>
  <c r="D2955" i="21"/>
  <c r="E2954" i="21"/>
  <c r="H2955" i="21"/>
  <c r="I2954" i="21"/>
  <c r="D2956" i="21"/>
  <c r="E2955" i="21"/>
  <c r="H2956" i="21"/>
  <c r="I2955" i="21"/>
  <c r="D2957" i="21"/>
  <c r="E2956" i="21"/>
  <c r="H2957" i="21"/>
  <c r="I2956" i="21"/>
  <c r="E2957" i="21"/>
  <c r="D2958" i="21"/>
  <c r="I2957" i="21"/>
  <c r="H2958" i="21"/>
  <c r="E2958" i="21"/>
  <c r="D2959" i="21"/>
  <c r="H2959" i="21"/>
  <c r="I2958" i="21"/>
  <c r="E2959" i="21"/>
  <c r="D2960" i="21"/>
  <c r="I2959" i="21"/>
  <c r="H2960" i="21"/>
  <c r="D2961" i="21"/>
  <c r="E2960" i="21"/>
  <c r="I2960" i="21"/>
  <c r="H2961" i="21"/>
  <c r="E2961" i="21"/>
  <c r="D2962" i="21"/>
  <c r="I2961" i="21"/>
  <c r="H2962" i="21"/>
  <c r="D2963" i="21"/>
  <c r="E2962" i="21"/>
  <c r="H2963" i="21"/>
  <c r="I2962" i="21"/>
  <c r="D2964" i="21"/>
  <c r="E2963" i="21"/>
  <c r="H2964" i="21"/>
  <c r="I2963" i="21"/>
  <c r="E2964" i="21"/>
  <c r="D2965" i="21"/>
  <c r="I2964" i="21"/>
  <c r="H2965" i="21"/>
  <c r="E2965" i="21"/>
  <c r="D2966" i="21"/>
  <c r="H2966" i="21"/>
  <c r="I2965" i="21"/>
  <c r="D2967" i="21"/>
  <c r="E2966" i="21"/>
  <c r="H2967" i="21"/>
  <c r="I2966" i="21"/>
  <c r="E2967" i="21"/>
  <c r="D2968" i="21"/>
  <c r="H2968" i="21"/>
  <c r="I2967" i="21"/>
  <c r="E2968" i="21"/>
  <c r="D2969" i="21"/>
  <c r="H2969" i="21"/>
  <c r="I2968" i="21"/>
  <c r="D2970" i="21"/>
  <c r="E2969" i="21"/>
  <c r="H2970" i="21"/>
  <c r="I2969" i="21"/>
  <c r="D2971" i="21"/>
  <c r="E2970" i="21"/>
  <c r="I2970" i="21"/>
  <c r="H2971" i="21"/>
  <c r="D2972" i="21"/>
  <c r="E2971" i="21"/>
  <c r="H2972" i="21"/>
  <c r="I2971" i="21"/>
  <c r="E2972" i="21"/>
  <c r="D2973" i="21"/>
  <c r="I2972" i="21"/>
  <c r="H2973" i="21"/>
  <c r="D2974" i="21"/>
  <c r="E2973" i="21"/>
  <c r="I2973" i="21"/>
  <c r="H2974" i="21"/>
  <c r="D2975" i="21"/>
  <c r="E2974" i="21"/>
  <c r="H2975" i="21"/>
  <c r="I2974" i="21"/>
  <c r="E2975" i="21"/>
  <c r="D2976" i="21"/>
  <c r="H2976" i="21"/>
  <c r="I2975" i="21"/>
  <c r="E2976" i="21"/>
  <c r="D2977" i="21"/>
  <c r="H2977" i="21"/>
  <c r="I2976" i="21"/>
  <c r="E2977" i="21"/>
  <c r="D2978" i="21"/>
  <c r="H2978" i="21"/>
  <c r="I2977" i="21"/>
  <c r="D2979" i="21"/>
  <c r="E2978" i="21"/>
  <c r="H2979" i="21"/>
  <c r="I2978" i="21"/>
  <c r="D2980" i="21"/>
  <c r="E2979" i="21"/>
  <c r="I2979" i="21"/>
  <c r="H2980" i="21"/>
  <c r="D2981" i="21"/>
  <c r="E2980" i="21"/>
  <c r="I2980" i="21"/>
  <c r="H2981" i="21"/>
  <c r="D2982" i="21"/>
  <c r="E2981" i="21"/>
  <c r="I2981" i="21"/>
  <c r="H2982" i="21"/>
  <c r="D2983" i="21"/>
  <c r="E2982" i="21"/>
  <c r="I2982" i="21"/>
  <c r="H2983" i="21"/>
  <c r="D2984" i="21"/>
  <c r="E2983" i="21"/>
  <c r="I2983" i="21"/>
  <c r="H2984" i="21"/>
  <c r="D2985" i="21"/>
  <c r="E2984" i="21"/>
  <c r="I2984" i="21"/>
  <c r="H2985" i="21"/>
  <c r="D2986" i="21"/>
  <c r="E2985" i="21"/>
  <c r="H2986" i="21"/>
  <c r="I2985" i="21"/>
  <c r="E2986" i="21"/>
  <c r="D2987" i="21"/>
  <c r="I2986" i="21"/>
  <c r="H2987" i="21"/>
  <c r="D2988" i="21"/>
  <c r="E2987" i="21"/>
  <c r="I2987" i="21"/>
  <c r="H2988" i="21"/>
  <c r="D2989" i="21"/>
  <c r="E2988" i="21"/>
  <c r="I2988" i="21"/>
  <c r="H2989" i="21"/>
  <c r="E2989" i="21"/>
  <c r="D2990" i="21"/>
  <c r="H2990" i="21"/>
  <c r="I2989" i="21"/>
  <c r="D2991" i="21"/>
  <c r="E2990" i="21"/>
  <c r="I2990" i="21"/>
  <c r="H2991" i="21"/>
  <c r="D2992" i="21"/>
  <c r="E2991" i="21"/>
  <c r="H2992" i="21"/>
  <c r="I2991" i="21"/>
  <c r="E2992" i="21"/>
  <c r="D2993" i="21"/>
  <c r="H2993" i="21"/>
  <c r="I2992" i="21"/>
  <c r="E2993" i="21"/>
  <c r="D2994" i="21"/>
  <c r="H2994" i="21"/>
  <c r="I2993" i="21"/>
  <c r="D2995" i="21"/>
  <c r="E2994" i="21"/>
  <c r="I2994" i="21"/>
  <c r="H2995" i="21"/>
  <c r="E2995" i="21"/>
  <c r="D2996" i="21"/>
  <c r="I2995" i="21"/>
  <c r="H2996" i="21"/>
  <c r="D2997" i="21"/>
  <c r="E2996" i="21"/>
  <c r="H2997" i="21"/>
  <c r="I2996" i="21"/>
  <c r="D2998" i="21"/>
  <c r="E2997" i="21"/>
  <c r="I2997" i="21"/>
  <c r="H2998" i="21"/>
  <c r="D2999" i="21"/>
  <c r="E2998" i="21"/>
  <c r="I2998" i="21"/>
  <c r="H2999" i="21"/>
  <c r="D3000" i="21"/>
  <c r="E2999" i="21"/>
  <c r="I2999" i="21"/>
  <c r="H3000" i="21"/>
  <c r="D3001" i="21"/>
  <c r="E3000" i="21"/>
  <c r="I3000" i="21"/>
  <c r="H3001" i="21"/>
  <c r="D3002" i="21"/>
  <c r="E3001" i="21"/>
  <c r="H3002" i="21"/>
  <c r="I3001" i="21"/>
  <c r="E3002" i="21"/>
  <c r="D3003" i="21"/>
  <c r="I3002" i="21"/>
  <c r="H3003" i="21"/>
  <c r="D3004" i="21"/>
  <c r="E3003" i="21"/>
  <c r="H3004" i="21"/>
  <c r="I3003" i="21"/>
  <c r="D3005" i="21"/>
  <c r="E3004" i="21"/>
  <c r="I3004" i="21"/>
  <c r="H3005" i="21"/>
  <c r="D3006" i="21"/>
  <c r="E3005" i="21"/>
  <c r="I3005" i="21"/>
  <c r="H3006" i="21"/>
  <c r="D3007" i="21"/>
  <c r="E3006" i="21"/>
  <c r="I3006" i="21"/>
  <c r="H3007" i="21"/>
  <c r="E3007" i="21"/>
  <c r="D3008" i="21"/>
  <c r="H3008" i="21"/>
  <c r="I3007" i="21"/>
  <c r="D3009" i="21"/>
  <c r="E3008" i="21"/>
  <c r="I3008" i="21"/>
  <c r="H3009" i="21"/>
  <c r="E3009" i="21"/>
  <c r="D3010" i="21"/>
  <c r="H3010" i="21"/>
  <c r="I3009" i="21"/>
  <c r="E3010" i="21"/>
  <c r="D3011" i="21"/>
  <c r="I3010" i="21"/>
  <c r="H3011" i="21"/>
  <c r="E3011" i="21"/>
  <c r="D3012" i="21"/>
  <c r="I3011" i="21"/>
  <c r="H3012" i="21"/>
  <c r="D3013" i="21"/>
  <c r="E3012" i="21"/>
  <c r="I3012" i="21"/>
  <c r="H3013" i="21"/>
  <c r="D3014" i="21"/>
  <c r="E3013" i="21"/>
  <c r="H3014" i="21"/>
  <c r="I3013" i="21"/>
  <c r="D3015" i="21"/>
  <c r="E3014" i="21"/>
  <c r="I3014" i="21"/>
  <c r="H3015" i="21"/>
  <c r="E3015" i="21"/>
  <c r="D3016" i="21"/>
  <c r="I3015" i="21"/>
  <c r="H3016" i="21"/>
  <c r="E3016" i="21"/>
  <c r="D3017" i="21"/>
  <c r="H3017" i="21"/>
  <c r="I3016" i="21"/>
  <c r="D3018" i="21"/>
  <c r="E3017" i="21"/>
  <c r="I3017" i="21"/>
  <c r="H3018" i="21"/>
  <c r="D3019" i="21"/>
  <c r="E3018" i="21"/>
  <c r="H3019" i="21"/>
  <c r="I3018" i="21"/>
  <c r="E3019" i="21"/>
  <c r="D3020" i="21"/>
  <c r="H3020" i="21"/>
  <c r="I3019" i="21"/>
  <c r="D3021" i="21"/>
  <c r="E3020" i="21"/>
  <c r="H3021" i="21"/>
  <c r="I3020" i="21"/>
  <c r="D3022" i="21"/>
  <c r="E3021" i="21"/>
  <c r="H3022" i="21"/>
  <c r="I3021" i="21"/>
  <c r="E3022" i="21"/>
  <c r="D3023" i="21"/>
  <c r="I3022" i="21"/>
  <c r="H3023" i="21"/>
  <c r="D3024" i="21"/>
  <c r="E3023" i="21"/>
  <c r="I3023" i="21"/>
  <c r="H3024" i="21"/>
  <c r="D3025" i="21"/>
  <c r="E3024" i="21"/>
  <c r="I3024" i="21"/>
  <c r="H3025" i="21"/>
  <c r="E3025" i="21"/>
  <c r="D3026" i="21"/>
  <c r="I3025" i="21"/>
  <c r="H3026" i="21"/>
  <c r="E3026" i="21"/>
  <c r="D3027" i="21"/>
  <c r="I3026" i="21"/>
  <c r="H3027" i="21"/>
  <c r="E3027" i="21"/>
  <c r="D3028" i="21"/>
  <c r="I3027" i="21"/>
  <c r="H3028" i="21"/>
  <c r="E3028" i="21"/>
  <c r="D3029" i="21"/>
  <c r="I3028" i="21"/>
  <c r="H3029" i="21"/>
  <c r="D3030" i="21"/>
  <c r="E3029" i="21"/>
  <c r="I3029" i="21"/>
  <c r="H3030" i="21"/>
  <c r="D3031" i="21"/>
  <c r="E3030" i="21"/>
  <c r="I3030" i="21"/>
  <c r="H3031" i="21"/>
  <c r="D3032" i="21"/>
  <c r="E3031" i="21"/>
  <c r="I3031" i="21"/>
  <c r="H3032" i="21"/>
  <c r="D3033" i="21"/>
  <c r="E3032" i="21"/>
  <c r="I3032" i="21"/>
  <c r="H3033" i="21"/>
  <c r="D3034" i="21"/>
  <c r="E3033" i="21"/>
  <c r="I3033" i="21"/>
  <c r="H3034" i="21"/>
  <c r="E3034" i="21"/>
  <c r="D3035" i="21"/>
  <c r="I3034" i="21"/>
  <c r="H3035" i="21"/>
  <c r="D3036" i="21"/>
  <c r="E3035" i="21"/>
  <c r="H3036" i="21"/>
  <c r="I3035" i="21"/>
  <c r="E3036" i="21"/>
  <c r="D3037" i="21"/>
  <c r="I3036" i="21"/>
  <c r="H3037" i="21"/>
  <c r="D3038" i="21"/>
  <c r="E3037" i="21"/>
  <c r="H3038" i="21"/>
  <c r="I3037" i="21"/>
  <c r="D3039" i="21"/>
  <c r="E3038" i="21"/>
  <c r="I3038" i="21"/>
  <c r="H3039" i="21"/>
  <c r="E3039" i="21"/>
  <c r="D3040" i="21"/>
  <c r="H3040" i="21"/>
  <c r="I3039" i="21"/>
  <c r="D3041" i="21"/>
  <c r="E3040" i="21"/>
  <c r="H3041" i="21"/>
  <c r="I3040" i="21"/>
  <c r="E3041" i="21"/>
  <c r="D3042" i="21"/>
  <c r="H3042" i="21"/>
  <c r="I3041" i="21"/>
  <c r="E3042" i="21"/>
  <c r="D3043" i="21"/>
  <c r="H3043" i="21"/>
  <c r="I3042" i="21"/>
  <c r="D3044" i="21"/>
  <c r="E3043" i="21"/>
  <c r="H3044" i="21"/>
  <c r="I3043" i="21"/>
  <c r="D3045" i="21"/>
  <c r="E3044" i="21"/>
  <c r="H3045" i="21"/>
  <c r="I3044" i="21"/>
  <c r="E3045" i="21"/>
  <c r="D3046" i="21"/>
  <c r="H3046" i="21"/>
  <c r="I3045" i="21"/>
  <c r="D3047" i="21"/>
  <c r="E3046" i="21"/>
  <c r="I3046" i="21"/>
  <c r="H3047" i="21"/>
  <c r="D3048" i="21"/>
  <c r="E3047" i="21"/>
  <c r="I3047" i="21"/>
  <c r="H3048" i="21"/>
  <c r="D3049" i="21"/>
  <c r="E3048" i="21"/>
  <c r="H3049" i="21"/>
  <c r="I3048" i="21"/>
  <c r="E3049" i="21"/>
  <c r="D3050" i="21"/>
  <c r="I3049" i="21"/>
  <c r="H3050" i="21"/>
  <c r="E3050" i="21"/>
  <c r="D3051" i="21"/>
  <c r="I3050" i="21"/>
  <c r="H3051" i="21"/>
  <c r="D3052" i="21"/>
  <c r="E3051" i="21"/>
  <c r="I3051" i="21"/>
  <c r="H3052" i="21"/>
  <c r="D3053" i="21"/>
  <c r="E3052" i="21"/>
  <c r="I3052" i="21"/>
  <c r="H3053" i="21"/>
  <c r="E3053" i="21"/>
  <c r="D3054" i="21"/>
  <c r="I3053" i="21"/>
  <c r="H3054" i="21"/>
  <c r="D3055" i="21"/>
  <c r="E3054" i="21"/>
  <c r="I3054" i="21"/>
  <c r="H3055" i="21"/>
  <c r="E3055" i="21"/>
  <c r="D3056" i="21"/>
  <c r="I3055" i="21"/>
  <c r="H3056" i="21"/>
  <c r="D3057" i="21"/>
  <c r="E3056" i="21"/>
  <c r="H3057" i="21"/>
  <c r="I3056" i="21"/>
  <c r="D3058" i="21"/>
  <c r="E3057" i="21"/>
  <c r="H3058" i="21"/>
  <c r="I3057" i="21"/>
  <c r="D3059" i="21"/>
  <c r="E3058" i="21"/>
  <c r="H3059" i="21"/>
  <c r="I3058" i="21"/>
  <c r="D3060" i="21"/>
  <c r="E3059" i="21"/>
  <c r="I3059" i="21"/>
  <c r="H3060" i="21"/>
  <c r="D3061" i="21"/>
  <c r="E3060" i="21"/>
  <c r="I3060" i="21"/>
  <c r="H3061" i="21"/>
  <c r="E3061" i="21"/>
  <c r="D3062" i="21"/>
  <c r="H3062" i="21"/>
  <c r="I3061" i="21"/>
  <c r="D3063" i="21"/>
  <c r="E3062" i="21"/>
  <c r="I3062" i="21"/>
  <c r="H3063" i="21"/>
  <c r="E3063" i="21"/>
  <c r="D3064" i="21"/>
  <c r="I3063" i="21"/>
  <c r="H3064" i="21"/>
  <c r="D3065" i="21"/>
  <c r="E3064" i="21"/>
  <c r="H3065" i="21"/>
  <c r="I3064" i="21"/>
  <c r="E3065" i="21"/>
  <c r="D3066" i="21"/>
  <c r="H3066" i="21"/>
  <c r="I3065" i="21"/>
  <c r="D3067" i="21"/>
  <c r="E3066" i="21"/>
  <c r="H3067" i="21"/>
  <c r="I3066" i="21"/>
  <c r="D3068" i="21"/>
  <c r="E3067" i="21"/>
  <c r="H3068" i="21"/>
  <c r="I3067" i="21"/>
  <c r="E3068" i="21"/>
  <c r="D3069" i="21"/>
  <c r="H3069" i="21"/>
  <c r="I3068" i="21"/>
  <c r="E3069" i="21"/>
  <c r="D3070" i="21"/>
  <c r="I3069" i="21"/>
  <c r="H3070" i="21"/>
  <c r="D3071" i="21"/>
  <c r="E3070" i="21"/>
  <c r="I3070" i="21"/>
  <c r="H3071" i="21"/>
  <c r="D3072" i="21"/>
  <c r="E3071" i="21"/>
  <c r="H3072" i="21"/>
  <c r="I3071" i="21"/>
  <c r="E3072" i="21"/>
  <c r="D3073" i="21"/>
  <c r="I3072" i="21"/>
  <c r="H3073" i="21"/>
  <c r="D3074" i="21"/>
  <c r="E3073" i="21"/>
  <c r="H3074" i="21"/>
  <c r="I3073" i="21"/>
  <c r="D3075" i="21"/>
  <c r="E3074" i="21"/>
  <c r="I3074" i="21"/>
  <c r="H3075" i="21"/>
  <c r="D3076" i="21"/>
  <c r="E3075" i="21"/>
  <c r="I3075" i="21"/>
  <c r="H3076" i="21"/>
  <c r="D3077" i="21"/>
  <c r="E3076" i="21"/>
  <c r="H3077" i="21"/>
  <c r="I3076" i="21"/>
  <c r="E3077" i="21"/>
  <c r="D3078" i="21"/>
  <c r="H3078" i="21"/>
  <c r="I3077" i="21"/>
  <c r="E3078" i="21"/>
  <c r="D3079" i="21"/>
  <c r="I3078" i="21"/>
  <c r="H3079" i="21"/>
  <c r="D3080" i="21"/>
  <c r="E3079" i="21"/>
  <c r="I3079" i="21"/>
  <c r="H3080" i="21"/>
  <c r="E3080" i="21"/>
  <c r="D3081" i="21"/>
  <c r="I3080" i="21"/>
  <c r="H3081" i="21"/>
  <c r="D3082" i="21"/>
  <c r="E3081" i="21"/>
  <c r="I3081" i="21"/>
  <c r="H3082" i="21"/>
  <c r="E3082" i="21"/>
  <c r="D3083" i="21"/>
  <c r="H3083" i="21"/>
  <c r="I3082" i="21"/>
  <c r="E3083" i="21"/>
  <c r="D3084" i="21"/>
  <c r="H3084" i="21"/>
  <c r="I3083" i="21"/>
  <c r="E3084" i="21"/>
  <c r="D3085" i="21"/>
  <c r="H3085" i="21"/>
  <c r="I3084" i="21"/>
  <c r="D3086" i="21"/>
  <c r="E3085" i="21"/>
  <c r="H3086" i="21"/>
  <c r="I3085" i="21"/>
  <c r="E3086" i="21"/>
  <c r="D3087" i="21"/>
  <c r="I3086" i="21"/>
  <c r="H3087" i="21"/>
  <c r="D3088" i="21"/>
  <c r="E3087" i="21"/>
  <c r="I3087" i="21"/>
  <c r="H3088" i="21"/>
  <c r="D3089" i="21"/>
  <c r="E3088" i="21"/>
  <c r="H3089" i="21"/>
  <c r="I3088" i="21"/>
  <c r="E3089" i="21"/>
  <c r="D3090" i="21"/>
  <c r="H3090" i="21"/>
  <c r="I3089" i="21"/>
  <c r="D3091" i="21"/>
  <c r="E3090" i="21"/>
  <c r="I3090" i="21"/>
  <c r="H3091" i="21"/>
  <c r="D3092" i="21"/>
  <c r="E3091" i="21"/>
  <c r="H3092" i="21"/>
  <c r="I3091" i="21"/>
  <c r="D3093" i="21"/>
  <c r="E3092" i="21"/>
  <c r="H3093" i="21"/>
  <c r="I3092" i="21"/>
  <c r="D3094" i="21"/>
  <c r="E3093" i="21"/>
  <c r="H3094" i="21"/>
  <c r="I3093" i="21"/>
  <c r="D3095" i="21"/>
  <c r="E3094" i="21"/>
  <c r="I3094" i="21"/>
  <c r="H3095" i="21"/>
  <c r="E3095" i="21"/>
  <c r="D3096" i="21"/>
  <c r="H3096" i="21"/>
  <c r="I3095" i="21"/>
  <c r="D3097" i="21"/>
  <c r="E3096" i="21"/>
  <c r="H3097" i="21"/>
  <c r="I3096" i="21"/>
  <c r="D3098" i="21"/>
  <c r="E3097" i="21"/>
  <c r="H3098" i="21"/>
  <c r="I3097" i="21"/>
  <c r="E3098" i="21"/>
  <c r="D3099" i="21"/>
  <c r="H3099" i="21"/>
  <c r="I3098" i="21"/>
  <c r="D3100" i="21"/>
  <c r="E3099" i="21"/>
  <c r="I3099" i="21"/>
  <c r="H3100" i="21"/>
  <c r="D3101" i="21"/>
  <c r="E3100" i="21"/>
  <c r="H3101" i="21"/>
  <c r="I3100" i="21"/>
  <c r="E3101" i="21"/>
  <c r="D3102" i="21"/>
  <c r="H3102" i="21"/>
  <c r="I3101" i="21"/>
  <c r="D3103" i="21"/>
  <c r="E3102" i="21"/>
  <c r="H3103" i="21"/>
  <c r="I3102" i="21"/>
  <c r="E3103" i="21"/>
  <c r="D3104" i="21"/>
  <c r="I3103" i="21"/>
  <c r="H3104" i="21"/>
  <c r="D3105" i="21"/>
  <c r="E3104" i="21"/>
  <c r="I3104" i="21"/>
  <c r="H3105" i="21"/>
  <c r="E3105" i="21"/>
  <c r="D3106" i="21"/>
  <c r="I3105" i="21"/>
  <c r="H3106" i="21"/>
  <c r="E3106" i="21"/>
  <c r="D3107" i="21"/>
  <c r="I3106" i="21"/>
  <c r="H3107" i="21"/>
  <c r="D3108" i="21"/>
  <c r="E3107" i="21"/>
  <c r="I3107" i="21"/>
  <c r="H3108" i="21"/>
  <c r="D3109" i="21"/>
  <c r="E3108" i="21"/>
  <c r="I3108" i="21"/>
  <c r="H3109" i="21"/>
  <c r="E3109" i="21"/>
  <c r="D3110" i="21"/>
  <c r="H3110" i="21"/>
  <c r="I3109" i="21"/>
  <c r="D3111" i="21"/>
  <c r="E3110" i="21"/>
  <c r="I3110" i="21"/>
  <c r="H3111" i="21"/>
  <c r="D3112" i="21"/>
  <c r="E3111" i="21"/>
  <c r="I3111" i="21"/>
  <c r="H3112" i="21"/>
  <c r="D3113" i="21"/>
  <c r="E3112" i="21"/>
  <c r="I3112" i="21"/>
  <c r="H3113" i="21"/>
  <c r="E3113" i="21"/>
  <c r="D3114" i="21"/>
  <c r="H3114" i="21"/>
  <c r="I3113" i="21"/>
  <c r="D3115" i="21"/>
  <c r="E3114" i="21"/>
  <c r="H3115" i="21"/>
  <c r="I3114" i="21"/>
  <c r="D3116" i="21"/>
  <c r="E3115" i="21"/>
  <c r="I3115" i="21"/>
  <c r="H3116" i="21"/>
  <c r="D3117" i="21"/>
  <c r="E3116" i="21"/>
  <c r="H3117" i="21"/>
  <c r="I3116" i="21"/>
  <c r="D3118" i="21"/>
  <c r="E3117" i="21"/>
  <c r="I3117" i="21"/>
  <c r="H3118" i="21"/>
  <c r="D3119" i="21"/>
  <c r="E3118" i="21"/>
  <c r="H3119" i="21"/>
  <c r="I3118" i="21"/>
  <c r="D3120" i="21"/>
  <c r="E3119" i="21"/>
  <c r="I3119" i="21"/>
  <c r="H3120" i="21"/>
  <c r="D3121" i="21"/>
  <c r="E3120" i="21"/>
  <c r="H3121" i="21"/>
  <c r="I3120" i="21"/>
  <c r="E3121" i="21"/>
  <c r="D3122" i="21"/>
  <c r="I3121" i="21"/>
  <c r="H3122" i="21"/>
  <c r="D3123" i="21"/>
  <c r="E3122" i="21"/>
  <c r="H3123" i="21"/>
  <c r="I3122" i="21"/>
  <c r="D3124" i="21"/>
  <c r="E3123" i="21"/>
  <c r="H3124" i="21"/>
  <c r="I3123" i="21"/>
  <c r="D3125" i="21"/>
  <c r="E3124" i="21"/>
  <c r="H3125" i="21"/>
  <c r="I3124" i="21"/>
  <c r="E3125" i="21"/>
  <c r="D3126" i="21"/>
  <c r="I3125" i="21"/>
  <c r="H3126" i="21"/>
  <c r="E3126" i="21"/>
  <c r="D3127" i="21"/>
  <c r="H3127" i="21"/>
  <c r="I3126" i="21"/>
  <c r="E3127" i="21"/>
  <c r="D3128" i="21"/>
  <c r="I3127" i="21"/>
  <c r="H3128" i="21"/>
  <c r="D3129" i="21"/>
  <c r="E3128" i="21"/>
  <c r="H3129" i="21"/>
  <c r="I3128" i="21"/>
  <c r="D3130" i="21"/>
  <c r="E3129" i="21"/>
  <c r="H3130" i="21"/>
  <c r="I3129" i="21"/>
  <c r="E3130" i="21"/>
  <c r="D3131" i="21"/>
  <c r="H3131" i="21"/>
  <c r="I3130" i="21"/>
  <c r="D3132" i="21"/>
  <c r="E3131" i="21"/>
  <c r="H3132" i="21"/>
  <c r="I3131" i="21"/>
  <c r="D3133" i="21"/>
  <c r="E3132" i="21"/>
  <c r="H3133" i="21"/>
  <c r="I3132" i="21"/>
  <c r="D3134" i="21"/>
  <c r="E3133" i="21"/>
  <c r="H3134" i="21"/>
  <c r="I3133" i="21"/>
  <c r="E3134" i="21"/>
  <c r="D3135" i="21"/>
  <c r="I3134" i="21"/>
  <c r="H3135" i="21"/>
  <c r="D3136" i="21"/>
  <c r="E3135" i="21"/>
  <c r="I3135" i="21"/>
  <c r="H3136" i="21"/>
  <c r="D3137" i="21"/>
  <c r="E3136" i="21"/>
  <c r="I3136" i="21"/>
  <c r="H3137" i="21"/>
  <c r="D3138" i="21"/>
  <c r="E3137" i="21"/>
  <c r="H3138" i="21"/>
  <c r="I3137" i="21"/>
  <c r="E3138" i="21"/>
  <c r="D3139" i="21"/>
  <c r="I3138" i="21"/>
  <c r="H3139" i="21"/>
  <c r="E3139" i="21"/>
  <c r="D3140" i="21"/>
  <c r="H3140" i="21"/>
  <c r="I3139" i="21"/>
  <c r="E3140" i="21"/>
  <c r="D3141" i="21"/>
  <c r="I3140" i="21"/>
  <c r="H3141" i="21"/>
  <c r="D3142" i="21"/>
  <c r="E3141" i="21"/>
  <c r="H3142" i="21"/>
  <c r="I3141" i="21"/>
  <c r="D3143" i="21"/>
  <c r="E3142" i="21"/>
  <c r="I3142" i="21"/>
  <c r="H3143" i="21"/>
  <c r="E3143" i="21"/>
  <c r="D3144" i="21"/>
  <c r="H3144" i="21"/>
  <c r="I3143" i="21"/>
  <c r="E3144" i="21"/>
  <c r="D3145" i="21"/>
  <c r="I3144" i="21"/>
  <c r="H3145" i="21"/>
  <c r="E3145" i="21"/>
  <c r="D3146" i="21"/>
  <c r="I3145" i="21"/>
  <c r="H3146" i="21"/>
  <c r="D3147" i="21"/>
  <c r="E3146" i="21"/>
  <c r="I3146" i="21"/>
  <c r="H3147" i="21"/>
  <c r="E3147" i="21"/>
  <c r="D3148" i="21"/>
  <c r="H3148" i="21"/>
  <c r="I3147" i="21"/>
  <c r="D3149" i="21"/>
  <c r="E3148" i="21"/>
  <c r="I3148" i="21"/>
  <c r="H3149" i="21"/>
  <c r="D3150" i="21"/>
  <c r="E3149" i="21"/>
  <c r="I3149" i="21"/>
  <c r="H3150" i="21"/>
  <c r="D3151" i="21"/>
  <c r="E3150" i="21"/>
  <c r="I3150" i="21"/>
  <c r="H3151" i="21"/>
  <c r="D3152" i="21"/>
  <c r="E3151" i="21"/>
  <c r="H3152" i="21"/>
  <c r="I3151" i="21"/>
  <c r="E3152" i="21"/>
  <c r="D3153" i="21"/>
  <c r="I3152" i="21"/>
  <c r="H3153" i="21"/>
  <c r="D3154" i="21"/>
  <c r="E3153" i="21"/>
  <c r="I3153" i="21"/>
  <c r="H3154" i="21"/>
  <c r="D3155" i="21"/>
  <c r="E3154" i="21"/>
  <c r="I3154" i="21"/>
  <c r="H3155" i="21"/>
  <c r="E3155" i="21"/>
  <c r="D3156" i="21"/>
  <c r="I3155" i="21"/>
  <c r="H3156" i="21"/>
  <c r="D3157" i="21"/>
  <c r="E3156" i="21"/>
  <c r="H3157" i="21"/>
  <c r="I3156" i="21"/>
  <c r="E3157" i="21"/>
  <c r="D3158" i="21"/>
  <c r="H3158" i="21"/>
  <c r="I3157" i="21"/>
  <c r="D3159" i="21"/>
  <c r="E3158" i="21"/>
  <c r="I3158" i="21"/>
  <c r="H3159" i="21"/>
  <c r="D3160" i="21"/>
  <c r="E3159" i="21"/>
  <c r="I3159" i="21"/>
  <c r="H3160" i="21"/>
  <c r="E3160" i="21"/>
  <c r="D3161" i="21"/>
  <c r="I3160" i="21"/>
  <c r="H3161" i="21"/>
  <c r="D3162" i="21"/>
  <c r="E3161" i="21"/>
  <c r="H3162" i="21"/>
  <c r="I3161" i="21"/>
  <c r="E3162" i="21"/>
  <c r="D3163" i="21"/>
  <c r="I3162" i="21"/>
  <c r="H3163" i="21"/>
  <c r="E3163" i="21"/>
  <c r="D3164" i="21"/>
  <c r="H3164" i="21"/>
  <c r="I3163" i="21"/>
  <c r="E3164" i="21"/>
  <c r="D3165" i="21"/>
  <c r="I3164" i="21"/>
  <c r="H3165" i="21"/>
  <c r="D3166" i="21"/>
  <c r="E3165" i="21"/>
  <c r="I3165" i="21"/>
  <c r="H3166" i="21"/>
  <c r="E3166" i="21"/>
  <c r="D3167" i="21"/>
  <c r="I3166" i="21"/>
  <c r="H3167" i="21"/>
  <c r="E3167" i="21"/>
  <c r="D3168" i="21"/>
  <c r="H3168" i="21"/>
  <c r="I3167" i="21"/>
  <c r="E3168" i="21"/>
  <c r="D3169" i="21"/>
  <c r="H3169" i="21"/>
  <c r="I3168" i="21"/>
  <c r="E3169" i="21"/>
  <c r="D3170" i="21"/>
  <c r="H3170" i="21"/>
  <c r="I3169" i="21"/>
  <c r="E3170" i="21"/>
  <c r="D3171" i="21"/>
  <c r="H3171" i="21"/>
  <c r="I3170" i="21"/>
  <c r="E3171" i="21"/>
  <c r="D3172" i="21"/>
  <c r="H3172" i="21"/>
  <c r="I3171" i="21"/>
  <c r="E3172" i="21"/>
  <c r="D3173" i="21"/>
  <c r="I3172" i="21"/>
  <c r="H3173" i="21"/>
  <c r="D3174" i="21"/>
  <c r="E3173" i="21"/>
  <c r="I3173" i="21"/>
  <c r="H3174" i="21"/>
  <c r="E3174" i="21"/>
  <c r="D3175" i="21"/>
  <c r="I3174" i="21"/>
  <c r="H3175" i="21"/>
  <c r="E3175" i="21"/>
  <c r="D3176" i="21"/>
  <c r="I3175" i="21"/>
  <c r="H3176" i="21"/>
  <c r="D3177" i="21"/>
  <c r="E3176" i="21"/>
  <c r="I3176" i="21"/>
  <c r="H3177" i="21"/>
  <c r="E3177" i="21"/>
  <c r="D3178" i="21"/>
  <c r="H3178" i="21"/>
  <c r="I3177" i="21"/>
  <c r="E3178" i="21"/>
  <c r="D3179" i="21"/>
  <c r="I3178" i="21"/>
  <c r="H3179" i="21"/>
  <c r="E3179" i="21"/>
  <c r="D3180" i="21"/>
  <c r="H3180" i="21"/>
  <c r="I3179" i="21"/>
  <c r="E3180" i="21"/>
  <c r="D3181" i="21"/>
  <c r="I3180" i="21"/>
  <c r="H3181" i="21"/>
  <c r="D3182" i="21"/>
  <c r="E3181" i="21"/>
  <c r="H3182" i="21"/>
  <c r="I3181" i="21"/>
  <c r="E3182" i="21"/>
  <c r="D3183" i="21"/>
  <c r="H3183" i="21"/>
  <c r="I3182" i="21"/>
  <c r="E3183" i="21"/>
  <c r="D3184" i="21"/>
  <c r="I3183" i="21"/>
  <c r="H3184" i="21"/>
  <c r="D3185" i="21"/>
  <c r="E3184" i="21"/>
  <c r="I3184" i="21"/>
  <c r="H3185" i="21"/>
  <c r="E3185" i="21"/>
  <c r="D3186" i="21"/>
  <c r="I3185" i="21"/>
  <c r="H3186" i="21"/>
  <c r="D3187" i="21"/>
  <c r="E3186" i="21"/>
  <c r="H3187" i="21"/>
  <c r="I3186" i="21"/>
  <c r="E3187" i="21"/>
  <c r="D3188" i="21"/>
  <c r="I3187" i="21"/>
  <c r="H3188" i="21"/>
  <c r="E3188" i="21"/>
  <c r="D3189" i="21"/>
  <c r="H3189" i="21"/>
  <c r="I3188" i="21"/>
  <c r="D3190" i="21"/>
  <c r="E3189" i="21"/>
  <c r="I3189" i="21"/>
  <c r="H3190" i="21"/>
  <c r="E3190" i="21"/>
  <c r="D3191" i="21"/>
  <c r="H3191" i="21"/>
  <c r="I3190" i="21"/>
  <c r="E3191" i="21"/>
  <c r="D3192" i="21"/>
  <c r="H3192" i="21"/>
  <c r="I3191" i="21"/>
  <c r="D3193" i="21"/>
  <c r="E3192" i="21"/>
  <c r="I3192" i="21"/>
  <c r="H3193" i="21"/>
  <c r="E3193" i="21"/>
  <c r="D3194" i="21"/>
  <c r="I3193" i="21"/>
  <c r="H3194" i="21"/>
  <c r="D3195" i="21"/>
  <c r="E3194" i="21"/>
  <c r="H3195" i="21"/>
  <c r="I3194" i="21"/>
  <c r="E3195" i="21"/>
  <c r="D3196" i="21"/>
  <c r="I3195" i="21"/>
  <c r="H3196" i="21"/>
  <c r="E3196" i="21"/>
  <c r="D3197" i="21"/>
  <c r="H3197" i="21"/>
  <c r="I3196" i="21"/>
  <c r="D3198" i="21"/>
  <c r="E3197" i="21"/>
  <c r="H3198" i="21"/>
  <c r="I3197" i="21"/>
  <c r="E3198" i="21"/>
  <c r="D3199" i="21"/>
  <c r="H3199" i="21"/>
  <c r="I3198" i="21"/>
  <c r="D3200" i="21"/>
  <c r="E3199" i="21"/>
  <c r="H3200" i="21"/>
  <c r="I3199" i="21"/>
  <c r="D3201" i="21"/>
  <c r="E3200" i="21"/>
  <c r="I3200" i="21"/>
  <c r="H3201" i="21"/>
  <c r="D3202" i="21"/>
  <c r="E3201" i="21"/>
  <c r="H3202" i="21"/>
  <c r="I3201" i="21"/>
  <c r="D3203" i="21"/>
  <c r="E3202" i="21"/>
  <c r="H3203" i="21"/>
  <c r="I3202" i="21"/>
  <c r="E3203" i="21"/>
  <c r="D3204" i="21"/>
  <c r="I3203" i="21"/>
  <c r="H3204" i="21"/>
  <c r="E3204" i="21"/>
  <c r="D3205" i="21"/>
  <c r="H3205" i="21"/>
  <c r="I3204" i="21"/>
  <c r="E3205" i="21"/>
  <c r="D3206" i="21"/>
  <c r="H3206" i="21"/>
  <c r="I3205" i="21"/>
  <c r="E3206" i="21"/>
  <c r="D3207" i="21"/>
  <c r="I3206" i="21"/>
  <c r="H3207" i="21"/>
  <c r="E3207" i="21"/>
  <c r="D3208" i="21"/>
  <c r="I3207" i="21"/>
  <c r="H3208" i="21"/>
  <c r="E3208" i="21"/>
  <c r="D3209" i="21"/>
  <c r="H3209" i="21"/>
  <c r="I3208" i="21"/>
  <c r="E3209" i="21"/>
  <c r="D3210" i="21"/>
  <c r="H3210" i="21"/>
  <c r="I3209" i="21"/>
  <c r="D3211" i="21"/>
  <c r="E3210" i="21"/>
  <c r="H3211" i="21"/>
  <c r="I3210" i="21"/>
  <c r="E3211" i="21"/>
  <c r="D3212" i="21"/>
  <c r="I3211" i="21"/>
  <c r="H3212" i="21"/>
  <c r="E3212" i="21"/>
  <c r="D3213" i="21"/>
  <c r="I3212" i="21"/>
  <c r="H3213" i="21"/>
  <c r="D3214" i="21"/>
  <c r="E3213" i="21"/>
  <c r="H3214" i="21"/>
  <c r="I3213" i="21"/>
  <c r="E3214" i="21"/>
  <c r="D3215" i="21"/>
  <c r="I3214" i="21"/>
  <c r="H3215" i="21"/>
  <c r="E3215" i="21"/>
  <c r="D3216" i="21"/>
  <c r="I3215" i="21"/>
  <c r="H3216" i="21"/>
  <c r="E3216" i="21"/>
  <c r="D3217" i="21"/>
  <c r="I3216" i="21"/>
  <c r="H3217" i="21"/>
  <c r="D3218" i="21"/>
  <c r="E3217" i="21"/>
  <c r="I3217" i="21"/>
  <c r="H3218" i="21"/>
  <c r="D3219" i="21"/>
  <c r="E3218" i="21"/>
  <c r="H3219" i="21"/>
  <c r="I3218" i="21"/>
  <c r="D3220" i="21"/>
  <c r="E3219" i="21"/>
  <c r="H3220" i="21"/>
  <c r="I3219" i="21"/>
  <c r="D3221" i="21"/>
  <c r="E3220" i="21"/>
  <c r="I3220" i="21"/>
  <c r="H3221" i="21"/>
  <c r="D3222" i="21"/>
  <c r="E3221" i="21"/>
  <c r="H3222" i="21"/>
  <c r="I3221" i="21"/>
  <c r="E3222" i="21"/>
  <c r="D3223" i="21"/>
  <c r="I3222" i="21"/>
  <c r="H3223" i="21"/>
  <c r="D3224" i="21"/>
  <c r="E3223" i="21"/>
  <c r="I3223" i="21"/>
  <c r="H3224" i="21"/>
  <c r="E3224" i="21"/>
  <c r="D3225" i="21"/>
  <c r="H3225" i="21"/>
  <c r="I3224" i="21"/>
  <c r="D3226" i="21"/>
  <c r="E3225" i="21"/>
  <c r="H3226" i="21"/>
  <c r="I3225" i="21"/>
  <c r="D3227" i="21"/>
  <c r="E3226" i="21"/>
  <c r="I3226" i="21"/>
  <c r="H3227" i="21"/>
  <c r="E3227" i="21"/>
  <c r="D3228" i="21"/>
  <c r="I3227" i="21"/>
  <c r="H3228" i="21"/>
  <c r="D3229" i="21"/>
  <c r="E3228" i="21"/>
  <c r="I3228" i="21"/>
  <c r="H3229" i="21"/>
  <c r="E3229" i="21"/>
  <c r="D3230" i="21"/>
  <c r="H3230" i="21"/>
  <c r="I3229" i="21"/>
  <c r="E3230" i="21"/>
  <c r="D3231" i="21"/>
  <c r="H3231" i="21"/>
  <c r="I3230" i="21"/>
  <c r="E3231" i="21"/>
  <c r="D3232" i="21"/>
  <c r="H3232" i="21"/>
  <c r="I3231" i="21"/>
  <c r="E3232" i="21"/>
  <c r="D3233" i="21"/>
  <c r="H3233" i="21"/>
  <c r="I3232" i="21"/>
  <c r="D3234" i="21"/>
  <c r="E3233" i="21"/>
  <c r="H3234" i="21"/>
  <c r="I3233" i="21"/>
  <c r="D3235" i="21"/>
  <c r="E3234" i="21"/>
  <c r="I3234" i="21"/>
  <c r="H3235" i="21"/>
  <c r="D3236" i="21"/>
  <c r="E3235" i="21"/>
  <c r="H3236" i="21"/>
  <c r="I3235" i="21"/>
  <c r="E3236" i="21"/>
  <c r="D3237" i="21"/>
  <c r="I3236" i="21"/>
  <c r="H3237" i="21"/>
  <c r="E3237" i="21"/>
  <c r="D3238" i="21"/>
  <c r="I3237" i="21"/>
  <c r="H3238" i="21"/>
  <c r="E3238" i="21"/>
  <c r="D3239" i="21"/>
  <c r="I3238" i="21"/>
  <c r="H3239" i="21"/>
  <c r="D3240" i="21"/>
  <c r="E3239" i="21"/>
  <c r="H3240" i="21"/>
  <c r="I3239" i="21"/>
  <c r="D3241" i="21"/>
  <c r="E3240" i="21"/>
  <c r="H3241" i="21"/>
  <c r="I3240" i="21"/>
  <c r="D3242" i="21"/>
  <c r="E3241" i="21"/>
  <c r="I3241" i="21"/>
  <c r="H3242" i="21"/>
  <c r="D3243" i="21"/>
  <c r="E3242" i="21"/>
  <c r="H3243" i="21"/>
  <c r="I3242" i="21"/>
  <c r="D3244" i="21"/>
  <c r="E3243" i="21"/>
  <c r="I3243" i="21"/>
  <c r="H3244" i="21"/>
  <c r="D3245" i="21"/>
  <c r="E3244" i="21"/>
  <c r="H3245" i="21"/>
  <c r="I3244" i="21"/>
  <c r="D3246" i="21"/>
  <c r="E3245" i="21"/>
  <c r="H3246" i="21"/>
  <c r="I3245" i="21"/>
  <c r="D3247" i="21"/>
  <c r="E3246" i="21"/>
  <c r="I3246" i="21"/>
  <c r="H3247" i="21"/>
  <c r="E3247" i="21"/>
  <c r="D3248" i="21"/>
  <c r="H3248" i="21"/>
  <c r="I3247" i="21"/>
  <c r="E3248" i="21"/>
  <c r="D3249" i="21"/>
  <c r="H3249" i="21"/>
  <c r="I3248" i="21"/>
  <c r="E3249" i="21"/>
  <c r="D3250" i="21"/>
  <c r="I3249" i="21"/>
  <c r="H3250" i="21"/>
  <c r="E3250" i="21"/>
  <c r="D3251" i="21"/>
  <c r="H3251" i="21"/>
  <c r="I3250" i="21"/>
  <c r="D3252" i="21"/>
  <c r="E3251" i="21"/>
  <c r="I3251" i="21"/>
  <c r="H3252" i="21"/>
  <c r="D3253" i="21"/>
  <c r="E3252" i="21"/>
  <c r="I3252" i="21"/>
  <c r="H3253" i="21"/>
  <c r="D3254" i="21"/>
  <c r="E3253" i="21"/>
  <c r="I3253" i="21"/>
  <c r="H3254" i="21"/>
  <c r="E3254" i="21"/>
  <c r="D3255" i="21"/>
  <c r="H3255" i="21"/>
  <c r="I3254" i="21"/>
  <c r="D3256" i="21"/>
  <c r="E3255" i="21"/>
  <c r="I3255" i="21"/>
  <c r="H3256" i="21"/>
  <c r="E3256" i="21"/>
  <c r="D3257" i="21"/>
  <c r="I3256" i="21"/>
  <c r="H3257" i="21"/>
  <c r="D3258" i="21"/>
  <c r="E3257" i="21"/>
  <c r="H3258" i="21"/>
  <c r="I3257" i="21"/>
  <c r="E3258" i="21"/>
  <c r="D3259" i="21"/>
  <c r="I3258" i="21"/>
  <c r="H3259" i="21"/>
  <c r="D3260" i="21"/>
  <c r="E3259" i="21"/>
  <c r="I3259" i="21"/>
  <c r="H3260" i="21"/>
  <c r="D3261" i="21"/>
  <c r="E3260" i="21"/>
  <c r="I3260" i="21"/>
  <c r="H3261" i="21"/>
  <c r="E3261" i="21"/>
  <c r="D3262" i="21"/>
  <c r="I3261" i="21"/>
  <c r="H3262" i="21"/>
  <c r="E3262" i="21"/>
  <c r="D3263" i="21"/>
  <c r="I3262" i="21"/>
  <c r="H3263" i="21"/>
  <c r="D3264" i="21"/>
  <c r="E3263" i="21"/>
  <c r="I3263" i="21"/>
  <c r="H3264" i="21"/>
  <c r="E3264" i="21"/>
  <c r="D3265" i="21"/>
  <c r="H3265" i="21"/>
  <c r="I3264" i="21"/>
  <c r="D3266" i="21"/>
  <c r="E3265" i="21"/>
  <c r="H3266" i="21"/>
  <c r="I3265" i="21"/>
  <c r="E3266" i="21"/>
  <c r="D3267" i="21"/>
  <c r="H3267" i="21"/>
  <c r="I3266" i="21"/>
  <c r="E3267" i="21"/>
  <c r="D3268" i="21"/>
  <c r="H3268" i="21"/>
  <c r="I3267" i="21"/>
  <c r="E3268" i="21"/>
  <c r="D3269" i="21"/>
  <c r="I3268" i="21"/>
  <c r="H3269" i="21"/>
  <c r="E3269" i="21"/>
  <c r="D3270" i="21"/>
  <c r="H3270" i="21"/>
  <c r="I3269" i="21"/>
  <c r="D3271" i="21"/>
  <c r="E3270" i="21"/>
  <c r="I3270" i="21"/>
  <c r="H3271" i="21"/>
  <c r="D3272" i="21"/>
  <c r="E3271" i="21"/>
  <c r="I3271" i="21"/>
  <c r="H3272" i="21"/>
  <c r="E3272" i="21"/>
  <c r="D3273" i="21"/>
  <c r="I3272" i="21"/>
  <c r="H3273" i="21"/>
  <c r="D3274" i="21"/>
  <c r="E3273" i="21"/>
  <c r="H3274" i="21"/>
  <c r="I3273" i="21"/>
  <c r="E3274" i="21"/>
  <c r="D3275" i="21"/>
  <c r="I3274" i="21"/>
  <c r="H3275" i="21"/>
  <c r="E3275" i="21"/>
  <c r="D3276" i="21"/>
  <c r="I3275" i="21"/>
  <c r="H3276" i="21"/>
  <c r="D3277" i="21"/>
  <c r="E3276" i="21"/>
  <c r="I3276" i="21"/>
  <c r="H3277" i="21"/>
  <c r="E3277" i="21"/>
  <c r="D3278" i="21"/>
  <c r="H3278" i="21"/>
  <c r="I3277" i="21"/>
  <c r="E3278" i="21"/>
  <c r="D3279" i="21"/>
  <c r="I3278" i="21"/>
  <c r="H3279" i="21"/>
  <c r="D3280" i="21"/>
  <c r="E3279" i="21"/>
  <c r="I3279" i="21"/>
  <c r="H3280" i="21"/>
  <c r="D3281" i="21"/>
  <c r="E3280" i="21"/>
  <c r="H3281" i="21"/>
  <c r="I3280" i="21"/>
  <c r="E3281" i="21"/>
  <c r="D3282" i="21"/>
  <c r="H3282" i="21"/>
  <c r="I3281" i="21"/>
  <c r="E3282" i="21"/>
  <c r="D3283" i="21"/>
  <c r="H3283" i="21"/>
  <c r="I3282" i="21"/>
  <c r="E3283" i="21"/>
  <c r="D3284" i="21"/>
  <c r="H3284" i="21"/>
  <c r="I3283" i="21"/>
  <c r="E3284" i="21"/>
  <c r="D3285" i="21"/>
  <c r="I3284" i="21"/>
  <c r="H3285" i="21"/>
  <c r="D3286" i="21"/>
  <c r="E3285" i="21"/>
  <c r="H3286" i="21"/>
  <c r="I3285" i="21"/>
  <c r="D3287" i="21"/>
  <c r="E3286" i="21"/>
  <c r="I3286" i="21"/>
  <c r="H3287" i="21"/>
  <c r="D3288" i="21"/>
  <c r="E3287" i="21"/>
  <c r="H3288" i="21"/>
  <c r="I3287" i="21"/>
  <c r="D3289" i="21"/>
  <c r="E3288" i="21"/>
  <c r="H3289" i="21"/>
  <c r="I3288" i="21"/>
  <c r="E3289" i="21"/>
  <c r="D3290" i="21"/>
  <c r="H3290" i="21"/>
  <c r="I3289" i="21"/>
  <c r="E3290" i="21"/>
  <c r="D3291" i="21"/>
  <c r="I3290" i="21"/>
  <c r="H3291" i="21"/>
  <c r="E3291" i="21"/>
  <c r="D3292" i="21"/>
  <c r="H3292" i="21"/>
  <c r="I3291" i="21"/>
  <c r="E3292" i="21"/>
  <c r="D3293" i="21"/>
  <c r="H3293" i="21"/>
  <c r="I3292" i="21"/>
  <c r="E3293" i="21"/>
  <c r="D3294" i="21"/>
  <c r="I3293" i="21"/>
  <c r="H3294" i="21"/>
  <c r="E3294" i="21"/>
  <c r="D3295" i="21"/>
  <c r="I3294" i="21"/>
  <c r="H3295" i="21"/>
  <c r="D3296" i="21"/>
  <c r="E3295" i="21"/>
  <c r="H3296" i="21"/>
  <c r="I3295" i="21"/>
  <c r="D3297" i="21"/>
  <c r="E3296" i="21"/>
  <c r="H3297" i="21"/>
  <c r="I3296" i="21"/>
  <c r="D3298" i="21"/>
  <c r="E3297" i="21"/>
  <c r="H3298" i="21"/>
  <c r="I3297" i="21"/>
  <c r="D3299" i="21"/>
  <c r="E3298" i="21"/>
  <c r="I3298" i="21"/>
  <c r="H3299" i="21"/>
  <c r="E3299" i="21"/>
  <c r="D3300" i="21"/>
  <c r="I3299" i="21"/>
  <c r="H3300" i="21"/>
  <c r="E3300" i="21"/>
  <c r="D3301" i="21"/>
  <c r="H3301" i="21"/>
  <c r="I3300" i="21"/>
  <c r="D3302" i="21"/>
  <c r="E3301" i="21"/>
  <c r="H3302" i="21"/>
  <c r="I3301" i="21"/>
  <c r="D3303" i="21"/>
  <c r="E3302" i="21"/>
  <c r="H3303" i="21"/>
  <c r="I3302" i="21"/>
  <c r="D3304" i="21"/>
  <c r="E3303" i="21"/>
  <c r="H3304" i="21"/>
  <c r="I3303" i="21"/>
  <c r="E3304" i="21"/>
  <c r="D3305" i="21"/>
  <c r="I3304" i="21"/>
  <c r="H3305" i="21"/>
  <c r="E3305" i="21"/>
  <c r="D3306" i="21"/>
  <c r="H3306" i="21"/>
  <c r="I3305" i="21"/>
  <c r="E3306" i="21"/>
  <c r="D3307" i="21"/>
  <c r="I3306" i="21"/>
  <c r="H3307" i="21"/>
  <c r="D3308" i="21"/>
  <c r="E3307" i="21"/>
  <c r="H3308" i="21"/>
  <c r="I3307" i="21"/>
  <c r="E3308" i="21"/>
  <c r="D3309" i="21"/>
  <c r="H3309" i="21"/>
  <c r="I3308" i="21"/>
  <c r="D3310" i="21"/>
  <c r="E3309" i="21"/>
  <c r="I3309" i="21"/>
  <c r="H3310" i="21"/>
  <c r="D3311" i="21"/>
  <c r="E3310" i="21"/>
  <c r="I3310" i="21"/>
  <c r="H3311" i="21"/>
  <c r="E3311" i="21"/>
  <c r="D3312" i="21"/>
  <c r="I3311" i="21"/>
  <c r="H3312" i="21"/>
  <c r="D3313" i="21"/>
  <c r="E3312" i="21"/>
  <c r="H3313" i="21"/>
  <c r="I3312" i="21"/>
  <c r="D3314" i="21"/>
  <c r="E3313" i="21"/>
  <c r="I3313" i="21"/>
  <c r="H3314" i="21"/>
  <c r="E3314" i="21"/>
  <c r="D3315" i="21"/>
  <c r="H3315" i="21"/>
  <c r="I3314" i="21"/>
  <c r="E3315" i="21"/>
  <c r="D3316" i="21"/>
  <c r="I3315" i="21"/>
  <c r="H3316" i="21"/>
  <c r="E3316" i="21"/>
  <c r="D3317" i="21"/>
  <c r="H3317" i="21"/>
  <c r="I3316" i="21"/>
  <c r="D3318" i="21"/>
  <c r="E3317" i="21"/>
  <c r="H3318" i="21"/>
  <c r="I3317" i="21"/>
  <c r="D3319" i="21"/>
  <c r="E3318" i="21"/>
  <c r="I3318" i="21"/>
  <c r="H3319" i="21"/>
  <c r="E3319" i="21"/>
  <c r="D3320" i="21"/>
  <c r="I3319" i="21"/>
  <c r="H3320" i="21"/>
  <c r="D3321" i="21"/>
  <c r="E3320" i="21"/>
  <c r="H3321" i="21"/>
  <c r="I3320" i="21"/>
  <c r="E3321" i="21"/>
  <c r="D3322" i="21"/>
  <c r="I3321" i="21"/>
  <c r="H3322" i="21"/>
  <c r="E3322" i="21"/>
  <c r="D3323" i="21"/>
  <c r="I3322" i="21"/>
  <c r="H3323" i="21"/>
  <c r="D3324" i="21"/>
  <c r="E3323" i="21"/>
  <c r="I3323" i="21"/>
  <c r="H3324" i="21"/>
  <c r="E3324" i="21"/>
  <c r="D3325" i="21"/>
  <c r="H3325" i="21"/>
  <c r="I3324" i="21"/>
  <c r="E3325" i="21"/>
  <c r="D3326" i="21"/>
  <c r="H3326" i="21"/>
  <c r="I3325" i="21"/>
  <c r="D3327" i="21"/>
  <c r="E3326" i="21"/>
  <c r="H3327" i="21"/>
  <c r="I3326" i="21"/>
  <c r="E3327" i="21"/>
  <c r="D3328" i="21"/>
  <c r="H3328" i="21"/>
  <c r="I3327" i="21"/>
  <c r="D3329" i="21"/>
  <c r="E3328" i="21"/>
  <c r="H3329" i="21"/>
  <c r="I3328" i="21"/>
  <c r="E3329" i="21"/>
  <c r="D3330" i="21"/>
  <c r="H3330" i="21"/>
  <c r="I3329" i="21"/>
  <c r="D3331" i="21"/>
  <c r="E3330" i="21"/>
  <c r="I3330" i="21"/>
  <c r="H3331" i="21"/>
  <c r="E3331" i="21"/>
  <c r="D3332" i="21"/>
  <c r="I3331" i="21"/>
  <c r="H3332" i="21"/>
  <c r="D3333" i="21"/>
  <c r="E3332" i="21"/>
  <c r="H3333" i="21"/>
  <c r="I3332" i="21"/>
  <c r="E3333" i="21"/>
  <c r="D3334" i="21"/>
  <c r="H3334" i="21"/>
  <c r="I3333" i="21"/>
  <c r="E3334" i="21"/>
  <c r="D3335" i="21"/>
  <c r="H3335" i="21"/>
  <c r="I3334" i="21"/>
  <c r="E3335" i="21"/>
  <c r="D3336" i="21"/>
  <c r="H3336" i="21"/>
  <c r="I3335" i="21"/>
  <c r="E3336" i="21"/>
  <c r="D3337" i="21"/>
  <c r="H3337" i="21"/>
  <c r="I3336" i="21"/>
  <c r="D3338" i="21"/>
  <c r="E3337" i="21"/>
  <c r="I3337" i="21"/>
  <c r="H3338" i="21"/>
  <c r="D3339" i="21"/>
  <c r="E3338" i="21"/>
  <c r="I3338" i="21"/>
  <c r="H3339" i="21"/>
  <c r="D3340" i="21"/>
  <c r="E3339" i="21"/>
  <c r="H3340" i="21"/>
  <c r="I3339" i="21"/>
  <c r="D3341" i="21"/>
  <c r="E3340" i="21"/>
  <c r="H3341" i="21"/>
  <c r="I3340" i="21"/>
  <c r="E3341" i="21"/>
  <c r="D3342" i="21"/>
  <c r="H3342" i="21"/>
  <c r="I3341" i="21"/>
  <c r="D3343" i="21"/>
  <c r="E3342" i="21"/>
  <c r="I3342" i="21"/>
  <c r="H3343" i="21"/>
  <c r="E3343" i="21"/>
  <c r="D3344" i="21"/>
  <c r="H3344" i="21"/>
  <c r="I3343" i="21"/>
  <c r="D3345" i="21"/>
  <c r="E3344" i="21"/>
  <c r="I3344" i="21"/>
  <c r="H3345" i="21"/>
  <c r="E3345" i="21"/>
  <c r="D3346" i="21"/>
  <c r="H3346" i="21"/>
  <c r="I3345" i="21"/>
  <c r="E3346" i="21"/>
  <c r="D3347" i="21"/>
  <c r="H3347" i="21"/>
  <c r="I3346" i="21"/>
  <c r="E3347" i="21"/>
  <c r="D3348" i="21"/>
  <c r="I3347" i="21"/>
  <c r="H3348" i="21"/>
  <c r="E3348" i="21"/>
  <c r="D3349" i="21"/>
  <c r="I3348" i="21"/>
  <c r="H3349" i="21"/>
  <c r="E3349" i="21"/>
  <c r="D3350" i="21"/>
  <c r="I3349" i="21"/>
  <c r="H3350" i="21"/>
  <c r="D3351" i="21"/>
  <c r="E3350" i="21"/>
  <c r="H3351" i="21"/>
  <c r="I3350" i="21"/>
  <c r="E3351" i="21"/>
  <c r="D3352" i="21"/>
  <c r="H3352" i="21"/>
  <c r="I3351" i="21"/>
  <c r="E3352" i="21"/>
  <c r="D3353" i="21"/>
  <c r="H3353" i="21"/>
  <c r="I3352" i="21"/>
  <c r="E3353" i="21"/>
  <c r="D3354" i="21"/>
  <c r="I3353" i="21"/>
  <c r="H3354" i="21"/>
  <c r="E3354" i="21"/>
  <c r="D3355" i="21"/>
  <c r="I3354" i="21"/>
  <c r="H3355" i="21"/>
  <c r="D3356" i="21"/>
  <c r="E3355" i="21"/>
  <c r="I3355" i="21"/>
  <c r="H3356" i="21"/>
  <c r="D3357" i="21"/>
  <c r="E3356" i="21"/>
  <c r="H3357" i="21"/>
  <c r="I3356" i="21"/>
  <c r="E3357" i="21"/>
  <c r="D3358" i="21"/>
  <c r="H3358" i="21"/>
  <c r="I3357" i="21"/>
  <c r="D3359" i="21"/>
  <c r="E3358" i="21"/>
  <c r="I3358" i="21"/>
  <c r="H3359" i="21"/>
  <c r="E3359" i="21"/>
  <c r="D3360" i="21"/>
  <c r="I3359" i="21"/>
  <c r="H3360" i="21"/>
  <c r="D3361" i="21"/>
  <c r="E3360" i="21"/>
  <c r="H3361" i="21"/>
  <c r="I3360" i="21"/>
  <c r="E3361" i="21"/>
  <c r="D3362" i="21"/>
  <c r="I3361" i="21"/>
  <c r="H3362" i="21"/>
  <c r="D3363" i="21"/>
  <c r="E3362" i="21"/>
  <c r="I3362" i="21"/>
  <c r="H3363" i="21"/>
  <c r="E3363" i="21"/>
  <c r="D3364" i="21"/>
  <c r="H3364" i="21"/>
  <c r="I3363" i="21"/>
  <c r="D3365" i="21"/>
  <c r="E3364" i="21"/>
  <c r="H3365" i="21"/>
  <c r="I3364" i="21"/>
  <c r="D3366" i="21"/>
  <c r="E3365" i="21"/>
  <c r="H3366" i="21"/>
  <c r="I3365" i="21"/>
  <c r="D3367" i="21"/>
  <c r="E3366" i="21"/>
  <c r="H3367" i="21"/>
  <c r="I3366" i="21"/>
  <c r="D3368" i="21"/>
  <c r="E3367" i="21"/>
  <c r="I3367" i="21"/>
  <c r="H3368" i="21"/>
  <c r="D3369" i="21"/>
  <c r="E3368" i="21"/>
  <c r="H3369" i="21"/>
  <c r="I3368" i="21"/>
  <c r="D3370" i="21"/>
  <c r="E3369" i="21"/>
  <c r="I3369" i="21"/>
  <c r="H3370" i="21"/>
  <c r="E3370" i="21"/>
  <c r="D3371" i="21"/>
  <c r="H3371" i="21"/>
  <c r="I3370" i="21"/>
  <c r="D3372" i="21"/>
  <c r="E3371" i="21"/>
  <c r="I3371" i="21"/>
  <c r="H3372" i="21"/>
  <c r="D3373" i="21"/>
  <c r="E3372" i="21"/>
  <c r="H3373" i="21"/>
  <c r="I3372" i="21"/>
  <c r="D3374" i="21"/>
  <c r="E3373" i="21"/>
  <c r="H3374" i="21"/>
  <c r="I3373" i="21"/>
  <c r="E3374" i="21"/>
  <c r="D3375" i="21"/>
  <c r="I3374" i="21"/>
  <c r="H3375" i="21"/>
  <c r="D3376" i="21"/>
  <c r="E3375" i="21"/>
  <c r="H3376" i="21"/>
  <c r="I3375" i="21"/>
  <c r="D3377" i="21"/>
  <c r="E3376" i="21"/>
  <c r="H3377" i="21"/>
  <c r="I3376" i="21"/>
  <c r="E3377" i="21"/>
  <c r="D3378" i="21"/>
  <c r="H3378" i="21"/>
  <c r="I3377" i="21"/>
  <c r="E3378" i="21"/>
  <c r="D3379" i="21"/>
  <c r="I3378" i="21"/>
  <c r="H3379" i="21"/>
  <c r="E3379" i="21"/>
  <c r="D3380" i="21"/>
  <c r="I3379" i="21"/>
  <c r="H3380" i="21"/>
  <c r="D3381" i="21"/>
  <c r="E3380" i="21"/>
  <c r="I3380" i="21"/>
  <c r="H3381" i="21"/>
  <c r="E3381" i="21"/>
  <c r="D3382" i="21"/>
  <c r="H3382" i="21"/>
  <c r="I3381" i="21"/>
  <c r="D3383" i="21"/>
  <c r="E3382" i="21"/>
  <c r="I3382" i="21"/>
  <c r="H3383" i="21"/>
  <c r="E3383" i="21"/>
  <c r="D3384" i="21"/>
  <c r="H3384" i="21"/>
  <c r="I3383" i="21"/>
  <c r="D3385" i="21"/>
  <c r="E3384" i="21"/>
  <c r="H3385" i="21"/>
  <c r="I3384" i="21"/>
  <c r="E3385" i="21"/>
  <c r="D3386" i="21"/>
  <c r="I3385" i="21"/>
  <c r="H3386" i="21"/>
  <c r="E3386" i="21"/>
  <c r="D3387" i="21"/>
  <c r="H3387" i="21"/>
  <c r="I3386" i="21"/>
  <c r="D3388" i="21"/>
  <c r="E3387" i="21"/>
  <c r="I3387" i="21"/>
  <c r="H3388" i="21"/>
  <c r="D3389" i="21"/>
  <c r="E3388" i="21"/>
  <c r="I3388" i="21"/>
  <c r="H3389" i="21"/>
  <c r="E3389" i="21"/>
  <c r="D3390" i="21"/>
  <c r="H3390" i="21"/>
  <c r="I3389" i="21"/>
  <c r="E3390" i="21"/>
  <c r="D3391" i="21"/>
  <c r="H3391" i="21"/>
  <c r="I3390" i="21"/>
  <c r="D3392" i="21"/>
  <c r="E3391" i="21"/>
  <c r="I3391" i="21"/>
  <c r="H3392" i="21"/>
  <c r="D3393" i="21"/>
  <c r="E3392" i="21"/>
  <c r="I3392" i="21"/>
  <c r="H3393" i="21"/>
  <c r="E3393" i="21"/>
  <c r="D3394" i="21"/>
  <c r="I3393" i="21"/>
  <c r="H3394" i="21"/>
  <c r="E3394" i="21"/>
  <c r="D3395" i="21"/>
  <c r="H3395" i="21"/>
  <c r="I3394" i="21"/>
  <c r="D3396" i="21"/>
  <c r="E3395" i="21"/>
  <c r="H3396" i="21"/>
  <c r="I3395" i="21"/>
  <c r="D3397" i="21"/>
  <c r="E3396" i="21"/>
  <c r="I3396" i="21"/>
  <c r="H3397" i="21"/>
  <c r="D3398" i="21"/>
  <c r="E3397" i="21"/>
  <c r="H3398" i="21"/>
  <c r="I3397" i="21"/>
  <c r="D3399" i="21"/>
  <c r="E3398" i="21"/>
  <c r="I3398" i="21"/>
  <c r="H3399" i="21"/>
  <c r="D3400" i="21"/>
  <c r="E3399" i="21"/>
  <c r="H3400" i="21"/>
  <c r="I3399" i="21"/>
  <c r="D3401" i="21"/>
  <c r="E3400" i="21"/>
  <c r="H3401" i="21"/>
  <c r="I3400" i="21"/>
  <c r="D3402" i="21"/>
  <c r="E3401" i="21"/>
  <c r="I3401" i="21"/>
  <c r="H3402" i="21"/>
  <c r="D3403" i="21"/>
  <c r="E3402" i="21"/>
  <c r="H3403" i="21"/>
  <c r="I3402" i="21"/>
  <c r="D3404" i="21"/>
  <c r="E3403" i="21"/>
  <c r="I3403" i="21"/>
  <c r="H3404" i="21"/>
  <c r="E3404" i="21"/>
  <c r="D3405" i="21"/>
  <c r="I3404" i="21"/>
  <c r="H3405" i="21"/>
  <c r="E3405" i="21"/>
  <c r="D3406" i="21"/>
  <c r="I3405" i="21"/>
  <c r="H3406" i="21"/>
  <c r="E3406" i="21"/>
  <c r="D3407" i="21"/>
  <c r="H3407" i="21"/>
  <c r="I3406" i="21"/>
  <c r="D3408" i="21"/>
  <c r="E3407" i="21"/>
  <c r="H3408" i="21"/>
  <c r="I3407" i="21"/>
  <c r="E3408" i="21"/>
  <c r="D3409" i="21"/>
  <c r="H3409" i="21"/>
  <c r="I3408" i="21"/>
  <c r="E3409" i="21"/>
  <c r="D3410" i="21"/>
  <c r="H3410" i="21"/>
  <c r="I3409" i="21"/>
  <c r="E3410" i="21"/>
  <c r="D3411" i="21"/>
  <c r="I3410" i="21"/>
  <c r="H3411" i="21"/>
  <c r="E3411" i="21"/>
  <c r="D3412" i="21"/>
  <c r="I3411" i="21"/>
  <c r="H3412" i="21"/>
  <c r="E3412" i="21"/>
  <c r="D3413" i="21"/>
  <c r="I3412" i="21"/>
  <c r="H3413" i="21"/>
  <c r="E3413" i="21"/>
  <c r="D3414" i="21"/>
  <c r="I3413" i="21"/>
  <c r="H3414" i="21"/>
  <c r="D3415" i="21"/>
  <c r="E3414" i="21"/>
  <c r="I3414" i="21"/>
  <c r="H3415" i="21"/>
  <c r="E3415" i="21"/>
  <c r="D3416" i="21"/>
  <c r="I3415" i="21"/>
  <c r="H3416" i="21"/>
  <c r="D3417" i="21"/>
  <c r="E3416" i="21"/>
  <c r="I3416" i="21"/>
  <c r="H3417" i="21"/>
  <c r="E3417" i="21"/>
  <c r="D3418" i="21"/>
  <c r="I3417" i="21"/>
  <c r="H3418" i="21"/>
  <c r="D3419" i="21"/>
  <c r="E3418" i="21"/>
  <c r="H3419" i="21"/>
  <c r="I3418" i="21"/>
  <c r="D3420" i="21"/>
  <c r="E3419" i="21"/>
  <c r="H3420" i="21"/>
  <c r="I3419" i="21"/>
  <c r="D3421" i="21"/>
  <c r="E3420" i="21"/>
  <c r="H3421" i="21"/>
  <c r="I3420" i="21"/>
  <c r="E3421" i="21"/>
  <c r="D3422" i="21"/>
  <c r="I3421" i="21"/>
  <c r="H3422" i="21"/>
  <c r="D3423" i="21"/>
  <c r="E3422" i="21"/>
  <c r="H3423" i="21"/>
  <c r="I3422" i="21"/>
  <c r="E3423" i="21"/>
  <c r="D3424" i="21"/>
  <c r="I3423" i="21"/>
  <c r="H3424" i="21"/>
  <c r="D3425" i="21"/>
  <c r="E3424" i="21"/>
  <c r="H3425" i="21"/>
  <c r="I3424" i="21"/>
  <c r="D3426" i="21"/>
  <c r="E3425" i="21"/>
  <c r="I3425" i="21"/>
  <c r="H3426" i="21"/>
  <c r="D3427" i="21"/>
  <c r="E3426" i="21"/>
  <c r="H3427" i="21"/>
  <c r="I3426" i="21"/>
  <c r="E3427" i="21"/>
  <c r="D3428" i="21"/>
  <c r="I3427" i="21"/>
  <c r="H3428" i="21"/>
  <c r="E3428" i="21"/>
  <c r="D3429" i="21"/>
  <c r="I3428" i="21"/>
  <c r="H3429" i="21"/>
  <c r="E3429" i="21"/>
  <c r="D3430" i="21"/>
  <c r="H3430" i="21"/>
  <c r="I3429" i="21"/>
  <c r="D3431" i="21"/>
  <c r="E3430" i="21"/>
  <c r="I3430" i="21"/>
  <c r="H3431" i="21"/>
  <c r="D3432" i="21"/>
  <c r="E3431" i="21"/>
  <c r="H3432" i="21"/>
  <c r="I3431" i="21"/>
  <c r="D3433" i="21"/>
  <c r="E3432" i="21"/>
  <c r="I3432" i="21"/>
  <c r="H3433" i="21"/>
  <c r="D3434" i="21"/>
  <c r="E3433" i="21"/>
  <c r="H3434" i="21"/>
  <c r="I3433" i="21"/>
  <c r="D3435" i="21"/>
  <c r="E3434" i="21"/>
  <c r="I3434" i="21"/>
  <c r="H3435" i="21"/>
  <c r="D3436" i="21"/>
  <c r="E3435" i="21"/>
  <c r="I3435" i="21"/>
  <c r="H3436" i="21"/>
  <c r="D3437" i="21"/>
  <c r="E3436" i="21"/>
  <c r="H3437" i="21"/>
  <c r="I3436" i="21"/>
  <c r="E3437" i="21"/>
  <c r="D3438" i="21"/>
  <c r="I3437" i="21"/>
  <c r="H3438" i="21"/>
  <c r="E3438" i="21"/>
  <c r="D3439" i="21"/>
  <c r="I3438" i="21"/>
  <c r="H3439" i="21"/>
  <c r="E3439" i="21"/>
  <c r="D3440" i="21"/>
  <c r="I3439" i="21"/>
  <c r="H3440" i="21"/>
  <c r="E3440" i="21"/>
  <c r="D3441" i="21"/>
  <c r="H3441" i="21"/>
  <c r="I3440" i="21"/>
  <c r="D3442" i="21"/>
  <c r="E3441" i="21"/>
  <c r="H3442" i="21"/>
  <c r="I3441" i="21"/>
  <c r="D3443" i="21"/>
  <c r="E3442" i="21"/>
  <c r="I3442" i="21"/>
  <c r="H3443" i="21"/>
  <c r="E3443" i="21"/>
  <c r="D3444" i="21"/>
  <c r="I3443" i="21"/>
  <c r="H3444" i="21"/>
  <c r="D3445" i="21"/>
  <c r="E3444" i="21"/>
  <c r="I3444" i="21"/>
  <c r="H3445" i="21"/>
  <c r="E3445" i="21"/>
  <c r="D3446" i="21"/>
  <c r="H3446" i="21"/>
  <c r="I3445" i="21"/>
  <c r="D3447" i="21"/>
  <c r="E3446" i="21"/>
  <c r="I3446" i="21"/>
  <c r="H3447" i="21"/>
  <c r="E3447" i="21"/>
  <c r="D3448" i="21"/>
  <c r="I3447" i="21"/>
  <c r="H3448" i="21"/>
  <c r="E3448" i="21"/>
  <c r="D3449" i="21"/>
  <c r="I3448" i="21"/>
  <c r="H3449" i="21"/>
  <c r="D3450" i="21"/>
  <c r="E3449" i="21"/>
  <c r="H3450" i="21"/>
  <c r="I3449" i="21"/>
  <c r="E3450" i="21"/>
  <c r="D3451" i="21"/>
  <c r="H3451" i="21"/>
  <c r="I3450" i="21"/>
  <c r="D3452" i="21"/>
  <c r="E3451" i="21"/>
  <c r="I3451" i="21"/>
  <c r="H3452" i="21"/>
  <c r="E3452" i="21"/>
  <c r="D3453" i="21"/>
  <c r="I3452" i="21"/>
  <c r="H3453" i="21"/>
  <c r="E3453" i="21"/>
  <c r="D3454" i="21"/>
  <c r="H3454" i="21"/>
  <c r="I3453" i="21"/>
  <c r="E3454" i="21"/>
  <c r="D3455" i="21"/>
  <c r="I3454" i="21"/>
  <c r="H3455" i="21"/>
  <c r="D3456" i="21"/>
  <c r="E3455" i="21"/>
  <c r="I3455" i="21"/>
  <c r="H3456" i="21"/>
  <c r="D3457" i="21"/>
  <c r="E3456" i="21"/>
  <c r="H3457" i="21"/>
  <c r="I3456" i="21"/>
  <c r="D3458" i="21"/>
  <c r="E3457" i="21"/>
  <c r="H3458" i="21"/>
  <c r="I3457" i="21"/>
  <c r="E3458" i="21"/>
  <c r="D3459" i="21"/>
  <c r="H3459" i="21"/>
  <c r="I3458" i="21"/>
  <c r="E3459" i="21"/>
  <c r="D3460" i="21"/>
  <c r="H3460" i="21"/>
  <c r="I3459" i="21"/>
  <c r="E3460" i="21"/>
  <c r="D3461" i="21"/>
  <c r="I3460" i="21"/>
  <c r="H3461" i="21"/>
  <c r="D3462" i="21"/>
  <c r="E3461" i="21"/>
  <c r="H3462" i="21"/>
  <c r="I3461" i="21"/>
  <c r="E3462" i="21"/>
  <c r="D3463" i="21"/>
  <c r="H3463" i="21"/>
  <c r="I3462" i="21"/>
  <c r="E3463" i="21"/>
  <c r="D3464" i="21"/>
  <c r="I3463" i="21"/>
  <c r="H3464" i="21"/>
  <c r="E3464" i="21"/>
  <c r="D3465" i="21"/>
  <c r="I3464" i="21"/>
  <c r="H3465" i="21"/>
  <c r="D3466" i="21"/>
  <c r="E3465" i="21"/>
  <c r="I3465" i="21"/>
  <c r="H3466" i="21"/>
  <c r="D3467" i="21"/>
  <c r="E3466" i="21"/>
  <c r="I3466" i="21"/>
  <c r="H3467" i="21"/>
  <c r="D3468" i="21"/>
  <c r="E3467" i="21"/>
  <c r="H3468" i="21"/>
  <c r="I3467" i="21"/>
  <c r="D3469" i="21"/>
  <c r="E3468" i="21"/>
  <c r="H3469" i="21"/>
  <c r="I3468" i="21"/>
  <c r="D3470" i="21"/>
  <c r="E3469" i="21"/>
  <c r="H3470" i="21"/>
  <c r="I3469" i="21"/>
  <c r="E3470" i="21"/>
  <c r="D3471" i="21"/>
  <c r="I3470" i="21"/>
  <c r="H3471" i="21"/>
  <c r="E3471" i="21"/>
  <c r="D3472" i="21"/>
  <c r="I3471" i="21"/>
  <c r="H3472" i="21"/>
  <c r="D3473" i="21"/>
  <c r="E3472" i="21"/>
  <c r="H3473" i="21"/>
  <c r="I3472" i="21"/>
  <c r="E3473" i="21"/>
  <c r="D3474" i="21"/>
  <c r="I3473" i="21"/>
  <c r="H3474" i="21"/>
  <c r="E3474" i="21"/>
  <c r="D3475" i="21"/>
  <c r="I3474" i="21"/>
  <c r="H3475" i="21"/>
  <c r="E3475" i="21"/>
  <c r="D3476" i="21"/>
  <c r="H3476" i="21"/>
  <c r="I3475" i="21"/>
  <c r="E3476" i="21"/>
  <c r="D3477" i="21"/>
  <c r="I3476" i="21"/>
  <c r="H3477" i="21"/>
  <c r="E3477" i="21"/>
  <c r="D3478" i="21"/>
  <c r="I3477" i="21"/>
  <c r="H3478" i="21"/>
  <c r="E3478" i="21"/>
  <c r="D3479" i="21"/>
  <c r="H3479" i="21"/>
  <c r="I3478" i="21"/>
  <c r="D3480" i="21"/>
  <c r="E3479" i="21"/>
  <c r="H3480" i="21"/>
  <c r="I3479" i="21"/>
  <c r="E3480" i="21"/>
  <c r="D3481" i="21"/>
  <c r="I3480" i="21"/>
  <c r="H3481" i="21"/>
  <c r="D3482" i="21"/>
  <c r="E3481" i="21"/>
  <c r="H3482" i="21"/>
  <c r="I3481" i="21"/>
  <c r="E3482" i="21"/>
  <c r="D3483" i="21"/>
  <c r="H3483" i="21"/>
  <c r="I3482" i="21"/>
  <c r="D3484" i="21"/>
  <c r="E3483" i="21"/>
  <c r="I3483" i="21"/>
  <c r="H3484" i="21"/>
  <c r="E3484" i="21"/>
  <c r="D3485" i="21"/>
  <c r="H3485" i="21"/>
  <c r="I3484" i="21"/>
  <c r="E3485" i="21"/>
  <c r="D3486" i="21"/>
  <c r="I3485" i="21"/>
  <c r="H3486" i="21"/>
  <c r="E3486" i="21"/>
  <c r="D3487" i="21"/>
  <c r="H3487" i="21"/>
  <c r="I3486" i="21"/>
  <c r="E3487" i="21"/>
  <c r="D3488" i="21"/>
  <c r="H3488" i="21"/>
  <c r="I3487" i="21"/>
  <c r="E3488" i="21"/>
  <c r="D3489" i="21"/>
  <c r="I3488" i="21"/>
  <c r="H3489" i="21"/>
  <c r="E3489" i="21"/>
  <c r="D3490" i="21"/>
  <c r="I3489" i="21"/>
  <c r="H3490" i="21"/>
  <c r="D3491" i="21"/>
  <c r="E3490" i="21"/>
  <c r="H3491" i="21"/>
  <c r="I3490" i="21"/>
  <c r="E3491" i="21"/>
  <c r="D3492" i="21"/>
  <c r="H3492" i="21"/>
  <c r="I3491" i="21"/>
  <c r="E3492" i="21"/>
  <c r="D3493" i="21"/>
  <c r="I3492" i="21"/>
  <c r="H3493" i="21"/>
  <c r="D3494" i="21"/>
  <c r="E3493" i="21"/>
  <c r="I3493" i="21"/>
  <c r="H3494" i="21"/>
  <c r="D3495" i="21"/>
  <c r="E3494" i="21"/>
  <c r="I3494" i="21"/>
  <c r="H3495" i="21"/>
  <c r="E3495" i="21"/>
  <c r="D3496" i="21"/>
  <c r="H3496" i="21"/>
  <c r="I3495" i="21"/>
  <c r="D3497" i="21"/>
  <c r="E3496" i="21"/>
  <c r="H3497" i="21"/>
  <c r="I3496" i="21"/>
  <c r="D3498" i="21"/>
  <c r="E3497" i="21"/>
  <c r="I3497" i="21"/>
  <c r="H3498" i="21"/>
  <c r="D3499" i="21"/>
  <c r="E3498" i="21"/>
  <c r="I3498" i="21"/>
  <c r="H3499" i="21"/>
  <c r="D3500" i="21"/>
  <c r="E3499" i="21"/>
  <c r="H3500" i="21"/>
  <c r="I3499" i="21"/>
  <c r="E3500" i="21"/>
  <c r="D3501" i="21"/>
  <c r="I3500" i="21"/>
  <c r="H3501" i="21"/>
  <c r="E3501" i="21"/>
  <c r="D3502" i="21"/>
  <c r="I3501" i="21"/>
  <c r="H3502" i="21"/>
  <c r="E3502" i="21"/>
  <c r="D3503" i="21"/>
  <c r="I3502" i="21"/>
  <c r="H3503" i="21"/>
  <c r="E3503" i="21"/>
  <c r="D3504" i="21"/>
  <c r="I3503" i="21"/>
  <c r="H3504" i="21"/>
  <c r="E3504" i="21"/>
  <c r="D3505" i="21"/>
  <c r="H3505" i="21"/>
  <c r="I3504" i="21"/>
  <c r="E3505" i="21"/>
  <c r="D3506" i="21"/>
  <c r="I3505" i="21"/>
  <c r="H3506" i="21"/>
  <c r="D3507" i="21"/>
  <c r="E3506" i="21"/>
  <c r="H3507" i="21"/>
  <c r="I3506" i="21"/>
  <c r="D3508" i="21"/>
  <c r="E3507" i="21"/>
  <c r="H3508" i="21"/>
  <c r="I3507" i="21"/>
  <c r="E3508" i="21"/>
  <c r="D3509" i="21"/>
  <c r="I3508" i="21"/>
  <c r="H3509" i="21"/>
  <c r="E3509" i="21"/>
  <c r="D3510" i="21"/>
  <c r="I3509" i="21"/>
  <c r="H3510" i="21"/>
  <c r="E3510" i="21"/>
  <c r="D3511" i="21"/>
  <c r="H3511" i="21"/>
  <c r="I3510" i="21"/>
  <c r="D3512" i="21"/>
  <c r="E3511" i="21"/>
  <c r="H3512" i="21"/>
  <c r="I3511" i="21"/>
  <c r="E3512" i="21"/>
  <c r="D3513" i="21"/>
  <c r="I3512" i="21"/>
  <c r="H3513" i="21"/>
  <c r="E3513" i="21"/>
  <c r="D3514" i="21"/>
  <c r="H3514" i="21"/>
  <c r="I3513" i="21"/>
  <c r="E3514" i="21"/>
  <c r="D3515" i="21"/>
  <c r="I3514" i="21"/>
  <c r="H3515" i="21"/>
  <c r="D3516" i="21"/>
  <c r="E3515" i="21"/>
  <c r="H3516" i="21"/>
  <c r="I3515" i="21"/>
  <c r="D3517" i="21"/>
  <c r="E3516" i="21"/>
  <c r="I3516" i="21"/>
  <c r="H3517" i="21"/>
  <c r="D3518" i="21"/>
  <c r="E3517" i="21"/>
  <c r="H3518" i="21"/>
  <c r="I3517" i="21"/>
  <c r="D3519" i="21"/>
  <c r="E3518" i="21"/>
  <c r="I3518" i="21"/>
  <c r="H3519" i="21"/>
  <c r="E3519" i="21"/>
  <c r="D3520" i="21"/>
  <c r="I3519" i="21"/>
  <c r="H3520" i="21"/>
  <c r="E3520" i="21"/>
  <c r="D3521" i="21"/>
  <c r="H3521" i="21"/>
  <c r="I3520" i="21"/>
  <c r="E3521" i="21"/>
  <c r="D3522" i="21"/>
  <c r="I3521" i="21"/>
  <c r="H3522" i="21"/>
  <c r="D3523" i="21"/>
  <c r="E3522" i="21"/>
  <c r="H3523" i="21"/>
  <c r="I3522" i="21"/>
  <c r="D3524" i="21"/>
  <c r="E3523" i="21"/>
  <c r="I3523" i="21"/>
  <c r="H3524" i="21"/>
  <c r="D3525" i="21"/>
  <c r="E3524" i="21"/>
  <c r="H3525" i="21"/>
  <c r="I3524" i="21"/>
  <c r="E3525" i="21"/>
  <c r="D3526" i="21"/>
  <c r="I3525" i="21"/>
  <c r="H3526" i="21"/>
  <c r="D3527" i="21"/>
  <c r="E3526" i="21"/>
  <c r="H3527" i="21"/>
  <c r="I3526" i="21"/>
  <c r="D3528" i="21"/>
  <c r="E3527" i="21"/>
  <c r="H3528" i="21"/>
  <c r="I3527" i="21"/>
  <c r="E3528" i="21"/>
  <c r="D3529" i="21"/>
  <c r="H3529" i="21"/>
  <c r="I3528" i="21"/>
  <c r="D3530" i="21"/>
  <c r="E3529" i="21"/>
  <c r="H3530" i="21"/>
  <c r="I3529" i="21"/>
  <c r="D3531" i="21"/>
  <c r="E3531" i="21" s="1"/>
  <c r="E3530" i="21"/>
  <c r="H3531" i="21"/>
  <c r="I3530" i="21"/>
  <c r="I3531" i="21"/>
  <c r="H3532" i="21"/>
  <c r="H3533" i="21"/>
  <c r="I3532" i="21"/>
  <c r="H3534" i="21"/>
  <c r="I3533" i="21"/>
  <c r="H3535" i="21"/>
  <c r="I3534" i="21"/>
  <c r="I3535" i="21"/>
  <c r="H3536" i="21"/>
  <c r="I3536" i="21"/>
  <c r="H3537" i="21"/>
  <c r="I3537" i="21" s="1"/>
  <c r="D14" i="13" l="1"/>
  <c r="D8" i="13"/>
  <c r="D14" i="26"/>
  <c r="D8" i="26"/>
  <c r="E10" i="27"/>
  <c r="E8" i="27"/>
  <c r="E9" i="29"/>
  <c r="E3" i="27"/>
  <c r="E10" i="13"/>
  <c r="E8" i="29"/>
  <c r="E15" i="27"/>
  <c r="E5" i="26"/>
  <c r="E8" i="26"/>
  <c r="E12" i="26"/>
  <c r="E14" i="26"/>
  <c r="E3" i="29"/>
  <c r="E6" i="27"/>
  <c r="E16" i="26"/>
  <c r="E7" i="29"/>
  <c r="E5" i="13"/>
  <c r="E7" i="27"/>
  <c r="E12" i="13"/>
  <c r="E3" i="26"/>
  <c r="E9" i="26"/>
  <c r="E5" i="27"/>
  <c r="E11" i="13"/>
  <c r="E8" i="13"/>
  <c r="E9" i="13"/>
  <c r="E4" i="29"/>
  <c r="E13" i="26"/>
  <c r="E3" i="13"/>
  <c r="E13" i="27"/>
  <c r="E4" i="26"/>
  <c r="E6" i="29"/>
  <c r="E15" i="26"/>
  <c r="E5" i="29"/>
  <c r="E14" i="13"/>
  <c r="E14" i="27"/>
  <c r="E4" i="27"/>
  <c r="E11" i="27"/>
  <c r="E7" i="26"/>
  <c r="E10" i="26"/>
  <c r="E4" i="13"/>
  <c r="E12" i="27"/>
  <c r="E6" i="26"/>
  <c r="E11" i="26"/>
  <c r="E16" i="13"/>
  <c r="E16" i="27"/>
  <c r="E9" i="27"/>
  <c r="E13" i="13"/>
  <c r="E15" i="13"/>
  <c r="E6" i="13"/>
  <c r="E7" i="13"/>
  <c r="E2651" i="21"/>
  <c r="I10" i="13"/>
  <c r="G10" i="13"/>
  <c r="G6" i="27"/>
  <c r="I6" i="27"/>
  <c r="G5" i="27"/>
  <c r="I5" i="27"/>
  <c r="G9" i="27"/>
  <c r="I9" i="27"/>
  <c r="I13" i="13"/>
  <c r="G13" i="13"/>
  <c r="D3532" i="21"/>
  <c r="O32" i="21"/>
  <c r="I8" i="13"/>
  <c r="G8" i="13"/>
  <c r="I4" i="13"/>
  <c r="G4" i="13"/>
  <c r="E3532" i="21"/>
  <c r="M4" i="21"/>
  <c r="G5" i="13"/>
  <c r="I5" i="13"/>
  <c r="I6" i="13"/>
  <c r="G6" i="13"/>
  <c r="G7" i="27"/>
  <c r="I7" i="27"/>
  <c r="G14" i="13"/>
  <c r="I14" i="13"/>
  <c r="G7" i="13"/>
  <c r="I7" i="13"/>
  <c r="G8" i="27"/>
  <c r="I8" i="27"/>
  <c r="G12" i="13"/>
  <c r="I12" i="13"/>
  <c r="G4" i="27"/>
  <c r="I4" i="27"/>
  <c r="G3" i="27"/>
  <c r="I3" i="27"/>
  <c r="M33" i="21"/>
  <c r="I11" i="13"/>
  <c r="G11" i="13"/>
  <c r="R23" i="13"/>
  <c r="I15" i="13"/>
  <c r="G15" i="13"/>
  <c r="L31" i="21"/>
  <c r="G5" i="26"/>
  <c r="I5" i="26"/>
  <c r="I9" i="13"/>
  <c r="G9" i="13"/>
  <c r="I12" i="27"/>
  <c r="G12" i="27"/>
  <c r="O28" i="21"/>
  <c r="I8" i="26"/>
  <c r="G8" i="26"/>
  <c r="G6" i="26"/>
  <c r="I6" i="26"/>
  <c r="F22" i="21"/>
  <c r="I12" i="26"/>
  <c r="G12" i="26"/>
  <c r="I13" i="26"/>
  <c r="G13" i="26"/>
  <c r="G11" i="26"/>
  <c r="I11" i="26"/>
  <c r="G14" i="26"/>
  <c r="I14" i="26"/>
  <c r="G3" i="13"/>
  <c r="I3" i="13"/>
  <c r="G16" i="13"/>
  <c r="I16" i="13"/>
  <c r="I3" i="29"/>
  <c r="G13" i="27"/>
  <c r="I13" i="27"/>
  <c r="I16" i="27"/>
  <c r="G16" i="27"/>
  <c r="G15" i="27"/>
  <c r="I15" i="27"/>
  <c r="I11" i="27"/>
  <c r="G11" i="27"/>
  <c r="I14" i="27"/>
  <c r="G14" i="27"/>
  <c r="G10" i="27"/>
  <c r="I10" i="27"/>
  <c r="G9" i="26"/>
  <c r="I9" i="26"/>
  <c r="G3" i="26"/>
  <c r="I3" i="26"/>
  <c r="I7" i="26"/>
  <c r="G7" i="26"/>
  <c r="I4" i="26"/>
  <c r="G4" i="26"/>
  <c r="G15" i="26"/>
  <c r="I15" i="26"/>
  <c r="I10" i="26"/>
  <c r="G10" i="26"/>
  <c r="G16" i="26"/>
  <c r="I16" i="26"/>
  <c r="I4" i="29"/>
  <c r="I7" i="29"/>
  <c r="G9" i="29"/>
  <c r="I5" i="29"/>
  <c r="I6" i="29"/>
  <c r="I8" i="29"/>
  <c r="J16" i="26" l="1"/>
  <c r="H16" i="26"/>
  <c r="K16" i="26" s="1"/>
  <c r="H10" i="26"/>
  <c r="J10" i="26"/>
  <c r="K10" i="26" s="1"/>
  <c r="J15" i="26"/>
  <c r="H15" i="26"/>
  <c r="H4" i="26"/>
  <c r="J4" i="26"/>
  <c r="K4" i="26" s="1"/>
  <c r="H7" i="26"/>
  <c r="J7" i="26"/>
  <c r="K7" i="26" s="1"/>
  <c r="J3" i="26"/>
  <c r="H3" i="26"/>
  <c r="J9" i="26"/>
  <c r="H9" i="26"/>
  <c r="J10" i="27"/>
  <c r="H10" i="27"/>
  <c r="H14" i="27"/>
  <c r="J14" i="27"/>
  <c r="K14" i="27" s="1"/>
  <c r="H11" i="27"/>
  <c r="J11" i="27"/>
  <c r="K11" i="27" s="1"/>
  <c r="J15" i="27"/>
  <c r="H15" i="27"/>
  <c r="H16" i="27"/>
  <c r="J16" i="27"/>
  <c r="K16" i="27" s="1"/>
  <c r="J13" i="27"/>
  <c r="H13" i="27"/>
  <c r="K13" i="27" s="1"/>
  <c r="J16" i="13"/>
  <c r="H16" i="13"/>
  <c r="J3" i="13"/>
  <c r="H3" i="13"/>
  <c r="K3" i="13" s="1"/>
  <c r="J14" i="26"/>
  <c r="H14" i="26"/>
  <c r="J11" i="26"/>
  <c r="H11" i="26"/>
  <c r="H13" i="26"/>
  <c r="J13" i="26"/>
  <c r="H12" i="26"/>
  <c r="J12" i="26"/>
  <c r="J6" i="26"/>
  <c r="H6" i="26"/>
  <c r="H8" i="26"/>
  <c r="J8" i="26"/>
  <c r="K8" i="26" s="1"/>
  <c r="H12" i="27"/>
  <c r="J12" i="27"/>
  <c r="K12" i="27" s="1"/>
  <c r="H9" i="13"/>
  <c r="J9" i="13"/>
  <c r="K9" i="13" s="1"/>
  <c r="J5" i="26"/>
  <c r="H5" i="26"/>
  <c r="H15" i="13"/>
  <c r="J15" i="13"/>
  <c r="K15" i="13" s="1"/>
  <c r="H11" i="13"/>
  <c r="J11" i="13"/>
  <c r="J3" i="27"/>
  <c r="H3" i="27"/>
  <c r="J4" i="27"/>
  <c r="H4" i="27"/>
  <c r="J12" i="13"/>
  <c r="H12" i="13"/>
  <c r="K12" i="13" s="1"/>
  <c r="J8" i="27"/>
  <c r="H8" i="27"/>
  <c r="K8" i="27" s="1"/>
  <c r="J7" i="13"/>
  <c r="H7" i="13"/>
  <c r="J14" i="13"/>
  <c r="H14" i="13"/>
  <c r="J7" i="27"/>
  <c r="H7" i="27"/>
  <c r="K7" i="27" s="1"/>
  <c r="H6" i="13"/>
  <c r="J6" i="13"/>
  <c r="K6" i="13" s="1"/>
  <c r="J5" i="13"/>
  <c r="H5" i="13"/>
  <c r="H4" i="13"/>
  <c r="J4" i="13"/>
  <c r="K4" i="13" s="1"/>
  <c r="H8" i="13"/>
  <c r="J8" i="13"/>
  <c r="K8" i="13" s="1"/>
  <c r="H13" i="13"/>
  <c r="J13" i="13"/>
  <c r="K13" i="13" s="1"/>
  <c r="J9" i="27"/>
  <c r="H9" i="27"/>
  <c r="K9" i="27" s="1"/>
  <c r="J5" i="27"/>
  <c r="H5" i="27"/>
  <c r="J6" i="27"/>
  <c r="H6" i="27"/>
  <c r="H10" i="13"/>
  <c r="J10" i="13"/>
  <c r="K10" i="13" s="1"/>
  <c r="D15" i="13"/>
  <c r="D9" i="13"/>
  <c r="D16" i="13" s="1"/>
  <c r="D15" i="26"/>
  <c r="D9" i="26"/>
  <c r="D16" i="26" s="1"/>
  <c r="D3533" i="21"/>
  <c r="E3533" i="21"/>
  <c r="D3534" i="21"/>
  <c r="E3534" i="21"/>
  <c r="D3535" i="21"/>
  <c r="D3536" i="21" s="1"/>
  <c r="E3536" i="21" s="1"/>
  <c r="E3535" i="21"/>
  <c r="I9" i="29"/>
  <c r="K5" i="13" l="1"/>
  <c r="K9" i="26"/>
  <c r="K15" i="26"/>
  <c r="K16" i="13"/>
  <c r="K5" i="27"/>
  <c r="K14" i="13"/>
  <c r="K7" i="13"/>
  <c r="K14" i="26"/>
  <c r="K10" i="27"/>
  <c r="K3" i="27"/>
  <c r="K15" i="27"/>
  <c r="K3" i="26"/>
  <c r="K4" i="27"/>
  <c r="K6" i="26"/>
  <c r="K5" i="26"/>
  <c r="K12" i="26"/>
  <c r="K11" i="13"/>
  <c r="K13" i="26"/>
  <c r="K6" i="27"/>
  <c r="K11" i="26"/>
  <c r="J9" i="29"/>
  <c r="H9" i="29"/>
  <c r="D3537" i="21"/>
  <c r="E3537" i="21"/>
  <c r="K9" i="29" l="1"/>
  <c r="G3" i="29" l="1"/>
  <c r="G8" i="29"/>
  <c r="G7" i="29"/>
  <c r="G6" i="29"/>
  <c r="G5" i="29"/>
  <c r="G4" i="29"/>
  <c r="J4" i="29" l="1"/>
  <c r="H4" i="29"/>
  <c r="J5" i="29"/>
  <c r="H5" i="29"/>
  <c r="H6" i="29"/>
  <c r="J6" i="29"/>
  <c r="K6" i="29" s="1"/>
  <c r="J7" i="29"/>
  <c r="H7" i="29"/>
  <c r="H8" i="29"/>
  <c r="J8" i="29"/>
  <c r="K8" i="29" s="1"/>
  <c r="H3" i="29"/>
  <c r="J3" i="29"/>
  <c r="K3" i="29" s="1"/>
  <c r="K7" i="29" l="1"/>
  <c r="K5" i="29"/>
  <c r="K4" i="29"/>
  <c r="D7" i="22" l="1"/>
  <c r="U54" i="29"/>
  <c r="V24" i="13"/>
  <c r="V67" i="29"/>
  <c r="U32" i="29"/>
  <c r="V37" i="29"/>
  <c r="V46" i="29"/>
  <c r="U61" i="29"/>
  <c r="V57" i="29"/>
  <c r="U32" i="13"/>
  <c r="U72" i="29"/>
  <c r="V27" i="29"/>
  <c r="U23" i="13"/>
  <c r="U63" i="29"/>
  <c r="V45" i="13"/>
  <c r="V49" i="13"/>
  <c r="U59" i="13"/>
  <c r="V72" i="29"/>
  <c r="V28" i="29"/>
  <c r="U35" i="29"/>
  <c r="U52" i="13"/>
  <c r="U35" i="13"/>
  <c r="V42" i="29"/>
  <c r="V51" i="29"/>
  <c r="V50" i="13"/>
  <c r="V23" i="13"/>
  <c r="V24" i="29"/>
  <c r="U26" i="29"/>
  <c r="V41" i="29"/>
  <c r="V52" i="29"/>
  <c r="U59" i="29"/>
  <c r="V42" i="13"/>
  <c r="U64" i="13"/>
  <c r="U58" i="13"/>
  <c r="U75" i="29"/>
  <c r="V32" i="29"/>
  <c r="V39" i="13"/>
  <c r="U45" i="13"/>
  <c r="U60" i="29"/>
  <c r="U47" i="13"/>
  <c r="V60" i="13"/>
  <c r="V62" i="29"/>
  <c r="V37" i="13"/>
  <c r="V33" i="13"/>
  <c r="U69" i="29"/>
  <c r="V75" i="29"/>
  <c r="V74" i="29"/>
  <c r="V25" i="29"/>
  <c r="U23" i="29"/>
  <c r="U27" i="29"/>
  <c r="U44" i="13"/>
  <c r="U47" i="29"/>
  <c r="U27" i="13"/>
  <c r="U55" i="29"/>
  <c r="V41" i="13"/>
  <c r="V45" i="29"/>
  <c r="U58" i="29"/>
  <c r="V55" i="13"/>
  <c r="V54" i="29"/>
  <c r="U48" i="29"/>
  <c r="V59" i="13"/>
  <c r="V53" i="29"/>
  <c r="V63" i="29"/>
  <c r="U57" i="13"/>
  <c r="U63" i="13"/>
  <c r="U37" i="29"/>
  <c r="V44" i="29"/>
  <c r="V77" i="29"/>
  <c r="V34" i="29"/>
  <c r="V58" i="13"/>
  <c r="U40" i="13"/>
  <c r="U53" i="29"/>
  <c r="U39" i="29"/>
  <c r="U43" i="13"/>
  <c r="V57" i="13"/>
  <c r="V31" i="13"/>
  <c r="V68" i="29"/>
  <c r="V69" i="29"/>
  <c r="V51" i="13"/>
  <c r="U33" i="13"/>
  <c r="V65" i="29"/>
  <c r="U55" i="13"/>
  <c r="U46" i="29"/>
  <c r="V27" i="13"/>
  <c r="V71" i="29"/>
  <c r="U33" i="29"/>
  <c r="U43" i="29"/>
  <c r="U36" i="29"/>
  <c r="U42" i="13"/>
  <c r="U46" i="13"/>
  <c r="U30" i="13"/>
  <c r="V34" i="13"/>
  <c r="V66" i="29"/>
  <c r="U36" i="13"/>
  <c r="V62" i="13"/>
  <c r="U50" i="29"/>
  <c r="V56" i="29"/>
  <c r="V47" i="29"/>
  <c r="U38" i="29"/>
  <c r="U66" i="29"/>
  <c r="U34" i="29"/>
  <c r="U25" i="13"/>
  <c r="U57" i="29"/>
  <c r="V48" i="29"/>
  <c r="V35" i="29"/>
  <c r="U51" i="13"/>
  <c r="V29" i="13"/>
  <c r="U68" i="29"/>
  <c r="U77" i="29"/>
  <c r="U31" i="29"/>
  <c r="U28" i="29"/>
  <c r="V40" i="13"/>
  <c r="V36" i="29"/>
  <c r="V43" i="13"/>
  <c r="U29" i="13"/>
  <c r="U51" i="29"/>
  <c r="U40" i="29"/>
  <c r="U64" i="29"/>
  <c r="U56" i="13"/>
  <c r="U44" i="29"/>
  <c r="V39" i="29"/>
  <c r="U60" i="13"/>
  <c r="V64" i="29"/>
  <c r="U26" i="13"/>
  <c r="V53" i="13"/>
  <c r="V64" i="13"/>
  <c r="V38" i="29"/>
  <c r="V23" i="29"/>
  <c r="V28" i="13"/>
  <c r="U73" i="29"/>
  <c r="U30" i="29"/>
  <c r="U48" i="13"/>
  <c r="U52" i="29"/>
  <c r="U49" i="13"/>
  <c r="U53" i="13"/>
  <c r="V46" i="13"/>
  <c r="V35" i="13"/>
  <c r="V73" i="29"/>
  <c r="U25" i="29"/>
  <c r="V44" i="13"/>
  <c r="U65" i="29"/>
  <c r="V49" i="29"/>
  <c r="U56" i="29"/>
  <c r="U54" i="13"/>
  <c r="V30" i="13"/>
  <c r="V31" i="29"/>
  <c r="U70" i="29"/>
  <c r="U41" i="13"/>
  <c r="V50" i="29"/>
  <c r="U37" i="13"/>
  <c r="V63" i="13"/>
  <c r="V61" i="13"/>
  <c r="U74" i="29"/>
  <c r="V29" i="29"/>
  <c r="V55" i="29"/>
  <c r="V48" i="13"/>
  <c r="U38" i="13"/>
  <c r="V38" i="13"/>
  <c r="U28" i="13"/>
  <c r="V26" i="13"/>
  <c r="U76" i="29"/>
  <c r="V30" i="29"/>
  <c r="U49" i="29"/>
  <c r="U62" i="29"/>
  <c r="U39" i="13"/>
  <c r="V58" i="29"/>
  <c r="U41" i="29"/>
  <c r="V54" i="13"/>
  <c r="V25" i="13"/>
  <c r="V70" i="29"/>
  <c r="V33" i="29"/>
  <c r="V36" i="13"/>
  <c r="V32" i="13"/>
  <c r="U67" i="29"/>
  <c r="U71" i="29"/>
  <c r="V76" i="29"/>
  <c r="V26" i="29"/>
  <c r="U24" i="29"/>
  <c r="U29" i="29"/>
  <c r="U62" i="13"/>
  <c r="U45" i="29"/>
  <c r="V47" i="13"/>
  <c r="U31" i="13"/>
  <c r="V40" i="29"/>
  <c r="U42" i="29"/>
  <c r="V59" i="29"/>
  <c r="V52" i="13"/>
  <c r="V60" i="29"/>
  <c r="V61" i="29"/>
  <c r="V56" i="13"/>
  <c r="V43" i="29"/>
  <c r="U24" i="13"/>
  <c r="U50" i="13"/>
  <c r="U61" i="13"/>
  <c r="U34" i="13"/>
  <c r="X34" i="13" l="1"/>
  <c r="Y34" i="13" s="1"/>
  <c r="X61" i="13"/>
  <c r="Y61" i="13" s="1"/>
  <c r="X50" i="13"/>
  <c r="Y50" i="13" s="1"/>
  <c r="X24" i="13"/>
  <c r="Y24" i="13" s="1"/>
  <c r="W43" i="29"/>
  <c r="W56" i="13"/>
  <c r="W61" i="29"/>
  <c r="W60" i="29"/>
  <c r="W52" i="13"/>
  <c r="W59" i="29"/>
  <c r="X42" i="29"/>
  <c r="Y42" i="29" s="1"/>
  <c r="W40" i="29"/>
  <c r="X31" i="13"/>
  <c r="Y31" i="13" s="1"/>
  <c r="W47" i="13"/>
  <c r="X45" i="29"/>
  <c r="Y45" i="29" s="1"/>
  <c r="X62" i="13"/>
  <c r="Y62" i="13" s="1"/>
  <c r="X29" i="29"/>
  <c r="Y29" i="29" s="1"/>
  <c r="X24" i="29"/>
  <c r="Y24" i="29" s="1"/>
  <c r="W26" i="29"/>
  <c r="W76" i="29"/>
  <c r="X71" i="29"/>
  <c r="Y71" i="29" s="1"/>
  <c r="X67" i="29"/>
  <c r="Y67" i="29" s="1"/>
  <c r="W32" i="13"/>
  <c r="W36" i="13"/>
  <c r="W33" i="29"/>
  <c r="W70" i="29"/>
  <c r="W25" i="13"/>
  <c r="W54" i="13"/>
  <c r="X41" i="29"/>
  <c r="Y41" i="29" s="1"/>
  <c r="W58" i="29"/>
  <c r="X39" i="13"/>
  <c r="Y39" i="13" s="1"/>
  <c r="X62" i="29"/>
  <c r="Y62" i="29" s="1"/>
  <c r="X49" i="29"/>
  <c r="Y49" i="29" s="1"/>
  <c r="W30" i="29"/>
  <c r="X76" i="29"/>
  <c r="Y76" i="29" s="1"/>
  <c r="W26" i="13"/>
  <c r="X28" i="13"/>
  <c r="Y28" i="13" s="1"/>
  <c r="W38" i="13"/>
  <c r="X38" i="13"/>
  <c r="Y38" i="13" s="1"/>
  <c r="W48" i="13"/>
  <c r="W55" i="29"/>
  <c r="W29" i="29"/>
  <c r="X74" i="29"/>
  <c r="Y74" i="29" s="1"/>
  <c r="W61" i="13"/>
  <c r="W63" i="13"/>
  <c r="X37" i="13"/>
  <c r="Y37" i="13" s="1"/>
  <c r="W50" i="29"/>
  <c r="X41" i="13"/>
  <c r="Y41" i="13" s="1"/>
  <c r="X70" i="29"/>
  <c r="Y70" i="29" s="1"/>
  <c r="W31" i="29"/>
  <c r="W30" i="13"/>
  <c r="X54" i="13"/>
  <c r="Y54" i="13" s="1"/>
  <c r="X56" i="29"/>
  <c r="Y56" i="29" s="1"/>
  <c r="W49" i="29"/>
  <c r="X65" i="29"/>
  <c r="Y65" i="29" s="1"/>
  <c r="W44" i="13"/>
  <c r="X25" i="29"/>
  <c r="Y25" i="29" s="1"/>
  <c r="W73" i="29"/>
  <c r="W35" i="13"/>
  <c r="W46" i="13"/>
  <c r="X53" i="13"/>
  <c r="Y53" i="13" s="1"/>
  <c r="X49" i="13"/>
  <c r="Y49" i="13" s="1"/>
  <c r="X52" i="29"/>
  <c r="Y52" i="29" s="1"/>
  <c r="X48" i="13"/>
  <c r="Y48" i="13" s="1"/>
  <c r="X30" i="29"/>
  <c r="Y30" i="29" s="1"/>
  <c r="X73" i="29"/>
  <c r="Y73" i="29" s="1"/>
  <c r="W28" i="13"/>
  <c r="W23" i="29"/>
  <c r="W38" i="29"/>
  <c r="W64" i="13"/>
  <c r="W53" i="13"/>
  <c r="X26" i="13"/>
  <c r="Y26" i="13" s="1"/>
  <c r="W64" i="29"/>
  <c r="X60" i="13"/>
  <c r="Y60" i="13" s="1"/>
  <c r="W39" i="29"/>
  <c r="X44" i="29"/>
  <c r="Y44" i="29" s="1"/>
  <c r="X56" i="13"/>
  <c r="Y56" i="13" s="1"/>
  <c r="X64" i="29"/>
  <c r="Y64" i="29" s="1"/>
  <c r="X40" i="29"/>
  <c r="Y40" i="29" s="1"/>
  <c r="X51" i="29"/>
  <c r="Y51" i="29" s="1"/>
  <c r="X29" i="13"/>
  <c r="Y29" i="13" s="1"/>
  <c r="W43" i="13"/>
  <c r="W36" i="29"/>
  <c r="W40" i="13"/>
  <c r="X28" i="29"/>
  <c r="Y28" i="29" s="1"/>
  <c r="X31" i="29"/>
  <c r="Y31" i="29" s="1"/>
  <c r="X77" i="29"/>
  <c r="Y77" i="29" s="1"/>
  <c r="X68" i="29"/>
  <c r="Y68" i="29" s="1"/>
  <c r="W29" i="13"/>
  <c r="X51" i="13"/>
  <c r="Y51" i="13" s="1"/>
  <c r="W35" i="29"/>
  <c r="W48" i="29"/>
  <c r="X57" i="29"/>
  <c r="Y57" i="29" s="1"/>
  <c r="X25" i="13"/>
  <c r="Y25" i="13" s="1"/>
  <c r="X34" i="29"/>
  <c r="Y34" i="29" s="1"/>
  <c r="X66" i="29"/>
  <c r="Y66" i="29" s="1"/>
  <c r="X38" i="29"/>
  <c r="Y38" i="29" s="1"/>
  <c r="W47" i="29"/>
  <c r="W56" i="29"/>
  <c r="X50" i="29"/>
  <c r="Y50" i="29" s="1"/>
  <c r="W62" i="13"/>
  <c r="X36" i="13"/>
  <c r="Y36" i="13" s="1"/>
  <c r="W66" i="29"/>
  <c r="W34" i="13"/>
  <c r="X30" i="13"/>
  <c r="Y30" i="13" s="1"/>
  <c r="X46" i="13"/>
  <c r="Y46" i="13" s="1"/>
  <c r="X42" i="13"/>
  <c r="Y42" i="13" s="1"/>
  <c r="X36" i="29"/>
  <c r="Y36" i="29" s="1"/>
  <c r="X43" i="29"/>
  <c r="Y43" i="29" s="1"/>
  <c r="X33" i="29"/>
  <c r="Y33" i="29" s="1"/>
  <c r="W71" i="29"/>
  <c r="W27" i="13"/>
  <c r="X46" i="29"/>
  <c r="Y46" i="29" s="1"/>
  <c r="X55" i="13"/>
  <c r="Y55" i="13" s="1"/>
  <c r="W65" i="29"/>
  <c r="X33" i="13"/>
  <c r="Y33" i="13" s="1"/>
  <c r="W51" i="13"/>
  <c r="W69" i="29"/>
  <c r="W68" i="29"/>
  <c r="W31" i="13"/>
  <c r="W57" i="13"/>
  <c r="X43" i="13"/>
  <c r="Y43" i="13" s="1"/>
  <c r="X39" i="29"/>
  <c r="Y39" i="29" s="1"/>
  <c r="X53" i="29"/>
  <c r="Y53" i="29" s="1"/>
  <c r="X40" i="13"/>
  <c r="Y40" i="13" s="1"/>
  <c r="W58" i="13"/>
  <c r="W34" i="29"/>
  <c r="W77" i="29"/>
  <c r="W44" i="29"/>
  <c r="X37" i="29"/>
  <c r="Y37" i="29" s="1"/>
  <c r="X63" i="13"/>
  <c r="Y63" i="13" s="1"/>
  <c r="X57" i="13"/>
  <c r="Y57" i="13" s="1"/>
  <c r="W63" i="29"/>
  <c r="W53" i="29"/>
  <c r="W59" i="13"/>
  <c r="X48" i="29"/>
  <c r="Y48" i="29" s="1"/>
  <c r="W54" i="29"/>
  <c r="W55" i="13"/>
  <c r="X58" i="29"/>
  <c r="Y58" i="29" s="1"/>
  <c r="W45" i="29"/>
  <c r="W41" i="13"/>
  <c r="X55" i="29"/>
  <c r="Y55" i="29" s="1"/>
  <c r="X27" i="13"/>
  <c r="Y27" i="13" s="1"/>
  <c r="X47" i="29"/>
  <c r="Y47" i="29" s="1"/>
  <c r="X44" i="13"/>
  <c r="Y44" i="13" s="1"/>
  <c r="X27" i="29"/>
  <c r="Y27" i="29" s="1"/>
  <c r="X23" i="29"/>
  <c r="Y23" i="29" s="1"/>
  <c r="W25" i="29"/>
  <c r="W74" i="29"/>
  <c r="W75" i="29"/>
  <c r="X69" i="29"/>
  <c r="Y69" i="29" s="1"/>
  <c r="W33" i="13"/>
  <c r="W37" i="13"/>
  <c r="W62" i="29"/>
  <c r="W60" i="13"/>
  <c r="X47" i="13"/>
  <c r="Y47" i="13" s="1"/>
  <c r="X60" i="29"/>
  <c r="Y60" i="29" s="1"/>
  <c r="X45" i="13"/>
  <c r="Y45" i="13" s="1"/>
  <c r="W39" i="13"/>
  <c r="W32" i="29"/>
  <c r="X75" i="29"/>
  <c r="Y75" i="29" s="1"/>
  <c r="X58" i="13"/>
  <c r="Y58" i="13" s="1"/>
  <c r="X64" i="13"/>
  <c r="Y64" i="13" s="1"/>
  <c r="W42" i="13"/>
  <c r="X59" i="29"/>
  <c r="Y59" i="29" s="1"/>
  <c r="W52" i="29"/>
  <c r="W41" i="29"/>
  <c r="X26" i="29"/>
  <c r="Y26" i="29" s="1"/>
  <c r="W24" i="29"/>
  <c r="W23" i="13"/>
  <c r="W50" i="13"/>
  <c r="W51" i="29"/>
  <c r="W42" i="29"/>
  <c r="X35" i="13"/>
  <c r="Y35" i="13" s="1"/>
  <c r="X52" i="13"/>
  <c r="Y52" i="13" s="1"/>
  <c r="X35" i="29"/>
  <c r="Y35" i="29" s="1"/>
  <c r="W28" i="29"/>
  <c r="W72" i="29"/>
  <c r="X59" i="13"/>
  <c r="Y59" i="13" s="1"/>
  <c r="W49" i="13"/>
  <c r="W45" i="13"/>
  <c r="X63" i="29"/>
  <c r="Y63" i="29" s="1"/>
  <c r="X23" i="13"/>
  <c r="Y23" i="13" s="1"/>
  <c r="W27" i="29"/>
  <c r="X72" i="29"/>
  <c r="Y72" i="29" s="1"/>
  <c r="X32" i="13"/>
  <c r="Y32" i="13" s="1"/>
  <c r="W57" i="29"/>
  <c r="X61" i="29"/>
  <c r="Y61" i="29" s="1"/>
  <c r="W46" i="29"/>
  <c r="W37" i="29"/>
  <c r="X32" i="29"/>
  <c r="Y32" i="29" s="1"/>
  <c r="W67" i="29"/>
  <c r="W24" i="13"/>
  <c r="X54" i="29"/>
  <c r="Y54" i="29" s="1"/>
  <c r="K5" i="22"/>
  <c r="K6" i="22" l="1"/>
  <c r="K7" i="22" s="1"/>
  <c r="I6" i="22"/>
  <c r="I5" i="22" l="1"/>
  <c r="I7" i="22"/>
</calcChain>
</file>

<file path=xl/sharedStrings.xml><?xml version="1.0" encoding="utf-8"?>
<sst xmlns="http://schemas.openxmlformats.org/spreadsheetml/2006/main" count="3931" uniqueCount="136">
  <si>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</si>
  <si>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</si>
  <si>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</si>
  <si>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</si>
  <si>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</si>
  <si>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</si>
  <si>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</si>
  <si>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</si>
  <si>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</si>
  <si>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</si>
  <si>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</si>
  <si>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</si>
  <si>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</si>
  <si>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</si>
  <si>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</si>
  <si>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</si>
  <si>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</si>
  <si>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</si>
  <si>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</si>
  <si>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</si>
  <si>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</si>
  <si>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</si>
  <si>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</si>
  <si>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</si>
  <si>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</si>
  <si>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</si>
  <si>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</si>
  <si>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</si>
  <si>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</si>
  <si>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</si>
  <si>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</si>
  <si>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</si>
  <si>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</si>
  <si>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</si>
  <si>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</si>
  <si>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</si>
  <si>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</si>
  <si>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</si>
  <si>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</si>
  <si>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</si>
  <si>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</si>
  <si>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</si>
  <si>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</si>
  <si>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</si>
  <si>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</si>
  <si>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</si>
  <si>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</si>
  <si>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</si>
  <si>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</si>
  <si>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</si>
  <si>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</si>
  <si>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</si>
  <si>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</si>
  <si>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</si>
  <si>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</si>
  <si>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</si>
  <si>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</si>
  <si>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</si>
  <si>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</si>
  <si>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</si>
  <si>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</si>
  <si>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</si>
  <si>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</si>
  <si>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</si>
  <si>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</si>
  <si>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</si>
  <si>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</si>
  <si>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</si>
  <si>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</si>
  <si>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</si>
  <si>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</si>
  <si>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</si>
  <si>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</si>
  <si>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</si>
  <si>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</si>
  <si>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</si>
  <si>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</si>
  <si>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</si>
  <si>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</si>
  <si>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</si>
  <si>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</si>
  <si>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</si>
  <si>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</si>
  <si>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</si>
  <si>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</si>
  <si>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</si>
  <si>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</si>
  <si>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</si>
  <si>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</si>
  <si>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</si>
  <si>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</si>
  <si>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</si>
  <si>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</si>
  <si>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</si>
  <si>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</si>
  <si>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</si>
  <si>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</si>
  <si>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</si>
  <si>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</si>
  <si>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</si>
  <si>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</si>
  <si>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</si>
  <si>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</si>
  <si>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</si>
  <si>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</si>
  <si>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12M</t>
  </si>
  <si>
    <t>FixedLegTenor</t>
  </si>
  <si>
    <t>FixedLegBDC</t>
  </si>
  <si>
    <t>FixedLegDayCounter</t>
  </si>
  <si>
    <t>Day Count Conv</t>
  </si>
  <si>
    <t>Modified Following</t>
  </si>
  <si>
    <t>3M Curve</t>
  </si>
  <si>
    <t>Convexity/Spread</t>
  </si>
  <si>
    <t>Bid-Ask Spread</t>
  </si>
  <si>
    <t>3M Swap</t>
  </si>
  <si>
    <t>Repricing Monitor</t>
  </si>
  <si>
    <t>Instruments</t>
  </si>
  <si>
    <t>Calculate</t>
  </si>
  <si>
    <t>ibor</t>
  </si>
  <si>
    <t>Error(bps)</t>
  </si>
  <si>
    <t>30/360 (Bond Basis)</t>
  </si>
  <si>
    <t>SEK</t>
  </si>
  <si>
    <t>Sweden</t>
  </si>
  <si>
    <t>OIS Short</t>
  </si>
  <si>
    <t>3M FRA IMM</t>
  </si>
  <si>
    <t>27M</t>
  </si>
  <si>
    <t>30M</t>
  </si>
  <si>
    <t>33M</t>
  </si>
  <si>
    <t>39M</t>
  </si>
  <si>
    <t>42M</t>
  </si>
  <si>
    <t>45M</t>
  </si>
  <si>
    <t>51M</t>
  </si>
  <si>
    <t>54M</t>
  </si>
  <si>
    <t>57M</t>
  </si>
  <si>
    <t>45Y</t>
  </si>
  <si>
    <t>IMM FRA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</si>
</sst>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</fills>
  <borders count="3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75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2" fontId="9" fillId="8" borderId="10" xfId="1" applyNumberFormat="1" applyFont="1" applyFill="1" applyBorder="1"/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2" xfId="0" applyNumberFormat="1" applyFont="1" applyBorder="1"/>
    <xf numFmtId="166" fontId="12" fillId="0" borderId="23" xfId="0" applyNumberFormat="1" applyFont="1" applyBorder="1"/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0" fontId="12" fillId="6" borderId="28" xfId="0" applyFont="1" applyFill="1" applyBorder="1" applyAlignment="1">
      <alignment horizontal="center" vertical="center" wrapText="1"/>
    </xf>
    <xf numFmtId="0" fontId="12" fillId="6" borderId="29" xfId="0" applyFont="1" applyFill="1" applyBorder="1" applyAlignment="1">
      <alignment horizontal="center" vertical="center" wrapText="1"/>
    </xf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5" borderId="32" xfId="0" applyFont="1" applyFill="1" applyBorder="1" applyAlignment="1">
      <alignment horizontal="centerContinuous" vertical="center"/>
    </xf>
    <xf numFmtId="166" fontId="12" fillId="0" borderId="33" xfId="0" applyNumberFormat="1" applyFont="1" applyBorder="1"/>
    <xf numFmtId="166" fontId="12" fillId="0" borderId="34" xfId="0" applyNumberFormat="1" applyFont="1" applyBorder="1"/>
    <xf numFmtId="0" fontId="12" fillId="6" borderId="27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/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42339</c:v>
                </c:pt>
                <c:pt idx="1">
                  <c:v>42340</c:v>
                </c:pt>
                <c:pt idx="2">
                  <c:v>42341</c:v>
                </c:pt>
                <c:pt idx="3">
                  <c:v>42342</c:v>
                </c:pt>
                <c:pt idx="4">
                  <c:v>42345</c:v>
                </c:pt>
                <c:pt idx="5">
                  <c:v>42346</c:v>
                </c:pt>
                <c:pt idx="6">
                  <c:v>42347</c:v>
                </c:pt>
                <c:pt idx="7">
                  <c:v>42348</c:v>
                </c:pt>
                <c:pt idx="8">
                  <c:v>42349</c:v>
                </c:pt>
                <c:pt idx="9">
                  <c:v>42352</c:v>
                </c:pt>
                <c:pt idx="10">
                  <c:v>42353</c:v>
                </c:pt>
                <c:pt idx="11">
                  <c:v>42354</c:v>
                </c:pt>
                <c:pt idx="12">
                  <c:v>42355</c:v>
                </c:pt>
                <c:pt idx="13">
                  <c:v>42356</c:v>
                </c:pt>
                <c:pt idx="14">
                  <c:v>42359</c:v>
                </c:pt>
                <c:pt idx="15">
                  <c:v>42360</c:v>
                </c:pt>
                <c:pt idx="16">
                  <c:v>42361</c:v>
                </c:pt>
                <c:pt idx="17">
                  <c:v>42366</c:v>
                </c:pt>
                <c:pt idx="18">
                  <c:v>42367</c:v>
                </c:pt>
                <c:pt idx="19">
                  <c:v>42368</c:v>
                </c:pt>
                <c:pt idx="20">
                  <c:v>42373</c:v>
                </c:pt>
                <c:pt idx="21">
                  <c:v>42374</c:v>
                </c:pt>
                <c:pt idx="22">
                  <c:v>42376</c:v>
                </c:pt>
                <c:pt idx="23">
                  <c:v>42377</c:v>
                </c:pt>
                <c:pt idx="24">
                  <c:v>42380</c:v>
                </c:pt>
                <c:pt idx="25">
                  <c:v>42381</c:v>
                </c:pt>
                <c:pt idx="26">
                  <c:v>42382</c:v>
                </c:pt>
                <c:pt idx="27">
                  <c:v>42383</c:v>
                </c:pt>
                <c:pt idx="28">
                  <c:v>42384</c:v>
                </c:pt>
                <c:pt idx="29">
                  <c:v>42387</c:v>
                </c:pt>
                <c:pt idx="30">
                  <c:v>42388</c:v>
                </c:pt>
                <c:pt idx="31">
                  <c:v>42389</c:v>
                </c:pt>
                <c:pt idx="32">
                  <c:v>42390</c:v>
                </c:pt>
                <c:pt idx="33">
                  <c:v>42391</c:v>
                </c:pt>
                <c:pt idx="34">
                  <c:v>42394</c:v>
                </c:pt>
                <c:pt idx="35">
                  <c:v>42395</c:v>
                </c:pt>
                <c:pt idx="36">
                  <c:v>42396</c:v>
                </c:pt>
                <c:pt idx="37">
                  <c:v>42397</c:v>
                </c:pt>
                <c:pt idx="38">
                  <c:v>42398</c:v>
                </c:pt>
                <c:pt idx="39">
                  <c:v>42401</c:v>
                </c:pt>
                <c:pt idx="40">
                  <c:v>42402</c:v>
                </c:pt>
                <c:pt idx="41">
                  <c:v>42403</c:v>
                </c:pt>
                <c:pt idx="42">
                  <c:v>42404</c:v>
                </c:pt>
                <c:pt idx="43">
                  <c:v>42405</c:v>
                </c:pt>
                <c:pt idx="44">
                  <c:v>42408</c:v>
                </c:pt>
                <c:pt idx="45">
                  <c:v>42409</c:v>
                </c:pt>
                <c:pt idx="46">
                  <c:v>42410</c:v>
                </c:pt>
                <c:pt idx="47">
                  <c:v>42411</c:v>
                </c:pt>
                <c:pt idx="48">
                  <c:v>42412</c:v>
                </c:pt>
                <c:pt idx="49">
                  <c:v>42415</c:v>
                </c:pt>
                <c:pt idx="50">
                  <c:v>42416</c:v>
                </c:pt>
                <c:pt idx="51">
                  <c:v>42417</c:v>
                </c:pt>
                <c:pt idx="52">
                  <c:v>42418</c:v>
                </c:pt>
                <c:pt idx="53">
                  <c:v>42419</c:v>
                </c:pt>
                <c:pt idx="54">
                  <c:v>42422</c:v>
                </c:pt>
                <c:pt idx="55">
                  <c:v>42423</c:v>
                </c:pt>
                <c:pt idx="56">
                  <c:v>42424</c:v>
                </c:pt>
                <c:pt idx="57">
                  <c:v>42425</c:v>
                </c:pt>
                <c:pt idx="58">
                  <c:v>42426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42436</c:v>
                </c:pt>
                <c:pt idx="65">
                  <c:v>42437</c:v>
                </c:pt>
                <c:pt idx="66">
                  <c:v>42438</c:v>
                </c:pt>
                <c:pt idx="67">
                  <c:v>42439</c:v>
                </c:pt>
                <c:pt idx="68">
                  <c:v>42440</c:v>
                </c:pt>
                <c:pt idx="69">
                  <c:v>42443</c:v>
                </c:pt>
                <c:pt idx="70">
                  <c:v>42444</c:v>
                </c:pt>
                <c:pt idx="71">
                  <c:v>42445</c:v>
                </c:pt>
                <c:pt idx="72">
                  <c:v>42446</c:v>
                </c:pt>
                <c:pt idx="73">
                  <c:v>42447</c:v>
                </c:pt>
                <c:pt idx="74">
                  <c:v>42450</c:v>
                </c:pt>
                <c:pt idx="75">
                  <c:v>42451</c:v>
                </c:pt>
                <c:pt idx="76">
                  <c:v>42452</c:v>
                </c:pt>
                <c:pt idx="77">
                  <c:v>42453</c:v>
                </c:pt>
                <c:pt idx="78">
                  <c:v>42458</c:v>
                </c:pt>
                <c:pt idx="79">
                  <c:v>42459</c:v>
                </c:pt>
                <c:pt idx="80">
                  <c:v>42460</c:v>
                </c:pt>
                <c:pt idx="81">
                  <c:v>42461</c:v>
                </c:pt>
                <c:pt idx="82">
                  <c:v>42464</c:v>
                </c:pt>
                <c:pt idx="83">
                  <c:v>42465</c:v>
                </c:pt>
                <c:pt idx="84">
                  <c:v>42466</c:v>
                </c:pt>
                <c:pt idx="85">
                  <c:v>42467</c:v>
                </c:pt>
                <c:pt idx="86">
                  <c:v>42468</c:v>
                </c:pt>
                <c:pt idx="87">
                  <c:v>42471</c:v>
                </c:pt>
                <c:pt idx="88">
                  <c:v>42472</c:v>
                </c:pt>
                <c:pt idx="89">
                  <c:v>42473</c:v>
                </c:pt>
                <c:pt idx="90">
                  <c:v>42474</c:v>
                </c:pt>
                <c:pt idx="91">
                  <c:v>42475</c:v>
                </c:pt>
                <c:pt idx="92">
                  <c:v>42478</c:v>
                </c:pt>
                <c:pt idx="93">
                  <c:v>42479</c:v>
                </c:pt>
                <c:pt idx="94">
                  <c:v>42480</c:v>
                </c:pt>
                <c:pt idx="95">
                  <c:v>42481</c:v>
                </c:pt>
                <c:pt idx="96">
                  <c:v>42482</c:v>
                </c:pt>
                <c:pt idx="97">
                  <c:v>42485</c:v>
                </c:pt>
                <c:pt idx="98">
                  <c:v>42486</c:v>
                </c:pt>
                <c:pt idx="99">
                  <c:v>42487</c:v>
                </c:pt>
                <c:pt idx="100">
                  <c:v>42488</c:v>
                </c:pt>
                <c:pt idx="101">
                  <c:v>42489</c:v>
                </c:pt>
                <c:pt idx="102">
                  <c:v>42492</c:v>
                </c:pt>
                <c:pt idx="103">
                  <c:v>42493</c:v>
                </c:pt>
                <c:pt idx="104">
                  <c:v>42494</c:v>
                </c:pt>
                <c:pt idx="105">
                  <c:v>42496</c:v>
                </c:pt>
                <c:pt idx="106">
                  <c:v>42499</c:v>
                </c:pt>
                <c:pt idx="107">
                  <c:v>42500</c:v>
                </c:pt>
                <c:pt idx="108">
                  <c:v>42501</c:v>
                </c:pt>
                <c:pt idx="109">
                  <c:v>42502</c:v>
                </c:pt>
                <c:pt idx="110">
                  <c:v>42503</c:v>
                </c:pt>
                <c:pt idx="111">
                  <c:v>42507</c:v>
                </c:pt>
                <c:pt idx="112">
                  <c:v>42508</c:v>
                </c:pt>
                <c:pt idx="113">
                  <c:v>42509</c:v>
                </c:pt>
                <c:pt idx="114">
                  <c:v>42510</c:v>
                </c:pt>
                <c:pt idx="115">
                  <c:v>42513</c:v>
                </c:pt>
                <c:pt idx="116">
                  <c:v>42514</c:v>
                </c:pt>
                <c:pt idx="117">
                  <c:v>42515</c:v>
                </c:pt>
                <c:pt idx="118">
                  <c:v>42516</c:v>
                </c:pt>
                <c:pt idx="119">
                  <c:v>42517</c:v>
                </c:pt>
                <c:pt idx="120">
                  <c:v>42520</c:v>
                </c:pt>
                <c:pt idx="121">
                  <c:v>42521</c:v>
                </c:pt>
                <c:pt idx="122">
                  <c:v>42522</c:v>
                </c:pt>
                <c:pt idx="123">
                  <c:v>42523</c:v>
                </c:pt>
                <c:pt idx="124">
                  <c:v>42524</c:v>
                </c:pt>
                <c:pt idx="125">
                  <c:v>42527</c:v>
                </c:pt>
                <c:pt idx="126">
                  <c:v>42528</c:v>
                </c:pt>
                <c:pt idx="127">
                  <c:v>42529</c:v>
                </c:pt>
                <c:pt idx="128">
                  <c:v>42530</c:v>
                </c:pt>
                <c:pt idx="129">
                  <c:v>42531</c:v>
                </c:pt>
                <c:pt idx="130">
                  <c:v>42534</c:v>
                </c:pt>
                <c:pt idx="131">
                  <c:v>42535</c:v>
                </c:pt>
                <c:pt idx="132">
                  <c:v>42536</c:v>
                </c:pt>
                <c:pt idx="133">
                  <c:v>42537</c:v>
                </c:pt>
                <c:pt idx="134">
                  <c:v>42538</c:v>
                </c:pt>
                <c:pt idx="135">
                  <c:v>42541</c:v>
                </c:pt>
                <c:pt idx="136">
                  <c:v>42542</c:v>
                </c:pt>
                <c:pt idx="137">
                  <c:v>42543</c:v>
                </c:pt>
                <c:pt idx="138">
                  <c:v>42544</c:v>
                </c:pt>
                <c:pt idx="139">
                  <c:v>42548</c:v>
                </c:pt>
                <c:pt idx="140">
                  <c:v>42549</c:v>
                </c:pt>
                <c:pt idx="141">
                  <c:v>42550</c:v>
                </c:pt>
                <c:pt idx="142">
                  <c:v>42551</c:v>
                </c:pt>
                <c:pt idx="143">
                  <c:v>42552</c:v>
                </c:pt>
                <c:pt idx="144">
                  <c:v>42555</c:v>
                </c:pt>
                <c:pt idx="145">
                  <c:v>42556</c:v>
                </c:pt>
                <c:pt idx="146">
                  <c:v>42557</c:v>
                </c:pt>
                <c:pt idx="147">
                  <c:v>42558</c:v>
                </c:pt>
                <c:pt idx="148">
                  <c:v>42559</c:v>
                </c:pt>
                <c:pt idx="149">
                  <c:v>42562</c:v>
                </c:pt>
                <c:pt idx="150">
                  <c:v>42563</c:v>
                </c:pt>
                <c:pt idx="151">
                  <c:v>42564</c:v>
                </c:pt>
                <c:pt idx="152">
                  <c:v>42565</c:v>
                </c:pt>
                <c:pt idx="153">
                  <c:v>42566</c:v>
                </c:pt>
                <c:pt idx="154">
                  <c:v>42569</c:v>
                </c:pt>
                <c:pt idx="155">
                  <c:v>42570</c:v>
                </c:pt>
                <c:pt idx="156">
                  <c:v>42571</c:v>
                </c:pt>
                <c:pt idx="157">
                  <c:v>42572</c:v>
                </c:pt>
                <c:pt idx="158">
                  <c:v>42573</c:v>
                </c:pt>
                <c:pt idx="159">
                  <c:v>42576</c:v>
                </c:pt>
                <c:pt idx="160">
                  <c:v>42577</c:v>
                </c:pt>
                <c:pt idx="161">
                  <c:v>42578</c:v>
                </c:pt>
                <c:pt idx="162">
                  <c:v>42579</c:v>
                </c:pt>
                <c:pt idx="163">
                  <c:v>42580</c:v>
                </c:pt>
                <c:pt idx="164">
                  <c:v>42583</c:v>
                </c:pt>
                <c:pt idx="165">
                  <c:v>42584</c:v>
                </c:pt>
                <c:pt idx="166">
                  <c:v>42585</c:v>
                </c:pt>
                <c:pt idx="167">
                  <c:v>42586</c:v>
                </c:pt>
                <c:pt idx="168">
                  <c:v>42587</c:v>
                </c:pt>
                <c:pt idx="169">
                  <c:v>42590</c:v>
                </c:pt>
                <c:pt idx="170">
                  <c:v>42591</c:v>
                </c:pt>
                <c:pt idx="171">
                  <c:v>42592</c:v>
                </c:pt>
                <c:pt idx="172">
                  <c:v>42593</c:v>
                </c:pt>
                <c:pt idx="173">
                  <c:v>42594</c:v>
                </c:pt>
                <c:pt idx="174">
                  <c:v>42597</c:v>
                </c:pt>
                <c:pt idx="175">
                  <c:v>42598</c:v>
                </c:pt>
                <c:pt idx="176">
                  <c:v>42599</c:v>
                </c:pt>
                <c:pt idx="177">
                  <c:v>42600</c:v>
                </c:pt>
                <c:pt idx="178">
                  <c:v>42601</c:v>
                </c:pt>
                <c:pt idx="179">
                  <c:v>42604</c:v>
                </c:pt>
                <c:pt idx="180">
                  <c:v>42605</c:v>
                </c:pt>
                <c:pt idx="181">
                  <c:v>42606</c:v>
                </c:pt>
                <c:pt idx="182">
                  <c:v>42607</c:v>
                </c:pt>
                <c:pt idx="183">
                  <c:v>42608</c:v>
                </c:pt>
                <c:pt idx="184">
                  <c:v>42611</c:v>
                </c:pt>
                <c:pt idx="185">
                  <c:v>42612</c:v>
                </c:pt>
                <c:pt idx="186">
                  <c:v>42613</c:v>
                </c:pt>
                <c:pt idx="187">
                  <c:v>42614</c:v>
                </c:pt>
                <c:pt idx="188">
                  <c:v>42615</c:v>
                </c:pt>
                <c:pt idx="189">
                  <c:v>42618</c:v>
                </c:pt>
                <c:pt idx="190">
                  <c:v>42619</c:v>
                </c:pt>
                <c:pt idx="191">
                  <c:v>42620</c:v>
                </c:pt>
                <c:pt idx="192">
                  <c:v>42621</c:v>
                </c:pt>
                <c:pt idx="193">
                  <c:v>42622</c:v>
                </c:pt>
                <c:pt idx="194">
                  <c:v>42625</c:v>
                </c:pt>
                <c:pt idx="195">
                  <c:v>42626</c:v>
                </c:pt>
                <c:pt idx="196">
                  <c:v>42627</c:v>
                </c:pt>
                <c:pt idx="197">
                  <c:v>42628</c:v>
                </c:pt>
                <c:pt idx="198">
                  <c:v>42629</c:v>
                </c:pt>
                <c:pt idx="199">
                  <c:v>42632</c:v>
                </c:pt>
                <c:pt idx="200">
                  <c:v>42633</c:v>
                </c:pt>
                <c:pt idx="201">
                  <c:v>42634</c:v>
                </c:pt>
                <c:pt idx="202">
                  <c:v>42635</c:v>
                </c:pt>
                <c:pt idx="203">
                  <c:v>42636</c:v>
                </c:pt>
                <c:pt idx="204">
                  <c:v>42639</c:v>
                </c:pt>
                <c:pt idx="205">
                  <c:v>42640</c:v>
                </c:pt>
                <c:pt idx="206">
                  <c:v>42641</c:v>
                </c:pt>
                <c:pt idx="207">
                  <c:v>42642</c:v>
                </c:pt>
                <c:pt idx="208">
                  <c:v>42643</c:v>
                </c:pt>
                <c:pt idx="209">
                  <c:v>42646</c:v>
                </c:pt>
                <c:pt idx="210">
                  <c:v>42647</c:v>
                </c:pt>
                <c:pt idx="211">
                  <c:v>42648</c:v>
                </c:pt>
                <c:pt idx="212">
                  <c:v>42649</c:v>
                </c:pt>
                <c:pt idx="213">
                  <c:v>42650</c:v>
                </c:pt>
                <c:pt idx="214">
                  <c:v>42653</c:v>
                </c:pt>
                <c:pt idx="215">
                  <c:v>42654</c:v>
                </c:pt>
                <c:pt idx="216">
                  <c:v>42655</c:v>
                </c:pt>
                <c:pt idx="217">
                  <c:v>42656</c:v>
                </c:pt>
                <c:pt idx="218">
                  <c:v>42657</c:v>
                </c:pt>
                <c:pt idx="219">
                  <c:v>42660</c:v>
                </c:pt>
                <c:pt idx="220">
                  <c:v>42661</c:v>
                </c:pt>
                <c:pt idx="221">
                  <c:v>42662</c:v>
                </c:pt>
                <c:pt idx="222">
                  <c:v>42663</c:v>
                </c:pt>
                <c:pt idx="223">
                  <c:v>42664</c:v>
                </c:pt>
                <c:pt idx="224">
                  <c:v>42667</c:v>
                </c:pt>
                <c:pt idx="225">
                  <c:v>42668</c:v>
                </c:pt>
                <c:pt idx="226">
                  <c:v>42669</c:v>
                </c:pt>
                <c:pt idx="227">
                  <c:v>42670</c:v>
                </c:pt>
                <c:pt idx="228">
                  <c:v>42671</c:v>
                </c:pt>
                <c:pt idx="229">
                  <c:v>42674</c:v>
                </c:pt>
                <c:pt idx="230">
                  <c:v>42675</c:v>
                </c:pt>
                <c:pt idx="231">
                  <c:v>42676</c:v>
                </c:pt>
                <c:pt idx="232">
                  <c:v>42677</c:v>
                </c:pt>
                <c:pt idx="233">
                  <c:v>42678</c:v>
                </c:pt>
                <c:pt idx="234">
                  <c:v>42681</c:v>
                </c:pt>
                <c:pt idx="235">
                  <c:v>42682</c:v>
                </c:pt>
                <c:pt idx="236">
                  <c:v>42683</c:v>
                </c:pt>
                <c:pt idx="237">
                  <c:v>42684</c:v>
                </c:pt>
                <c:pt idx="238">
                  <c:v>42685</c:v>
                </c:pt>
                <c:pt idx="239">
                  <c:v>42688</c:v>
                </c:pt>
                <c:pt idx="240">
                  <c:v>42689</c:v>
                </c:pt>
                <c:pt idx="241">
                  <c:v>42690</c:v>
                </c:pt>
                <c:pt idx="242">
                  <c:v>42691</c:v>
                </c:pt>
                <c:pt idx="243">
                  <c:v>42692</c:v>
                </c:pt>
                <c:pt idx="244">
                  <c:v>42695</c:v>
                </c:pt>
                <c:pt idx="245">
                  <c:v>42696</c:v>
                </c:pt>
                <c:pt idx="246">
                  <c:v>42697</c:v>
                </c:pt>
                <c:pt idx="247">
                  <c:v>42698</c:v>
                </c:pt>
                <c:pt idx="248">
                  <c:v>42699</c:v>
                </c:pt>
                <c:pt idx="249">
                  <c:v>42702</c:v>
                </c:pt>
                <c:pt idx="250">
                  <c:v>42703</c:v>
                </c:pt>
                <c:pt idx="251">
                  <c:v>42704</c:v>
                </c:pt>
                <c:pt idx="252">
                  <c:v>42705</c:v>
                </c:pt>
                <c:pt idx="253">
                  <c:v>42706</c:v>
                </c:pt>
                <c:pt idx="254">
                  <c:v>42709</c:v>
                </c:pt>
                <c:pt idx="255">
                  <c:v>42710</c:v>
                </c:pt>
                <c:pt idx="256">
                  <c:v>42711</c:v>
                </c:pt>
                <c:pt idx="257">
                  <c:v>42712</c:v>
                </c:pt>
                <c:pt idx="258">
                  <c:v>42713</c:v>
                </c:pt>
                <c:pt idx="259">
                  <c:v>42716</c:v>
                </c:pt>
                <c:pt idx="260">
                  <c:v>42717</c:v>
                </c:pt>
                <c:pt idx="261">
                  <c:v>42718</c:v>
                </c:pt>
                <c:pt idx="262">
                  <c:v>42719</c:v>
                </c:pt>
                <c:pt idx="263">
                  <c:v>42720</c:v>
                </c:pt>
                <c:pt idx="264">
                  <c:v>42723</c:v>
                </c:pt>
                <c:pt idx="265">
                  <c:v>42724</c:v>
                </c:pt>
                <c:pt idx="266">
                  <c:v>42725</c:v>
                </c:pt>
                <c:pt idx="267">
                  <c:v>42726</c:v>
                </c:pt>
                <c:pt idx="268">
                  <c:v>42727</c:v>
                </c:pt>
                <c:pt idx="269">
                  <c:v>42731</c:v>
                </c:pt>
                <c:pt idx="270">
                  <c:v>42732</c:v>
                </c:pt>
                <c:pt idx="271">
                  <c:v>42733</c:v>
                </c:pt>
                <c:pt idx="272">
                  <c:v>42734</c:v>
                </c:pt>
                <c:pt idx="273">
                  <c:v>42737</c:v>
                </c:pt>
                <c:pt idx="274">
                  <c:v>42738</c:v>
                </c:pt>
                <c:pt idx="275">
                  <c:v>42739</c:v>
                </c:pt>
                <c:pt idx="276">
                  <c:v>42740</c:v>
                </c:pt>
                <c:pt idx="277">
                  <c:v>42744</c:v>
                </c:pt>
                <c:pt idx="278">
                  <c:v>42745</c:v>
                </c:pt>
                <c:pt idx="279">
                  <c:v>42746</c:v>
                </c:pt>
                <c:pt idx="280">
                  <c:v>42747</c:v>
                </c:pt>
                <c:pt idx="281">
                  <c:v>42748</c:v>
                </c:pt>
                <c:pt idx="282">
                  <c:v>42751</c:v>
                </c:pt>
                <c:pt idx="283">
                  <c:v>42752</c:v>
                </c:pt>
                <c:pt idx="284">
                  <c:v>42753</c:v>
                </c:pt>
                <c:pt idx="285">
                  <c:v>42754</c:v>
                </c:pt>
                <c:pt idx="286">
                  <c:v>42755</c:v>
                </c:pt>
                <c:pt idx="287">
                  <c:v>42758</c:v>
                </c:pt>
                <c:pt idx="288">
                  <c:v>42759</c:v>
                </c:pt>
                <c:pt idx="289">
                  <c:v>42760</c:v>
                </c:pt>
                <c:pt idx="290">
                  <c:v>42761</c:v>
                </c:pt>
                <c:pt idx="291">
                  <c:v>42762</c:v>
                </c:pt>
                <c:pt idx="292">
                  <c:v>42765</c:v>
                </c:pt>
                <c:pt idx="293">
                  <c:v>42766</c:v>
                </c:pt>
                <c:pt idx="294">
                  <c:v>42767</c:v>
                </c:pt>
                <c:pt idx="295">
                  <c:v>42768</c:v>
                </c:pt>
                <c:pt idx="296">
                  <c:v>42769</c:v>
                </c:pt>
                <c:pt idx="297">
                  <c:v>42772</c:v>
                </c:pt>
                <c:pt idx="298">
                  <c:v>42773</c:v>
                </c:pt>
                <c:pt idx="299">
                  <c:v>42774</c:v>
                </c:pt>
                <c:pt idx="300">
                  <c:v>42775</c:v>
                </c:pt>
                <c:pt idx="301">
                  <c:v>42776</c:v>
                </c:pt>
                <c:pt idx="302">
                  <c:v>42779</c:v>
                </c:pt>
                <c:pt idx="303">
                  <c:v>42780</c:v>
                </c:pt>
                <c:pt idx="304">
                  <c:v>42781</c:v>
                </c:pt>
                <c:pt idx="305">
                  <c:v>42782</c:v>
                </c:pt>
                <c:pt idx="306">
                  <c:v>42783</c:v>
                </c:pt>
                <c:pt idx="307">
                  <c:v>42786</c:v>
                </c:pt>
                <c:pt idx="308">
                  <c:v>42787</c:v>
                </c:pt>
                <c:pt idx="309">
                  <c:v>42788</c:v>
                </c:pt>
                <c:pt idx="310">
                  <c:v>42789</c:v>
                </c:pt>
                <c:pt idx="311">
                  <c:v>42790</c:v>
                </c:pt>
                <c:pt idx="312">
                  <c:v>42793</c:v>
                </c:pt>
                <c:pt idx="313">
                  <c:v>42794</c:v>
                </c:pt>
                <c:pt idx="314">
                  <c:v>42795</c:v>
                </c:pt>
                <c:pt idx="315">
                  <c:v>42796</c:v>
                </c:pt>
                <c:pt idx="316">
                  <c:v>42797</c:v>
                </c:pt>
                <c:pt idx="317">
                  <c:v>42800</c:v>
                </c:pt>
                <c:pt idx="318">
                  <c:v>42801</c:v>
                </c:pt>
                <c:pt idx="319">
                  <c:v>42802</c:v>
                </c:pt>
                <c:pt idx="320">
                  <c:v>42803</c:v>
                </c:pt>
                <c:pt idx="321">
                  <c:v>42804</c:v>
                </c:pt>
                <c:pt idx="322">
                  <c:v>42807</c:v>
                </c:pt>
                <c:pt idx="323">
                  <c:v>42808</c:v>
                </c:pt>
                <c:pt idx="324">
                  <c:v>42809</c:v>
                </c:pt>
                <c:pt idx="325">
                  <c:v>42810</c:v>
                </c:pt>
                <c:pt idx="326">
                  <c:v>42811</c:v>
                </c:pt>
                <c:pt idx="327">
                  <c:v>42814</c:v>
                </c:pt>
                <c:pt idx="328">
                  <c:v>42815</c:v>
                </c:pt>
                <c:pt idx="329">
                  <c:v>42816</c:v>
                </c:pt>
                <c:pt idx="330">
                  <c:v>42817</c:v>
                </c:pt>
                <c:pt idx="331">
                  <c:v>42818</c:v>
                </c:pt>
                <c:pt idx="332">
                  <c:v>42821</c:v>
                </c:pt>
                <c:pt idx="333">
                  <c:v>42822</c:v>
                </c:pt>
                <c:pt idx="334">
                  <c:v>42823</c:v>
                </c:pt>
                <c:pt idx="335">
                  <c:v>42824</c:v>
                </c:pt>
                <c:pt idx="336">
                  <c:v>42825</c:v>
                </c:pt>
                <c:pt idx="337">
                  <c:v>42828</c:v>
                </c:pt>
                <c:pt idx="338">
                  <c:v>42829</c:v>
                </c:pt>
                <c:pt idx="339">
                  <c:v>42830</c:v>
                </c:pt>
                <c:pt idx="340">
                  <c:v>42831</c:v>
                </c:pt>
                <c:pt idx="341">
                  <c:v>42832</c:v>
                </c:pt>
                <c:pt idx="342">
                  <c:v>42835</c:v>
                </c:pt>
                <c:pt idx="343">
                  <c:v>42836</c:v>
                </c:pt>
                <c:pt idx="344">
                  <c:v>42837</c:v>
                </c:pt>
                <c:pt idx="345">
                  <c:v>42838</c:v>
                </c:pt>
                <c:pt idx="346">
                  <c:v>42843</c:v>
                </c:pt>
                <c:pt idx="347">
                  <c:v>42844</c:v>
                </c:pt>
                <c:pt idx="348">
                  <c:v>42845</c:v>
                </c:pt>
                <c:pt idx="349">
                  <c:v>42846</c:v>
                </c:pt>
                <c:pt idx="350">
                  <c:v>42849</c:v>
                </c:pt>
                <c:pt idx="351">
                  <c:v>42850</c:v>
                </c:pt>
                <c:pt idx="352">
                  <c:v>42851</c:v>
                </c:pt>
                <c:pt idx="353">
                  <c:v>42852</c:v>
                </c:pt>
                <c:pt idx="354">
                  <c:v>42853</c:v>
                </c:pt>
                <c:pt idx="355">
                  <c:v>42857</c:v>
                </c:pt>
                <c:pt idx="356">
                  <c:v>42858</c:v>
                </c:pt>
                <c:pt idx="357">
                  <c:v>42859</c:v>
                </c:pt>
                <c:pt idx="358">
                  <c:v>42860</c:v>
                </c:pt>
                <c:pt idx="359">
                  <c:v>42863</c:v>
                </c:pt>
                <c:pt idx="360">
                  <c:v>42864</c:v>
                </c:pt>
                <c:pt idx="361">
                  <c:v>42865</c:v>
                </c:pt>
                <c:pt idx="362">
                  <c:v>42866</c:v>
                </c:pt>
                <c:pt idx="363">
                  <c:v>42867</c:v>
                </c:pt>
                <c:pt idx="364">
                  <c:v>42870</c:v>
                </c:pt>
                <c:pt idx="365">
                  <c:v>42871</c:v>
                </c:pt>
                <c:pt idx="366">
                  <c:v>42872</c:v>
                </c:pt>
                <c:pt idx="367">
                  <c:v>42873</c:v>
                </c:pt>
                <c:pt idx="368">
                  <c:v>42874</c:v>
                </c:pt>
                <c:pt idx="369">
                  <c:v>42877</c:v>
                </c:pt>
                <c:pt idx="370">
                  <c:v>42878</c:v>
                </c:pt>
                <c:pt idx="371">
                  <c:v>42879</c:v>
                </c:pt>
                <c:pt idx="372">
                  <c:v>42881</c:v>
                </c:pt>
                <c:pt idx="373">
                  <c:v>42884</c:v>
                </c:pt>
                <c:pt idx="374">
                  <c:v>42885</c:v>
                </c:pt>
                <c:pt idx="375">
                  <c:v>42886</c:v>
                </c:pt>
                <c:pt idx="376">
                  <c:v>42887</c:v>
                </c:pt>
                <c:pt idx="377">
                  <c:v>42888</c:v>
                </c:pt>
                <c:pt idx="378">
                  <c:v>42892</c:v>
                </c:pt>
                <c:pt idx="379">
                  <c:v>42893</c:v>
                </c:pt>
                <c:pt idx="380">
                  <c:v>42894</c:v>
                </c:pt>
                <c:pt idx="381">
                  <c:v>42895</c:v>
                </c:pt>
                <c:pt idx="382">
                  <c:v>42898</c:v>
                </c:pt>
                <c:pt idx="383">
                  <c:v>42899</c:v>
                </c:pt>
                <c:pt idx="384">
                  <c:v>42900</c:v>
                </c:pt>
                <c:pt idx="385">
                  <c:v>42901</c:v>
                </c:pt>
                <c:pt idx="386">
                  <c:v>42902</c:v>
                </c:pt>
                <c:pt idx="387">
                  <c:v>42905</c:v>
                </c:pt>
                <c:pt idx="388">
                  <c:v>42906</c:v>
                </c:pt>
                <c:pt idx="389">
                  <c:v>42907</c:v>
                </c:pt>
                <c:pt idx="390">
                  <c:v>42908</c:v>
                </c:pt>
                <c:pt idx="391">
                  <c:v>42912</c:v>
                </c:pt>
                <c:pt idx="392">
                  <c:v>42913</c:v>
                </c:pt>
                <c:pt idx="393">
                  <c:v>42914</c:v>
                </c:pt>
                <c:pt idx="394">
                  <c:v>42915</c:v>
                </c:pt>
                <c:pt idx="395">
                  <c:v>42916</c:v>
                </c:pt>
                <c:pt idx="396">
                  <c:v>42919</c:v>
                </c:pt>
                <c:pt idx="397">
                  <c:v>42920</c:v>
                </c:pt>
                <c:pt idx="398">
                  <c:v>42921</c:v>
                </c:pt>
                <c:pt idx="399">
                  <c:v>42922</c:v>
                </c:pt>
                <c:pt idx="400">
                  <c:v>42923</c:v>
                </c:pt>
                <c:pt idx="401">
                  <c:v>42926</c:v>
                </c:pt>
                <c:pt idx="402">
                  <c:v>42927</c:v>
                </c:pt>
                <c:pt idx="403">
                  <c:v>42928</c:v>
                </c:pt>
                <c:pt idx="404">
                  <c:v>42929</c:v>
                </c:pt>
                <c:pt idx="405">
                  <c:v>42930</c:v>
                </c:pt>
                <c:pt idx="406">
                  <c:v>42933</c:v>
                </c:pt>
                <c:pt idx="407">
                  <c:v>42934</c:v>
                </c:pt>
                <c:pt idx="408">
                  <c:v>42935</c:v>
                </c:pt>
                <c:pt idx="409">
                  <c:v>42936</c:v>
                </c:pt>
                <c:pt idx="410">
                  <c:v>42937</c:v>
                </c:pt>
                <c:pt idx="411">
                  <c:v>42940</c:v>
                </c:pt>
                <c:pt idx="412">
                  <c:v>42941</c:v>
                </c:pt>
                <c:pt idx="413">
                  <c:v>42942</c:v>
                </c:pt>
                <c:pt idx="414">
                  <c:v>42943</c:v>
                </c:pt>
                <c:pt idx="415">
                  <c:v>42944</c:v>
                </c:pt>
                <c:pt idx="416">
                  <c:v>42947</c:v>
                </c:pt>
                <c:pt idx="417">
                  <c:v>42948</c:v>
                </c:pt>
                <c:pt idx="418">
                  <c:v>42949</c:v>
                </c:pt>
                <c:pt idx="419">
                  <c:v>42950</c:v>
                </c:pt>
                <c:pt idx="420">
                  <c:v>42951</c:v>
                </c:pt>
                <c:pt idx="421">
                  <c:v>42954</c:v>
                </c:pt>
                <c:pt idx="422">
                  <c:v>42955</c:v>
                </c:pt>
                <c:pt idx="423">
                  <c:v>42956</c:v>
                </c:pt>
                <c:pt idx="424">
                  <c:v>42957</c:v>
                </c:pt>
                <c:pt idx="425">
                  <c:v>42958</c:v>
                </c:pt>
                <c:pt idx="426">
                  <c:v>42961</c:v>
                </c:pt>
                <c:pt idx="427">
                  <c:v>42962</c:v>
                </c:pt>
                <c:pt idx="428">
                  <c:v>42963</c:v>
                </c:pt>
                <c:pt idx="429">
                  <c:v>42964</c:v>
                </c:pt>
                <c:pt idx="430">
                  <c:v>42965</c:v>
                </c:pt>
                <c:pt idx="431">
                  <c:v>42968</c:v>
                </c:pt>
                <c:pt idx="432">
                  <c:v>42969</c:v>
                </c:pt>
                <c:pt idx="433">
                  <c:v>42970</c:v>
                </c:pt>
                <c:pt idx="434">
                  <c:v>42971</c:v>
                </c:pt>
                <c:pt idx="435">
                  <c:v>42972</c:v>
                </c:pt>
                <c:pt idx="436">
                  <c:v>42975</c:v>
                </c:pt>
                <c:pt idx="437">
                  <c:v>42976</c:v>
                </c:pt>
                <c:pt idx="438">
                  <c:v>42977</c:v>
                </c:pt>
                <c:pt idx="439">
                  <c:v>42978</c:v>
                </c:pt>
                <c:pt idx="440">
                  <c:v>42979</c:v>
                </c:pt>
                <c:pt idx="441">
                  <c:v>42982</c:v>
                </c:pt>
                <c:pt idx="442">
                  <c:v>42983</c:v>
                </c:pt>
                <c:pt idx="443">
                  <c:v>42984</c:v>
                </c:pt>
                <c:pt idx="444">
                  <c:v>42985</c:v>
                </c:pt>
                <c:pt idx="445">
                  <c:v>42986</c:v>
                </c:pt>
                <c:pt idx="446">
                  <c:v>42989</c:v>
                </c:pt>
                <c:pt idx="447">
                  <c:v>42990</c:v>
                </c:pt>
                <c:pt idx="448">
                  <c:v>42991</c:v>
                </c:pt>
                <c:pt idx="449">
                  <c:v>42992</c:v>
                </c:pt>
                <c:pt idx="450">
                  <c:v>42993</c:v>
                </c:pt>
                <c:pt idx="451">
                  <c:v>42996</c:v>
                </c:pt>
                <c:pt idx="452">
                  <c:v>42997</c:v>
                </c:pt>
                <c:pt idx="453">
                  <c:v>42998</c:v>
                </c:pt>
                <c:pt idx="454">
                  <c:v>42999</c:v>
                </c:pt>
                <c:pt idx="455">
                  <c:v>43000</c:v>
                </c:pt>
                <c:pt idx="456">
                  <c:v>43003</c:v>
                </c:pt>
                <c:pt idx="457">
                  <c:v>43004</c:v>
                </c:pt>
                <c:pt idx="458">
                  <c:v>43005</c:v>
                </c:pt>
                <c:pt idx="459">
                  <c:v>43006</c:v>
                </c:pt>
                <c:pt idx="460">
                  <c:v>43007</c:v>
                </c:pt>
                <c:pt idx="461">
                  <c:v>43010</c:v>
                </c:pt>
                <c:pt idx="462">
                  <c:v>43011</c:v>
                </c:pt>
                <c:pt idx="463">
                  <c:v>43012</c:v>
                </c:pt>
                <c:pt idx="464">
                  <c:v>43013</c:v>
                </c:pt>
                <c:pt idx="465">
                  <c:v>43014</c:v>
                </c:pt>
                <c:pt idx="466">
                  <c:v>43017</c:v>
                </c:pt>
                <c:pt idx="467">
                  <c:v>43018</c:v>
                </c:pt>
                <c:pt idx="468">
                  <c:v>43019</c:v>
                </c:pt>
                <c:pt idx="469">
                  <c:v>43020</c:v>
                </c:pt>
                <c:pt idx="470">
                  <c:v>43021</c:v>
                </c:pt>
                <c:pt idx="471">
                  <c:v>43024</c:v>
                </c:pt>
                <c:pt idx="472">
                  <c:v>43025</c:v>
                </c:pt>
                <c:pt idx="473">
                  <c:v>43026</c:v>
                </c:pt>
                <c:pt idx="474">
                  <c:v>43027</c:v>
                </c:pt>
                <c:pt idx="475">
                  <c:v>43028</c:v>
                </c:pt>
                <c:pt idx="476">
                  <c:v>43031</c:v>
                </c:pt>
                <c:pt idx="477">
                  <c:v>43032</c:v>
                </c:pt>
                <c:pt idx="478">
                  <c:v>43033</c:v>
                </c:pt>
                <c:pt idx="479">
                  <c:v>43034</c:v>
                </c:pt>
                <c:pt idx="480">
                  <c:v>43035</c:v>
                </c:pt>
                <c:pt idx="481">
                  <c:v>43038</c:v>
                </c:pt>
                <c:pt idx="482">
                  <c:v>43039</c:v>
                </c:pt>
                <c:pt idx="483">
                  <c:v>43040</c:v>
                </c:pt>
                <c:pt idx="484">
                  <c:v>43041</c:v>
                </c:pt>
                <c:pt idx="485">
                  <c:v>43042</c:v>
                </c:pt>
                <c:pt idx="486">
                  <c:v>43045</c:v>
                </c:pt>
                <c:pt idx="487">
                  <c:v>43046</c:v>
                </c:pt>
                <c:pt idx="488">
                  <c:v>43047</c:v>
                </c:pt>
                <c:pt idx="489">
                  <c:v>43048</c:v>
                </c:pt>
                <c:pt idx="490">
                  <c:v>43049</c:v>
                </c:pt>
                <c:pt idx="491">
                  <c:v>43052</c:v>
                </c:pt>
                <c:pt idx="492">
                  <c:v>43053</c:v>
                </c:pt>
                <c:pt idx="493">
                  <c:v>43054</c:v>
                </c:pt>
                <c:pt idx="494">
                  <c:v>43055</c:v>
                </c:pt>
                <c:pt idx="495">
                  <c:v>43056</c:v>
                </c:pt>
                <c:pt idx="496">
                  <c:v>43059</c:v>
                </c:pt>
                <c:pt idx="497">
                  <c:v>43060</c:v>
                </c:pt>
                <c:pt idx="498">
                  <c:v>43061</c:v>
                </c:pt>
                <c:pt idx="499">
                  <c:v>43062</c:v>
                </c:pt>
                <c:pt idx="500">
                  <c:v>43063</c:v>
                </c:pt>
                <c:pt idx="501">
                  <c:v>43066</c:v>
                </c:pt>
                <c:pt idx="502">
                  <c:v>43067</c:v>
                </c:pt>
                <c:pt idx="503">
                  <c:v>43068</c:v>
                </c:pt>
                <c:pt idx="504">
                  <c:v>43069</c:v>
                </c:pt>
                <c:pt idx="505">
                  <c:v>43070</c:v>
                </c:pt>
                <c:pt idx="506">
                  <c:v>43073</c:v>
                </c:pt>
                <c:pt idx="507">
                  <c:v>43074</c:v>
                </c:pt>
                <c:pt idx="508">
                  <c:v>43075</c:v>
                </c:pt>
                <c:pt idx="509">
                  <c:v>43076</c:v>
                </c:pt>
                <c:pt idx="510">
                  <c:v>43077</c:v>
                </c:pt>
                <c:pt idx="511">
                  <c:v>43080</c:v>
                </c:pt>
                <c:pt idx="512">
                  <c:v>43081</c:v>
                </c:pt>
                <c:pt idx="513">
                  <c:v>43082</c:v>
                </c:pt>
                <c:pt idx="514">
                  <c:v>43083</c:v>
                </c:pt>
                <c:pt idx="515">
                  <c:v>43084</c:v>
                </c:pt>
                <c:pt idx="516">
                  <c:v>43087</c:v>
                </c:pt>
                <c:pt idx="517">
                  <c:v>43088</c:v>
                </c:pt>
                <c:pt idx="518">
                  <c:v>43097</c:v>
                </c:pt>
                <c:pt idx="519">
                  <c:v>43103</c:v>
                </c:pt>
                <c:pt idx="520">
                  <c:v>43109</c:v>
                </c:pt>
                <c:pt idx="521">
                  <c:v>43116</c:v>
                </c:pt>
                <c:pt idx="522">
                  <c:v>43123</c:v>
                </c:pt>
                <c:pt idx="523">
                  <c:v>43130</c:v>
                </c:pt>
                <c:pt idx="524">
                  <c:v>43137</c:v>
                </c:pt>
                <c:pt idx="525">
                  <c:v>43144</c:v>
                </c:pt>
                <c:pt idx="526">
                  <c:v>43151</c:v>
                </c:pt>
                <c:pt idx="527">
                  <c:v>43158</c:v>
                </c:pt>
                <c:pt idx="528">
                  <c:v>43165</c:v>
                </c:pt>
                <c:pt idx="529">
                  <c:v>43172</c:v>
                </c:pt>
                <c:pt idx="530">
                  <c:v>43179</c:v>
                </c:pt>
                <c:pt idx="531">
                  <c:v>43186</c:v>
                </c:pt>
                <c:pt idx="532">
                  <c:v>43195</c:v>
                </c:pt>
                <c:pt idx="533">
                  <c:v>43202</c:v>
                </c:pt>
                <c:pt idx="534">
                  <c:v>43209</c:v>
                </c:pt>
                <c:pt idx="535">
                  <c:v>43216</c:v>
                </c:pt>
                <c:pt idx="536">
                  <c:v>43224</c:v>
                </c:pt>
                <c:pt idx="537">
                  <c:v>43234</c:v>
                </c:pt>
                <c:pt idx="538">
                  <c:v>43238</c:v>
                </c:pt>
                <c:pt idx="539">
                  <c:v>43245</c:v>
                </c:pt>
                <c:pt idx="540">
                  <c:v>43252</c:v>
                </c:pt>
                <c:pt idx="541">
                  <c:v>43259</c:v>
                </c:pt>
                <c:pt idx="542">
                  <c:v>43266</c:v>
                </c:pt>
                <c:pt idx="543">
                  <c:v>43276</c:v>
                </c:pt>
                <c:pt idx="544">
                  <c:v>43280</c:v>
                </c:pt>
                <c:pt idx="545">
                  <c:v>43287</c:v>
                </c:pt>
                <c:pt idx="546">
                  <c:v>43294</c:v>
                </c:pt>
                <c:pt idx="547">
                  <c:v>43301</c:v>
                </c:pt>
                <c:pt idx="548">
                  <c:v>43308</c:v>
                </c:pt>
                <c:pt idx="549">
                  <c:v>43315</c:v>
                </c:pt>
                <c:pt idx="550">
                  <c:v>43322</c:v>
                </c:pt>
                <c:pt idx="551">
                  <c:v>43329</c:v>
                </c:pt>
                <c:pt idx="552">
                  <c:v>43336</c:v>
                </c:pt>
                <c:pt idx="553">
                  <c:v>43343</c:v>
                </c:pt>
                <c:pt idx="554">
                  <c:v>43350</c:v>
                </c:pt>
                <c:pt idx="555">
                  <c:v>43357</c:v>
                </c:pt>
                <c:pt idx="556">
                  <c:v>43364</c:v>
                </c:pt>
                <c:pt idx="557">
                  <c:v>43371</c:v>
                </c:pt>
                <c:pt idx="558">
                  <c:v>43378</c:v>
                </c:pt>
                <c:pt idx="559">
                  <c:v>43385</c:v>
                </c:pt>
                <c:pt idx="560">
                  <c:v>43392</c:v>
                </c:pt>
                <c:pt idx="561">
                  <c:v>43399</c:v>
                </c:pt>
                <c:pt idx="562">
                  <c:v>43406</c:v>
                </c:pt>
                <c:pt idx="563">
                  <c:v>43413</c:v>
                </c:pt>
                <c:pt idx="564">
                  <c:v>43420</c:v>
                </c:pt>
                <c:pt idx="565">
                  <c:v>43427</c:v>
                </c:pt>
                <c:pt idx="566">
                  <c:v>43434</c:v>
                </c:pt>
                <c:pt idx="567">
                  <c:v>43441</c:v>
                </c:pt>
                <c:pt idx="568">
                  <c:v>43448</c:v>
                </c:pt>
                <c:pt idx="569">
                  <c:v>43455</c:v>
                </c:pt>
                <c:pt idx="570">
                  <c:v>43467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43620</c:v>
                </c:pt>
                <c:pt idx="593">
                  <c:v>43628</c:v>
                </c:pt>
                <c:pt idx="594">
                  <c:v>43634</c:v>
                </c:pt>
                <c:pt idx="595">
                  <c:v>43642</c:v>
                </c:pt>
                <c:pt idx="596">
                  <c:v>43649</c:v>
                </c:pt>
                <c:pt idx="597">
                  <c:v>43656</c:v>
                </c:pt>
                <c:pt idx="598">
                  <c:v>43663</c:v>
                </c:pt>
                <c:pt idx="599">
                  <c:v>43670</c:v>
                </c:pt>
                <c:pt idx="600">
                  <c:v>43677</c:v>
                </c:pt>
                <c:pt idx="601">
                  <c:v>43684</c:v>
                </c:pt>
                <c:pt idx="602">
                  <c:v>43691</c:v>
                </c:pt>
                <c:pt idx="603">
                  <c:v>43698</c:v>
                </c:pt>
                <c:pt idx="604">
                  <c:v>43705</c:v>
                </c:pt>
                <c:pt idx="605">
                  <c:v>43712</c:v>
                </c:pt>
                <c:pt idx="606">
                  <c:v>43719</c:v>
                </c:pt>
                <c:pt idx="607">
                  <c:v>43726</c:v>
                </c:pt>
                <c:pt idx="608">
                  <c:v>43733</c:v>
                </c:pt>
                <c:pt idx="609">
                  <c:v>43740</c:v>
                </c:pt>
                <c:pt idx="610">
                  <c:v>43747</c:v>
                </c:pt>
                <c:pt idx="611">
                  <c:v>43754</c:v>
                </c:pt>
                <c:pt idx="612">
                  <c:v>43761</c:v>
                </c:pt>
                <c:pt idx="613">
                  <c:v>43768</c:v>
                </c:pt>
                <c:pt idx="614">
                  <c:v>43775</c:v>
                </c:pt>
                <c:pt idx="615">
                  <c:v>43782</c:v>
                </c:pt>
                <c:pt idx="616">
                  <c:v>43789</c:v>
                </c:pt>
                <c:pt idx="617">
                  <c:v>43796</c:v>
                </c:pt>
                <c:pt idx="618">
                  <c:v>43803</c:v>
                </c:pt>
                <c:pt idx="619">
                  <c:v>43810</c:v>
                </c:pt>
                <c:pt idx="620">
                  <c:v>43817</c:v>
                </c:pt>
                <c:pt idx="621">
                  <c:v>43829</c:v>
                </c:pt>
                <c:pt idx="622">
                  <c:v>43833</c:v>
                </c:pt>
                <c:pt idx="623">
                  <c:v>43839</c:v>
                </c:pt>
                <c:pt idx="624">
                  <c:v>43846</c:v>
                </c:pt>
                <c:pt idx="625">
                  <c:v>43853</c:v>
                </c:pt>
                <c:pt idx="626">
                  <c:v>43860</c:v>
                </c:pt>
                <c:pt idx="627">
                  <c:v>43867</c:v>
                </c:pt>
                <c:pt idx="628">
                  <c:v>43874</c:v>
                </c:pt>
                <c:pt idx="629">
                  <c:v>43881</c:v>
                </c:pt>
                <c:pt idx="630">
                  <c:v>43888</c:v>
                </c:pt>
                <c:pt idx="631">
                  <c:v>43895</c:v>
                </c:pt>
                <c:pt idx="632">
                  <c:v>43902</c:v>
                </c:pt>
                <c:pt idx="633">
                  <c:v>43909</c:v>
                </c:pt>
                <c:pt idx="634">
                  <c:v>43916</c:v>
                </c:pt>
                <c:pt idx="635">
                  <c:v>43923</c:v>
                </c:pt>
                <c:pt idx="636">
                  <c:v>43930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43973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44193</c:v>
                </c:pt>
                <c:pt idx="674">
                  <c:v>44200</c:v>
                </c:pt>
                <c:pt idx="675">
                  <c:v>44204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44330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44568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44708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45065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45426</c:v>
                </c:pt>
                <c:pt idx="850">
                  <c:v>45434</c:v>
                </c:pt>
                <c:pt idx="851">
                  <c:v>45440</c:v>
                </c:pt>
                <c:pt idx="852">
                  <c:v>45447</c:v>
                </c:pt>
                <c:pt idx="853">
                  <c:v>45454</c:v>
                </c:pt>
                <c:pt idx="854">
                  <c:v>45461</c:v>
                </c:pt>
                <c:pt idx="855">
                  <c:v>45469</c:v>
                </c:pt>
                <c:pt idx="856">
                  <c:v>45476</c:v>
                </c:pt>
                <c:pt idx="857">
                  <c:v>45483</c:v>
                </c:pt>
                <c:pt idx="858">
                  <c:v>45490</c:v>
                </c:pt>
                <c:pt idx="859">
                  <c:v>45497</c:v>
                </c:pt>
                <c:pt idx="860">
                  <c:v>45504</c:v>
                </c:pt>
                <c:pt idx="861">
                  <c:v>45511</c:v>
                </c:pt>
                <c:pt idx="862">
                  <c:v>45518</c:v>
                </c:pt>
                <c:pt idx="863">
                  <c:v>45525</c:v>
                </c:pt>
                <c:pt idx="864">
                  <c:v>45532</c:v>
                </c:pt>
                <c:pt idx="865">
                  <c:v>45539</c:v>
                </c:pt>
                <c:pt idx="866">
                  <c:v>45546</c:v>
                </c:pt>
                <c:pt idx="867">
                  <c:v>45553</c:v>
                </c:pt>
                <c:pt idx="868">
                  <c:v>45560</c:v>
                </c:pt>
                <c:pt idx="869">
                  <c:v>45567</c:v>
                </c:pt>
                <c:pt idx="870">
                  <c:v>45574</c:v>
                </c:pt>
                <c:pt idx="871">
                  <c:v>45581</c:v>
                </c:pt>
                <c:pt idx="872">
                  <c:v>45588</c:v>
                </c:pt>
                <c:pt idx="873">
                  <c:v>45595</c:v>
                </c:pt>
                <c:pt idx="874">
                  <c:v>45602</c:v>
                </c:pt>
                <c:pt idx="875">
                  <c:v>45609</c:v>
                </c:pt>
                <c:pt idx="876">
                  <c:v>45616</c:v>
                </c:pt>
                <c:pt idx="877">
                  <c:v>45623</c:v>
                </c:pt>
                <c:pt idx="878">
                  <c:v>45630</c:v>
                </c:pt>
                <c:pt idx="879">
                  <c:v>45637</c:v>
                </c:pt>
                <c:pt idx="880">
                  <c:v>45644</c:v>
                </c:pt>
                <c:pt idx="881">
                  <c:v>45656</c:v>
                </c:pt>
                <c:pt idx="882">
                  <c:v>45660</c:v>
                </c:pt>
                <c:pt idx="883">
                  <c:v>45666</c:v>
                </c:pt>
                <c:pt idx="884">
                  <c:v>45673</c:v>
                </c:pt>
                <c:pt idx="885">
                  <c:v>45680</c:v>
                </c:pt>
                <c:pt idx="886">
                  <c:v>45687</c:v>
                </c:pt>
                <c:pt idx="887">
                  <c:v>45694</c:v>
                </c:pt>
                <c:pt idx="888">
                  <c:v>45701</c:v>
                </c:pt>
                <c:pt idx="889">
                  <c:v>45708</c:v>
                </c:pt>
                <c:pt idx="890">
                  <c:v>45715</c:v>
                </c:pt>
                <c:pt idx="891">
                  <c:v>45722</c:v>
                </c:pt>
                <c:pt idx="892">
                  <c:v>45729</c:v>
                </c:pt>
                <c:pt idx="893">
                  <c:v>45736</c:v>
                </c:pt>
                <c:pt idx="894">
                  <c:v>45743</c:v>
                </c:pt>
                <c:pt idx="895">
                  <c:v>45750</c:v>
                </c:pt>
                <c:pt idx="896">
                  <c:v>45757</c:v>
                </c:pt>
                <c:pt idx="897">
                  <c:v>45764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45807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46021</c:v>
                </c:pt>
                <c:pt idx="934">
                  <c:v>46027</c:v>
                </c:pt>
                <c:pt idx="935">
                  <c:v>46031</c:v>
                </c:pt>
                <c:pt idx="936">
                  <c:v>46038</c:v>
                </c:pt>
                <c:pt idx="937">
                  <c:v>46045</c:v>
                </c:pt>
                <c:pt idx="938">
                  <c:v>46052</c:v>
                </c:pt>
                <c:pt idx="939">
                  <c:v>46059</c:v>
                </c:pt>
                <c:pt idx="940">
                  <c:v>46066</c:v>
                </c:pt>
                <c:pt idx="941">
                  <c:v>46073</c:v>
                </c:pt>
                <c:pt idx="942">
                  <c:v>46080</c:v>
                </c:pt>
                <c:pt idx="943">
                  <c:v>46087</c:v>
                </c:pt>
                <c:pt idx="944">
                  <c:v>46094</c:v>
                </c:pt>
                <c:pt idx="945">
                  <c:v>46101</c:v>
                </c:pt>
                <c:pt idx="946">
                  <c:v>46108</c:v>
                </c:pt>
                <c:pt idx="947">
                  <c:v>46119</c:v>
                </c:pt>
                <c:pt idx="948">
                  <c:v>46122</c:v>
                </c:pt>
                <c:pt idx="949">
                  <c:v>46129</c:v>
                </c:pt>
                <c:pt idx="950">
                  <c:v>46136</c:v>
                </c:pt>
                <c:pt idx="951">
                  <c:v>46146</c:v>
                </c:pt>
                <c:pt idx="952">
                  <c:v>46150</c:v>
                </c:pt>
                <c:pt idx="953">
                  <c:v>46160</c:v>
                </c:pt>
                <c:pt idx="954">
                  <c:v>46164</c:v>
                </c:pt>
                <c:pt idx="955">
                  <c:v>46171</c:v>
                </c:pt>
                <c:pt idx="956">
                  <c:v>46178</c:v>
                </c:pt>
                <c:pt idx="957">
                  <c:v>46185</c:v>
                </c:pt>
                <c:pt idx="958">
                  <c:v>46195</c:v>
                </c:pt>
                <c:pt idx="959">
                  <c:v>46199</c:v>
                </c:pt>
                <c:pt idx="960">
                  <c:v>46206</c:v>
                </c:pt>
                <c:pt idx="961">
                  <c:v>46213</c:v>
                </c:pt>
                <c:pt idx="962">
                  <c:v>46220</c:v>
                </c:pt>
                <c:pt idx="963">
                  <c:v>46227</c:v>
                </c:pt>
                <c:pt idx="964">
                  <c:v>46234</c:v>
                </c:pt>
                <c:pt idx="965">
                  <c:v>46241</c:v>
                </c:pt>
                <c:pt idx="966">
                  <c:v>46248</c:v>
                </c:pt>
                <c:pt idx="967">
                  <c:v>46255</c:v>
                </c:pt>
                <c:pt idx="968">
                  <c:v>46262</c:v>
                </c:pt>
                <c:pt idx="969">
                  <c:v>46269</c:v>
                </c:pt>
                <c:pt idx="970">
                  <c:v>46276</c:v>
                </c:pt>
                <c:pt idx="971">
                  <c:v>46283</c:v>
                </c:pt>
                <c:pt idx="972">
                  <c:v>46290</c:v>
                </c:pt>
                <c:pt idx="973">
                  <c:v>46297</c:v>
                </c:pt>
                <c:pt idx="974">
                  <c:v>46304</c:v>
                </c:pt>
                <c:pt idx="975">
                  <c:v>46311</c:v>
                </c:pt>
                <c:pt idx="976">
                  <c:v>46318</c:v>
                </c:pt>
                <c:pt idx="977">
                  <c:v>46325</c:v>
                </c:pt>
                <c:pt idx="978">
                  <c:v>46332</c:v>
                </c:pt>
                <c:pt idx="979">
                  <c:v>46339</c:v>
                </c:pt>
                <c:pt idx="980">
                  <c:v>46346</c:v>
                </c:pt>
                <c:pt idx="981">
                  <c:v>46353</c:v>
                </c:pt>
                <c:pt idx="982">
                  <c:v>46360</c:v>
                </c:pt>
                <c:pt idx="983">
                  <c:v>46367</c:v>
                </c:pt>
                <c:pt idx="984">
                  <c:v>46374</c:v>
                </c:pt>
                <c:pt idx="985">
                  <c:v>46385</c:v>
                </c:pt>
                <c:pt idx="986">
                  <c:v>46392</c:v>
                </c:pt>
                <c:pt idx="987">
                  <c:v>46398</c:v>
                </c:pt>
                <c:pt idx="988">
                  <c:v>46405</c:v>
                </c:pt>
                <c:pt idx="989">
                  <c:v>46412</c:v>
                </c:pt>
                <c:pt idx="990">
                  <c:v>46419</c:v>
                </c:pt>
                <c:pt idx="991">
                  <c:v>46426</c:v>
                </c:pt>
                <c:pt idx="992">
                  <c:v>46433</c:v>
                </c:pt>
                <c:pt idx="993">
                  <c:v>46440</c:v>
                </c:pt>
                <c:pt idx="994">
                  <c:v>46447</c:v>
                </c:pt>
                <c:pt idx="995">
                  <c:v>46454</c:v>
                </c:pt>
                <c:pt idx="996">
                  <c:v>46461</c:v>
                </c:pt>
                <c:pt idx="997">
                  <c:v>46468</c:v>
                </c:pt>
                <c:pt idx="998">
                  <c:v>46477</c:v>
                </c:pt>
                <c:pt idx="999">
                  <c:v>46482</c:v>
                </c:pt>
                <c:pt idx="1000">
                  <c:v>46489</c:v>
                </c:pt>
                <c:pt idx="1001">
                  <c:v>46496</c:v>
                </c:pt>
                <c:pt idx="1002">
                  <c:v>46503</c:v>
                </c:pt>
                <c:pt idx="1003">
                  <c:v>46510</c:v>
                </c:pt>
                <c:pt idx="1004">
                  <c:v>46518</c:v>
                </c:pt>
                <c:pt idx="1005">
                  <c:v>46526</c:v>
                </c:pt>
                <c:pt idx="1006">
                  <c:v>46532</c:v>
                </c:pt>
                <c:pt idx="1007">
                  <c:v>46539</c:v>
                </c:pt>
                <c:pt idx="1008">
                  <c:v>46546</c:v>
                </c:pt>
                <c:pt idx="1009">
                  <c:v>46553</c:v>
                </c:pt>
                <c:pt idx="1010">
                  <c:v>46560</c:v>
                </c:pt>
                <c:pt idx="1011">
                  <c:v>46568</c:v>
                </c:pt>
                <c:pt idx="1012">
                  <c:v>46575</c:v>
                </c:pt>
                <c:pt idx="1013">
                  <c:v>46582</c:v>
                </c:pt>
                <c:pt idx="1014">
                  <c:v>46589</c:v>
                </c:pt>
                <c:pt idx="1015">
                  <c:v>46596</c:v>
                </c:pt>
                <c:pt idx="1016">
                  <c:v>46603</c:v>
                </c:pt>
                <c:pt idx="1017">
                  <c:v>46610</c:v>
                </c:pt>
                <c:pt idx="1018">
                  <c:v>46617</c:v>
                </c:pt>
                <c:pt idx="1019">
                  <c:v>46624</c:v>
                </c:pt>
                <c:pt idx="1020">
                  <c:v>46631</c:v>
                </c:pt>
                <c:pt idx="1021">
                  <c:v>46638</c:v>
                </c:pt>
                <c:pt idx="1022">
                  <c:v>46645</c:v>
                </c:pt>
                <c:pt idx="1023">
                  <c:v>46652</c:v>
                </c:pt>
                <c:pt idx="1024">
                  <c:v>46659</c:v>
                </c:pt>
                <c:pt idx="1025">
                  <c:v>46666</c:v>
                </c:pt>
                <c:pt idx="1026">
                  <c:v>46673</c:v>
                </c:pt>
                <c:pt idx="1027">
                  <c:v>46680</c:v>
                </c:pt>
                <c:pt idx="1028">
                  <c:v>46687</c:v>
                </c:pt>
                <c:pt idx="1029">
                  <c:v>46694</c:v>
                </c:pt>
                <c:pt idx="1030">
                  <c:v>46701</c:v>
                </c:pt>
                <c:pt idx="1031">
                  <c:v>46708</c:v>
                </c:pt>
                <c:pt idx="1032">
                  <c:v>46715</c:v>
                </c:pt>
                <c:pt idx="1033">
                  <c:v>46722</c:v>
                </c:pt>
                <c:pt idx="1034">
                  <c:v>46729</c:v>
                </c:pt>
                <c:pt idx="1035">
                  <c:v>46736</c:v>
                </c:pt>
                <c:pt idx="1036">
                  <c:v>46743</c:v>
                </c:pt>
                <c:pt idx="1037">
                  <c:v>46750</c:v>
                </c:pt>
                <c:pt idx="1038">
                  <c:v>46757</c:v>
                </c:pt>
                <c:pt idx="1039">
                  <c:v>46764</c:v>
                </c:pt>
                <c:pt idx="1040">
                  <c:v>46771</c:v>
                </c:pt>
                <c:pt idx="1041">
                  <c:v>46778</c:v>
                </c:pt>
                <c:pt idx="1042">
                  <c:v>46785</c:v>
                </c:pt>
                <c:pt idx="1043">
                  <c:v>46792</c:v>
                </c:pt>
                <c:pt idx="1044">
                  <c:v>46799</c:v>
                </c:pt>
                <c:pt idx="1045">
                  <c:v>46806</c:v>
                </c:pt>
                <c:pt idx="1046">
                  <c:v>46813</c:v>
                </c:pt>
                <c:pt idx="1047">
                  <c:v>46820</c:v>
                </c:pt>
                <c:pt idx="1048">
                  <c:v>46827</c:v>
                </c:pt>
                <c:pt idx="1049">
                  <c:v>46834</c:v>
                </c:pt>
                <c:pt idx="1050">
                  <c:v>46841</c:v>
                </c:pt>
                <c:pt idx="1051">
                  <c:v>46848</c:v>
                </c:pt>
                <c:pt idx="1052">
                  <c:v>46855</c:v>
                </c:pt>
                <c:pt idx="1053">
                  <c:v>46863</c:v>
                </c:pt>
                <c:pt idx="1054">
                  <c:v>46870</c:v>
                </c:pt>
                <c:pt idx="1055">
                  <c:v>46877</c:v>
                </c:pt>
                <c:pt idx="1056">
                  <c:v>46884</c:v>
                </c:pt>
                <c:pt idx="1057">
                  <c:v>46891</c:v>
                </c:pt>
                <c:pt idx="1058">
                  <c:v>46899</c:v>
                </c:pt>
                <c:pt idx="1059">
                  <c:v>46905</c:v>
                </c:pt>
                <c:pt idx="1060">
                  <c:v>46912</c:v>
                </c:pt>
                <c:pt idx="1061">
                  <c:v>46919</c:v>
                </c:pt>
                <c:pt idx="1062">
                  <c:v>46926</c:v>
                </c:pt>
                <c:pt idx="1063">
                  <c:v>46933</c:v>
                </c:pt>
                <c:pt idx="1064">
                  <c:v>46940</c:v>
                </c:pt>
                <c:pt idx="1065">
                  <c:v>46947</c:v>
                </c:pt>
                <c:pt idx="1066">
                  <c:v>46954</c:v>
                </c:pt>
                <c:pt idx="1067">
                  <c:v>46961</c:v>
                </c:pt>
                <c:pt idx="1068">
                  <c:v>46968</c:v>
                </c:pt>
                <c:pt idx="1069">
                  <c:v>46975</c:v>
                </c:pt>
                <c:pt idx="1070">
                  <c:v>46982</c:v>
                </c:pt>
                <c:pt idx="1071">
                  <c:v>46989</c:v>
                </c:pt>
                <c:pt idx="1072">
                  <c:v>46996</c:v>
                </c:pt>
                <c:pt idx="1073">
                  <c:v>47003</c:v>
                </c:pt>
                <c:pt idx="1074">
                  <c:v>47010</c:v>
                </c:pt>
                <c:pt idx="1075">
                  <c:v>47017</c:v>
                </c:pt>
                <c:pt idx="1076">
                  <c:v>47024</c:v>
                </c:pt>
                <c:pt idx="1077">
                  <c:v>47031</c:v>
                </c:pt>
                <c:pt idx="1078">
                  <c:v>47038</c:v>
                </c:pt>
                <c:pt idx="1079">
                  <c:v>47045</c:v>
                </c:pt>
                <c:pt idx="1080">
                  <c:v>47052</c:v>
                </c:pt>
                <c:pt idx="1081">
                  <c:v>47059</c:v>
                </c:pt>
                <c:pt idx="1082">
                  <c:v>47066</c:v>
                </c:pt>
                <c:pt idx="1083">
                  <c:v>47073</c:v>
                </c:pt>
                <c:pt idx="1084">
                  <c:v>47080</c:v>
                </c:pt>
                <c:pt idx="1085">
                  <c:v>47087</c:v>
                </c:pt>
                <c:pt idx="1086">
                  <c:v>47094</c:v>
                </c:pt>
                <c:pt idx="1087">
                  <c:v>47101</c:v>
                </c:pt>
                <c:pt idx="1088">
                  <c:v>47108</c:v>
                </c:pt>
                <c:pt idx="1089">
                  <c:v>47116</c:v>
                </c:pt>
                <c:pt idx="1090">
                  <c:v>47123</c:v>
                </c:pt>
                <c:pt idx="1091">
                  <c:v>47130</c:v>
                </c:pt>
                <c:pt idx="1092">
                  <c:v>47137</c:v>
                </c:pt>
                <c:pt idx="1093">
                  <c:v>47144</c:v>
                </c:pt>
                <c:pt idx="1094">
                  <c:v>47151</c:v>
                </c:pt>
                <c:pt idx="1095">
                  <c:v>47158</c:v>
                </c:pt>
                <c:pt idx="1096">
                  <c:v>47165</c:v>
                </c:pt>
                <c:pt idx="1097">
                  <c:v>47172</c:v>
                </c:pt>
                <c:pt idx="1098">
                  <c:v>47179</c:v>
                </c:pt>
                <c:pt idx="1099">
                  <c:v>47186</c:v>
                </c:pt>
                <c:pt idx="1100">
                  <c:v>47193</c:v>
                </c:pt>
                <c:pt idx="1101">
                  <c:v>47200</c:v>
                </c:pt>
                <c:pt idx="1102">
                  <c:v>47211</c:v>
                </c:pt>
                <c:pt idx="1103">
                  <c:v>47214</c:v>
                </c:pt>
                <c:pt idx="1104">
                  <c:v>47221</c:v>
                </c:pt>
                <c:pt idx="1105">
                  <c:v>47228</c:v>
                </c:pt>
                <c:pt idx="1106">
                  <c:v>47235</c:v>
                </c:pt>
                <c:pt idx="1107">
                  <c:v>47242</c:v>
                </c:pt>
                <c:pt idx="1108">
                  <c:v>47252</c:v>
                </c:pt>
                <c:pt idx="1109">
                  <c:v>47256</c:v>
                </c:pt>
                <c:pt idx="1110">
                  <c:v>47263</c:v>
                </c:pt>
                <c:pt idx="1111">
                  <c:v>47270</c:v>
                </c:pt>
                <c:pt idx="1112">
                  <c:v>47277</c:v>
                </c:pt>
                <c:pt idx="1113">
                  <c:v>47284</c:v>
                </c:pt>
                <c:pt idx="1114">
                  <c:v>47294</c:v>
                </c:pt>
                <c:pt idx="1115">
                  <c:v>47298</c:v>
                </c:pt>
                <c:pt idx="1116">
                  <c:v>47305</c:v>
                </c:pt>
                <c:pt idx="1117">
                  <c:v>47312</c:v>
                </c:pt>
                <c:pt idx="1118">
                  <c:v>47319</c:v>
                </c:pt>
                <c:pt idx="1119">
                  <c:v>47326</c:v>
                </c:pt>
                <c:pt idx="1120">
                  <c:v>47333</c:v>
                </c:pt>
                <c:pt idx="1121">
                  <c:v>47340</c:v>
                </c:pt>
                <c:pt idx="1122">
                  <c:v>47347</c:v>
                </c:pt>
                <c:pt idx="1123">
                  <c:v>47354</c:v>
                </c:pt>
                <c:pt idx="1124">
                  <c:v>47361</c:v>
                </c:pt>
                <c:pt idx="1125">
                  <c:v>47368</c:v>
                </c:pt>
                <c:pt idx="1126">
                  <c:v>47375</c:v>
                </c:pt>
                <c:pt idx="1127">
                  <c:v>47382</c:v>
                </c:pt>
                <c:pt idx="1128">
                  <c:v>47389</c:v>
                </c:pt>
                <c:pt idx="1129">
                  <c:v>47396</c:v>
                </c:pt>
                <c:pt idx="1130">
                  <c:v>47403</c:v>
                </c:pt>
                <c:pt idx="1131">
                  <c:v>47410</c:v>
                </c:pt>
                <c:pt idx="1132">
                  <c:v>47417</c:v>
                </c:pt>
                <c:pt idx="1133">
                  <c:v>47424</c:v>
                </c:pt>
                <c:pt idx="1134">
                  <c:v>47431</c:v>
                </c:pt>
                <c:pt idx="1135">
                  <c:v>47438</c:v>
                </c:pt>
                <c:pt idx="1136">
                  <c:v>47445</c:v>
                </c:pt>
                <c:pt idx="1137">
                  <c:v>47452</c:v>
                </c:pt>
                <c:pt idx="1138">
                  <c:v>47459</c:v>
                </c:pt>
                <c:pt idx="1139">
                  <c:v>47466</c:v>
                </c:pt>
                <c:pt idx="1140">
                  <c:v>47473</c:v>
                </c:pt>
                <c:pt idx="1141">
                  <c:v>47485</c:v>
                </c:pt>
                <c:pt idx="1142">
                  <c:v>47490</c:v>
                </c:pt>
                <c:pt idx="1143">
                  <c:v>47497</c:v>
                </c:pt>
                <c:pt idx="1144">
                  <c:v>47504</c:v>
                </c:pt>
                <c:pt idx="1145">
                  <c:v>47511</c:v>
                </c:pt>
                <c:pt idx="1146">
                  <c:v>47518</c:v>
                </c:pt>
                <c:pt idx="1147">
                  <c:v>47525</c:v>
                </c:pt>
                <c:pt idx="1148">
                  <c:v>47532</c:v>
                </c:pt>
                <c:pt idx="1149">
                  <c:v>47539</c:v>
                </c:pt>
                <c:pt idx="1150">
                  <c:v>47546</c:v>
                </c:pt>
                <c:pt idx="1151">
                  <c:v>47553</c:v>
                </c:pt>
                <c:pt idx="1152">
                  <c:v>47560</c:v>
                </c:pt>
                <c:pt idx="1153">
                  <c:v>47567</c:v>
                </c:pt>
                <c:pt idx="1154">
                  <c:v>47574</c:v>
                </c:pt>
                <c:pt idx="1155">
                  <c:v>47581</c:v>
                </c:pt>
                <c:pt idx="1156">
                  <c:v>47588</c:v>
                </c:pt>
                <c:pt idx="1157">
                  <c:v>47597</c:v>
                </c:pt>
                <c:pt idx="1158">
                  <c:v>47602</c:v>
                </c:pt>
                <c:pt idx="1159">
                  <c:v>47609</c:v>
                </c:pt>
                <c:pt idx="1160">
                  <c:v>47616</c:v>
                </c:pt>
                <c:pt idx="1161">
                  <c:v>47623</c:v>
                </c:pt>
                <c:pt idx="1162">
                  <c:v>47630</c:v>
                </c:pt>
                <c:pt idx="1163">
                  <c:v>47638</c:v>
                </c:pt>
                <c:pt idx="1164">
                  <c:v>47646</c:v>
                </c:pt>
                <c:pt idx="1165">
                  <c:v>47652</c:v>
                </c:pt>
                <c:pt idx="1166">
                  <c:v>47660</c:v>
                </c:pt>
                <c:pt idx="1167">
                  <c:v>47667</c:v>
                </c:pt>
                <c:pt idx="1168">
                  <c:v>47674</c:v>
                </c:pt>
                <c:pt idx="1169">
                  <c:v>47681</c:v>
                </c:pt>
                <c:pt idx="1170">
                  <c:v>47688</c:v>
                </c:pt>
                <c:pt idx="1171">
                  <c:v>47695</c:v>
                </c:pt>
                <c:pt idx="1172">
                  <c:v>47702</c:v>
                </c:pt>
                <c:pt idx="1173">
                  <c:v>47709</c:v>
                </c:pt>
                <c:pt idx="1174">
                  <c:v>47716</c:v>
                </c:pt>
                <c:pt idx="1175">
                  <c:v>47723</c:v>
                </c:pt>
                <c:pt idx="1176">
                  <c:v>47730</c:v>
                </c:pt>
                <c:pt idx="1177">
                  <c:v>47737</c:v>
                </c:pt>
                <c:pt idx="1178">
                  <c:v>47744</c:v>
                </c:pt>
                <c:pt idx="1179">
                  <c:v>47751</c:v>
                </c:pt>
                <c:pt idx="1180">
                  <c:v>47758</c:v>
                </c:pt>
                <c:pt idx="1181">
                  <c:v>47765</c:v>
                </c:pt>
                <c:pt idx="1182">
                  <c:v>47772</c:v>
                </c:pt>
                <c:pt idx="1183">
                  <c:v>47779</c:v>
                </c:pt>
                <c:pt idx="1184">
                  <c:v>47786</c:v>
                </c:pt>
                <c:pt idx="1185">
                  <c:v>47793</c:v>
                </c:pt>
                <c:pt idx="1186">
                  <c:v>47800</c:v>
                </c:pt>
                <c:pt idx="1187">
                  <c:v>47807</c:v>
                </c:pt>
                <c:pt idx="1188">
                  <c:v>47814</c:v>
                </c:pt>
                <c:pt idx="1189">
                  <c:v>47821</c:v>
                </c:pt>
                <c:pt idx="1190">
                  <c:v>47828</c:v>
                </c:pt>
                <c:pt idx="1191">
                  <c:v>47835</c:v>
                </c:pt>
                <c:pt idx="1192">
                  <c:v>47847</c:v>
                </c:pt>
                <c:pt idx="1193">
                  <c:v>47851</c:v>
                </c:pt>
                <c:pt idx="1194">
                  <c:v>47857</c:v>
                </c:pt>
                <c:pt idx="1195">
                  <c:v>47864</c:v>
                </c:pt>
                <c:pt idx="1196">
                  <c:v>47871</c:v>
                </c:pt>
                <c:pt idx="1197">
                  <c:v>47878</c:v>
                </c:pt>
                <c:pt idx="1198">
                  <c:v>47885</c:v>
                </c:pt>
                <c:pt idx="1199">
                  <c:v>47892</c:v>
                </c:pt>
                <c:pt idx="1200">
                  <c:v>47899</c:v>
                </c:pt>
                <c:pt idx="1201">
                  <c:v>47906</c:v>
                </c:pt>
                <c:pt idx="1202">
                  <c:v>47913</c:v>
                </c:pt>
                <c:pt idx="1203">
                  <c:v>47920</c:v>
                </c:pt>
                <c:pt idx="1204">
                  <c:v>47927</c:v>
                </c:pt>
                <c:pt idx="1205">
                  <c:v>47934</c:v>
                </c:pt>
                <c:pt idx="1206">
                  <c:v>47941</c:v>
                </c:pt>
                <c:pt idx="1207">
                  <c:v>47948</c:v>
                </c:pt>
                <c:pt idx="1208">
                  <c:v>47955</c:v>
                </c:pt>
                <c:pt idx="1209">
                  <c:v>47962</c:v>
                </c:pt>
                <c:pt idx="1210">
                  <c:v>47970</c:v>
                </c:pt>
                <c:pt idx="1211">
                  <c:v>47976</c:v>
                </c:pt>
                <c:pt idx="1212">
                  <c:v>47983</c:v>
                </c:pt>
                <c:pt idx="1213">
                  <c:v>47991</c:v>
                </c:pt>
                <c:pt idx="1214">
                  <c:v>47997</c:v>
                </c:pt>
                <c:pt idx="1215">
                  <c:v>48004</c:v>
                </c:pt>
                <c:pt idx="1216">
                  <c:v>48011</c:v>
                </c:pt>
                <c:pt idx="1217">
                  <c:v>48018</c:v>
                </c:pt>
                <c:pt idx="1218">
                  <c:v>48025</c:v>
                </c:pt>
                <c:pt idx="1219">
                  <c:v>48032</c:v>
                </c:pt>
                <c:pt idx="1220">
                  <c:v>48039</c:v>
                </c:pt>
                <c:pt idx="1221">
                  <c:v>48046</c:v>
                </c:pt>
                <c:pt idx="1222">
                  <c:v>48053</c:v>
                </c:pt>
                <c:pt idx="1223">
                  <c:v>48060</c:v>
                </c:pt>
                <c:pt idx="1224">
                  <c:v>48067</c:v>
                </c:pt>
                <c:pt idx="1225">
                  <c:v>48074</c:v>
                </c:pt>
                <c:pt idx="1226">
                  <c:v>48081</c:v>
                </c:pt>
                <c:pt idx="1227">
                  <c:v>48088</c:v>
                </c:pt>
                <c:pt idx="1228">
                  <c:v>48095</c:v>
                </c:pt>
                <c:pt idx="1229">
                  <c:v>48102</c:v>
                </c:pt>
                <c:pt idx="1230">
                  <c:v>48109</c:v>
                </c:pt>
                <c:pt idx="1231">
                  <c:v>48116</c:v>
                </c:pt>
                <c:pt idx="1232">
                  <c:v>48123</c:v>
                </c:pt>
                <c:pt idx="1233">
                  <c:v>48130</c:v>
                </c:pt>
                <c:pt idx="1234">
                  <c:v>48137</c:v>
                </c:pt>
                <c:pt idx="1235">
                  <c:v>48144</c:v>
                </c:pt>
                <c:pt idx="1236">
                  <c:v>48151</c:v>
                </c:pt>
                <c:pt idx="1237">
                  <c:v>48158</c:v>
                </c:pt>
                <c:pt idx="1238">
                  <c:v>48165</c:v>
                </c:pt>
                <c:pt idx="1239">
                  <c:v>48172</c:v>
                </c:pt>
                <c:pt idx="1240">
                  <c:v>48179</c:v>
                </c:pt>
                <c:pt idx="1241">
                  <c:v>48186</c:v>
                </c:pt>
                <c:pt idx="1242">
                  <c:v>48193</c:v>
                </c:pt>
                <c:pt idx="1243">
                  <c:v>48200</c:v>
                </c:pt>
                <c:pt idx="1244">
                  <c:v>48212</c:v>
                </c:pt>
                <c:pt idx="1245">
                  <c:v>48218</c:v>
                </c:pt>
                <c:pt idx="1246">
                  <c:v>48222</c:v>
                </c:pt>
                <c:pt idx="1247">
                  <c:v>48229</c:v>
                </c:pt>
                <c:pt idx="1248">
                  <c:v>48236</c:v>
                </c:pt>
                <c:pt idx="1249">
                  <c:v>48243</c:v>
                </c:pt>
                <c:pt idx="1250">
                  <c:v>48250</c:v>
                </c:pt>
                <c:pt idx="1251">
                  <c:v>48257</c:v>
                </c:pt>
                <c:pt idx="1252">
                  <c:v>48264</c:v>
                </c:pt>
                <c:pt idx="1253">
                  <c:v>48271</c:v>
                </c:pt>
                <c:pt idx="1254">
                  <c:v>48278</c:v>
                </c:pt>
                <c:pt idx="1255">
                  <c:v>48285</c:v>
                </c:pt>
                <c:pt idx="1256">
                  <c:v>48292</c:v>
                </c:pt>
                <c:pt idx="1257">
                  <c:v>48303</c:v>
                </c:pt>
                <c:pt idx="1258">
                  <c:v>48306</c:v>
                </c:pt>
                <c:pt idx="1259">
                  <c:v>48313</c:v>
                </c:pt>
                <c:pt idx="1260">
                  <c:v>48320</c:v>
                </c:pt>
                <c:pt idx="1261">
                  <c:v>48327</c:v>
                </c:pt>
                <c:pt idx="1262">
                  <c:v>48334</c:v>
                </c:pt>
                <c:pt idx="1263">
                  <c:v>48344</c:v>
                </c:pt>
                <c:pt idx="1264">
                  <c:v>48348</c:v>
                </c:pt>
                <c:pt idx="1265">
                  <c:v>48355</c:v>
                </c:pt>
                <c:pt idx="1266">
                  <c:v>48362</c:v>
                </c:pt>
                <c:pt idx="1267">
                  <c:v>48369</c:v>
                </c:pt>
                <c:pt idx="1268">
                  <c:v>48376</c:v>
                </c:pt>
                <c:pt idx="1269">
                  <c:v>48383</c:v>
                </c:pt>
                <c:pt idx="1270">
                  <c:v>48393</c:v>
                </c:pt>
                <c:pt idx="1271">
                  <c:v>48397</c:v>
                </c:pt>
                <c:pt idx="1272">
                  <c:v>48404</c:v>
                </c:pt>
                <c:pt idx="1273">
                  <c:v>48411</c:v>
                </c:pt>
                <c:pt idx="1274">
                  <c:v>48418</c:v>
                </c:pt>
                <c:pt idx="1275">
                  <c:v>48425</c:v>
                </c:pt>
                <c:pt idx="1276">
                  <c:v>48432</c:v>
                </c:pt>
                <c:pt idx="1277">
                  <c:v>48439</c:v>
                </c:pt>
                <c:pt idx="1278">
                  <c:v>48446</c:v>
                </c:pt>
                <c:pt idx="1279">
                  <c:v>48453</c:v>
                </c:pt>
                <c:pt idx="1280">
                  <c:v>48460</c:v>
                </c:pt>
                <c:pt idx="1281">
                  <c:v>48467</c:v>
                </c:pt>
                <c:pt idx="1282">
                  <c:v>48474</c:v>
                </c:pt>
                <c:pt idx="1283">
                  <c:v>48481</c:v>
                </c:pt>
                <c:pt idx="1284">
                  <c:v>48488</c:v>
                </c:pt>
                <c:pt idx="1285">
                  <c:v>48495</c:v>
                </c:pt>
                <c:pt idx="1286">
                  <c:v>48502</c:v>
                </c:pt>
                <c:pt idx="1287">
                  <c:v>48509</c:v>
                </c:pt>
                <c:pt idx="1288">
                  <c:v>48516</c:v>
                </c:pt>
                <c:pt idx="1289">
                  <c:v>48523</c:v>
                </c:pt>
                <c:pt idx="1290">
                  <c:v>48530</c:v>
                </c:pt>
                <c:pt idx="1291">
                  <c:v>48537</c:v>
                </c:pt>
                <c:pt idx="1292">
                  <c:v>48544</c:v>
                </c:pt>
                <c:pt idx="1293">
                  <c:v>48551</c:v>
                </c:pt>
                <c:pt idx="1294">
                  <c:v>48558</c:v>
                </c:pt>
                <c:pt idx="1295">
                  <c:v>48565</c:v>
                </c:pt>
                <c:pt idx="1296">
                  <c:v>48575</c:v>
                </c:pt>
                <c:pt idx="1297">
                  <c:v>48582</c:v>
                </c:pt>
                <c:pt idx="1298">
                  <c:v>48589</c:v>
                </c:pt>
                <c:pt idx="1299">
                  <c:v>48593</c:v>
                </c:pt>
                <c:pt idx="1300">
                  <c:v>48600</c:v>
                </c:pt>
                <c:pt idx="1301">
                  <c:v>48607</c:v>
                </c:pt>
                <c:pt idx="1302">
                  <c:v>48614</c:v>
                </c:pt>
                <c:pt idx="1303">
                  <c:v>48621</c:v>
                </c:pt>
                <c:pt idx="1304">
                  <c:v>48628</c:v>
                </c:pt>
                <c:pt idx="1305">
                  <c:v>48635</c:v>
                </c:pt>
                <c:pt idx="1306">
                  <c:v>48642</c:v>
                </c:pt>
                <c:pt idx="1307">
                  <c:v>48649</c:v>
                </c:pt>
                <c:pt idx="1308">
                  <c:v>48656</c:v>
                </c:pt>
                <c:pt idx="1309">
                  <c:v>48663</c:v>
                </c:pt>
                <c:pt idx="1310">
                  <c:v>48670</c:v>
                </c:pt>
                <c:pt idx="1311">
                  <c:v>48677</c:v>
                </c:pt>
                <c:pt idx="1312">
                  <c:v>48688</c:v>
                </c:pt>
                <c:pt idx="1313">
                  <c:v>48691</c:v>
                </c:pt>
                <c:pt idx="1314">
                  <c:v>48698</c:v>
                </c:pt>
                <c:pt idx="1315">
                  <c:v>48705</c:v>
                </c:pt>
                <c:pt idx="1316">
                  <c:v>48712</c:v>
                </c:pt>
                <c:pt idx="1317">
                  <c:v>48719</c:v>
                </c:pt>
                <c:pt idx="1318">
                  <c:v>48729</c:v>
                </c:pt>
                <c:pt idx="1319">
                  <c:v>48733</c:v>
                </c:pt>
                <c:pt idx="1320">
                  <c:v>48740</c:v>
                </c:pt>
                <c:pt idx="1321">
                  <c:v>48747</c:v>
                </c:pt>
                <c:pt idx="1322">
                  <c:v>48757</c:v>
                </c:pt>
                <c:pt idx="1323">
                  <c:v>48761</c:v>
                </c:pt>
                <c:pt idx="1324">
                  <c:v>48768</c:v>
                </c:pt>
                <c:pt idx="1325">
                  <c:v>48775</c:v>
                </c:pt>
                <c:pt idx="1326">
                  <c:v>48782</c:v>
                </c:pt>
                <c:pt idx="1327">
                  <c:v>48789</c:v>
                </c:pt>
                <c:pt idx="1328">
                  <c:v>48796</c:v>
                </c:pt>
                <c:pt idx="1329">
                  <c:v>48803</c:v>
                </c:pt>
                <c:pt idx="1330">
                  <c:v>48810</c:v>
                </c:pt>
                <c:pt idx="1331">
                  <c:v>48817</c:v>
                </c:pt>
                <c:pt idx="1332">
                  <c:v>48824</c:v>
                </c:pt>
                <c:pt idx="1333">
                  <c:v>48831</c:v>
                </c:pt>
                <c:pt idx="1334">
                  <c:v>48838</c:v>
                </c:pt>
                <c:pt idx="1335">
                  <c:v>48845</c:v>
                </c:pt>
                <c:pt idx="1336">
                  <c:v>48852</c:v>
                </c:pt>
                <c:pt idx="1337">
                  <c:v>48859</c:v>
                </c:pt>
                <c:pt idx="1338">
                  <c:v>48866</c:v>
                </c:pt>
                <c:pt idx="1339">
                  <c:v>48873</c:v>
                </c:pt>
                <c:pt idx="1340">
                  <c:v>48880</c:v>
                </c:pt>
                <c:pt idx="1341">
                  <c:v>48887</c:v>
                </c:pt>
                <c:pt idx="1342">
                  <c:v>48894</c:v>
                </c:pt>
                <c:pt idx="1343">
                  <c:v>48901</c:v>
                </c:pt>
                <c:pt idx="1344">
                  <c:v>48908</c:v>
                </c:pt>
                <c:pt idx="1345">
                  <c:v>48915</c:v>
                </c:pt>
                <c:pt idx="1346">
                  <c:v>48922</c:v>
                </c:pt>
                <c:pt idx="1347">
                  <c:v>48929</c:v>
                </c:pt>
                <c:pt idx="1348">
                  <c:v>48936</c:v>
                </c:pt>
                <c:pt idx="1349">
                  <c:v>48943</c:v>
                </c:pt>
                <c:pt idx="1350">
                  <c:v>48953</c:v>
                </c:pt>
                <c:pt idx="1351">
                  <c:v>48957</c:v>
                </c:pt>
                <c:pt idx="1352">
                  <c:v>48964</c:v>
                </c:pt>
                <c:pt idx="1353">
                  <c:v>48971</c:v>
                </c:pt>
                <c:pt idx="1354">
                  <c:v>48978</c:v>
                </c:pt>
                <c:pt idx="1355">
                  <c:v>48985</c:v>
                </c:pt>
                <c:pt idx="1356">
                  <c:v>48992</c:v>
                </c:pt>
                <c:pt idx="1357">
                  <c:v>48999</c:v>
                </c:pt>
                <c:pt idx="1358">
                  <c:v>49006</c:v>
                </c:pt>
                <c:pt idx="1359">
                  <c:v>49013</c:v>
                </c:pt>
                <c:pt idx="1360">
                  <c:v>49020</c:v>
                </c:pt>
                <c:pt idx="1361">
                  <c:v>49027</c:v>
                </c:pt>
                <c:pt idx="1362">
                  <c:v>49034</c:v>
                </c:pt>
                <c:pt idx="1363">
                  <c:v>49045</c:v>
                </c:pt>
                <c:pt idx="1364">
                  <c:v>49048</c:v>
                </c:pt>
                <c:pt idx="1365">
                  <c:v>49055</c:v>
                </c:pt>
                <c:pt idx="1366">
                  <c:v>49062</c:v>
                </c:pt>
                <c:pt idx="1367">
                  <c:v>49069</c:v>
                </c:pt>
                <c:pt idx="1368">
                  <c:v>49076</c:v>
                </c:pt>
                <c:pt idx="1369">
                  <c:v>49086</c:v>
                </c:pt>
                <c:pt idx="1370">
                  <c:v>49090</c:v>
                </c:pt>
                <c:pt idx="1371">
                  <c:v>49097</c:v>
                </c:pt>
                <c:pt idx="1372">
                  <c:v>49104</c:v>
                </c:pt>
                <c:pt idx="1373">
                  <c:v>49111</c:v>
                </c:pt>
                <c:pt idx="1374">
                  <c:v>49121</c:v>
                </c:pt>
                <c:pt idx="1375">
                  <c:v>49125</c:v>
                </c:pt>
                <c:pt idx="1376">
                  <c:v>49132</c:v>
                </c:pt>
                <c:pt idx="1377">
                  <c:v>49139</c:v>
                </c:pt>
                <c:pt idx="1378">
                  <c:v>49146</c:v>
                </c:pt>
                <c:pt idx="1379">
                  <c:v>49153</c:v>
                </c:pt>
                <c:pt idx="1380">
                  <c:v>49160</c:v>
                </c:pt>
                <c:pt idx="1381">
                  <c:v>49167</c:v>
                </c:pt>
                <c:pt idx="1382">
                  <c:v>49174</c:v>
                </c:pt>
                <c:pt idx="1383">
                  <c:v>49181</c:v>
                </c:pt>
                <c:pt idx="1384">
                  <c:v>49188</c:v>
                </c:pt>
                <c:pt idx="1385">
                  <c:v>49195</c:v>
                </c:pt>
                <c:pt idx="1386">
                  <c:v>49202</c:v>
                </c:pt>
                <c:pt idx="1387">
                  <c:v>49209</c:v>
                </c:pt>
                <c:pt idx="1388">
                  <c:v>49216</c:v>
                </c:pt>
                <c:pt idx="1389">
                  <c:v>49223</c:v>
                </c:pt>
                <c:pt idx="1390">
                  <c:v>49230</c:v>
                </c:pt>
                <c:pt idx="1391">
                  <c:v>49237</c:v>
                </c:pt>
                <c:pt idx="1392">
                  <c:v>49244</c:v>
                </c:pt>
                <c:pt idx="1393">
                  <c:v>49251</c:v>
                </c:pt>
                <c:pt idx="1394">
                  <c:v>49258</c:v>
                </c:pt>
                <c:pt idx="1395">
                  <c:v>49265</c:v>
                </c:pt>
                <c:pt idx="1396">
                  <c:v>49272</c:v>
                </c:pt>
                <c:pt idx="1397">
                  <c:v>49279</c:v>
                </c:pt>
                <c:pt idx="1398">
                  <c:v>49286</c:v>
                </c:pt>
                <c:pt idx="1399">
                  <c:v>49293</c:v>
                </c:pt>
                <c:pt idx="1400">
                  <c:v>49300</c:v>
                </c:pt>
                <c:pt idx="1401">
                  <c:v>49307</c:v>
                </c:pt>
                <c:pt idx="1402">
                  <c:v>49314</c:v>
                </c:pt>
                <c:pt idx="1403">
                  <c:v>49321</c:v>
                </c:pt>
                <c:pt idx="1404">
                  <c:v>49328</c:v>
                </c:pt>
                <c:pt idx="1405">
                  <c:v>49335</c:v>
                </c:pt>
                <c:pt idx="1406">
                  <c:v>49342</c:v>
                </c:pt>
                <c:pt idx="1407">
                  <c:v>49349</c:v>
                </c:pt>
                <c:pt idx="1408">
                  <c:v>49356</c:v>
                </c:pt>
                <c:pt idx="1409">
                  <c:v>49363</c:v>
                </c:pt>
                <c:pt idx="1410">
                  <c:v>49370</c:v>
                </c:pt>
                <c:pt idx="1411">
                  <c:v>49377</c:v>
                </c:pt>
                <c:pt idx="1412">
                  <c:v>49384</c:v>
                </c:pt>
                <c:pt idx="1413">
                  <c:v>49395</c:v>
                </c:pt>
                <c:pt idx="1414">
                  <c:v>49398</c:v>
                </c:pt>
                <c:pt idx="1415">
                  <c:v>49405</c:v>
                </c:pt>
                <c:pt idx="1416">
                  <c:v>49412</c:v>
                </c:pt>
                <c:pt idx="1417">
                  <c:v>49419</c:v>
                </c:pt>
                <c:pt idx="1418">
                  <c:v>49426</c:v>
                </c:pt>
                <c:pt idx="1419">
                  <c:v>49436</c:v>
                </c:pt>
                <c:pt idx="1420">
                  <c:v>49440</c:v>
                </c:pt>
                <c:pt idx="1421">
                  <c:v>49447</c:v>
                </c:pt>
                <c:pt idx="1422">
                  <c:v>49454</c:v>
                </c:pt>
                <c:pt idx="1423">
                  <c:v>49461</c:v>
                </c:pt>
                <c:pt idx="1424">
                  <c:v>49468</c:v>
                </c:pt>
                <c:pt idx="1425">
                  <c:v>49475</c:v>
                </c:pt>
                <c:pt idx="1426">
                  <c:v>49485</c:v>
                </c:pt>
                <c:pt idx="1427">
                  <c:v>49489</c:v>
                </c:pt>
                <c:pt idx="1428">
                  <c:v>49496</c:v>
                </c:pt>
                <c:pt idx="1429">
                  <c:v>49503</c:v>
                </c:pt>
                <c:pt idx="1430">
                  <c:v>49510</c:v>
                </c:pt>
                <c:pt idx="1431">
                  <c:v>49517</c:v>
                </c:pt>
                <c:pt idx="1432">
                  <c:v>49524</c:v>
                </c:pt>
                <c:pt idx="1433">
                  <c:v>49531</c:v>
                </c:pt>
                <c:pt idx="1434">
                  <c:v>49538</c:v>
                </c:pt>
                <c:pt idx="1435">
                  <c:v>49545</c:v>
                </c:pt>
                <c:pt idx="1436">
                  <c:v>49552</c:v>
                </c:pt>
                <c:pt idx="1437">
                  <c:v>49559</c:v>
                </c:pt>
                <c:pt idx="1438">
                  <c:v>49566</c:v>
                </c:pt>
                <c:pt idx="1439">
                  <c:v>49573</c:v>
                </c:pt>
                <c:pt idx="1440">
                  <c:v>49580</c:v>
                </c:pt>
                <c:pt idx="1441">
                  <c:v>49587</c:v>
                </c:pt>
                <c:pt idx="1442">
                  <c:v>49594</c:v>
                </c:pt>
                <c:pt idx="1443">
                  <c:v>49601</c:v>
                </c:pt>
                <c:pt idx="1444">
                  <c:v>49608</c:v>
                </c:pt>
                <c:pt idx="1445">
                  <c:v>49615</c:v>
                </c:pt>
                <c:pt idx="1446">
                  <c:v>49622</c:v>
                </c:pt>
                <c:pt idx="1447">
                  <c:v>49629</c:v>
                </c:pt>
                <c:pt idx="1448">
                  <c:v>49636</c:v>
                </c:pt>
                <c:pt idx="1449">
                  <c:v>49643</c:v>
                </c:pt>
                <c:pt idx="1450">
                  <c:v>49650</c:v>
                </c:pt>
                <c:pt idx="1451">
                  <c:v>49657</c:v>
                </c:pt>
                <c:pt idx="1452">
                  <c:v>49664</c:v>
                </c:pt>
                <c:pt idx="1453">
                  <c:v>49676</c:v>
                </c:pt>
                <c:pt idx="1454">
                  <c:v>49681</c:v>
                </c:pt>
                <c:pt idx="1455">
                  <c:v>49688</c:v>
                </c:pt>
                <c:pt idx="1456">
                  <c:v>49695</c:v>
                </c:pt>
                <c:pt idx="1457">
                  <c:v>49702</c:v>
                </c:pt>
                <c:pt idx="1458">
                  <c:v>49709</c:v>
                </c:pt>
                <c:pt idx="1459">
                  <c:v>49716</c:v>
                </c:pt>
                <c:pt idx="1460">
                  <c:v>49723</c:v>
                </c:pt>
                <c:pt idx="1461">
                  <c:v>49730</c:v>
                </c:pt>
                <c:pt idx="1462">
                  <c:v>49737</c:v>
                </c:pt>
                <c:pt idx="1463">
                  <c:v>49744</c:v>
                </c:pt>
                <c:pt idx="1464">
                  <c:v>49751</c:v>
                </c:pt>
                <c:pt idx="1465">
                  <c:v>49758</c:v>
                </c:pt>
                <c:pt idx="1466">
                  <c:v>49765</c:v>
                </c:pt>
                <c:pt idx="1467">
                  <c:v>49772</c:v>
                </c:pt>
                <c:pt idx="1468">
                  <c:v>49781</c:v>
                </c:pt>
                <c:pt idx="1469">
                  <c:v>49786</c:v>
                </c:pt>
                <c:pt idx="1470">
                  <c:v>49793</c:v>
                </c:pt>
                <c:pt idx="1471">
                  <c:v>49801</c:v>
                </c:pt>
                <c:pt idx="1472">
                  <c:v>49808</c:v>
                </c:pt>
                <c:pt idx="1473">
                  <c:v>49815</c:v>
                </c:pt>
                <c:pt idx="1474">
                  <c:v>49822</c:v>
                </c:pt>
                <c:pt idx="1475">
                  <c:v>49830</c:v>
                </c:pt>
                <c:pt idx="1476">
                  <c:v>49836</c:v>
                </c:pt>
                <c:pt idx="1477">
                  <c:v>49843</c:v>
                </c:pt>
                <c:pt idx="1478">
                  <c:v>49851</c:v>
                </c:pt>
                <c:pt idx="1479">
                  <c:v>49858</c:v>
                </c:pt>
                <c:pt idx="1480">
                  <c:v>49865</c:v>
                </c:pt>
                <c:pt idx="1481">
                  <c:v>49872</c:v>
                </c:pt>
                <c:pt idx="1482">
                  <c:v>49879</c:v>
                </c:pt>
                <c:pt idx="1483">
                  <c:v>49886</c:v>
                </c:pt>
                <c:pt idx="1484">
                  <c:v>49893</c:v>
                </c:pt>
                <c:pt idx="1485">
                  <c:v>49900</c:v>
                </c:pt>
                <c:pt idx="1486">
                  <c:v>49907</c:v>
                </c:pt>
                <c:pt idx="1487">
                  <c:v>49914</c:v>
                </c:pt>
                <c:pt idx="1488">
                  <c:v>49921</c:v>
                </c:pt>
                <c:pt idx="1489">
                  <c:v>49928</c:v>
                </c:pt>
                <c:pt idx="1490">
                  <c:v>49935</c:v>
                </c:pt>
                <c:pt idx="1491">
                  <c:v>49942</c:v>
                </c:pt>
                <c:pt idx="1492">
                  <c:v>49949</c:v>
                </c:pt>
                <c:pt idx="1493">
                  <c:v>49956</c:v>
                </c:pt>
                <c:pt idx="1494">
                  <c:v>49963</c:v>
                </c:pt>
                <c:pt idx="1495">
                  <c:v>49970</c:v>
                </c:pt>
                <c:pt idx="1496">
                  <c:v>49977</c:v>
                </c:pt>
                <c:pt idx="1497">
                  <c:v>49984</c:v>
                </c:pt>
                <c:pt idx="1498">
                  <c:v>49991</c:v>
                </c:pt>
                <c:pt idx="1499">
                  <c:v>49998</c:v>
                </c:pt>
                <c:pt idx="1500">
                  <c:v>50005</c:v>
                </c:pt>
                <c:pt idx="1501">
                  <c:v>50012</c:v>
                </c:pt>
                <c:pt idx="1502">
                  <c:v>50019</c:v>
                </c:pt>
                <c:pt idx="1503">
                  <c:v>50026</c:v>
                </c:pt>
                <c:pt idx="1504">
                  <c:v>50038</c:v>
                </c:pt>
                <c:pt idx="1505">
                  <c:v>50042</c:v>
                </c:pt>
                <c:pt idx="1506">
                  <c:v>50048</c:v>
                </c:pt>
                <c:pt idx="1507">
                  <c:v>50054</c:v>
                </c:pt>
                <c:pt idx="1508">
                  <c:v>50061</c:v>
                </c:pt>
                <c:pt idx="1509">
                  <c:v>50068</c:v>
                </c:pt>
                <c:pt idx="1510">
                  <c:v>50075</c:v>
                </c:pt>
                <c:pt idx="1511">
                  <c:v>50082</c:v>
                </c:pt>
                <c:pt idx="1512">
                  <c:v>50089</c:v>
                </c:pt>
                <c:pt idx="1513">
                  <c:v>50096</c:v>
                </c:pt>
                <c:pt idx="1514">
                  <c:v>50103</c:v>
                </c:pt>
                <c:pt idx="1515">
                  <c:v>50110</c:v>
                </c:pt>
                <c:pt idx="1516">
                  <c:v>50117</c:v>
                </c:pt>
                <c:pt idx="1517">
                  <c:v>50124</c:v>
                </c:pt>
                <c:pt idx="1518">
                  <c:v>50131</c:v>
                </c:pt>
                <c:pt idx="1519">
                  <c:v>50139</c:v>
                </c:pt>
                <c:pt idx="1520">
                  <c:v>50146</c:v>
                </c:pt>
                <c:pt idx="1521">
                  <c:v>50153</c:v>
                </c:pt>
                <c:pt idx="1522">
                  <c:v>50160</c:v>
                </c:pt>
                <c:pt idx="1523">
                  <c:v>50167</c:v>
                </c:pt>
                <c:pt idx="1524">
                  <c:v>50175</c:v>
                </c:pt>
                <c:pt idx="1525">
                  <c:v>50181</c:v>
                </c:pt>
                <c:pt idx="1526">
                  <c:v>50188</c:v>
                </c:pt>
                <c:pt idx="1527">
                  <c:v>50195</c:v>
                </c:pt>
                <c:pt idx="1528">
                  <c:v>50202</c:v>
                </c:pt>
                <c:pt idx="1529">
                  <c:v>50209</c:v>
                </c:pt>
                <c:pt idx="1530">
                  <c:v>50216</c:v>
                </c:pt>
                <c:pt idx="1531">
                  <c:v>50223</c:v>
                </c:pt>
                <c:pt idx="1532">
                  <c:v>50230</c:v>
                </c:pt>
                <c:pt idx="1533">
                  <c:v>50237</c:v>
                </c:pt>
                <c:pt idx="1534">
                  <c:v>50244</c:v>
                </c:pt>
                <c:pt idx="1535">
                  <c:v>50251</c:v>
                </c:pt>
                <c:pt idx="1536">
                  <c:v>50258</c:v>
                </c:pt>
                <c:pt idx="1537">
                  <c:v>50265</c:v>
                </c:pt>
                <c:pt idx="1538">
                  <c:v>50272</c:v>
                </c:pt>
                <c:pt idx="1539">
                  <c:v>50279</c:v>
                </c:pt>
                <c:pt idx="1540">
                  <c:v>50286</c:v>
                </c:pt>
                <c:pt idx="1541">
                  <c:v>50293</c:v>
                </c:pt>
                <c:pt idx="1542">
                  <c:v>50300</c:v>
                </c:pt>
                <c:pt idx="1543">
                  <c:v>50307</c:v>
                </c:pt>
                <c:pt idx="1544">
                  <c:v>50314</c:v>
                </c:pt>
                <c:pt idx="1545">
                  <c:v>50321</c:v>
                </c:pt>
                <c:pt idx="1546">
                  <c:v>50328</c:v>
                </c:pt>
                <c:pt idx="1547">
                  <c:v>50335</c:v>
                </c:pt>
                <c:pt idx="1548">
                  <c:v>50342</c:v>
                </c:pt>
                <c:pt idx="1549">
                  <c:v>50349</c:v>
                </c:pt>
                <c:pt idx="1550">
                  <c:v>50356</c:v>
                </c:pt>
                <c:pt idx="1551">
                  <c:v>50363</c:v>
                </c:pt>
                <c:pt idx="1552">
                  <c:v>50370</c:v>
                </c:pt>
                <c:pt idx="1553">
                  <c:v>50377</c:v>
                </c:pt>
                <c:pt idx="1554">
                  <c:v>50384</c:v>
                </c:pt>
                <c:pt idx="1555">
                  <c:v>50391</c:v>
                </c:pt>
                <c:pt idx="1556">
                  <c:v>50402</c:v>
                </c:pt>
                <c:pt idx="1557">
                  <c:v>50409</c:v>
                </c:pt>
                <c:pt idx="1558">
                  <c:v>50413</c:v>
                </c:pt>
                <c:pt idx="1559">
                  <c:v>50419</c:v>
                </c:pt>
                <c:pt idx="1560">
                  <c:v>50426</c:v>
                </c:pt>
                <c:pt idx="1561">
                  <c:v>50433</c:v>
                </c:pt>
                <c:pt idx="1562">
                  <c:v>50440</c:v>
                </c:pt>
                <c:pt idx="1563">
                  <c:v>50447</c:v>
                </c:pt>
                <c:pt idx="1564">
                  <c:v>50454</c:v>
                </c:pt>
                <c:pt idx="1565">
                  <c:v>50461</c:v>
                </c:pt>
                <c:pt idx="1566">
                  <c:v>50468</c:v>
                </c:pt>
                <c:pt idx="1567">
                  <c:v>50475</c:v>
                </c:pt>
                <c:pt idx="1568">
                  <c:v>50482</c:v>
                </c:pt>
                <c:pt idx="1569">
                  <c:v>50489</c:v>
                </c:pt>
                <c:pt idx="1570">
                  <c:v>50496</c:v>
                </c:pt>
                <c:pt idx="1571">
                  <c:v>50503</c:v>
                </c:pt>
                <c:pt idx="1572">
                  <c:v>50510</c:v>
                </c:pt>
                <c:pt idx="1573">
                  <c:v>50517</c:v>
                </c:pt>
                <c:pt idx="1574">
                  <c:v>50524</c:v>
                </c:pt>
                <c:pt idx="1575">
                  <c:v>50531</c:v>
                </c:pt>
                <c:pt idx="1576">
                  <c:v>50538</c:v>
                </c:pt>
                <c:pt idx="1577">
                  <c:v>50545</c:v>
                </c:pt>
                <c:pt idx="1578">
                  <c:v>50552</c:v>
                </c:pt>
                <c:pt idx="1579">
                  <c:v>50560</c:v>
                </c:pt>
                <c:pt idx="1580">
                  <c:v>50566</c:v>
                </c:pt>
                <c:pt idx="1581">
                  <c:v>50573</c:v>
                </c:pt>
                <c:pt idx="1582">
                  <c:v>50580</c:v>
                </c:pt>
                <c:pt idx="1583">
                  <c:v>50587</c:v>
                </c:pt>
                <c:pt idx="1584">
                  <c:v>50594</c:v>
                </c:pt>
                <c:pt idx="1585">
                  <c:v>50601</c:v>
                </c:pt>
                <c:pt idx="1586">
                  <c:v>50608</c:v>
                </c:pt>
                <c:pt idx="1587">
                  <c:v>50615</c:v>
                </c:pt>
                <c:pt idx="1588">
                  <c:v>50622</c:v>
                </c:pt>
                <c:pt idx="1589">
                  <c:v>50629</c:v>
                </c:pt>
                <c:pt idx="1590">
                  <c:v>50636</c:v>
                </c:pt>
                <c:pt idx="1591">
                  <c:v>50643</c:v>
                </c:pt>
                <c:pt idx="1592">
                  <c:v>50650</c:v>
                </c:pt>
                <c:pt idx="1593">
                  <c:v>50657</c:v>
                </c:pt>
                <c:pt idx="1594">
                  <c:v>50664</c:v>
                </c:pt>
                <c:pt idx="1595">
                  <c:v>50671</c:v>
                </c:pt>
                <c:pt idx="1596">
                  <c:v>50678</c:v>
                </c:pt>
                <c:pt idx="1597">
                  <c:v>50685</c:v>
                </c:pt>
                <c:pt idx="1598">
                  <c:v>50692</c:v>
                </c:pt>
                <c:pt idx="1599">
                  <c:v>50699</c:v>
                </c:pt>
                <c:pt idx="1600">
                  <c:v>50706</c:v>
                </c:pt>
                <c:pt idx="1601">
                  <c:v>50713</c:v>
                </c:pt>
                <c:pt idx="1602">
                  <c:v>50720</c:v>
                </c:pt>
                <c:pt idx="1603">
                  <c:v>50727</c:v>
                </c:pt>
                <c:pt idx="1604">
                  <c:v>50734</c:v>
                </c:pt>
                <c:pt idx="1605">
                  <c:v>50741</c:v>
                </c:pt>
                <c:pt idx="1606">
                  <c:v>50748</c:v>
                </c:pt>
                <c:pt idx="1607">
                  <c:v>50755</c:v>
                </c:pt>
                <c:pt idx="1608">
                  <c:v>50762</c:v>
                </c:pt>
                <c:pt idx="1609">
                  <c:v>50769</c:v>
                </c:pt>
                <c:pt idx="1610">
                  <c:v>50777</c:v>
                </c:pt>
                <c:pt idx="1611">
                  <c:v>50783</c:v>
                </c:pt>
                <c:pt idx="1612">
                  <c:v>50790</c:v>
                </c:pt>
                <c:pt idx="1613">
                  <c:v>50797</c:v>
                </c:pt>
                <c:pt idx="1614">
                  <c:v>50804</c:v>
                </c:pt>
                <c:pt idx="1615">
                  <c:v>50811</c:v>
                </c:pt>
                <c:pt idx="1616">
                  <c:v>50818</c:v>
                </c:pt>
                <c:pt idx="1617">
                  <c:v>50825</c:v>
                </c:pt>
                <c:pt idx="1618">
                  <c:v>50832</c:v>
                </c:pt>
                <c:pt idx="1619">
                  <c:v>50839</c:v>
                </c:pt>
                <c:pt idx="1620">
                  <c:v>50846</c:v>
                </c:pt>
                <c:pt idx="1621">
                  <c:v>50853</c:v>
                </c:pt>
                <c:pt idx="1622">
                  <c:v>50860</c:v>
                </c:pt>
                <c:pt idx="1623">
                  <c:v>50867</c:v>
                </c:pt>
                <c:pt idx="1624">
                  <c:v>50874</c:v>
                </c:pt>
                <c:pt idx="1625">
                  <c:v>50881</c:v>
                </c:pt>
                <c:pt idx="1626">
                  <c:v>50888</c:v>
                </c:pt>
                <c:pt idx="1627">
                  <c:v>50895</c:v>
                </c:pt>
                <c:pt idx="1628">
                  <c:v>50902</c:v>
                </c:pt>
                <c:pt idx="1629">
                  <c:v>50910</c:v>
                </c:pt>
                <c:pt idx="1630">
                  <c:v>50916</c:v>
                </c:pt>
                <c:pt idx="1631">
                  <c:v>50923</c:v>
                </c:pt>
                <c:pt idx="1632">
                  <c:v>50930</c:v>
                </c:pt>
                <c:pt idx="1633">
                  <c:v>50937</c:v>
                </c:pt>
                <c:pt idx="1634">
                  <c:v>50944</c:v>
                </c:pt>
                <c:pt idx="1635">
                  <c:v>50951</c:v>
                </c:pt>
                <c:pt idx="1636">
                  <c:v>50958</c:v>
                </c:pt>
                <c:pt idx="1637">
                  <c:v>50965</c:v>
                </c:pt>
                <c:pt idx="1638">
                  <c:v>50972</c:v>
                </c:pt>
                <c:pt idx="1639">
                  <c:v>50979</c:v>
                </c:pt>
                <c:pt idx="1640">
                  <c:v>50986</c:v>
                </c:pt>
                <c:pt idx="1641">
                  <c:v>50993</c:v>
                </c:pt>
                <c:pt idx="1642">
                  <c:v>51000</c:v>
                </c:pt>
                <c:pt idx="1643">
                  <c:v>51007</c:v>
                </c:pt>
                <c:pt idx="1644">
                  <c:v>51014</c:v>
                </c:pt>
                <c:pt idx="1645">
                  <c:v>51021</c:v>
                </c:pt>
                <c:pt idx="1646">
                  <c:v>51028</c:v>
                </c:pt>
                <c:pt idx="1647">
                  <c:v>51035</c:v>
                </c:pt>
                <c:pt idx="1648">
                  <c:v>51042</c:v>
                </c:pt>
                <c:pt idx="1649">
                  <c:v>51049</c:v>
                </c:pt>
                <c:pt idx="1650">
                  <c:v>51056</c:v>
                </c:pt>
                <c:pt idx="1651">
                  <c:v>51063</c:v>
                </c:pt>
                <c:pt idx="1652">
                  <c:v>51070</c:v>
                </c:pt>
                <c:pt idx="1653">
                  <c:v>51077</c:v>
                </c:pt>
                <c:pt idx="1654">
                  <c:v>51084</c:v>
                </c:pt>
                <c:pt idx="1655">
                  <c:v>51091</c:v>
                </c:pt>
                <c:pt idx="1656">
                  <c:v>51098</c:v>
                </c:pt>
                <c:pt idx="1657">
                  <c:v>51105</c:v>
                </c:pt>
                <c:pt idx="1658">
                  <c:v>51112</c:v>
                </c:pt>
                <c:pt idx="1659">
                  <c:v>51119</c:v>
                </c:pt>
                <c:pt idx="1660">
                  <c:v>51126</c:v>
                </c:pt>
                <c:pt idx="1661">
                  <c:v>51133</c:v>
                </c:pt>
                <c:pt idx="1662">
                  <c:v>51140</c:v>
                </c:pt>
                <c:pt idx="1663">
                  <c:v>51147</c:v>
                </c:pt>
                <c:pt idx="1664">
                  <c:v>51154</c:v>
                </c:pt>
                <c:pt idx="1665">
                  <c:v>51161</c:v>
                </c:pt>
                <c:pt idx="1666">
                  <c:v>51168</c:v>
                </c:pt>
                <c:pt idx="1667">
                  <c:v>51175</c:v>
                </c:pt>
                <c:pt idx="1668">
                  <c:v>51182</c:v>
                </c:pt>
                <c:pt idx="1669">
                  <c:v>51189</c:v>
                </c:pt>
                <c:pt idx="1670">
                  <c:v>51196</c:v>
                </c:pt>
                <c:pt idx="1671">
                  <c:v>51203</c:v>
                </c:pt>
                <c:pt idx="1672">
                  <c:v>51210</c:v>
                </c:pt>
                <c:pt idx="1673">
                  <c:v>51217</c:v>
                </c:pt>
                <c:pt idx="1674">
                  <c:v>51224</c:v>
                </c:pt>
                <c:pt idx="1675">
                  <c:v>51231</c:v>
                </c:pt>
                <c:pt idx="1676">
                  <c:v>51238</c:v>
                </c:pt>
                <c:pt idx="1677">
                  <c:v>51245</c:v>
                </c:pt>
                <c:pt idx="1678">
                  <c:v>51252</c:v>
                </c:pt>
                <c:pt idx="1679">
                  <c:v>51260</c:v>
                </c:pt>
                <c:pt idx="1680">
                  <c:v>51270</c:v>
                </c:pt>
                <c:pt idx="1681">
                  <c:v>51274</c:v>
                </c:pt>
                <c:pt idx="1682">
                  <c:v>51281</c:v>
                </c:pt>
                <c:pt idx="1683">
                  <c:v>51288</c:v>
                </c:pt>
                <c:pt idx="1684">
                  <c:v>51295</c:v>
                </c:pt>
                <c:pt idx="1685">
                  <c:v>51302</c:v>
                </c:pt>
                <c:pt idx="1686">
                  <c:v>51312</c:v>
                </c:pt>
                <c:pt idx="1687">
                  <c:v>51316</c:v>
                </c:pt>
                <c:pt idx="1688">
                  <c:v>51323</c:v>
                </c:pt>
                <c:pt idx="1689">
                  <c:v>51330</c:v>
                </c:pt>
                <c:pt idx="1690">
                  <c:v>51337</c:v>
                </c:pt>
                <c:pt idx="1691">
                  <c:v>51344</c:v>
                </c:pt>
                <c:pt idx="1692">
                  <c:v>51351</c:v>
                </c:pt>
                <c:pt idx="1693">
                  <c:v>51358</c:v>
                </c:pt>
                <c:pt idx="1694">
                  <c:v>51365</c:v>
                </c:pt>
                <c:pt idx="1695">
                  <c:v>51372</c:v>
                </c:pt>
                <c:pt idx="1696">
                  <c:v>51379</c:v>
                </c:pt>
                <c:pt idx="1697">
                  <c:v>51386</c:v>
                </c:pt>
                <c:pt idx="1698">
                  <c:v>51393</c:v>
                </c:pt>
                <c:pt idx="1699">
                  <c:v>51400</c:v>
                </c:pt>
                <c:pt idx="1700">
                  <c:v>51407</c:v>
                </c:pt>
                <c:pt idx="1701">
                  <c:v>51414</c:v>
                </c:pt>
                <c:pt idx="1702">
                  <c:v>51421</c:v>
                </c:pt>
                <c:pt idx="1703">
                  <c:v>51428</c:v>
                </c:pt>
                <c:pt idx="1704">
                  <c:v>51435</c:v>
                </c:pt>
                <c:pt idx="1705">
                  <c:v>51442</c:v>
                </c:pt>
                <c:pt idx="1706">
                  <c:v>51449</c:v>
                </c:pt>
                <c:pt idx="1707">
                  <c:v>51456</c:v>
                </c:pt>
                <c:pt idx="1708">
                  <c:v>51463</c:v>
                </c:pt>
                <c:pt idx="1709">
                  <c:v>51470</c:v>
                </c:pt>
                <c:pt idx="1710">
                  <c:v>51477</c:v>
                </c:pt>
                <c:pt idx="1711">
                  <c:v>51484</c:v>
                </c:pt>
                <c:pt idx="1712">
                  <c:v>51491</c:v>
                </c:pt>
                <c:pt idx="1713">
                  <c:v>51503</c:v>
                </c:pt>
                <c:pt idx="1714">
                  <c:v>51508</c:v>
                </c:pt>
                <c:pt idx="1715">
                  <c:v>51515</c:v>
                </c:pt>
                <c:pt idx="1716">
                  <c:v>51522</c:v>
                </c:pt>
                <c:pt idx="1717">
                  <c:v>51529</c:v>
                </c:pt>
                <c:pt idx="1718">
                  <c:v>51536</c:v>
                </c:pt>
                <c:pt idx="1719">
                  <c:v>51543</c:v>
                </c:pt>
                <c:pt idx="1720">
                  <c:v>51550</c:v>
                </c:pt>
                <c:pt idx="1721">
                  <c:v>51557</c:v>
                </c:pt>
                <c:pt idx="1722">
                  <c:v>51564</c:v>
                </c:pt>
                <c:pt idx="1723">
                  <c:v>51571</c:v>
                </c:pt>
                <c:pt idx="1724">
                  <c:v>51578</c:v>
                </c:pt>
                <c:pt idx="1725">
                  <c:v>51585</c:v>
                </c:pt>
                <c:pt idx="1726">
                  <c:v>51592</c:v>
                </c:pt>
                <c:pt idx="1727">
                  <c:v>51599</c:v>
                </c:pt>
                <c:pt idx="1728">
                  <c:v>51606</c:v>
                </c:pt>
                <c:pt idx="1729">
                  <c:v>51615</c:v>
                </c:pt>
                <c:pt idx="1730">
                  <c:v>51620</c:v>
                </c:pt>
                <c:pt idx="1731">
                  <c:v>51627</c:v>
                </c:pt>
                <c:pt idx="1732">
                  <c:v>51634</c:v>
                </c:pt>
                <c:pt idx="1733">
                  <c:v>51641</c:v>
                </c:pt>
                <c:pt idx="1734">
                  <c:v>51648</c:v>
                </c:pt>
                <c:pt idx="1735">
                  <c:v>51656</c:v>
                </c:pt>
                <c:pt idx="1736">
                  <c:v>51664</c:v>
                </c:pt>
                <c:pt idx="1737">
                  <c:v>51670</c:v>
                </c:pt>
                <c:pt idx="1738">
                  <c:v>51678</c:v>
                </c:pt>
                <c:pt idx="1739">
                  <c:v>51685</c:v>
                </c:pt>
                <c:pt idx="1740">
                  <c:v>51692</c:v>
                </c:pt>
                <c:pt idx="1741">
                  <c:v>51699</c:v>
                </c:pt>
                <c:pt idx="1742">
                  <c:v>51706</c:v>
                </c:pt>
                <c:pt idx="1743">
                  <c:v>51713</c:v>
                </c:pt>
                <c:pt idx="1744">
                  <c:v>51720</c:v>
                </c:pt>
                <c:pt idx="1745">
                  <c:v>51727</c:v>
                </c:pt>
                <c:pt idx="1746">
                  <c:v>51734</c:v>
                </c:pt>
                <c:pt idx="1747">
                  <c:v>51741</c:v>
                </c:pt>
                <c:pt idx="1748">
                  <c:v>51748</c:v>
                </c:pt>
                <c:pt idx="1749">
                  <c:v>51755</c:v>
                </c:pt>
                <c:pt idx="1750">
                  <c:v>51762</c:v>
                </c:pt>
                <c:pt idx="1751">
                  <c:v>51769</c:v>
                </c:pt>
                <c:pt idx="1752">
                  <c:v>51776</c:v>
                </c:pt>
                <c:pt idx="1753">
                  <c:v>51783</c:v>
                </c:pt>
                <c:pt idx="1754">
                  <c:v>51790</c:v>
                </c:pt>
                <c:pt idx="1755">
                  <c:v>51797</c:v>
                </c:pt>
                <c:pt idx="1756">
                  <c:v>51804</c:v>
                </c:pt>
                <c:pt idx="1757">
                  <c:v>51811</c:v>
                </c:pt>
                <c:pt idx="1758">
                  <c:v>51818</c:v>
                </c:pt>
                <c:pt idx="1759">
                  <c:v>51825</c:v>
                </c:pt>
                <c:pt idx="1760">
                  <c:v>51832</c:v>
                </c:pt>
                <c:pt idx="1761">
                  <c:v>51839</c:v>
                </c:pt>
                <c:pt idx="1762">
                  <c:v>51846</c:v>
                </c:pt>
                <c:pt idx="1763">
                  <c:v>51853</c:v>
                </c:pt>
                <c:pt idx="1764">
                  <c:v>51865</c:v>
                </c:pt>
                <c:pt idx="1765">
                  <c:v>51869</c:v>
                </c:pt>
                <c:pt idx="1766">
                  <c:v>51875</c:v>
                </c:pt>
                <c:pt idx="1767">
                  <c:v>51882</c:v>
                </c:pt>
                <c:pt idx="1768">
                  <c:v>51889</c:v>
                </c:pt>
                <c:pt idx="1769">
                  <c:v>51896</c:v>
                </c:pt>
                <c:pt idx="1770">
                  <c:v>51903</c:v>
                </c:pt>
                <c:pt idx="1771">
                  <c:v>51910</c:v>
                </c:pt>
                <c:pt idx="1772">
                  <c:v>51917</c:v>
                </c:pt>
                <c:pt idx="1773">
                  <c:v>51924</c:v>
                </c:pt>
                <c:pt idx="1774">
                  <c:v>51931</c:v>
                </c:pt>
                <c:pt idx="1775">
                  <c:v>51938</c:v>
                </c:pt>
                <c:pt idx="1776">
                  <c:v>51945</c:v>
                </c:pt>
                <c:pt idx="1777">
                  <c:v>51952</c:v>
                </c:pt>
                <c:pt idx="1778">
                  <c:v>51959</c:v>
                </c:pt>
                <c:pt idx="1779">
                  <c:v>51966</c:v>
                </c:pt>
                <c:pt idx="1780">
                  <c:v>51973</c:v>
                </c:pt>
                <c:pt idx="1781">
                  <c:v>51980</c:v>
                </c:pt>
                <c:pt idx="1782">
                  <c:v>51988</c:v>
                </c:pt>
                <c:pt idx="1783">
                  <c:v>51994</c:v>
                </c:pt>
                <c:pt idx="1784">
                  <c:v>52002</c:v>
                </c:pt>
                <c:pt idx="1785">
                  <c:v>52008</c:v>
                </c:pt>
                <c:pt idx="1786">
                  <c:v>52015</c:v>
                </c:pt>
                <c:pt idx="1787">
                  <c:v>52022</c:v>
                </c:pt>
                <c:pt idx="1788">
                  <c:v>52029</c:v>
                </c:pt>
                <c:pt idx="1789">
                  <c:v>52036</c:v>
                </c:pt>
                <c:pt idx="1790">
                  <c:v>52043</c:v>
                </c:pt>
                <c:pt idx="1791">
                  <c:v>52050</c:v>
                </c:pt>
                <c:pt idx="1792">
                  <c:v>52057</c:v>
                </c:pt>
                <c:pt idx="1793">
                  <c:v>52064</c:v>
                </c:pt>
                <c:pt idx="1794">
                  <c:v>52071</c:v>
                </c:pt>
                <c:pt idx="1795">
                  <c:v>52078</c:v>
                </c:pt>
                <c:pt idx="1796">
                  <c:v>52085</c:v>
                </c:pt>
                <c:pt idx="1797">
                  <c:v>52092</c:v>
                </c:pt>
                <c:pt idx="1798">
                  <c:v>52099</c:v>
                </c:pt>
                <c:pt idx="1799">
                  <c:v>52106</c:v>
                </c:pt>
                <c:pt idx="1800">
                  <c:v>52113</c:v>
                </c:pt>
                <c:pt idx="1801">
                  <c:v>52120</c:v>
                </c:pt>
                <c:pt idx="1802">
                  <c:v>52127</c:v>
                </c:pt>
                <c:pt idx="1803">
                  <c:v>52134</c:v>
                </c:pt>
                <c:pt idx="1804">
                  <c:v>52141</c:v>
                </c:pt>
                <c:pt idx="1805">
                  <c:v>52148</c:v>
                </c:pt>
                <c:pt idx="1806">
                  <c:v>52155</c:v>
                </c:pt>
                <c:pt idx="1807">
                  <c:v>52162</c:v>
                </c:pt>
                <c:pt idx="1808">
                  <c:v>52169</c:v>
                </c:pt>
                <c:pt idx="1809">
                  <c:v>52176</c:v>
                </c:pt>
                <c:pt idx="1810">
                  <c:v>52183</c:v>
                </c:pt>
                <c:pt idx="1811">
                  <c:v>52190</c:v>
                </c:pt>
                <c:pt idx="1812">
                  <c:v>52197</c:v>
                </c:pt>
                <c:pt idx="1813">
                  <c:v>52204</c:v>
                </c:pt>
                <c:pt idx="1814">
                  <c:v>52211</c:v>
                </c:pt>
                <c:pt idx="1815">
                  <c:v>52218</c:v>
                </c:pt>
                <c:pt idx="1816">
                  <c:v>52230</c:v>
                </c:pt>
                <c:pt idx="1817">
                  <c:v>52236</c:v>
                </c:pt>
                <c:pt idx="1818">
                  <c:v>52240</c:v>
                </c:pt>
                <c:pt idx="1819">
                  <c:v>52247</c:v>
                </c:pt>
                <c:pt idx="1820">
                  <c:v>52254</c:v>
                </c:pt>
                <c:pt idx="1821">
                  <c:v>52261</c:v>
                </c:pt>
                <c:pt idx="1822">
                  <c:v>52268</c:v>
                </c:pt>
                <c:pt idx="1823">
                  <c:v>52275</c:v>
                </c:pt>
                <c:pt idx="1824">
                  <c:v>52282</c:v>
                </c:pt>
                <c:pt idx="1825">
                  <c:v>52289</c:v>
                </c:pt>
                <c:pt idx="1826">
                  <c:v>52296</c:v>
                </c:pt>
                <c:pt idx="1827">
                  <c:v>52303</c:v>
                </c:pt>
                <c:pt idx="1828">
                  <c:v>52310</c:v>
                </c:pt>
                <c:pt idx="1829">
                  <c:v>52321</c:v>
                </c:pt>
                <c:pt idx="1830">
                  <c:v>52324</c:v>
                </c:pt>
                <c:pt idx="1831">
                  <c:v>52331</c:v>
                </c:pt>
                <c:pt idx="1832">
                  <c:v>52338</c:v>
                </c:pt>
                <c:pt idx="1833">
                  <c:v>52345</c:v>
                </c:pt>
                <c:pt idx="1834">
                  <c:v>52355</c:v>
                </c:pt>
                <c:pt idx="1835">
                  <c:v>52362</c:v>
                </c:pt>
                <c:pt idx="1836">
                  <c:v>52366</c:v>
                </c:pt>
                <c:pt idx="1837">
                  <c:v>52373</c:v>
                </c:pt>
                <c:pt idx="1838">
                  <c:v>52380</c:v>
                </c:pt>
                <c:pt idx="1839">
                  <c:v>52387</c:v>
                </c:pt>
                <c:pt idx="1840">
                  <c:v>52394</c:v>
                </c:pt>
                <c:pt idx="1841">
                  <c:v>52404</c:v>
                </c:pt>
                <c:pt idx="1842">
                  <c:v>52408</c:v>
                </c:pt>
                <c:pt idx="1843">
                  <c:v>52415</c:v>
                </c:pt>
                <c:pt idx="1844">
                  <c:v>52422</c:v>
                </c:pt>
                <c:pt idx="1845">
                  <c:v>52429</c:v>
                </c:pt>
                <c:pt idx="1846">
                  <c:v>52436</c:v>
                </c:pt>
                <c:pt idx="1847">
                  <c:v>52443</c:v>
                </c:pt>
                <c:pt idx="1848">
                  <c:v>52450</c:v>
                </c:pt>
                <c:pt idx="1849">
                  <c:v>52457</c:v>
                </c:pt>
                <c:pt idx="1850">
                  <c:v>52464</c:v>
                </c:pt>
                <c:pt idx="1851">
                  <c:v>52471</c:v>
                </c:pt>
                <c:pt idx="1852">
                  <c:v>52478</c:v>
                </c:pt>
                <c:pt idx="1853">
                  <c:v>52485</c:v>
                </c:pt>
                <c:pt idx="1854">
                  <c:v>52492</c:v>
                </c:pt>
                <c:pt idx="1855">
                  <c:v>52499</c:v>
                </c:pt>
                <c:pt idx="1856">
                  <c:v>52506</c:v>
                </c:pt>
                <c:pt idx="1857">
                  <c:v>52513</c:v>
                </c:pt>
                <c:pt idx="1858">
                  <c:v>52520</c:v>
                </c:pt>
                <c:pt idx="1859">
                  <c:v>52527</c:v>
                </c:pt>
                <c:pt idx="1860">
                  <c:v>52534</c:v>
                </c:pt>
                <c:pt idx="1861">
                  <c:v>52541</c:v>
                </c:pt>
                <c:pt idx="1862">
                  <c:v>52548</c:v>
                </c:pt>
                <c:pt idx="1863">
                  <c:v>52555</c:v>
                </c:pt>
                <c:pt idx="1864">
                  <c:v>52562</c:v>
                </c:pt>
                <c:pt idx="1865">
                  <c:v>52569</c:v>
                </c:pt>
                <c:pt idx="1866">
                  <c:v>52576</c:v>
                </c:pt>
                <c:pt idx="1867">
                  <c:v>52583</c:v>
                </c:pt>
                <c:pt idx="1868">
                  <c:v>52594</c:v>
                </c:pt>
                <c:pt idx="1869">
                  <c:v>52601</c:v>
                </c:pt>
                <c:pt idx="1870">
                  <c:v>52607</c:v>
                </c:pt>
                <c:pt idx="1871">
                  <c:v>52614</c:v>
                </c:pt>
                <c:pt idx="1872">
                  <c:v>52621</c:v>
                </c:pt>
                <c:pt idx="1873">
                  <c:v>52628</c:v>
                </c:pt>
                <c:pt idx="1874">
                  <c:v>52635</c:v>
                </c:pt>
                <c:pt idx="1875">
                  <c:v>52642</c:v>
                </c:pt>
                <c:pt idx="1876">
                  <c:v>52649</c:v>
                </c:pt>
                <c:pt idx="1877">
                  <c:v>52656</c:v>
                </c:pt>
                <c:pt idx="1878">
                  <c:v>52663</c:v>
                </c:pt>
                <c:pt idx="1879">
                  <c:v>52670</c:v>
                </c:pt>
                <c:pt idx="1880">
                  <c:v>52677</c:v>
                </c:pt>
                <c:pt idx="1881">
                  <c:v>52684</c:v>
                </c:pt>
                <c:pt idx="1882">
                  <c:v>52691</c:v>
                </c:pt>
                <c:pt idx="1883">
                  <c:v>52698</c:v>
                </c:pt>
                <c:pt idx="1884">
                  <c:v>52707</c:v>
                </c:pt>
                <c:pt idx="1885">
                  <c:v>52712</c:v>
                </c:pt>
                <c:pt idx="1886">
                  <c:v>52719</c:v>
                </c:pt>
                <c:pt idx="1887">
                  <c:v>52726</c:v>
                </c:pt>
                <c:pt idx="1888">
                  <c:v>52733</c:v>
                </c:pt>
                <c:pt idx="1889">
                  <c:v>52740</c:v>
                </c:pt>
                <c:pt idx="1890">
                  <c:v>52748</c:v>
                </c:pt>
                <c:pt idx="1891">
                  <c:v>52756</c:v>
                </c:pt>
                <c:pt idx="1892">
                  <c:v>52762</c:v>
                </c:pt>
                <c:pt idx="1893">
                  <c:v>52769</c:v>
                </c:pt>
                <c:pt idx="1894">
                  <c:v>52777</c:v>
                </c:pt>
                <c:pt idx="1895">
                  <c:v>52784</c:v>
                </c:pt>
                <c:pt idx="1896">
                  <c:v>52791</c:v>
                </c:pt>
                <c:pt idx="1897">
                  <c:v>52798</c:v>
                </c:pt>
                <c:pt idx="1898">
                  <c:v>52805</c:v>
                </c:pt>
                <c:pt idx="1899">
                  <c:v>52812</c:v>
                </c:pt>
                <c:pt idx="1900">
                  <c:v>52819</c:v>
                </c:pt>
                <c:pt idx="1901">
                  <c:v>52826</c:v>
                </c:pt>
                <c:pt idx="1902">
                  <c:v>52833</c:v>
                </c:pt>
                <c:pt idx="1903">
                  <c:v>52840</c:v>
                </c:pt>
                <c:pt idx="1904">
                  <c:v>52847</c:v>
                </c:pt>
                <c:pt idx="1905">
                  <c:v>52854</c:v>
                </c:pt>
                <c:pt idx="1906">
                  <c:v>52861</c:v>
                </c:pt>
                <c:pt idx="1907">
                  <c:v>52868</c:v>
                </c:pt>
                <c:pt idx="1908">
                  <c:v>52875</c:v>
                </c:pt>
                <c:pt idx="1909">
                  <c:v>52882</c:v>
                </c:pt>
                <c:pt idx="1910">
                  <c:v>52889</c:v>
                </c:pt>
                <c:pt idx="1911">
                  <c:v>52896</c:v>
                </c:pt>
                <c:pt idx="1912">
                  <c:v>52903</c:v>
                </c:pt>
                <c:pt idx="1913">
                  <c:v>52910</c:v>
                </c:pt>
                <c:pt idx="1914">
                  <c:v>52917</c:v>
                </c:pt>
                <c:pt idx="1915">
                  <c:v>52924</c:v>
                </c:pt>
                <c:pt idx="1916">
                  <c:v>52931</c:v>
                </c:pt>
                <c:pt idx="1917">
                  <c:v>52938</c:v>
                </c:pt>
                <c:pt idx="1918">
                  <c:v>52945</c:v>
                </c:pt>
                <c:pt idx="1919">
                  <c:v>52952</c:v>
                </c:pt>
                <c:pt idx="1920">
                  <c:v>52960</c:v>
                </c:pt>
                <c:pt idx="1921">
                  <c:v>52967</c:v>
                </c:pt>
                <c:pt idx="1922">
                  <c:v>52974</c:v>
                </c:pt>
                <c:pt idx="1923">
                  <c:v>52981</c:v>
                </c:pt>
                <c:pt idx="1924">
                  <c:v>52988</c:v>
                </c:pt>
                <c:pt idx="1925">
                  <c:v>52995</c:v>
                </c:pt>
                <c:pt idx="1926">
                  <c:v>53002</c:v>
                </c:pt>
                <c:pt idx="1927">
                  <c:v>53009</c:v>
                </c:pt>
                <c:pt idx="1928">
                  <c:v>53016</c:v>
                </c:pt>
                <c:pt idx="1929">
                  <c:v>53023</c:v>
                </c:pt>
                <c:pt idx="1930">
                  <c:v>53030</c:v>
                </c:pt>
                <c:pt idx="1931">
                  <c:v>53037</c:v>
                </c:pt>
                <c:pt idx="1932">
                  <c:v>53044</c:v>
                </c:pt>
                <c:pt idx="1933">
                  <c:v>53051</c:v>
                </c:pt>
                <c:pt idx="1934">
                  <c:v>53058</c:v>
                </c:pt>
                <c:pt idx="1935">
                  <c:v>53065</c:v>
                </c:pt>
                <c:pt idx="1936">
                  <c:v>53072</c:v>
                </c:pt>
                <c:pt idx="1937">
                  <c:v>53079</c:v>
                </c:pt>
                <c:pt idx="1938">
                  <c:v>53086</c:v>
                </c:pt>
                <c:pt idx="1939">
                  <c:v>53093</c:v>
                </c:pt>
                <c:pt idx="1940">
                  <c:v>53101</c:v>
                </c:pt>
                <c:pt idx="1941">
                  <c:v>53107</c:v>
                </c:pt>
                <c:pt idx="1942">
                  <c:v>53114</c:v>
                </c:pt>
                <c:pt idx="1943">
                  <c:v>53121</c:v>
                </c:pt>
                <c:pt idx="1944">
                  <c:v>53128</c:v>
                </c:pt>
                <c:pt idx="1945">
                  <c:v>53135</c:v>
                </c:pt>
                <c:pt idx="1946">
                  <c:v>53142</c:v>
                </c:pt>
                <c:pt idx="1947">
                  <c:v>53149</c:v>
                </c:pt>
                <c:pt idx="1948">
                  <c:v>53156</c:v>
                </c:pt>
                <c:pt idx="1949">
                  <c:v>53163</c:v>
                </c:pt>
                <c:pt idx="1950">
                  <c:v>53170</c:v>
                </c:pt>
                <c:pt idx="1951">
                  <c:v>53177</c:v>
                </c:pt>
                <c:pt idx="1952">
                  <c:v>53184</c:v>
                </c:pt>
                <c:pt idx="1953">
                  <c:v>53191</c:v>
                </c:pt>
                <c:pt idx="1954">
                  <c:v>53198</c:v>
                </c:pt>
                <c:pt idx="1955">
                  <c:v>53205</c:v>
                </c:pt>
                <c:pt idx="1956">
                  <c:v>53212</c:v>
                </c:pt>
                <c:pt idx="1957">
                  <c:v>53219</c:v>
                </c:pt>
                <c:pt idx="1958">
                  <c:v>53226</c:v>
                </c:pt>
                <c:pt idx="1959">
                  <c:v>53233</c:v>
                </c:pt>
                <c:pt idx="1960">
                  <c:v>53240</c:v>
                </c:pt>
                <c:pt idx="1961">
                  <c:v>53247</c:v>
                </c:pt>
                <c:pt idx="1962">
                  <c:v>53254</c:v>
                </c:pt>
                <c:pt idx="1963">
                  <c:v>53261</c:v>
                </c:pt>
                <c:pt idx="1964">
                  <c:v>53268</c:v>
                </c:pt>
                <c:pt idx="1965">
                  <c:v>53275</c:v>
                </c:pt>
                <c:pt idx="1966">
                  <c:v>53282</c:v>
                </c:pt>
                <c:pt idx="1967">
                  <c:v>53289</c:v>
                </c:pt>
                <c:pt idx="1968">
                  <c:v>53296</c:v>
                </c:pt>
                <c:pt idx="1969">
                  <c:v>53303</c:v>
                </c:pt>
                <c:pt idx="1970">
                  <c:v>53310</c:v>
                </c:pt>
                <c:pt idx="1971">
                  <c:v>53317</c:v>
                </c:pt>
                <c:pt idx="1972">
                  <c:v>53325</c:v>
                </c:pt>
                <c:pt idx="1973">
                  <c:v>53332</c:v>
                </c:pt>
                <c:pt idx="1974">
                  <c:v>53339</c:v>
                </c:pt>
                <c:pt idx="1975">
                  <c:v>53346</c:v>
                </c:pt>
                <c:pt idx="1976">
                  <c:v>53353</c:v>
                </c:pt>
                <c:pt idx="1977">
                  <c:v>53360</c:v>
                </c:pt>
                <c:pt idx="1978">
                  <c:v>53367</c:v>
                </c:pt>
                <c:pt idx="1979">
                  <c:v>53374</c:v>
                </c:pt>
                <c:pt idx="1980">
                  <c:v>53381</c:v>
                </c:pt>
                <c:pt idx="1981">
                  <c:v>53388</c:v>
                </c:pt>
                <c:pt idx="1982">
                  <c:v>53395</c:v>
                </c:pt>
                <c:pt idx="1983">
                  <c:v>53402</c:v>
                </c:pt>
                <c:pt idx="1984">
                  <c:v>53413</c:v>
                </c:pt>
                <c:pt idx="1985">
                  <c:v>53416</c:v>
                </c:pt>
                <c:pt idx="1986">
                  <c:v>53423</c:v>
                </c:pt>
                <c:pt idx="1987">
                  <c:v>53430</c:v>
                </c:pt>
                <c:pt idx="1988">
                  <c:v>53437</c:v>
                </c:pt>
                <c:pt idx="1989">
                  <c:v>53444</c:v>
                </c:pt>
                <c:pt idx="1990">
                  <c:v>53454</c:v>
                </c:pt>
                <c:pt idx="1991">
                  <c:v>53458</c:v>
                </c:pt>
                <c:pt idx="1992">
                  <c:v>53465</c:v>
                </c:pt>
                <c:pt idx="1993">
                  <c:v>53472</c:v>
                </c:pt>
                <c:pt idx="1994">
                  <c:v>53479</c:v>
                </c:pt>
                <c:pt idx="1995">
                  <c:v>53486</c:v>
                </c:pt>
                <c:pt idx="1996">
                  <c:v>53493</c:v>
                </c:pt>
                <c:pt idx="1997">
                  <c:v>53503</c:v>
                </c:pt>
                <c:pt idx="1998">
                  <c:v>53507</c:v>
                </c:pt>
                <c:pt idx="1999">
                  <c:v>53514</c:v>
                </c:pt>
                <c:pt idx="2000">
                  <c:v>53521</c:v>
                </c:pt>
                <c:pt idx="2001">
                  <c:v>53528</c:v>
                </c:pt>
                <c:pt idx="2002">
                  <c:v>53535</c:v>
                </c:pt>
                <c:pt idx="2003">
                  <c:v>53542</c:v>
                </c:pt>
                <c:pt idx="2004">
                  <c:v>53549</c:v>
                </c:pt>
                <c:pt idx="2005">
                  <c:v>53556</c:v>
                </c:pt>
                <c:pt idx="2006">
                  <c:v>53563</c:v>
                </c:pt>
                <c:pt idx="2007">
                  <c:v>53570</c:v>
                </c:pt>
                <c:pt idx="2008">
                  <c:v>53577</c:v>
                </c:pt>
                <c:pt idx="2009">
                  <c:v>53584</c:v>
                </c:pt>
                <c:pt idx="2010">
                  <c:v>53591</c:v>
                </c:pt>
                <c:pt idx="2011">
                  <c:v>53598</c:v>
                </c:pt>
                <c:pt idx="2012">
                  <c:v>53605</c:v>
                </c:pt>
                <c:pt idx="2013">
                  <c:v>53612</c:v>
                </c:pt>
                <c:pt idx="2014">
                  <c:v>53619</c:v>
                </c:pt>
                <c:pt idx="2015">
                  <c:v>53626</c:v>
                </c:pt>
                <c:pt idx="2016">
                  <c:v>53633</c:v>
                </c:pt>
                <c:pt idx="2017">
                  <c:v>53640</c:v>
                </c:pt>
                <c:pt idx="2018">
                  <c:v>53647</c:v>
                </c:pt>
                <c:pt idx="2019">
                  <c:v>53654</c:v>
                </c:pt>
                <c:pt idx="2020">
                  <c:v>53661</c:v>
                </c:pt>
                <c:pt idx="2021">
                  <c:v>53668</c:v>
                </c:pt>
                <c:pt idx="2022">
                  <c:v>53675</c:v>
                </c:pt>
                <c:pt idx="2023">
                  <c:v>53682</c:v>
                </c:pt>
                <c:pt idx="2024">
                  <c:v>53694</c:v>
                </c:pt>
                <c:pt idx="2025">
                  <c:v>53699</c:v>
                </c:pt>
                <c:pt idx="2026">
                  <c:v>53706</c:v>
                </c:pt>
                <c:pt idx="2027">
                  <c:v>53713</c:v>
                </c:pt>
                <c:pt idx="2028">
                  <c:v>53720</c:v>
                </c:pt>
                <c:pt idx="2029">
                  <c:v>53727</c:v>
                </c:pt>
                <c:pt idx="2030">
                  <c:v>53734</c:v>
                </c:pt>
                <c:pt idx="2031">
                  <c:v>53741</c:v>
                </c:pt>
                <c:pt idx="2032">
                  <c:v>53748</c:v>
                </c:pt>
                <c:pt idx="2033">
                  <c:v>53755</c:v>
                </c:pt>
                <c:pt idx="2034">
                  <c:v>53762</c:v>
                </c:pt>
                <c:pt idx="2035">
                  <c:v>53769</c:v>
                </c:pt>
                <c:pt idx="2036">
                  <c:v>53776</c:v>
                </c:pt>
                <c:pt idx="2037">
                  <c:v>53783</c:v>
                </c:pt>
                <c:pt idx="2038">
                  <c:v>53790</c:v>
                </c:pt>
                <c:pt idx="2039">
                  <c:v>53799</c:v>
                </c:pt>
                <c:pt idx="2040">
                  <c:v>53804</c:v>
                </c:pt>
                <c:pt idx="2041">
                  <c:v>53811</c:v>
                </c:pt>
                <c:pt idx="2042">
                  <c:v>53818</c:v>
                </c:pt>
                <c:pt idx="2043">
                  <c:v>53825</c:v>
                </c:pt>
                <c:pt idx="2044">
                  <c:v>53832</c:v>
                </c:pt>
                <c:pt idx="2045">
                  <c:v>53840</c:v>
                </c:pt>
                <c:pt idx="2046">
                  <c:v>53848</c:v>
                </c:pt>
                <c:pt idx="2047">
                  <c:v>53854</c:v>
                </c:pt>
                <c:pt idx="2048">
                  <c:v>53861</c:v>
                </c:pt>
                <c:pt idx="2049">
                  <c:v>53869</c:v>
                </c:pt>
                <c:pt idx="2050">
                  <c:v>53876</c:v>
                </c:pt>
                <c:pt idx="2051">
                  <c:v>53883</c:v>
                </c:pt>
                <c:pt idx="2052">
                  <c:v>53890</c:v>
                </c:pt>
                <c:pt idx="2053">
                  <c:v>53897</c:v>
                </c:pt>
                <c:pt idx="2054">
                  <c:v>53904</c:v>
                </c:pt>
                <c:pt idx="2055">
                  <c:v>53911</c:v>
                </c:pt>
                <c:pt idx="2056">
                  <c:v>53918</c:v>
                </c:pt>
                <c:pt idx="2057">
                  <c:v>53925</c:v>
                </c:pt>
                <c:pt idx="2058">
                  <c:v>53932</c:v>
                </c:pt>
                <c:pt idx="2059">
                  <c:v>53939</c:v>
                </c:pt>
                <c:pt idx="2060">
                  <c:v>53946</c:v>
                </c:pt>
                <c:pt idx="2061">
                  <c:v>53953</c:v>
                </c:pt>
                <c:pt idx="2062">
                  <c:v>53960</c:v>
                </c:pt>
                <c:pt idx="2063">
                  <c:v>53967</c:v>
                </c:pt>
                <c:pt idx="2064">
                  <c:v>53974</c:v>
                </c:pt>
                <c:pt idx="2065">
                  <c:v>53981</c:v>
                </c:pt>
                <c:pt idx="2066">
                  <c:v>53988</c:v>
                </c:pt>
                <c:pt idx="2067">
                  <c:v>53995</c:v>
                </c:pt>
                <c:pt idx="2068">
                  <c:v>54002</c:v>
                </c:pt>
                <c:pt idx="2069">
                  <c:v>54009</c:v>
                </c:pt>
                <c:pt idx="2070">
                  <c:v>54016</c:v>
                </c:pt>
                <c:pt idx="2071">
                  <c:v>54023</c:v>
                </c:pt>
                <c:pt idx="2072">
                  <c:v>54030</c:v>
                </c:pt>
                <c:pt idx="2073">
                  <c:v>54037</c:v>
                </c:pt>
                <c:pt idx="2074">
                  <c:v>54044</c:v>
                </c:pt>
                <c:pt idx="2075">
                  <c:v>54056</c:v>
                </c:pt>
                <c:pt idx="2076">
                  <c:v>54060</c:v>
                </c:pt>
                <c:pt idx="2077">
                  <c:v>54066</c:v>
                </c:pt>
                <c:pt idx="2078">
                  <c:v>54073</c:v>
                </c:pt>
                <c:pt idx="2079">
                  <c:v>54080</c:v>
                </c:pt>
                <c:pt idx="2080">
                  <c:v>54087</c:v>
                </c:pt>
                <c:pt idx="2081">
                  <c:v>54094</c:v>
                </c:pt>
                <c:pt idx="2082">
                  <c:v>54101</c:v>
                </c:pt>
                <c:pt idx="2083">
                  <c:v>54108</c:v>
                </c:pt>
                <c:pt idx="2084">
                  <c:v>54115</c:v>
                </c:pt>
                <c:pt idx="2085">
                  <c:v>54122</c:v>
                </c:pt>
                <c:pt idx="2086">
                  <c:v>54129</c:v>
                </c:pt>
                <c:pt idx="2087">
                  <c:v>54136</c:v>
                </c:pt>
                <c:pt idx="2088">
                  <c:v>54143</c:v>
                </c:pt>
                <c:pt idx="2089">
                  <c:v>54150</c:v>
                </c:pt>
                <c:pt idx="2090">
                  <c:v>54157</c:v>
                </c:pt>
                <c:pt idx="2091">
                  <c:v>54164</c:v>
                </c:pt>
                <c:pt idx="2092">
                  <c:v>54171</c:v>
                </c:pt>
                <c:pt idx="2093">
                  <c:v>54178</c:v>
                </c:pt>
                <c:pt idx="2094">
                  <c:v>54185</c:v>
                </c:pt>
                <c:pt idx="2095">
                  <c:v>54193</c:v>
                </c:pt>
                <c:pt idx="2096">
                  <c:v>54199</c:v>
                </c:pt>
                <c:pt idx="2097">
                  <c:v>54206</c:v>
                </c:pt>
                <c:pt idx="2098">
                  <c:v>54213</c:v>
                </c:pt>
                <c:pt idx="2099">
                  <c:v>54220</c:v>
                </c:pt>
                <c:pt idx="2100">
                  <c:v>54227</c:v>
                </c:pt>
                <c:pt idx="2101">
                  <c:v>54234</c:v>
                </c:pt>
                <c:pt idx="2102">
                  <c:v>54241</c:v>
                </c:pt>
                <c:pt idx="2103">
                  <c:v>54248</c:v>
                </c:pt>
                <c:pt idx="2104">
                  <c:v>54255</c:v>
                </c:pt>
                <c:pt idx="2105">
                  <c:v>54262</c:v>
                </c:pt>
                <c:pt idx="2106">
                  <c:v>54269</c:v>
                </c:pt>
                <c:pt idx="2107">
                  <c:v>54276</c:v>
                </c:pt>
                <c:pt idx="2108">
                  <c:v>54283</c:v>
                </c:pt>
                <c:pt idx="2109">
                  <c:v>54290</c:v>
                </c:pt>
                <c:pt idx="2110">
                  <c:v>54297</c:v>
                </c:pt>
                <c:pt idx="2111">
                  <c:v>54304</c:v>
                </c:pt>
                <c:pt idx="2112">
                  <c:v>54311</c:v>
                </c:pt>
                <c:pt idx="2113">
                  <c:v>54318</c:v>
                </c:pt>
                <c:pt idx="2114">
                  <c:v>54325</c:v>
                </c:pt>
                <c:pt idx="2115">
                  <c:v>54332</c:v>
                </c:pt>
                <c:pt idx="2116">
                  <c:v>54339</c:v>
                </c:pt>
                <c:pt idx="2117">
                  <c:v>54346</c:v>
                </c:pt>
                <c:pt idx="2118">
                  <c:v>54353</c:v>
                </c:pt>
                <c:pt idx="2119">
                  <c:v>54360</c:v>
                </c:pt>
                <c:pt idx="2120">
                  <c:v>54367</c:v>
                </c:pt>
                <c:pt idx="2121">
                  <c:v>54374</c:v>
                </c:pt>
                <c:pt idx="2122">
                  <c:v>54381</c:v>
                </c:pt>
                <c:pt idx="2123">
                  <c:v>54388</c:v>
                </c:pt>
                <c:pt idx="2124">
                  <c:v>54395</c:v>
                </c:pt>
                <c:pt idx="2125">
                  <c:v>54402</c:v>
                </c:pt>
                <c:pt idx="2126">
                  <c:v>54409</c:v>
                </c:pt>
                <c:pt idx="2127">
                  <c:v>54420</c:v>
                </c:pt>
                <c:pt idx="2128">
                  <c:v>54427</c:v>
                </c:pt>
                <c:pt idx="2129">
                  <c:v>54431</c:v>
                </c:pt>
                <c:pt idx="2130">
                  <c:v>54437</c:v>
                </c:pt>
                <c:pt idx="2131">
                  <c:v>54444</c:v>
                </c:pt>
                <c:pt idx="2132">
                  <c:v>54451</c:v>
                </c:pt>
                <c:pt idx="2133">
                  <c:v>54458</c:v>
                </c:pt>
                <c:pt idx="2134">
                  <c:v>54465</c:v>
                </c:pt>
                <c:pt idx="2135">
                  <c:v>54472</c:v>
                </c:pt>
                <c:pt idx="2136">
                  <c:v>54479</c:v>
                </c:pt>
                <c:pt idx="2137">
                  <c:v>54486</c:v>
                </c:pt>
                <c:pt idx="2138">
                  <c:v>54493</c:v>
                </c:pt>
                <c:pt idx="2139">
                  <c:v>54500</c:v>
                </c:pt>
                <c:pt idx="2140">
                  <c:v>54507</c:v>
                </c:pt>
                <c:pt idx="2141">
                  <c:v>54514</c:v>
                </c:pt>
                <c:pt idx="2142">
                  <c:v>54521</c:v>
                </c:pt>
                <c:pt idx="2143">
                  <c:v>54528</c:v>
                </c:pt>
                <c:pt idx="2144">
                  <c:v>54535</c:v>
                </c:pt>
                <c:pt idx="2145">
                  <c:v>54542</c:v>
                </c:pt>
                <c:pt idx="2146">
                  <c:v>54549</c:v>
                </c:pt>
                <c:pt idx="2147">
                  <c:v>54556</c:v>
                </c:pt>
                <c:pt idx="2148">
                  <c:v>54563</c:v>
                </c:pt>
                <c:pt idx="2149">
                  <c:v>54571</c:v>
                </c:pt>
                <c:pt idx="2150">
                  <c:v>54577</c:v>
                </c:pt>
                <c:pt idx="2151">
                  <c:v>54584</c:v>
                </c:pt>
                <c:pt idx="2152">
                  <c:v>54591</c:v>
                </c:pt>
                <c:pt idx="2153">
                  <c:v>54598</c:v>
                </c:pt>
                <c:pt idx="2154">
                  <c:v>54605</c:v>
                </c:pt>
                <c:pt idx="2155">
                  <c:v>54612</c:v>
                </c:pt>
                <c:pt idx="2156">
                  <c:v>54619</c:v>
                </c:pt>
                <c:pt idx="2157">
                  <c:v>54626</c:v>
                </c:pt>
                <c:pt idx="2158">
                  <c:v>54633</c:v>
                </c:pt>
                <c:pt idx="2159">
                  <c:v>54640</c:v>
                </c:pt>
                <c:pt idx="2160">
                  <c:v>54647</c:v>
                </c:pt>
                <c:pt idx="2161">
                  <c:v>54654</c:v>
                </c:pt>
                <c:pt idx="2162">
                  <c:v>54661</c:v>
                </c:pt>
                <c:pt idx="2163">
                  <c:v>54668</c:v>
                </c:pt>
                <c:pt idx="2164">
                  <c:v>54675</c:v>
                </c:pt>
                <c:pt idx="2165">
                  <c:v>54682</c:v>
                </c:pt>
                <c:pt idx="2166">
                  <c:v>54689</c:v>
                </c:pt>
                <c:pt idx="2167">
                  <c:v>54696</c:v>
                </c:pt>
                <c:pt idx="2168">
                  <c:v>54703</c:v>
                </c:pt>
                <c:pt idx="2169">
                  <c:v>54710</c:v>
                </c:pt>
                <c:pt idx="2170">
                  <c:v>54717</c:v>
                </c:pt>
                <c:pt idx="2171">
                  <c:v>54724</c:v>
                </c:pt>
                <c:pt idx="2172">
                  <c:v>54731</c:v>
                </c:pt>
                <c:pt idx="2173">
                  <c:v>54738</c:v>
                </c:pt>
                <c:pt idx="2174">
                  <c:v>54745</c:v>
                </c:pt>
                <c:pt idx="2175">
                  <c:v>54752</c:v>
                </c:pt>
                <c:pt idx="2176">
                  <c:v>54759</c:v>
                </c:pt>
                <c:pt idx="2177">
                  <c:v>54766</c:v>
                </c:pt>
                <c:pt idx="2178">
                  <c:v>54773</c:v>
                </c:pt>
                <c:pt idx="2179">
                  <c:v>54780</c:v>
                </c:pt>
                <c:pt idx="2180">
                  <c:v>54787</c:v>
                </c:pt>
                <c:pt idx="2181">
                  <c:v>54795</c:v>
                </c:pt>
                <c:pt idx="2182">
                  <c:v>54801</c:v>
                </c:pt>
                <c:pt idx="2183">
                  <c:v>54808</c:v>
                </c:pt>
                <c:pt idx="2184">
                  <c:v>54815</c:v>
                </c:pt>
                <c:pt idx="2185">
                  <c:v>54822</c:v>
                </c:pt>
                <c:pt idx="2186">
                  <c:v>54829</c:v>
                </c:pt>
                <c:pt idx="2187">
                  <c:v>54836</c:v>
                </c:pt>
                <c:pt idx="2188">
                  <c:v>54843</c:v>
                </c:pt>
                <c:pt idx="2189">
                  <c:v>54850</c:v>
                </c:pt>
                <c:pt idx="2190">
                  <c:v>54857</c:v>
                </c:pt>
                <c:pt idx="2191">
                  <c:v>54864</c:v>
                </c:pt>
                <c:pt idx="2192">
                  <c:v>54871</c:v>
                </c:pt>
                <c:pt idx="2193">
                  <c:v>54878</c:v>
                </c:pt>
                <c:pt idx="2194">
                  <c:v>54885</c:v>
                </c:pt>
                <c:pt idx="2195">
                  <c:v>54892</c:v>
                </c:pt>
                <c:pt idx="2196">
                  <c:v>54899</c:v>
                </c:pt>
                <c:pt idx="2197">
                  <c:v>54906</c:v>
                </c:pt>
                <c:pt idx="2198">
                  <c:v>54913</c:v>
                </c:pt>
                <c:pt idx="2199">
                  <c:v>54920</c:v>
                </c:pt>
                <c:pt idx="2200">
                  <c:v>54928</c:v>
                </c:pt>
                <c:pt idx="2201">
                  <c:v>54934</c:v>
                </c:pt>
                <c:pt idx="2202">
                  <c:v>54941</c:v>
                </c:pt>
                <c:pt idx="2203">
                  <c:v>54948</c:v>
                </c:pt>
                <c:pt idx="2204">
                  <c:v>54955</c:v>
                </c:pt>
                <c:pt idx="2205">
                  <c:v>54962</c:v>
                </c:pt>
                <c:pt idx="2206">
                  <c:v>54969</c:v>
                </c:pt>
                <c:pt idx="2207">
                  <c:v>54976</c:v>
                </c:pt>
                <c:pt idx="2208">
                  <c:v>54983</c:v>
                </c:pt>
                <c:pt idx="2209">
                  <c:v>54990</c:v>
                </c:pt>
                <c:pt idx="2210">
                  <c:v>54997</c:v>
                </c:pt>
                <c:pt idx="2211">
                  <c:v>55004</c:v>
                </c:pt>
                <c:pt idx="2212">
                  <c:v>55011</c:v>
                </c:pt>
                <c:pt idx="2213">
                  <c:v>55018</c:v>
                </c:pt>
                <c:pt idx="2214">
                  <c:v>55025</c:v>
                </c:pt>
                <c:pt idx="2215">
                  <c:v>55032</c:v>
                </c:pt>
                <c:pt idx="2216">
                  <c:v>55039</c:v>
                </c:pt>
                <c:pt idx="2217">
                  <c:v>55046</c:v>
                </c:pt>
                <c:pt idx="2218">
                  <c:v>55053</c:v>
                </c:pt>
                <c:pt idx="2219">
                  <c:v>55060</c:v>
                </c:pt>
                <c:pt idx="2220">
                  <c:v>55067</c:v>
                </c:pt>
                <c:pt idx="2221">
                  <c:v>55074</c:v>
                </c:pt>
                <c:pt idx="2222">
                  <c:v>55081</c:v>
                </c:pt>
                <c:pt idx="2223">
                  <c:v>55088</c:v>
                </c:pt>
                <c:pt idx="2224">
                  <c:v>55095</c:v>
                </c:pt>
                <c:pt idx="2225">
                  <c:v>55102</c:v>
                </c:pt>
                <c:pt idx="2226">
                  <c:v>55109</c:v>
                </c:pt>
                <c:pt idx="2227">
                  <c:v>55116</c:v>
                </c:pt>
                <c:pt idx="2228">
                  <c:v>55123</c:v>
                </c:pt>
                <c:pt idx="2229">
                  <c:v>55130</c:v>
                </c:pt>
                <c:pt idx="2230">
                  <c:v>55137</c:v>
                </c:pt>
                <c:pt idx="2231">
                  <c:v>55144</c:v>
                </c:pt>
                <c:pt idx="2232">
                  <c:v>55151</c:v>
                </c:pt>
                <c:pt idx="2233">
                  <c:v>55158</c:v>
                </c:pt>
                <c:pt idx="2234">
                  <c:v>55165</c:v>
                </c:pt>
                <c:pt idx="2235">
                  <c:v>55172</c:v>
                </c:pt>
                <c:pt idx="2236">
                  <c:v>55179</c:v>
                </c:pt>
                <c:pt idx="2237">
                  <c:v>55186</c:v>
                </c:pt>
                <c:pt idx="2238">
                  <c:v>55193</c:v>
                </c:pt>
                <c:pt idx="2239">
                  <c:v>55200</c:v>
                </c:pt>
                <c:pt idx="2240">
                  <c:v>55207</c:v>
                </c:pt>
                <c:pt idx="2241">
                  <c:v>55214</c:v>
                </c:pt>
                <c:pt idx="2242">
                  <c:v>55221</c:v>
                </c:pt>
                <c:pt idx="2243">
                  <c:v>55228</c:v>
                </c:pt>
                <c:pt idx="2244">
                  <c:v>55235</c:v>
                </c:pt>
                <c:pt idx="2245">
                  <c:v>55242</c:v>
                </c:pt>
                <c:pt idx="2246">
                  <c:v>55249</c:v>
                </c:pt>
                <c:pt idx="2247">
                  <c:v>55256</c:v>
                </c:pt>
                <c:pt idx="2248">
                  <c:v>55263</c:v>
                </c:pt>
                <c:pt idx="2249">
                  <c:v>55270</c:v>
                </c:pt>
                <c:pt idx="2250">
                  <c:v>55277</c:v>
                </c:pt>
                <c:pt idx="2251">
                  <c:v>55285</c:v>
                </c:pt>
                <c:pt idx="2252">
                  <c:v>55291</c:v>
                </c:pt>
                <c:pt idx="2253">
                  <c:v>55298</c:v>
                </c:pt>
                <c:pt idx="2254">
                  <c:v>55305</c:v>
                </c:pt>
                <c:pt idx="2255">
                  <c:v>55312</c:v>
                </c:pt>
                <c:pt idx="2256">
                  <c:v>55319</c:v>
                </c:pt>
                <c:pt idx="2257">
                  <c:v>55326</c:v>
                </c:pt>
                <c:pt idx="2258">
                  <c:v>55333</c:v>
                </c:pt>
                <c:pt idx="2259">
                  <c:v>55340</c:v>
                </c:pt>
                <c:pt idx="2260">
                  <c:v>55347</c:v>
                </c:pt>
                <c:pt idx="2261">
                  <c:v>55354</c:v>
                </c:pt>
                <c:pt idx="2262">
                  <c:v>55361</c:v>
                </c:pt>
                <c:pt idx="2263">
                  <c:v>55368</c:v>
                </c:pt>
                <c:pt idx="2264">
                  <c:v>55375</c:v>
                </c:pt>
                <c:pt idx="2265">
                  <c:v>55382</c:v>
                </c:pt>
                <c:pt idx="2266">
                  <c:v>55389</c:v>
                </c:pt>
                <c:pt idx="2267">
                  <c:v>55396</c:v>
                </c:pt>
                <c:pt idx="2268">
                  <c:v>55403</c:v>
                </c:pt>
                <c:pt idx="2269">
                  <c:v>55410</c:v>
                </c:pt>
                <c:pt idx="2270">
                  <c:v>55417</c:v>
                </c:pt>
                <c:pt idx="2271">
                  <c:v>55424</c:v>
                </c:pt>
                <c:pt idx="2272">
                  <c:v>55431</c:v>
                </c:pt>
                <c:pt idx="2273">
                  <c:v>55438</c:v>
                </c:pt>
                <c:pt idx="2274">
                  <c:v>55445</c:v>
                </c:pt>
                <c:pt idx="2275">
                  <c:v>55452</c:v>
                </c:pt>
                <c:pt idx="2276">
                  <c:v>55459</c:v>
                </c:pt>
                <c:pt idx="2277">
                  <c:v>55466</c:v>
                </c:pt>
                <c:pt idx="2278">
                  <c:v>55473</c:v>
                </c:pt>
                <c:pt idx="2279">
                  <c:v>55480</c:v>
                </c:pt>
                <c:pt idx="2280">
                  <c:v>55487</c:v>
                </c:pt>
                <c:pt idx="2281">
                  <c:v>55494</c:v>
                </c:pt>
                <c:pt idx="2282">
                  <c:v>55501</c:v>
                </c:pt>
                <c:pt idx="2283">
                  <c:v>55508</c:v>
                </c:pt>
                <c:pt idx="2284">
                  <c:v>55516</c:v>
                </c:pt>
                <c:pt idx="2285">
                  <c:v>55523</c:v>
                </c:pt>
                <c:pt idx="2286">
                  <c:v>55530</c:v>
                </c:pt>
                <c:pt idx="2287">
                  <c:v>55537</c:v>
                </c:pt>
                <c:pt idx="2288">
                  <c:v>55544</c:v>
                </c:pt>
                <c:pt idx="2289">
                  <c:v>55551</c:v>
                </c:pt>
                <c:pt idx="2290">
                  <c:v>55558</c:v>
                </c:pt>
                <c:pt idx="2291">
                  <c:v>55565</c:v>
                </c:pt>
                <c:pt idx="2292">
                  <c:v>55572</c:v>
                </c:pt>
                <c:pt idx="2293">
                  <c:v>55579</c:v>
                </c:pt>
                <c:pt idx="2294">
                  <c:v>55586</c:v>
                </c:pt>
                <c:pt idx="2295">
                  <c:v>55593</c:v>
                </c:pt>
                <c:pt idx="2296">
                  <c:v>55600</c:v>
                </c:pt>
                <c:pt idx="2297">
                  <c:v>55607</c:v>
                </c:pt>
                <c:pt idx="2298">
                  <c:v>55614</c:v>
                </c:pt>
                <c:pt idx="2299">
                  <c:v>55621</c:v>
                </c:pt>
                <c:pt idx="2300">
                  <c:v>55632</c:v>
                </c:pt>
                <c:pt idx="2301">
                  <c:v>55635</c:v>
                </c:pt>
                <c:pt idx="2302">
                  <c:v>55645</c:v>
                </c:pt>
                <c:pt idx="2303">
                  <c:v>55652</c:v>
                </c:pt>
                <c:pt idx="2304">
                  <c:v>55659</c:v>
                </c:pt>
                <c:pt idx="2305">
                  <c:v>55666</c:v>
                </c:pt>
                <c:pt idx="2306">
                  <c:v>55674</c:v>
                </c:pt>
                <c:pt idx="2307">
                  <c:v>55682</c:v>
                </c:pt>
                <c:pt idx="2308">
                  <c:v>55688</c:v>
                </c:pt>
                <c:pt idx="2309">
                  <c:v>55696</c:v>
                </c:pt>
                <c:pt idx="2310">
                  <c:v>55703</c:v>
                </c:pt>
                <c:pt idx="2311">
                  <c:v>55710</c:v>
                </c:pt>
                <c:pt idx="2312">
                  <c:v>55717</c:v>
                </c:pt>
                <c:pt idx="2313">
                  <c:v>55724</c:v>
                </c:pt>
                <c:pt idx="2314">
                  <c:v>55731</c:v>
                </c:pt>
                <c:pt idx="2315">
                  <c:v>55738</c:v>
                </c:pt>
                <c:pt idx="2316">
                  <c:v>55745</c:v>
                </c:pt>
                <c:pt idx="2317">
                  <c:v>55752</c:v>
                </c:pt>
                <c:pt idx="2318">
                  <c:v>55759</c:v>
                </c:pt>
                <c:pt idx="2319">
                  <c:v>55766</c:v>
                </c:pt>
                <c:pt idx="2320">
                  <c:v>55773</c:v>
                </c:pt>
                <c:pt idx="2321">
                  <c:v>55780</c:v>
                </c:pt>
                <c:pt idx="2322">
                  <c:v>55787</c:v>
                </c:pt>
                <c:pt idx="2323">
                  <c:v>55794</c:v>
                </c:pt>
                <c:pt idx="2324">
                  <c:v>55801</c:v>
                </c:pt>
                <c:pt idx="2325">
                  <c:v>55808</c:v>
                </c:pt>
                <c:pt idx="2326">
                  <c:v>55815</c:v>
                </c:pt>
                <c:pt idx="2327">
                  <c:v>55822</c:v>
                </c:pt>
                <c:pt idx="2328">
                  <c:v>55829</c:v>
                </c:pt>
                <c:pt idx="2329">
                  <c:v>55836</c:v>
                </c:pt>
                <c:pt idx="2330">
                  <c:v>55843</c:v>
                </c:pt>
                <c:pt idx="2331">
                  <c:v>55850</c:v>
                </c:pt>
                <c:pt idx="2332">
                  <c:v>55857</c:v>
                </c:pt>
                <c:pt idx="2333">
                  <c:v>55864</c:v>
                </c:pt>
                <c:pt idx="2334">
                  <c:v>55871</c:v>
                </c:pt>
                <c:pt idx="2335">
                  <c:v>55883</c:v>
                </c:pt>
                <c:pt idx="2336">
                  <c:v>55887</c:v>
                </c:pt>
                <c:pt idx="2337">
                  <c:v>55893</c:v>
                </c:pt>
                <c:pt idx="2338">
                  <c:v>55900</c:v>
                </c:pt>
                <c:pt idx="2339">
                  <c:v>55907</c:v>
                </c:pt>
                <c:pt idx="2340">
                  <c:v>55914</c:v>
                </c:pt>
                <c:pt idx="2341">
                  <c:v>55921</c:v>
                </c:pt>
                <c:pt idx="2342">
                  <c:v>55928</c:v>
                </c:pt>
                <c:pt idx="2343">
                  <c:v>55935</c:v>
                </c:pt>
                <c:pt idx="2344">
                  <c:v>55942</c:v>
                </c:pt>
                <c:pt idx="2345">
                  <c:v>55949</c:v>
                </c:pt>
                <c:pt idx="2346">
                  <c:v>55956</c:v>
                </c:pt>
                <c:pt idx="2347">
                  <c:v>55963</c:v>
                </c:pt>
                <c:pt idx="2348">
                  <c:v>55970</c:v>
                </c:pt>
                <c:pt idx="2349">
                  <c:v>55977</c:v>
                </c:pt>
                <c:pt idx="2350">
                  <c:v>55984</c:v>
                </c:pt>
                <c:pt idx="2351">
                  <c:v>55991</c:v>
                </c:pt>
                <c:pt idx="2352">
                  <c:v>55998</c:v>
                </c:pt>
                <c:pt idx="2353">
                  <c:v>56006</c:v>
                </c:pt>
                <c:pt idx="2354">
                  <c:v>56012</c:v>
                </c:pt>
                <c:pt idx="2355">
                  <c:v>56020</c:v>
                </c:pt>
                <c:pt idx="2356">
                  <c:v>56026</c:v>
                </c:pt>
                <c:pt idx="2357">
                  <c:v>56033</c:v>
                </c:pt>
                <c:pt idx="2358">
                  <c:v>56040</c:v>
                </c:pt>
                <c:pt idx="2359">
                  <c:v>56047</c:v>
                </c:pt>
                <c:pt idx="2360">
                  <c:v>56054</c:v>
                </c:pt>
                <c:pt idx="2361">
                  <c:v>56061</c:v>
                </c:pt>
                <c:pt idx="2362">
                  <c:v>56068</c:v>
                </c:pt>
                <c:pt idx="2363">
                  <c:v>56075</c:v>
                </c:pt>
                <c:pt idx="2364">
                  <c:v>56082</c:v>
                </c:pt>
                <c:pt idx="2365">
                  <c:v>56089</c:v>
                </c:pt>
                <c:pt idx="2366">
                  <c:v>56096</c:v>
                </c:pt>
                <c:pt idx="2367">
                  <c:v>56103</c:v>
                </c:pt>
                <c:pt idx="2368">
                  <c:v>56110</c:v>
                </c:pt>
                <c:pt idx="2369">
                  <c:v>56117</c:v>
                </c:pt>
                <c:pt idx="2370">
                  <c:v>56124</c:v>
                </c:pt>
                <c:pt idx="2371">
                  <c:v>56131</c:v>
                </c:pt>
                <c:pt idx="2372">
                  <c:v>56138</c:v>
                </c:pt>
                <c:pt idx="2373">
                  <c:v>56145</c:v>
                </c:pt>
                <c:pt idx="2374">
                  <c:v>56152</c:v>
                </c:pt>
                <c:pt idx="2375">
                  <c:v>56159</c:v>
                </c:pt>
                <c:pt idx="2376">
                  <c:v>56166</c:v>
                </c:pt>
                <c:pt idx="2377">
                  <c:v>56173</c:v>
                </c:pt>
                <c:pt idx="2378">
                  <c:v>56180</c:v>
                </c:pt>
                <c:pt idx="2379">
                  <c:v>56187</c:v>
                </c:pt>
                <c:pt idx="2380">
                  <c:v>56194</c:v>
                </c:pt>
                <c:pt idx="2381">
                  <c:v>56201</c:v>
                </c:pt>
                <c:pt idx="2382">
                  <c:v>56208</c:v>
                </c:pt>
                <c:pt idx="2383">
                  <c:v>56215</c:v>
                </c:pt>
                <c:pt idx="2384">
                  <c:v>56222</c:v>
                </c:pt>
                <c:pt idx="2385">
                  <c:v>56229</c:v>
                </c:pt>
                <c:pt idx="2386">
                  <c:v>56236</c:v>
                </c:pt>
                <c:pt idx="2387">
                  <c:v>56248</c:v>
                </c:pt>
                <c:pt idx="2388">
                  <c:v>56254</c:v>
                </c:pt>
                <c:pt idx="2389">
                  <c:v>56258</c:v>
                </c:pt>
                <c:pt idx="2390">
                  <c:v>56265</c:v>
                </c:pt>
                <c:pt idx="2391">
                  <c:v>56272</c:v>
                </c:pt>
                <c:pt idx="2392">
                  <c:v>56279</c:v>
                </c:pt>
                <c:pt idx="2393">
                  <c:v>56286</c:v>
                </c:pt>
                <c:pt idx="2394">
                  <c:v>56293</c:v>
                </c:pt>
                <c:pt idx="2395">
                  <c:v>56300</c:v>
                </c:pt>
                <c:pt idx="2396">
                  <c:v>56307</c:v>
                </c:pt>
                <c:pt idx="2397">
                  <c:v>56314</c:v>
                </c:pt>
                <c:pt idx="2398">
                  <c:v>56321</c:v>
                </c:pt>
                <c:pt idx="2399">
                  <c:v>56328</c:v>
                </c:pt>
                <c:pt idx="2400">
                  <c:v>56339</c:v>
                </c:pt>
                <c:pt idx="2401">
                  <c:v>56342</c:v>
                </c:pt>
                <c:pt idx="2402">
                  <c:v>56349</c:v>
                </c:pt>
                <c:pt idx="2403">
                  <c:v>56356</c:v>
                </c:pt>
                <c:pt idx="2404">
                  <c:v>56363</c:v>
                </c:pt>
                <c:pt idx="2405">
                  <c:v>56373</c:v>
                </c:pt>
                <c:pt idx="2406">
                  <c:v>56380</c:v>
                </c:pt>
                <c:pt idx="2407">
                  <c:v>56384</c:v>
                </c:pt>
                <c:pt idx="2408">
                  <c:v>56391</c:v>
                </c:pt>
                <c:pt idx="2409">
                  <c:v>56398</c:v>
                </c:pt>
                <c:pt idx="2410">
                  <c:v>56405</c:v>
                </c:pt>
                <c:pt idx="2411">
                  <c:v>56412</c:v>
                </c:pt>
                <c:pt idx="2412">
                  <c:v>56422</c:v>
                </c:pt>
                <c:pt idx="2413">
                  <c:v>56426</c:v>
                </c:pt>
                <c:pt idx="2414">
                  <c:v>56433</c:v>
                </c:pt>
                <c:pt idx="2415">
                  <c:v>56440</c:v>
                </c:pt>
                <c:pt idx="2416">
                  <c:v>56447</c:v>
                </c:pt>
                <c:pt idx="2417">
                  <c:v>56454</c:v>
                </c:pt>
                <c:pt idx="2418">
                  <c:v>56461</c:v>
                </c:pt>
                <c:pt idx="2419">
                  <c:v>56468</c:v>
                </c:pt>
                <c:pt idx="2420">
                  <c:v>56475</c:v>
                </c:pt>
                <c:pt idx="2421">
                  <c:v>56482</c:v>
                </c:pt>
                <c:pt idx="2422">
                  <c:v>56489</c:v>
                </c:pt>
                <c:pt idx="2423">
                  <c:v>56496</c:v>
                </c:pt>
                <c:pt idx="2424">
                  <c:v>56503</c:v>
                </c:pt>
                <c:pt idx="2425">
                  <c:v>56510</c:v>
                </c:pt>
                <c:pt idx="2426">
                  <c:v>56517</c:v>
                </c:pt>
                <c:pt idx="2427">
                  <c:v>56524</c:v>
                </c:pt>
                <c:pt idx="2428">
                  <c:v>56531</c:v>
                </c:pt>
                <c:pt idx="2429">
                  <c:v>56538</c:v>
                </c:pt>
                <c:pt idx="2430">
                  <c:v>56545</c:v>
                </c:pt>
                <c:pt idx="2431">
                  <c:v>56552</c:v>
                </c:pt>
                <c:pt idx="2432">
                  <c:v>56559</c:v>
                </c:pt>
                <c:pt idx="2433">
                  <c:v>56566</c:v>
                </c:pt>
                <c:pt idx="2434">
                  <c:v>56573</c:v>
                </c:pt>
                <c:pt idx="2435">
                  <c:v>56580</c:v>
                </c:pt>
                <c:pt idx="2436">
                  <c:v>56587</c:v>
                </c:pt>
                <c:pt idx="2437">
                  <c:v>56594</c:v>
                </c:pt>
                <c:pt idx="2438">
                  <c:v>56601</c:v>
                </c:pt>
                <c:pt idx="2439">
                  <c:v>56612</c:v>
                </c:pt>
                <c:pt idx="2440">
                  <c:v>56619</c:v>
                </c:pt>
                <c:pt idx="2441">
                  <c:v>56625</c:v>
                </c:pt>
                <c:pt idx="2442">
                  <c:v>56632</c:v>
                </c:pt>
                <c:pt idx="2443">
                  <c:v>56639</c:v>
                </c:pt>
                <c:pt idx="2444">
                  <c:v>56646</c:v>
                </c:pt>
                <c:pt idx="2445">
                  <c:v>56653</c:v>
                </c:pt>
                <c:pt idx="2446">
                  <c:v>56660</c:v>
                </c:pt>
                <c:pt idx="2447">
                  <c:v>56667</c:v>
                </c:pt>
                <c:pt idx="2448">
                  <c:v>56674</c:v>
                </c:pt>
                <c:pt idx="2449">
                  <c:v>56681</c:v>
                </c:pt>
                <c:pt idx="2450">
                  <c:v>56688</c:v>
                </c:pt>
                <c:pt idx="2451">
                  <c:v>56695</c:v>
                </c:pt>
                <c:pt idx="2452">
                  <c:v>56702</c:v>
                </c:pt>
                <c:pt idx="2453">
                  <c:v>56709</c:v>
                </c:pt>
                <c:pt idx="2454">
                  <c:v>56716</c:v>
                </c:pt>
                <c:pt idx="2455">
                  <c:v>56725</c:v>
                </c:pt>
                <c:pt idx="2456">
                  <c:v>56730</c:v>
                </c:pt>
                <c:pt idx="2457">
                  <c:v>56737</c:v>
                </c:pt>
                <c:pt idx="2458">
                  <c:v>56744</c:v>
                </c:pt>
                <c:pt idx="2459">
                  <c:v>56751</c:v>
                </c:pt>
                <c:pt idx="2460">
                  <c:v>56758</c:v>
                </c:pt>
                <c:pt idx="2461">
                  <c:v>56766</c:v>
                </c:pt>
                <c:pt idx="2462">
                  <c:v>56774</c:v>
                </c:pt>
                <c:pt idx="2463">
                  <c:v>56780</c:v>
                </c:pt>
                <c:pt idx="2464">
                  <c:v>56787</c:v>
                </c:pt>
                <c:pt idx="2465">
                  <c:v>56795</c:v>
                </c:pt>
                <c:pt idx="2466">
                  <c:v>56802</c:v>
                </c:pt>
                <c:pt idx="2467">
                  <c:v>56809</c:v>
                </c:pt>
                <c:pt idx="2468">
                  <c:v>56816</c:v>
                </c:pt>
                <c:pt idx="2469">
                  <c:v>56823</c:v>
                </c:pt>
                <c:pt idx="2470">
                  <c:v>56830</c:v>
                </c:pt>
                <c:pt idx="2471">
                  <c:v>56837</c:v>
                </c:pt>
                <c:pt idx="2472">
                  <c:v>56844</c:v>
                </c:pt>
                <c:pt idx="2473">
                  <c:v>56851</c:v>
                </c:pt>
                <c:pt idx="2474">
                  <c:v>56858</c:v>
                </c:pt>
                <c:pt idx="2475">
                  <c:v>56865</c:v>
                </c:pt>
                <c:pt idx="2476">
                  <c:v>56872</c:v>
                </c:pt>
                <c:pt idx="2477">
                  <c:v>56879</c:v>
                </c:pt>
                <c:pt idx="2478">
                  <c:v>56886</c:v>
                </c:pt>
                <c:pt idx="2479">
                  <c:v>56893</c:v>
                </c:pt>
                <c:pt idx="2480">
                  <c:v>56900</c:v>
                </c:pt>
                <c:pt idx="2481">
                  <c:v>56907</c:v>
                </c:pt>
                <c:pt idx="2482">
                  <c:v>56914</c:v>
                </c:pt>
                <c:pt idx="2483">
                  <c:v>56921</c:v>
                </c:pt>
                <c:pt idx="2484">
                  <c:v>56928</c:v>
                </c:pt>
                <c:pt idx="2485">
                  <c:v>56935</c:v>
                </c:pt>
                <c:pt idx="2486">
                  <c:v>56942</c:v>
                </c:pt>
                <c:pt idx="2487">
                  <c:v>56949</c:v>
                </c:pt>
                <c:pt idx="2488">
                  <c:v>56956</c:v>
                </c:pt>
                <c:pt idx="2489">
                  <c:v>56963</c:v>
                </c:pt>
                <c:pt idx="2490">
                  <c:v>56970</c:v>
                </c:pt>
                <c:pt idx="2491">
                  <c:v>56977</c:v>
                </c:pt>
                <c:pt idx="2492">
                  <c:v>56984</c:v>
                </c:pt>
                <c:pt idx="2493">
                  <c:v>56991</c:v>
                </c:pt>
                <c:pt idx="2494">
                  <c:v>56998</c:v>
                </c:pt>
                <c:pt idx="2495">
                  <c:v>57005</c:v>
                </c:pt>
                <c:pt idx="2496">
                  <c:v>57012</c:v>
                </c:pt>
                <c:pt idx="2497">
                  <c:v>57019</c:v>
                </c:pt>
                <c:pt idx="2498">
                  <c:v>57026</c:v>
                </c:pt>
                <c:pt idx="2499">
                  <c:v>57033</c:v>
                </c:pt>
                <c:pt idx="2500">
                  <c:v>57040</c:v>
                </c:pt>
                <c:pt idx="2501">
                  <c:v>57047</c:v>
                </c:pt>
                <c:pt idx="2502">
                  <c:v>57054</c:v>
                </c:pt>
                <c:pt idx="2503">
                  <c:v>57061</c:v>
                </c:pt>
                <c:pt idx="2504">
                  <c:v>57068</c:v>
                </c:pt>
                <c:pt idx="2505">
                  <c:v>57076</c:v>
                </c:pt>
                <c:pt idx="2506">
                  <c:v>57083</c:v>
                </c:pt>
                <c:pt idx="2507">
                  <c:v>57090</c:v>
                </c:pt>
                <c:pt idx="2508">
                  <c:v>57097</c:v>
                </c:pt>
                <c:pt idx="2509">
                  <c:v>57104</c:v>
                </c:pt>
                <c:pt idx="2510">
                  <c:v>57112</c:v>
                </c:pt>
                <c:pt idx="2511">
                  <c:v>57118</c:v>
                </c:pt>
                <c:pt idx="2512">
                  <c:v>57125</c:v>
                </c:pt>
                <c:pt idx="2513">
                  <c:v>57132</c:v>
                </c:pt>
                <c:pt idx="2514">
                  <c:v>57139</c:v>
                </c:pt>
                <c:pt idx="2515">
                  <c:v>57146</c:v>
                </c:pt>
                <c:pt idx="2516">
                  <c:v>57153</c:v>
                </c:pt>
                <c:pt idx="2517">
                  <c:v>57160</c:v>
                </c:pt>
                <c:pt idx="2518">
                  <c:v>57167</c:v>
                </c:pt>
                <c:pt idx="2519">
                  <c:v>57174</c:v>
                </c:pt>
                <c:pt idx="2520">
                  <c:v>57181</c:v>
                </c:pt>
                <c:pt idx="2521">
                  <c:v>57188</c:v>
                </c:pt>
                <c:pt idx="2522">
                  <c:v>57195</c:v>
                </c:pt>
                <c:pt idx="2523">
                  <c:v>57202</c:v>
                </c:pt>
                <c:pt idx="2524">
                  <c:v>57209</c:v>
                </c:pt>
                <c:pt idx="2525">
                  <c:v>57216</c:v>
                </c:pt>
                <c:pt idx="2526">
                  <c:v>57223</c:v>
                </c:pt>
                <c:pt idx="2527">
                  <c:v>57230</c:v>
                </c:pt>
                <c:pt idx="2528">
                  <c:v>57237</c:v>
                </c:pt>
                <c:pt idx="2529">
                  <c:v>57244</c:v>
                </c:pt>
                <c:pt idx="2530">
                  <c:v>57251</c:v>
                </c:pt>
                <c:pt idx="2531">
                  <c:v>57258</c:v>
                </c:pt>
                <c:pt idx="2532">
                  <c:v>57265</c:v>
                </c:pt>
                <c:pt idx="2533">
                  <c:v>57272</c:v>
                </c:pt>
                <c:pt idx="2534">
                  <c:v>57279</c:v>
                </c:pt>
                <c:pt idx="2535">
                  <c:v>57286</c:v>
                </c:pt>
                <c:pt idx="2536">
                  <c:v>57293</c:v>
                </c:pt>
                <c:pt idx="2537">
                  <c:v>57300</c:v>
                </c:pt>
                <c:pt idx="2538">
                  <c:v>57307</c:v>
                </c:pt>
                <c:pt idx="2539">
                  <c:v>57314</c:v>
                </c:pt>
                <c:pt idx="2540">
                  <c:v>57321</c:v>
                </c:pt>
                <c:pt idx="2541">
                  <c:v>57328</c:v>
                </c:pt>
                <c:pt idx="2542">
                  <c:v>57335</c:v>
                </c:pt>
                <c:pt idx="2543">
                  <c:v>57343</c:v>
                </c:pt>
                <c:pt idx="2544">
                  <c:v>57350</c:v>
                </c:pt>
                <c:pt idx="2545">
                  <c:v>57357</c:v>
                </c:pt>
                <c:pt idx="2546">
                  <c:v>57364</c:v>
                </c:pt>
                <c:pt idx="2547">
                  <c:v>57371</c:v>
                </c:pt>
                <c:pt idx="2548">
                  <c:v>57378</c:v>
                </c:pt>
                <c:pt idx="2549">
                  <c:v>57385</c:v>
                </c:pt>
                <c:pt idx="2550">
                  <c:v>57392</c:v>
                </c:pt>
                <c:pt idx="2551">
                  <c:v>57399</c:v>
                </c:pt>
                <c:pt idx="2552">
                  <c:v>57406</c:v>
                </c:pt>
                <c:pt idx="2553">
                  <c:v>57413</c:v>
                </c:pt>
                <c:pt idx="2554">
                  <c:v>57420</c:v>
                </c:pt>
                <c:pt idx="2555">
                  <c:v>57427</c:v>
                </c:pt>
                <c:pt idx="2556">
                  <c:v>57434</c:v>
                </c:pt>
                <c:pt idx="2557">
                  <c:v>57441</c:v>
                </c:pt>
                <c:pt idx="2558">
                  <c:v>57448</c:v>
                </c:pt>
                <c:pt idx="2559">
                  <c:v>57459</c:v>
                </c:pt>
                <c:pt idx="2560">
                  <c:v>57462</c:v>
                </c:pt>
                <c:pt idx="2561">
                  <c:v>57469</c:v>
                </c:pt>
                <c:pt idx="2562">
                  <c:v>57476</c:v>
                </c:pt>
                <c:pt idx="2563">
                  <c:v>57483</c:v>
                </c:pt>
                <c:pt idx="2564">
                  <c:v>57490</c:v>
                </c:pt>
                <c:pt idx="2565">
                  <c:v>57500</c:v>
                </c:pt>
                <c:pt idx="2566">
                  <c:v>57504</c:v>
                </c:pt>
                <c:pt idx="2567">
                  <c:v>57511</c:v>
                </c:pt>
                <c:pt idx="2568">
                  <c:v>57521</c:v>
                </c:pt>
                <c:pt idx="2569">
                  <c:v>57525</c:v>
                </c:pt>
                <c:pt idx="2570">
                  <c:v>57532</c:v>
                </c:pt>
                <c:pt idx="2571">
                  <c:v>57539</c:v>
                </c:pt>
                <c:pt idx="2572">
                  <c:v>57546</c:v>
                </c:pt>
                <c:pt idx="2573">
                  <c:v>57553</c:v>
                </c:pt>
                <c:pt idx="2574">
                  <c:v>57560</c:v>
                </c:pt>
                <c:pt idx="2575">
                  <c:v>57567</c:v>
                </c:pt>
                <c:pt idx="2576">
                  <c:v>57574</c:v>
                </c:pt>
                <c:pt idx="2577">
                  <c:v>57581</c:v>
                </c:pt>
                <c:pt idx="2578">
                  <c:v>57588</c:v>
                </c:pt>
                <c:pt idx="2579">
                  <c:v>57595</c:v>
                </c:pt>
                <c:pt idx="2580">
                  <c:v>57602</c:v>
                </c:pt>
                <c:pt idx="2581">
                  <c:v>57609</c:v>
                </c:pt>
                <c:pt idx="2582">
                  <c:v>57616</c:v>
                </c:pt>
                <c:pt idx="2583">
                  <c:v>57623</c:v>
                </c:pt>
                <c:pt idx="2584">
                  <c:v>57630</c:v>
                </c:pt>
                <c:pt idx="2585">
                  <c:v>57637</c:v>
                </c:pt>
                <c:pt idx="2586">
                  <c:v>57644</c:v>
                </c:pt>
                <c:pt idx="2587">
                  <c:v>57651</c:v>
                </c:pt>
                <c:pt idx="2588">
                  <c:v>57658</c:v>
                </c:pt>
                <c:pt idx="2589">
                  <c:v>57665</c:v>
                </c:pt>
                <c:pt idx="2590">
                  <c:v>57672</c:v>
                </c:pt>
                <c:pt idx="2591">
                  <c:v>57679</c:v>
                </c:pt>
                <c:pt idx="2592">
                  <c:v>57686</c:v>
                </c:pt>
                <c:pt idx="2593">
                  <c:v>57693</c:v>
                </c:pt>
                <c:pt idx="2594">
                  <c:v>57700</c:v>
                </c:pt>
                <c:pt idx="2595">
                  <c:v>57712</c:v>
                </c:pt>
                <c:pt idx="2596">
                  <c:v>57717</c:v>
                </c:pt>
                <c:pt idx="2597">
                  <c:v>57724</c:v>
                </c:pt>
                <c:pt idx="2598">
                  <c:v>57731</c:v>
                </c:pt>
                <c:pt idx="2599">
                  <c:v>57738</c:v>
                </c:pt>
                <c:pt idx="2600">
                  <c:v>57745</c:v>
                </c:pt>
                <c:pt idx="2601">
                  <c:v>57752</c:v>
                </c:pt>
                <c:pt idx="2602">
                  <c:v>57759</c:v>
                </c:pt>
                <c:pt idx="2603">
                  <c:v>57766</c:v>
                </c:pt>
                <c:pt idx="2604">
                  <c:v>57773</c:v>
                </c:pt>
                <c:pt idx="2605">
                  <c:v>57780</c:v>
                </c:pt>
                <c:pt idx="2606">
                  <c:v>57787</c:v>
                </c:pt>
                <c:pt idx="2607">
                  <c:v>57794</c:v>
                </c:pt>
                <c:pt idx="2608">
                  <c:v>57801</c:v>
                </c:pt>
                <c:pt idx="2609">
                  <c:v>57808</c:v>
                </c:pt>
                <c:pt idx="2610">
                  <c:v>57817</c:v>
                </c:pt>
                <c:pt idx="2611">
                  <c:v>57822</c:v>
                </c:pt>
                <c:pt idx="2612">
                  <c:v>57829</c:v>
                </c:pt>
                <c:pt idx="2613">
                  <c:v>57836</c:v>
                </c:pt>
                <c:pt idx="2614">
                  <c:v>57843</c:v>
                </c:pt>
                <c:pt idx="2615">
                  <c:v>57850</c:v>
                </c:pt>
                <c:pt idx="2616">
                  <c:v>57858</c:v>
                </c:pt>
                <c:pt idx="2617">
                  <c:v>57866</c:v>
                </c:pt>
                <c:pt idx="2618">
                  <c:v>57872</c:v>
                </c:pt>
                <c:pt idx="2619">
                  <c:v>57879</c:v>
                </c:pt>
                <c:pt idx="2620">
                  <c:v>57887</c:v>
                </c:pt>
                <c:pt idx="2621">
                  <c:v>57894</c:v>
                </c:pt>
                <c:pt idx="2622">
                  <c:v>57901</c:v>
                </c:pt>
                <c:pt idx="2623">
                  <c:v>57908</c:v>
                </c:pt>
                <c:pt idx="2624">
                  <c:v>57915</c:v>
                </c:pt>
                <c:pt idx="2625">
                  <c:v>57922</c:v>
                </c:pt>
                <c:pt idx="2626">
                  <c:v>57929</c:v>
                </c:pt>
                <c:pt idx="2627">
                  <c:v>57936</c:v>
                </c:pt>
                <c:pt idx="2628">
                  <c:v>57943</c:v>
                </c:pt>
                <c:pt idx="2629">
                  <c:v>57950</c:v>
                </c:pt>
                <c:pt idx="2630">
                  <c:v>57957</c:v>
                </c:pt>
                <c:pt idx="2631">
                  <c:v>57964</c:v>
                </c:pt>
                <c:pt idx="2632">
                  <c:v>57971</c:v>
                </c:pt>
                <c:pt idx="2633">
                  <c:v>57978</c:v>
                </c:pt>
                <c:pt idx="2634">
                  <c:v>57985</c:v>
                </c:pt>
                <c:pt idx="2635">
                  <c:v>57992</c:v>
                </c:pt>
                <c:pt idx="2636">
                  <c:v>57999</c:v>
                </c:pt>
                <c:pt idx="2637">
                  <c:v>58006</c:v>
                </c:pt>
                <c:pt idx="2638">
                  <c:v>58013</c:v>
                </c:pt>
                <c:pt idx="2639">
                  <c:v>58020</c:v>
                </c:pt>
                <c:pt idx="2640">
                  <c:v>58027</c:v>
                </c:pt>
                <c:pt idx="2641">
                  <c:v>58034</c:v>
                </c:pt>
                <c:pt idx="2642">
                  <c:v>58041</c:v>
                </c:pt>
                <c:pt idx="2643">
                  <c:v>58048</c:v>
                </c:pt>
                <c:pt idx="2644">
                  <c:v>58055</c:v>
                </c:pt>
                <c:pt idx="2645">
                  <c:v>58062</c:v>
                </c:pt>
                <c:pt idx="2646">
                  <c:v>58074</c:v>
                </c:pt>
                <c:pt idx="2647">
                  <c:v>58078</c:v>
                </c:pt>
                <c:pt idx="2648">
                  <c:v>58084</c:v>
                </c:pt>
                <c:pt idx="2649">
                  <c:v>58091</c:v>
                </c:pt>
                <c:pt idx="2650">
                  <c:v>58098</c:v>
                </c:pt>
                <c:pt idx="2651">
                  <c:v>58105</c:v>
                </c:pt>
                <c:pt idx="2652">
                  <c:v>58112</c:v>
                </c:pt>
                <c:pt idx="2653">
                  <c:v>58119</c:v>
                </c:pt>
                <c:pt idx="2654">
                  <c:v>58126</c:v>
                </c:pt>
                <c:pt idx="2655">
                  <c:v>58133</c:v>
                </c:pt>
                <c:pt idx="2656">
                  <c:v>58140</c:v>
                </c:pt>
                <c:pt idx="2657">
                  <c:v>58147</c:v>
                </c:pt>
                <c:pt idx="2658">
                  <c:v>58154</c:v>
                </c:pt>
                <c:pt idx="2659">
                  <c:v>58161</c:v>
                </c:pt>
                <c:pt idx="2660">
                  <c:v>58168</c:v>
                </c:pt>
                <c:pt idx="2661">
                  <c:v>58175</c:v>
                </c:pt>
                <c:pt idx="2662">
                  <c:v>58182</c:v>
                </c:pt>
                <c:pt idx="2663">
                  <c:v>58189</c:v>
                </c:pt>
                <c:pt idx="2664">
                  <c:v>58197</c:v>
                </c:pt>
                <c:pt idx="2665">
                  <c:v>58204</c:v>
                </c:pt>
                <c:pt idx="2666">
                  <c:v>58210</c:v>
                </c:pt>
                <c:pt idx="2667">
                  <c:v>58217</c:v>
                </c:pt>
                <c:pt idx="2668">
                  <c:v>58224</c:v>
                </c:pt>
                <c:pt idx="2669">
                  <c:v>58231</c:v>
                </c:pt>
                <c:pt idx="2670">
                  <c:v>58238</c:v>
                </c:pt>
                <c:pt idx="2671">
                  <c:v>58245</c:v>
                </c:pt>
                <c:pt idx="2672">
                  <c:v>58252</c:v>
                </c:pt>
                <c:pt idx="2673">
                  <c:v>58259</c:v>
                </c:pt>
                <c:pt idx="2674">
                  <c:v>58266</c:v>
                </c:pt>
                <c:pt idx="2675">
                  <c:v>58273</c:v>
                </c:pt>
                <c:pt idx="2676">
                  <c:v>58280</c:v>
                </c:pt>
                <c:pt idx="2677">
                  <c:v>58287</c:v>
                </c:pt>
                <c:pt idx="2678">
                  <c:v>58294</c:v>
                </c:pt>
                <c:pt idx="2679">
                  <c:v>58301</c:v>
                </c:pt>
                <c:pt idx="2680">
                  <c:v>58308</c:v>
                </c:pt>
                <c:pt idx="2681">
                  <c:v>58315</c:v>
                </c:pt>
                <c:pt idx="2682">
                  <c:v>58322</c:v>
                </c:pt>
                <c:pt idx="2683">
                  <c:v>58329</c:v>
                </c:pt>
                <c:pt idx="2684">
                  <c:v>58336</c:v>
                </c:pt>
                <c:pt idx="2685">
                  <c:v>58343</c:v>
                </c:pt>
                <c:pt idx="2686">
                  <c:v>58350</c:v>
                </c:pt>
                <c:pt idx="2687">
                  <c:v>58357</c:v>
                </c:pt>
                <c:pt idx="2688">
                  <c:v>58364</c:v>
                </c:pt>
                <c:pt idx="2689">
                  <c:v>58371</c:v>
                </c:pt>
                <c:pt idx="2690">
                  <c:v>58378</c:v>
                </c:pt>
                <c:pt idx="2691">
                  <c:v>58385</c:v>
                </c:pt>
                <c:pt idx="2692">
                  <c:v>58392</c:v>
                </c:pt>
                <c:pt idx="2693">
                  <c:v>58399</c:v>
                </c:pt>
                <c:pt idx="2694">
                  <c:v>58406</c:v>
                </c:pt>
                <c:pt idx="2695">
                  <c:v>58413</c:v>
                </c:pt>
                <c:pt idx="2696">
                  <c:v>58420</c:v>
                </c:pt>
                <c:pt idx="2697">
                  <c:v>58427</c:v>
                </c:pt>
                <c:pt idx="2698">
                  <c:v>58439</c:v>
                </c:pt>
                <c:pt idx="2699">
                  <c:v>58445</c:v>
                </c:pt>
                <c:pt idx="2700">
                  <c:v>58449</c:v>
                </c:pt>
                <c:pt idx="2701">
                  <c:v>58456</c:v>
                </c:pt>
                <c:pt idx="2702">
                  <c:v>58463</c:v>
                </c:pt>
                <c:pt idx="2703">
                  <c:v>58470</c:v>
                </c:pt>
                <c:pt idx="2704">
                  <c:v>58477</c:v>
                </c:pt>
                <c:pt idx="2705">
                  <c:v>58484</c:v>
                </c:pt>
                <c:pt idx="2706">
                  <c:v>58491</c:v>
                </c:pt>
                <c:pt idx="2707">
                  <c:v>58498</c:v>
                </c:pt>
                <c:pt idx="2708">
                  <c:v>58505</c:v>
                </c:pt>
                <c:pt idx="2709">
                  <c:v>58512</c:v>
                </c:pt>
                <c:pt idx="2710">
                  <c:v>58519</c:v>
                </c:pt>
                <c:pt idx="2711">
                  <c:v>58526</c:v>
                </c:pt>
                <c:pt idx="2712">
                  <c:v>58533</c:v>
                </c:pt>
                <c:pt idx="2713">
                  <c:v>58540</c:v>
                </c:pt>
                <c:pt idx="2714">
                  <c:v>58551</c:v>
                </c:pt>
                <c:pt idx="2715">
                  <c:v>58554</c:v>
                </c:pt>
                <c:pt idx="2716">
                  <c:v>58561</c:v>
                </c:pt>
                <c:pt idx="2717">
                  <c:v>58568</c:v>
                </c:pt>
                <c:pt idx="2718">
                  <c:v>58575</c:v>
                </c:pt>
                <c:pt idx="2719">
                  <c:v>58582</c:v>
                </c:pt>
                <c:pt idx="2720">
                  <c:v>58592</c:v>
                </c:pt>
                <c:pt idx="2721">
                  <c:v>58596</c:v>
                </c:pt>
                <c:pt idx="2722">
                  <c:v>58603</c:v>
                </c:pt>
                <c:pt idx="2723">
                  <c:v>58610</c:v>
                </c:pt>
                <c:pt idx="2724">
                  <c:v>58620</c:v>
                </c:pt>
                <c:pt idx="2725">
                  <c:v>58624</c:v>
                </c:pt>
                <c:pt idx="2726">
                  <c:v>58631</c:v>
                </c:pt>
                <c:pt idx="2727">
                  <c:v>58638</c:v>
                </c:pt>
                <c:pt idx="2728">
                  <c:v>58645</c:v>
                </c:pt>
                <c:pt idx="2729">
                  <c:v>58652</c:v>
                </c:pt>
                <c:pt idx="2730">
                  <c:v>58659</c:v>
                </c:pt>
                <c:pt idx="2731">
                  <c:v>58666</c:v>
                </c:pt>
                <c:pt idx="2732">
                  <c:v>58673</c:v>
                </c:pt>
                <c:pt idx="2733">
                  <c:v>58680</c:v>
                </c:pt>
                <c:pt idx="2734">
                  <c:v>58687</c:v>
                </c:pt>
                <c:pt idx="2735">
                  <c:v>58694</c:v>
                </c:pt>
                <c:pt idx="2736">
                  <c:v>58701</c:v>
                </c:pt>
                <c:pt idx="2737">
                  <c:v>58708</c:v>
                </c:pt>
                <c:pt idx="2738">
                  <c:v>58715</c:v>
                </c:pt>
                <c:pt idx="2739">
                  <c:v>58722</c:v>
                </c:pt>
                <c:pt idx="2740">
                  <c:v>58729</c:v>
                </c:pt>
                <c:pt idx="2741">
                  <c:v>58736</c:v>
                </c:pt>
                <c:pt idx="2742">
                  <c:v>58743</c:v>
                </c:pt>
                <c:pt idx="2743">
                  <c:v>58750</c:v>
                </c:pt>
                <c:pt idx="2744">
                  <c:v>58757</c:v>
                </c:pt>
                <c:pt idx="2745">
                  <c:v>58764</c:v>
                </c:pt>
                <c:pt idx="2746">
                  <c:v>58771</c:v>
                </c:pt>
                <c:pt idx="2747">
                  <c:v>58778</c:v>
                </c:pt>
                <c:pt idx="2748">
                  <c:v>58785</c:v>
                </c:pt>
                <c:pt idx="2749">
                  <c:v>58792</c:v>
                </c:pt>
                <c:pt idx="2750">
                  <c:v>58802</c:v>
                </c:pt>
                <c:pt idx="2751">
                  <c:v>58809</c:v>
                </c:pt>
                <c:pt idx="2752">
                  <c:v>58816</c:v>
                </c:pt>
                <c:pt idx="2753">
                  <c:v>58820</c:v>
                </c:pt>
                <c:pt idx="2754">
                  <c:v>58827</c:v>
                </c:pt>
                <c:pt idx="2755">
                  <c:v>58834</c:v>
                </c:pt>
                <c:pt idx="2756">
                  <c:v>58841</c:v>
                </c:pt>
                <c:pt idx="2757">
                  <c:v>58848</c:v>
                </c:pt>
                <c:pt idx="2758">
                  <c:v>58855</c:v>
                </c:pt>
                <c:pt idx="2759">
                  <c:v>58862</c:v>
                </c:pt>
                <c:pt idx="2760">
                  <c:v>58869</c:v>
                </c:pt>
                <c:pt idx="2761">
                  <c:v>58876</c:v>
                </c:pt>
                <c:pt idx="2762">
                  <c:v>58883</c:v>
                </c:pt>
                <c:pt idx="2763">
                  <c:v>58890</c:v>
                </c:pt>
                <c:pt idx="2764">
                  <c:v>58897</c:v>
                </c:pt>
                <c:pt idx="2765">
                  <c:v>58908</c:v>
                </c:pt>
                <c:pt idx="2766">
                  <c:v>58911</c:v>
                </c:pt>
                <c:pt idx="2767">
                  <c:v>58918</c:v>
                </c:pt>
                <c:pt idx="2768">
                  <c:v>58925</c:v>
                </c:pt>
                <c:pt idx="2769">
                  <c:v>58932</c:v>
                </c:pt>
                <c:pt idx="2770">
                  <c:v>58939</c:v>
                </c:pt>
                <c:pt idx="2771">
                  <c:v>58949</c:v>
                </c:pt>
                <c:pt idx="2772">
                  <c:v>58953</c:v>
                </c:pt>
                <c:pt idx="2773">
                  <c:v>58960</c:v>
                </c:pt>
                <c:pt idx="2774">
                  <c:v>58967</c:v>
                </c:pt>
                <c:pt idx="2775">
                  <c:v>58974</c:v>
                </c:pt>
                <c:pt idx="2776">
                  <c:v>58984</c:v>
                </c:pt>
                <c:pt idx="2777">
                  <c:v>58988</c:v>
                </c:pt>
                <c:pt idx="2778">
                  <c:v>58995</c:v>
                </c:pt>
                <c:pt idx="2779">
                  <c:v>59002</c:v>
                </c:pt>
                <c:pt idx="2780">
                  <c:v>59009</c:v>
                </c:pt>
                <c:pt idx="2781">
                  <c:v>59016</c:v>
                </c:pt>
                <c:pt idx="2782">
                  <c:v>59023</c:v>
                </c:pt>
                <c:pt idx="2783">
                  <c:v>59030</c:v>
                </c:pt>
                <c:pt idx="2784">
                  <c:v>59037</c:v>
                </c:pt>
                <c:pt idx="2785">
                  <c:v>59044</c:v>
                </c:pt>
                <c:pt idx="2786">
                  <c:v>59051</c:v>
                </c:pt>
                <c:pt idx="2787">
                  <c:v>59058</c:v>
                </c:pt>
                <c:pt idx="2788">
                  <c:v>59065</c:v>
                </c:pt>
                <c:pt idx="2789">
                  <c:v>59072</c:v>
                </c:pt>
                <c:pt idx="2790">
                  <c:v>59079</c:v>
                </c:pt>
                <c:pt idx="2791">
                  <c:v>59086</c:v>
                </c:pt>
                <c:pt idx="2792">
                  <c:v>59093</c:v>
                </c:pt>
                <c:pt idx="2793">
                  <c:v>59100</c:v>
                </c:pt>
                <c:pt idx="2794">
                  <c:v>59107</c:v>
                </c:pt>
                <c:pt idx="2795">
                  <c:v>59114</c:v>
                </c:pt>
                <c:pt idx="2796">
                  <c:v>59121</c:v>
                </c:pt>
                <c:pt idx="2797">
                  <c:v>59128</c:v>
                </c:pt>
                <c:pt idx="2798">
                  <c:v>59135</c:v>
                </c:pt>
                <c:pt idx="2799">
                  <c:v>59142</c:v>
                </c:pt>
                <c:pt idx="2800">
                  <c:v>59149</c:v>
                </c:pt>
                <c:pt idx="2801">
                  <c:v>59156</c:v>
                </c:pt>
                <c:pt idx="2802">
                  <c:v>59163</c:v>
                </c:pt>
                <c:pt idx="2803">
                  <c:v>59170</c:v>
                </c:pt>
                <c:pt idx="2804">
                  <c:v>59180</c:v>
                </c:pt>
                <c:pt idx="2805">
                  <c:v>59184</c:v>
                </c:pt>
                <c:pt idx="2806">
                  <c:v>59191</c:v>
                </c:pt>
                <c:pt idx="2807">
                  <c:v>59198</c:v>
                </c:pt>
                <c:pt idx="2808">
                  <c:v>59205</c:v>
                </c:pt>
                <c:pt idx="2809">
                  <c:v>59212</c:v>
                </c:pt>
                <c:pt idx="2810">
                  <c:v>59219</c:v>
                </c:pt>
                <c:pt idx="2811">
                  <c:v>59226</c:v>
                </c:pt>
                <c:pt idx="2812">
                  <c:v>59233</c:v>
                </c:pt>
                <c:pt idx="2813">
                  <c:v>59240</c:v>
                </c:pt>
                <c:pt idx="2814">
                  <c:v>59247</c:v>
                </c:pt>
                <c:pt idx="2815">
                  <c:v>59258</c:v>
                </c:pt>
                <c:pt idx="2816">
                  <c:v>59261</c:v>
                </c:pt>
                <c:pt idx="2817">
                  <c:v>59268</c:v>
                </c:pt>
                <c:pt idx="2818">
                  <c:v>59275</c:v>
                </c:pt>
                <c:pt idx="2819">
                  <c:v>59282</c:v>
                </c:pt>
                <c:pt idx="2820">
                  <c:v>59289</c:v>
                </c:pt>
                <c:pt idx="2821">
                  <c:v>59299</c:v>
                </c:pt>
                <c:pt idx="2822">
                  <c:v>59303</c:v>
                </c:pt>
                <c:pt idx="2823">
                  <c:v>59310</c:v>
                </c:pt>
                <c:pt idx="2824">
                  <c:v>59317</c:v>
                </c:pt>
                <c:pt idx="2825">
                  <c:v>59324</c:v>
                </c:pt>
                <c:pt idx="2826">
                  <c:v>59331</c:v>
                </c:pt>
                <c:pt idx="2827">
                  <c:v>59338</c:v>
                </c:pt>
                <c:pt idx="2828">
                  <c:v>59348</c:v>
                </c:pt>
                <c:pt idx="2829">
                  <c:v>59352</c:v>
                </c:pt>
                <c:pt idx="2830">
                  <c:v>59359</c:v>
                </c:pt>
                <c:pt idx="2831">
                  <c:v>59366</c:v>
                </c:pt>
                <c:pt idx="2832">
                  <c:v>59373</c:v>
                </c:pt>
                <c:pt idx="2833">
                  <c:v>59380</c:v>
                </c:pt>
                <c:pt idx="2834">
                  <c:v>59387</c:v>
                </c:pt>
                <c:pt idx="2835">
                  <c:v>59394</c:v>
                </c:pt>
                <c:pt idx="2836">
                  <c:v>59401</c:v>
                </c:pt>
                <c:pt idx="2837">
                  <c:v>59408</c:v>
                </c:pt>
                <c:pt idx="2838">
                  <c:v>59415</c:v>
                </c:pt>
                <c:pt idx="2839">
                  <c:v>59422</c:v>
                </c:pt>
                <c:pt idx="2840">
                  <c:v>59429</c:v>
                </c:pt>
                <c:pt idx="2841">
                  <c:v>59436</c:v>
                </c:pt>
                <c:pt idx="2842">
                  <c:v>59443</c:v>
                </c:pt>
                <c:pt idx="2843">
                  <c:v>59450</c:v>
                </c:pt>
                <c:pt idx="2844">
                  <c:v>59457</c:v>
                </c:pt>
                <c:pt idx="2845">
                  <c:v>59464</c:v>
                </c:pt>
                <c:pt idx="2846">
                  <c:v>59471</c:v>
                </c:pt>
                <c:pt idx="2847">
                  <c:v>59478</c:v>
                </c:pt>
                <c:pt idx="2848">
                  <c:v>59485</c:v>
                </c:pt>
                <c:pt idx="2849">
                  <c:v>59492</c:v>
                </c:pt>
                <c:pt idx="2850">
                  <c:v>59499</c:v>
                </c:pt>
                <c:pt idx="2851">
                  <c:v>59506</c:v>
                </c:pt>
                <c:pt idx="2852">
                  <c:v>59513</c:v>
                </c:pt>
                <c:pt idx="2853">
                  <c:v>59520</c:v>
                </c:pt>
                <c:pt idx="2854">
                  <c:v>59527</c:v>
                </c:pt>
                <c:pt idx="2855">
                  <c:v>59534</c:v>
                </c:pt>
                <c:pt idx="2856">
                  <c:v>59541</c:v>
                </c:pt>
                <c:pt idx="2857">
                  <c:v>59548</c:v>
                </c:pt>
                <c:pt idx="2858">
                  <c:v>59555</c:v>
                </c:pt>
                <c:pt idx="2859">
                  <c:v>59562</c:v>
                </c:pt>
                <c:pt idx="2860">
                  <c:v>59569</c:v>
                </c:pt>
                <c:pt idx="2861">
                  <c:v>59576</c:v>
                </c:pt>
                <c:pt idx="2862">
                  <c:v>59583</c:v>
                </c:pt>
                <c:pt idx="2863">
                  <c:v>59590</c:v>
                </c:pt>
                <c:pt idx="2864">
                  <c:v>59597</c:v>
                </c:pt>
                <c:pt idx="2865">
                  <c:v>59604</c:v>
                </c:pt>
                <c:pt idx="2866">
                  <c:v>59611</c:v>
                </c:pt>
                <c:pt idx="2867">
                  <c:v>59618</c:v>
                </c:pt>
                <c:pt idx="2868">
                  <c:v>59625</c:v>
                </c:pt>
                <c:pt idx="2869">
                  <c:v>59632</c:v>
                </c:pt>
                <c:pt idx="2870">
                  <c:v>59643</c:v>
                </c:pt>
                <c:pt idx="2871">
                  <c:v>59646</c:v>
                </c:pt>
                <c:pt idx="2872">
                  <c:v>59653</c:v>
                </c:pt>
                <c:pt idx="2873">
                  <c:v>59660</c:v>
                </c:pt>
                <c:pt idx="2874">
                  <c:v>59667</c:v>
                </c:pt>
                <c:pt idx="2875">
                  <c:v>59674</c:v>
                </c:pt>
                <c:pt idx="2876">
                  <c:v>59684</c:v>
                </c:pt>
                <c:pt idx="2877">
                  <c:v>59688</c:v>
                </c:pt>
                <c:pt idx="2878">
                  <c:v>59695</c:v>
                </c:pt>
                <c:pt idx="2879">
                  <c:v>59702</c:v>
                </c:pt>
                <c:pt idx="2880">
                  <c:v>59712</c:v>
                </c:pt>
                <c:pt idx="2881">
                  <c:v>59716</c:v>
                </c:pt>
                <c:pt idx="2882">
                  <c:v>59723</c:v>
                </c:pt>
                <c:pt idx="2883">
                  <c:v>59730</c:v>
                </c:pt>
                <c:pt idx="2884">
                  <c:v>59737</c:v>
                </c:pt>
                <c:pt idx="2885">
                  <c:v>59744</c:v>
                </c:pt>
                <c:pt idx="2886">
                  <c:v>59751</c:v>
                </c:pt>
                <c:pt idx="2887">
                  <c:v>59758</c:v>
                </c:pt>
                <c:pt idx="2888">
                  <c:v>59765</c:v>
                </c:pt>
                <c:pt idx="2889">
                  <c:v>59772</c:v>
                </c:pt>
                <c:pt idx="2890">
                  <c:v>59779</c:v>
                </c:pt>
                <c:pt idx="2891">
                  <c:v>59786</c:v>
                </c:pt>
                <c:pt idx="2892">
                  <c:v>59793</c:v>
                </c:pt>
                <c:pt idx="2893">
                  <c:v>59800</c:v>
                </c:pt>
                <c:pt idx="2894">
                  <c:v>59807</c:v>
                </c:pt>
                <c:pt idx="2895">
                  <c:v>59814</c:v>
                </c:pt>
                <c:pt idx="2896">
                  <c:v>59821</c:v>
                </c:pt>
                <c:pt idx="2897">
                  <c:v>59828</c:v>
                </c:pt>
                <c:pt idx="2898">
                  <c:v>59835</c:v>
                </c:pt>
                <c:pt idx="2899">
                  <c:v>59842</c:v>
                </c:pt>
                <c:pt idx="2900">
                  <c:v>59849</c:v>
                </c:pt>
                <c:pt idx="2901">
                  <c:v>59856</c:v>
                </c:pt>
                <c:pt idx="2902">
                  <c:v>59863</c:v>
                </c:pt>
                <c:pt idx="2903">
                  <c:v>59870</c:v>
                </c:pt>
                <c:pt idx="2904">
                  <c:v>59877</c:v>
                </c:pt>
                <c:pt idx="2905">
                  <c:v>59884</c:v>
                </c:pt>
                <c:pt idx="2906">
                  <c:v>59891</c:v>
                </c:pt>
                <c:pt idx="2907">
                  <c:v>59903</c:v>
                </c:pt>
                <c:pt idx="2908">
                  <c:v>59908</c:v>
                </c:pt>
                <c:pt idx="2909">
                  <c:v>59915</c:v>
                </c:pt>
                <c:pt idx="2910">
                  <c:v>59922</c:v>
                </c:pt>
                <c:pt idx="2911">
                  <c:v>59929</c:v>
                </c:pt>
                <c:pt idx="2912">
                  <c:v>59936</c:v>
                </c:pt>
                <c:pt idx="2913">
                  <c:v>59943</c:v>
                </c:pt>
                <c:pt idx="2914">
                  <c:v>59950</c:v>
                </c:pt>
                <c:pt idx="2915">
                  <c:v>59957</c:v>
                </c:pt>
                <c:pt idx="2916">
                  <c:v>59964</c:v>
                </c:pt>
                <c:pt idx="2917">
                  <c:v>59971</c:v>
                </c:pt>
                <c:pt idx="2918">
                  <c:v>59978</c:v>
                </c:pt>
                <c:pt idx="2919">
                  <c:v>59985</c:v>
                </c:pt>
                <c:pt idx="2920">
                  <c:v>59992</c:v>
                </c:pt>
                <c:pt idx="2921">
                  <c:v>60001</c:v>
                </c:pt>
                <c:pt idx="2922">
                  <c:v>60006</c:v>
                </c:pt>
                <c:pt idx="2923">
                  <c:v>60013</c:v>
                </c:pt>
                <c:pt idx="2924">
                  <c:v>60020</c:v>
                </c:pt>
                <c:pt idx="2925">
                  <c:v>60028</c:v>
                </c:pt>
                <c:pt idx="2926">
                  <c:v>60035</c:v>
                </c:pt>
                <c:pt idx="2927">
                  <c:v>60042</c:v>
                </c:pt>
                <c:pt idx="2928">
                  <c:v>60050</c:v>
                </c:pt>
                <c:pt idx="2929">
                  <c:v>60056</c:v>
                </c:pt>
                <c:pt idx="2930">
                  <c:v>60063</c:v>
                </c:pt>
                <c:pt idx="2931">
                  <c:v>60070</c:v>
                </c:pt>
                <c:pt idx="2932">
                  <c:v>60078</c:v>
                </c:pt>
                <c:pt idx="2933">
                  <c:v>60085</c:v>
                </c:pt>
                <c:pt idx="2934">
                  <c:v>60092</c:v>
                </c:pt>
                <c:pt idx="2935">
                  <c:v>60099</c:v>
                </c:pt>
                <c:pt idx="2936">
                  <c:v>60106</c:v>
                </c:pt>
                <c:pt idx="2937">
                  <c:v>60113</c:v>
                </c:pt>
                <c:pt idx="2938">
                  <c:v>60120</c:v>
                </c:pt>
                <c:pt idx="2939">
                  <c:v>60127</c:v>
                </c:pt>
                <c:pt idx="2940">
                  <c:v>60134</c:v>
                </c:pt>
                <c:pt idx="2941">
                  <c:v>60141</c:v>
                </c:pt>
                <c:pt idx="2942">
                  <c:v>60148</c:v>
                </c:pt>
                <c:pt idx="2943">
                  <c:v>60155</c:v>
                </c:pt>
                <c:pt idx="2944">
                  <c:v>60162</c:v>
                </c:pt>
                <c:pt idx="2945">
                  <c:v>60169</c:v>
                </c:pt>
                <c:pt idx="2946">
                  <c:v>60176</c:v>
                </c:pt>
                <c:pt idx="2947">
                  <c:v>60183</c:v>
                </c:pt>
                <c:pt idx="2948">
                  <c:v>60190</c:v>
                </c:pt>
                <c:pt idx="2949">
                  <c:v>60197</c:v>
                </c:pt>
                <c:pt idx="2950">
                  <c:v>60204</c:v>
                </c:pt>
                <c:pt idx="2951">
                  <c:v>60211</c:v>
                </c:pt>
                <c:pt idx="2952">
                  <c:v>60218</c:v>
                </c:pt>
                <c:pt idx="2953">
                  <c:v>60225</c:v>
                </c:pt>
                <c:pt idx="2954">
                  <c:v>60232</c:v>
                </c:pt>
                <c:pt idx="2955">
                  <c:v>60239</c:v>
                </c:pt>
                <c:pt idx="2956">
                  <c:v>60246</c:v>
                </c:pt>
                <c:pt idx="2957">
                  <c:v>60253</c:v>
                </c:pt>
                <c:pt idx="2958">
                  <c:v>60265</c:v>
                </c:pt>
                <c:pt idx="2959">
                  <c:v>60269</c:v>
                </c:pt>
                <c:pt idx="2960">
                  <c:v>60275</c:v>
                </c:pt>
                <c:pt idx="2961">
                  <c:v>60281</c:v>
                </c:pt>
                <c:pt idx="2962">
                  <c:v>60288</c:v>
                </c:pt>
                <c:pt idx="2963">
                  <c:v>60295</c:v>
                </c:pt>
                <c:pt idx="2964">
                  <c:v>60302</c:v>
                </c:pt>
                <c:pt idx="2965">
                  <c:v>60309</c:v>
                </c:pt>
                <c:pt idx="2966">
                  <c:v>60316</c:v>
                </c:pt>
                <c:pt idx="2967">
                  <c:v>60323</c:v>
                </c:pt>
                <c:pt idx="2968">
                  <c:v>60330</c:v>
                </c:pt>
                <c:pt idx="2969">
                  <c:v>60337</c:v>
                </c:pt>
                <c:pt idx="2970">
                  <c:v>60344</c:v>
                </c:pt>
                <c:pt idx="2971">
                  <c:v>60351</c:v>
                </c:pt>
                <c:pt idx="2972">
                  <c:v>60359</c:v>
                </c:pt>
                <c:pt idx="2973">
                  <c:v>60366</c:v>
                </c:pt>
                <c:pt idx="2974">
                  <c:v>60373</c:v>
                </c:pt>
                <c:pt idx="2975">
                  <c:v>60380</c:v>
                </c:pt>
                <c:pt idx="2976">
                  <c:v>60387</c:v>
                </c:pt>
                <c:pt idx="2977">
                  <c:v>60395</c:v>
                </c:pt>
                <c:pt idx="2978">
                  <c:v>60401</c:v>
                </c:pt>
                <c:pt idx="2979">
                  <c:v>60408</c:v>
                </c:pt>
                <c:pt idx="2980">
                  <c:v>60415</c:v>
                </c:pt>
                <c:pt idx="2981">
                  <c:v>60422</c:v>
                </c:pt>
                <c:pt idx="2982">
                  <c:v>60429</c:v>
                </c:pt>
                <c:pt idx="2983">
                  <c:v>60436</c:v>
                </c:pt>
                <c:pt idx="2984">
                  <c:v>60443</c:v>
                </c:pt>
                <c:pt idx="2985">
                  <c:v>60450</c:v>
                </c:pt>
                <c:pt idx="2986">
                  <c:v>60457</c:v>
                </c:pt>
                <c:pt idx="2987">
                  <c:v>60464</c:v>
                </c:pt>
                <c:pt idx="2988">
                  <c:v>60471</c:v>
                </c:pt>
                <c:pt idx="2989">
                  <c:v>60478</c:v>
                </c:pt>
                <c:pt idx="2990">
                  <c:v>60485</c:v>
                </c:pt>
                <c:pt idx="2991">
                  <c:v>60492</c:v>
                </c:pt>
                <c:pt idx="2992">
                  <c:v>60499</c:v>
                </c:pt>
                <c:pt idx="2993">
                  <c:v>60506</c:v>
                </c:pt>
                <c:pt idx="2994">
                  <c:v>60513</c:v>
                </c:pt>
                <c:pt idx="2995">
                  <c:v>60520</c:v>
                </c:pt>
                <c:pt idx="2996">
                  <c:v>60527</c:v>
                </c:pt>
                <c:pt idx="2997">
                  <c:v>60534</c:v>
                </c:pt>
                <c:pt idx="2998">
                  <c:v>60541</c:v>
                </c:pt>
                <c:pt idx="2999">
                  <c:v>60548</c:v>
                </c:pt>
                <c:pt idx="3000">
                  <c:v>60555</c:v>
                </c:pt>
                <c:pt idx="3001">
                  <c:v>60562</c:v>
                </c:pt>
                <c:pt idx="3002">
                  <c:v>60569</c:v>
                </c:pt>
                <c:pt idx="3003">
                  <c:v>60576</c:v>
                </c:pt>
                <c:pt idx="3004">
                  <c:v>60583</c:v>
                </c:pt>
                <c:pt idx="3005">
                  <c:v>60590</c:v>
                </c:pt>
                <c:pt idx="3006">
                  <c:v>60597</c:v>
                </c:pt>
                <c:pt idx="3007">
                  <c:v>60604</c:v>
                </c:pt>
                <c:pt idx="3008">
                  <c:v>60611</c:v>
                </c:pt>
                <c:pt idx="3009">
                  <c:v>60618</c:v>
                </c:pt>
                <c:pt idx="3010">
                  <c:v>60629</c:v>
                </c:pt>
                <c:pt idx="3011">
                  <c:v>60636</c:v>
                </c:pt>
                <c:pt idx="3012">
                  <c:v>60640</c:v>
                </c:pt>
                <c:pt idx="3013">
                  <c:v>60646</c:v>
                </c:pt>
                <c:pt idx="3014">
                  <c:v>60653</c:v>
                </c:pt>
                <c:pt idx="3015">
                  <c:v>60660</c:v>
                </c:pt>
                <c:pt idx="3016">
                  <c:v>60667</c:v>
                </c:pt>
                <c:pt idx="3017">
                  <c:v>60674</c:v>
                </c:pt>
                <c:pt idx="3018">
                  <c:v>60681</c:v>
                </c:pt>
                <c:pt idx="3019">
                  <c:v>60688</c:v>
                </c:pt>
                <c:pt idx="3020">
                  <c:v>60695</c:v>
                </c:pt>
                <c:pt idx="3021">
                  <c:v>60702</c:v>
                </c:pt>
                <c:pt idx="3022">
                  <c:v>60709</c:v>
                </c:pt>
                <c:pt idx="3023">
                  <c:v>60716</c:v>
                </c:pt>
                <c:pt idx="3024">
                  <c:v>60723</c:v>
                </c:pt>
                <c:pt idx="3025">
                  <c:v>60730</c:v>
                </c:pt>
                <c:pt idx="3026">
                  <c:v>60737</c:v>
                </c:pt>
                <c:pt idx="3027">
                  <c:v>60744</c:v>
                </c:pt>
                <c:pt idx="3028">
                  <c:v>60751</c:v>
                </c:pt>
                <c:pt idx="3029">
                  <c:v>60758</c:v>
                </c:pt>
                <c:pt idx="3030">
                  <c:v>60765</c:v>
                </c:pt>
                <c:pt idx="3031">
                  <c:v>60773</c:v>
                </c:pt>
                <c:pt idx="3032">
                  <c:v>60779</c:v>
                </c:pt>
                <c:pt idx="3033">
                  <c:v>60786</c:v>
                </c:pt>
                <c:pt idx="3034">
                  <c:v>60793</c:v>
                </c:pt>
                <c:pt idx="3035">
                  <c:v>60800</c:v>
                </c:pt>
                <c:pt idx="3036">
                  <c:v>60807</c:v>
                </c:pt>
                <c:pt idx="3037">
                  <c:v>60814</c:v>
                </c:pt>
                <c:pt idx="3038">
                  <c:v>60821</c:v>
                </c:pt>
                <c:pt idx="3039">
                  <c:v>60828</c:v>
                </c:pt>
                <c:pt idx="3040">
                  <c:v>60835</c:v>
                </c:pt>
                <c:pt idx="3041">
                  <c:v>60842</c:v>
                </c:pt>
                <c:pt idx="3042">
                  <c:v>60849</c:v>
                </c:pt>
                <c:pt idx="3043">
                  <c:v>60856</c:v>
                </c:pt>
                <c:pt idx="3044">
                  <c:v>60863</c:v>
                </c:pt>
                <c:pt idx="3045">
                  <c:v>60870</c:v>
                </c:pt>
                <c:pt idx="3046">
                  <c:v>60877</c:v>
                </c:pt>
                <c:pt idx="3047">
                  <c:v>60884</c:v>
                </c:pt>
                <c:pt idx="3048">
                  <c:v>60891</c:v>
                </c:pt>
                <c:pt idx="3049">
                  <c:v>60898</c:v>
                </c:pt>
                <c:pt idx="3050">
                  <c:v>60905</c:v>
                </c:pt>
                <c:pt idx="3051">
                  <c:v>60912</c:v>
                </c:pt>
                <c:pt idx="3052">
                  <c:v>60919</c:v>
                </c:pt>
                <c:pt idx="3053">
                  <c:v>60926</c:v>
                </c:pt>
                <c:pt idx="3054">
                  <c:v>60933</c:v>
                </c:pt>
                <c:pt idx="3055">
                  <c:v>60940</c:v>
                </c:pt>
                <c:pt idx="3056">
                  <c:v>60947</c:v>
                </c:pt>
                <c:pt idx="3057">
                  <c:v>60954</c:v>
                </c:pt>
                <c:pt idx="3058">
                  <c:v>60961</c:v>
                </c:pt>
                <c:pt idx="3059">
                  <c:v>60968</c:v>
                </c:pt>
                <c:pt idx="3060">
                  <c:v>60975</c:v>
                </c:pt>
                <c:pt idx="3061">
                  <c:v>60982</c:v>
                </c:pt>
                <c:pt idx="3062">
                  <c:v>60989</c:v>
                </c:pt>
                <c:pt idx="3063">
                  <c:v>60996</c:v>
                </c:pt>
                <c:pt idx="3064">
                  <c:v>61004</c:v>
                </c:pt>
                <c:pt idx="3065">
                  <c:v>61010</c:v>
                </c:pt>
                <c:pt idx="3066">
                  <c:v>61017</c:v>
                </c:pt>
                <c:pt idx="3067">
                  <c:v>61024</c:v>
                </c:pt>
                <c:pt idx="3068">
                  <c:v>61031</c:v>
                </c:pt>
                <c:pt idx="3069">
                  <c:v>61038</c:v>
                </c:pt>
                <c:pt idx="3070">
                  <c:v>61045</c:v>
                </c:pt>
                <c:pt idx="3071">
                  <c:v>61052</c:v>
                </c:pt>
                <c:pt idx="3072">
                  <c:v>61059</c:v>
                </c:pt>
                <c:pt idx="3073">
                  <c:v>61066</c:v>
                </c:pt>
                <c:pt idx="3074">
                  <c:v>61073</c:v>
                </c:pt>
                <c:pt idx="3075">
                  <c:v>61080</c:v>
                </c:pt>
                <c:pt idx="3076">
                  <c:v>61087</c:v>
                </c:pt>
                <c:pt idx="3077">
                  <c:v>61094</c:v>
                </c:pt>
                <c:pt idx="3078">
                  <c:v>61101</c:v>
                </c:pt>
                <c:pt idx="3079">
                  <c:v>61108</c:v>
                </c:pt>
                <c:pt idx="3080">
                  <c:v>61115</c:v>
                </c:pt>
                <c:pt idx="3081">
                  <c:v>61122</c:v>
                </c:pt>
                <c:pt idx="3082">
                  <c:v>61130</c:v>
                </c:pt>
                <c:pt idx="3083">
                  <c:v>61136</c:v>
                </c:pt>
                <c:pt idx="3084">
                  <c:v>61143</c:v>
                </c:pt>
                <c:pt idx="3085">
                  <c:v>61150</c:v>
                </c:pt>
                <c:pt idx="3086">
                  <c:v>61157</c:v>
                </c:pt>
                <c:pt idx="3087">
                  <c:v>61164</c:v>
                </c:pt>
                <c:pt idx="3088">
                  <c:v>61171</c:v>
                </c:pt>
                <c:pt idx="3089">
                  <c:v>61178</c:v>
                </c:pt>
                <c:pt idx="3090">
                  <c:v>61185</c:v>
                </c:pt>
                <c:pt idx="3091">
                  <c:v>61192</c:v>
                </c:pt>
                <c:pt idx="3092">
                  <c:v>61199</c:v>
                </c:pt>
                <c:pt idx="3093">
                  <c:v>61206</c:v>
                </c:pt>
                <c:pt idx="3094">
                  <c:v>61213</c:v>
                </c:pt>
                <c:pt idx="3095">
                  <c:v>61220</c:v>
                </c:pt>
                <c:pt idx="3096">
                  <c:v>61227</c:v>
                </c:pt>
                <c:pt idx="3097">
                  <c:v>61234</c:v>
                </c:pt>
                <c:pt idx="3098">
                  <c:v>61241</c:v>
                </c:pt>
                <c:pt idx="3099">
                  <c:v>61248</c:v>
                </c:pt>
                <c:pt idx="3100">
                  <c:v>61255</c:v>
                </c:pt>
                <c:pt idx="3101">
                  <c:v>61262</c:v>
                </c:pt>
                <c:pt idx="3102">
                  <c:v>61269</c:v>
                </c:pt>
                <c:pt idx="3103">
                  <c:v>61276</c:v>
                </c:pt>
                <c:pt idx="3104">
                  <c:v>61283</c:v>
                </c:pt>
                <c:pt idx="3105">
                  <c:v>61290</c:v>
                </c:pt>
                <c:pt idx="3106">
                  <c:v>61297</c:v>
                </c:pt>
                <c:pt idx="3107">
                  <c:v>61304</c:v>
                </c:pt>
                <c:pt idx="3108">
                  <c:v>61311</c:v>
                </c:pt>
                <c:pt idx="3109">
                  <c:v>61318</c:v>
                </c:pt>
                <c:pt idx="3110">
                  <c:v>61325</c:v>
                </c:pt>
                <c:pt idx="3111">
                  <c:v>61332</c:v>
                </c:pt>
                <c:pt idx="3112">
                  <c:v>61339</c:v>
                </c:pt>
                <c:pt idx="3113">
                  <c:v>61346</c:v>
                </c:pt>
                <c:pt idx="3114">
                  <c:v>61353</c:v>
                </c:pt>
                <c:pt idx="3115">
                  <c:v>61360</c:v>
                </c:pt>
                <c:pt idx="3116">
                  <c:v>61367</c:v>
                </c:pt>
                <c:pt idx="3117">
                  <c:v>61374</c:v>
                </c:pt>
                <c:pt idx="3118">
                  <c:v>61381</c:v>
                </c:pt>
                <c:pt idx="3119">
                  <c:v>61388</c:v>
                </c:pt>
                <c:pt idx="3120">
                  <c:v>61395</c:v>
                </c:pt>
                <c:pt idx="3121">
                  <c:v>61402</c:v>
                </c:pt>
                <c:pt idx="3122">
                  <c:v>61409</c:v>
                </c:pt>
                <c:pt idx="3123">
                  <c:v>61416</c:v>
                </c:pt>
                <c:pt idx="3124">
                  <c:v>61423</c:v>
                </c:pt>
                <c:pt idx="3125">
                  <c:v>61430</c:v>
                </c:pt>
                <c:pt idx="3126">
                  <c:v>61437</c:v>
                </c:pt>
                <c:pt idx="3127">
                  <c:v>61444</c:v>
                </c:pt>
                <c:pt idx="3128">
                  <c:v>61451</c:v>
                </c:pt>
                <c:pt idx="3129">
                  <c:v>61458</c:v>
                </c:pt>
                <c:pt idx="3130">
                  <c:v>61465</c:v>
                </c:pt>
                <c:pt idx="3131">
                  <c:v>61472</c:v>
                </c:pt>
                <c:pt idx="3132">
                  <c:v>61479</c:v>
                </c:pt>
                <c:pt idx="3133">
                  <c:v>61487</c:v>
                </c:pt>
                <c:pt idx="3134">
                  <c:v>61494</c:v>
                </c:pt>
                <c:pt idx="3135">
                  <c:v>61501</c:v>
                </c:pt>
                <c:pt idx="3136">
                  <c:v>61508</c:v>
                </c:pt>
                <c:pt idx="3137">
                  <c:v>61518</c:v>
                </c:pt>
                <c:pt idx="3138">
                  <c:v>61522</c:v>
                </c:pt>
                <c:pt idx="3139">
                  <c:v>61529</c:v>
                </c:pt>
                <c:pt idx="3140">
                  <c:v>61539</c:v>
                </c:pt>
                <c:pt idx="3141">
                  <c:v>61543</c:v>
                </c:pt>
                <c:pt idx="3142">
                  <c:v>61550</c:v>
                </c:pt>
                <c:pt idx="3143">
                  <c:v>61557</c:v>
                </c:pt>
                <c:pt idx="3144">
                  <c:v>61564</c:v>
                </c:pt>
                <c:pt idx="3145">
                  <c:v>61571</c:v>
                </c:pt>
                <c:pt idx="3146">
                  <c:v>61578</c:v>
                </c:pt>
                <c:pt idx="3147">
                  <c:v>61585</c:v>
                </c:pt>
                <c:pt idx="3148">
                  <c:v>61592</c:v>
                </c:pt>
                <c:pt idx="3149">
                  <c:v>61599</c:v>
                </c:pt>
                <c:pt idx="3150">
                  <c:v>61606</c:v>
                </c:pt>
                <c:pt idx="3151">
                  <c:v>61613</c:v>
                </c:pt>
                <c:pt idx="3152">
                  <c:v>61620</c:v>
                </c:pt>
                <c:pt idx="3153">
                  <c:v>61627</c:v>
                </c:pt>
                <c:pt idx="3154">
                  <c:v>61634</c:v>
                </c:pt>
                <c:pt idx="3155">
                  <c:v>61641</c:v>
                </c:pt>
                <c:pt idx="3156">
                  <c:v>61648</c:v>
                </c:pt>
                <c:pt idx="3157">
                  <c:v>61655</c:v>
                </c:pt>
                <c:pt idx="3158">
                  <c:v>61662</c:v>
                </c:pt>
                <c:pt idx="3159">
                  <c:v>61669</c:v>
                </c:pt>
                <c:pt idx="3160">
                  <c:v>61676</c:v>
                </c:pt>
                <c:pt idx="3161">
                  <c:v>61683</c:v>
                </c:pt>
                <c:pt idx="3162">
                  <c:v>61690</c:v>
                </c:pt>
                <c:pt idx="3163">
                  <c:v>61697</c:v>
                </c:pt>
                <c:pt idx="3164">
                  <c:v>61704</c:v>
                </c:pt>
                <c:pt idx="3165">
                  <c:v>61711</c:v>
                </c:pt>
                <c:pt idx="3166">
                  <c:v>61718</c:v>
                </c:pt>
                <c:pt idx="3167">
                  <c:v>61730</c:v>
                </c:pt>
                <c:pt idx="3168">
                  <c:v>61735</c:v>
                </c:pt>
                <c:pt idx="3169">
                  <c:v>61742</c:v>
                </c:pt>
                <c:pt idx="3170">
                  <c:v>61749</c:v>
                </c:pt>
                <c:pt idx="3171">
                  <c:v>61756</c:v>
                </c:pt>
                <c:pt idx="3172">
                  <c:v>61763</c:v>
                </c:pt>
                <c:pt idx="3173">
                  <c:v>61770</c:v>
                </c:pt>
                <c:pt idx="3174">
                  <c:v>61777</c:v>
                </c:pt>
                <c:pt idx="3175">
                  <c:v>61784</c:v>
                </c:pt>
                <c:pt idx="3176">
                  <c:v>61791</c:v>
                </c:pt>
                <c:pt idx="3177">
                  <c:v>61798</c:v>
                </c:pt>
                <c:pt idx="3178">
                  <c:v>61805</c:v>
                </c:pt>
                <c:pt idx="3179">
                  <c:v>61812</c:v>
                </c:pt>
                <c:pt idx="3180">
                  <c:v>61819</c:v>
                </c:pt>
                <c:pt idx="3181">
                  <c:v>61826</c:v>
                </c:pt>
                <c:pt idx="3182">
                  <c:v>61835</c:v>
                </c:pt>
                <c:pt idx="3183">
                  <c:v>61840</c:v>
                </c:pt>
                <c:pt idx="3184">
                  <c:v>61847</c:v>
                </c:pt>
                <c:pt idx="3185">
                  <c:v>61854</c:v>
                </c:pt>
                <c:pt idx="3186">
                  <c:v>61861</c:v>
                </c:pt>
                <c:pt idx="3187">
                  <c:v>61868</c:v>
                </c:pt>
                <c:pt idx="3188">
                  <c:v>61876</c:v>
                </c:pt>
                <c:pt idx="3189">
                  <c:v>61884</c:v>
                </c:pt>
                <c:pt idx="3190">
                  <c:v>61890</c:v>
                </c:pt>
                <c:pt idx="3191">
                  <c:v>61897</c:v>
                </c:pt>
                <c:pt idx="3192">
                  <c:v>61905</c:v>
                </c:pt>
                <c:pt idx="3193">
                  <c:v>61912</c:v>
                </c:pt>
                <c:pt idx="3194">
                  <c:v>61919</c:v>
                </c:pt>
                <c:pt idx="3195">
                  <c:v>61926</c:v>
                </c:pt>
                <c:pt idx="3196">
                  <c:v>61933</c:v>
                </c:pt>
                <c:pt idx="3197">
                  <c:v>61940</c:v>
                </c:pt>
                <c:pt idx="3198">
                  <c:v>61947</c:v>
                </c:pt>
                <c:pt idx="3199">
                  <c:v>61954</c:v>
                </c:pt>
                <c:pt idx="3200">
                  <c:v>61961</c:v>
                </c:pt>
                <c:pt idx="3201">
                  <c:v>61968</c:v>
                </c:pt>
                <c:pt idx="3202">
                  <c:v>61975</c:v>
                </c:pt>
                <c:pt idx="3203">
                  <c:v>61982</c:v>
                </c:pt>
                <c:pt idx="3204">
                  <c:v>61989</c:v>
                </c:pt>
                <c:pt idx="3205">
                  <c:v>61996</c:v>
                </c:pt>
                <c:pt idx="3206">
                  <c:v>62003</c:v>
                </c:pt>
                <c:pt idx="3207">
                  <c:v>62010</c:v>
                </c:pt>
                <c:pt idx="3208">
                  <c:v>62017</c:v>
                </c:pt>
                <c:pt idx="3209">
                  <c:v>62024</c:v>
                </c:pt>
                <c:pt idx="3210">
                  <c:v>62031</c:v>
                </c:pt>
                <c:pt idx="3211">
                  <c:v>62038</c:v>
                </c:pt>
                <c:pt idx="3212">
                  <c:v>62045</c:v>
                </c:pt>
                <c:pt idx="3213">
                  <c:v>62052</c:v>
                </c:pt>
                <c:pt idx="3214">
                  <c:v>62059</c:v>
                </c:pt>
                <c:pt idx="3215">
                  <c:v>62066</c:v>
                </c:pt>
                <c:pt idx="3216">
                  <c:v>62073</c:v>
                </c:pt>
                <c:pt idx="3217">
                  <c:v>62080</c:v>
                </c:pt>
                <c:pt idx="3218">
                  <c:v>62092</c:v>
                </c:pt>
                <c:pt idx="3219">
                  <c:v>62096</c:v>
                </c:pt>
                <c:pt idx="3220">
                  <c:v>62102</c:v>
                </c:pt>
                <c:pt idx="3221">
                  <c:v>62109</c:v>
                </c:pt>
                <c:pt idx="3222">
                  <c:v>62116</c:v>
                </c:pt>
                <c:pt idx="3223">
                  <c:v>62123</c:v>
                </c:pt>
                <c:pt idx="3224">
                  <c:v>62130</c:v>
                </c:pt>
                <c:pt idx="3225">
                  <c:v>62137</c:v>
                </c:pt>
                <c:pt idx="3226">
                  <c:v>62144</c:v>
                </c:pt>
                <c:pt idx="3227">
                  <c:v>62151</c:v>
                </c:pt>
                <c:pt idx="3228">
                  <c:v>62158</c:v>
                </c:pt>
                <c:pt idx="3229">
                  <c:v>62165</c:v>
                </c:pt>
                <c:pt idx="3230">
                  <c:v>62172</c:v>
                </c:pt>
                <c:pt idx="3231">
                  <c:v>62179</c:v>
                </c:pt>
                <c:pt idx="3232">
                  <c:v>62186</c:v>
                </c:pt>
                <c:pt idx="3233">
                  <c:v>62193</c:v>
                </c:pt>
                <c:pt idx="3234">
                  <c:v>62200</c:v>
                </c:pt>
                <c:pt idx="3235">
                  <c:v>62207</c:v>
                </c:pt>
                <c:pt idx="3236">
                  <c:v>62215</c:v>
                </c:pt>
                <c:pt idx="3237">
                  <c:v>62222</c:v>
                </c:pt>
                <c:pt idx="3238">
                  <c:v>62228</c:v>
                </c:pt>
                <c:pt idx="3239">
                  <c:v>62235</c:v>
                </c:pt>
                <c:pt idx="3240">
                  <c:v>62242</c:v>
                </c:pt>
                <c:pt idx="3241">
                  <c:v>62249</c:v>
                </c:pt>
                <c:pt idx="3242">
                  <c:v>62256</c:v>
                </c:pt>
                <c:pt idx="3243">
                  <c:v>62263</c:v>
                </c:pt>
                <c:pt idx="3244">
                  <c:v>62270</c:v>
                </c:pt>
                <c:pt idx="3245">
                  <c:v>62277</c:v>
                </c:pt>
                <c:pt idx="3246">
                  <c:v>62284</c:v>
                </c:pt>
                <c:pt idx="3247">
                  <c:v>62291</c:v>
                </c:pt>
                <c:pt idx="3248">
                  <c:v>62298</c:v>
                </c:pt>
                <c:pt idx="3249">
                  <c:v>62305</c:v>
                </c:pt>
                <c:pt idx="3250">
                  <c:v>62312</c:v>
                </c:pt>
                <c:pt idx="3251">
                  <c:v>62319</c:v>
                </c:pt>
                <c:pt idx="3252">
                  <c:v>62326</c:v>
                </c:pt>
                <c:pt idx="3253">
                  <c:v>62333</c:v>
                </c:pt>
                <c:pt idx="3254">
                  <c:v>62340</c:v>
                </c:pt>
                <c:pt idx="3255">
                  <c:v>62347</c:v>
                </c:pt>
                <c:pt idx="3256">
                  <c:v>62354</c:v>
                </c:pt>
                <c:pt idx="3257">
                  <c:v>62361</c:v>
                </c:pt>
                <c:pt idx="3258">
                  <c:v>62368</c:v>
                </c:pt>
                <c:pt idx="3259">
                  <c:v>62375</c:v>
                </c:pt>
                <c:pt idx="3260">
                  <c:v>62382</c:v>
                </c:pt>
                <c:pt idx="3261">
                  <c:v>62389</c:v>
                </c:pt>
                <c:pt idx="3262">
                  <c:v>62396</c:v>
                </c:pt>
                <c:pt idx="3263">
                  <c:v>62403</c:v>
                </c:pt>
                <c:pt idx="3264">
                  <c:v>62410</c:v>
                </c:pt>
                <c:pt idx="3265">
                  <c:v>62417</c:v>
                </c:pt>
                <c:pt idx="3266">
                  <c:v>62424</c:v>
                </c:pt>
                <c:pt idx="3267">
                  <c:v>62431</c:v>
                </c:pt>
                <c:pt idx="3268">
                  <c:v>62438</c:v>
                </c:pt>
                <c:pt idx="3269">
                  <c:v>62445</c:v>
                </c:pt>
                <c:pt idx="3270">
                  <c:v>62457</c:v>
                </c:pt>
                <c:pt idx="3271">
                  <c:v>62463</c:v>
                </c:pt>
                <c:pt idx="3272">
                  <c:v>62467</c:v>
                </c:pt>
                <c:pt idx="3273">
                  <c:v>62474</c:v>
                </c:pt>
                <c:pt idx="3274">
                  <c:v>62481</c:v>
                </c:pt>
                <c:pt idx="3275">
                  <c:v>62488</c:v>
                </c:pt>
                <c:pt idx="3276">
                  <c:v>62495</c:v>
                </c:pt>
                <c:pt idx="3277">
                  <c:v>62502</c:v>
                </c:pt>
                <c:pt idx="3278">
                  <c:v>62509</c:v>
                </c:pt>
                <c:pt idx="3279">
                  <c:v>62516</c:v>
                </c:pt>
                <c:pt idx="3280">
                  <c:v>62523</c:v>
                </c:pt>
                <c:pt idx="3281">
                  <c:v>62530</c:v>
                </c:pt>
                <c:pt idx="3282">
                  <c:v>62537</c:v>
                </c:pt>
                <c:pt idx="3283">
                  <c:v>62544</c:v>
                </c:pt>
                <c:pt idx="3284">
                  <c:v>62551</c:v>
                </c:pt>
                <c:pt idx="3285">
                  <c:v>62558</c:v>
                </c:pt>
                <c:pt idx="3286">
                  <c:v>62569</c:v>
                </c:pt>
                <c:pt idx="3287">
                  <c:v>62572</c:v>
                </c:pt>
                <c:pt idx="3288">
                  <c:v>62582</c:v>
                </c:pt>
                <c:pt idx="3289">
                  <c:v>62586</c:v>
                </c:pt>
                <c:pt idx="3290">
                  <c:v>62593</c:v>
                </c:pt>
                <c:pt idx="3291">
                  <c:v>62600</c:v>
                </c:pt>
                <c:pt idx="3292">
                  <c:v>62610</c:v>
                </c:pt>
                <c:pt idx="3293">
                  <c:v>62614</c:v>
                </c:pt>
                <c:pt idx="3294">
                  <c:v>62621</c:v>
                </c:pt>
                <c:pt idx="3295">
                  <c:v>62631</c:v>
                </c:pt>
                <c:pt idx="3296">
                  <c:v>62635</c:v>
                </c:pt>
                <c:pt idx="3297">
                  <c:v>62642</c:v>
                </c:pt>
                <c:pt idx="3298">
                  <c:v>62649</c:v>
                </c:pt>
                <c:pt idx="3299">
                  <c:v>62656</c:v>
                </c:pt>
                <c:pt idx="3300">
                  <c:v>62663</c:v>
                </c:pt>
                <c:pt idx="3301">
                  <c:v>62670</c:v>
                </c:pt>
                <c:pt idx="3302">
                  <c:v>62677</c:v>
                </c:pt>
                <c:pt idx="3303">
                  <c:v>62684</c:v>
                </c:pt>
                <c:pt idx="3304">
                  <c:v>62691</c:v>
                </c:pt>
                <c:pt idx="3305">
                  <c:v>62698</c:v>
                </c:pt>
                <c:pt idx="3306">
                  <c:v>62705</c:v>
                </c:pt>
                <c:pt idx="3307">
                  <c:v>62712</c:v>
                </c:pt>
                <c:pt idx="3308">
                  <c:v>62719</c:v>
                </c:pt>
                <c:pt idx="3309">
                  <c:v>62726</c:v>
                </c:pt>
                <c:pt idx="3310">
                  <c:v>62733</c:v>
                </c:pt>
                <c:pt idx="3311">
                  <c:v>62740</c:v>
                </c:pt>
                <c:pt idx="3312">
                  <c:v>62747</c:v>
                </c:pt>
                <c:pt idx="3313">
                  <c:v>62754</c:v>
                </c:pt>
                <c:pt idx="3314">
                  <c:v>62761</c:v>
                </c:pt>
                <c:pt idx="3315">
                  <c:v>62768</c:v>
                </c:pt>
                <c:pt idx="3316">
                  <c:v>62775</c:v>
                </c:pt>
                <c:pt idx="3317">
                  <c:v>62782</c:v>
                </c:pt>
                <c:pt idx="3318">
                  <c:v>62789</c:v>
                </c:pt>
                <c:pt idx="3319">
                  <c:v>62796</c:v>
                </c:pt>
                <c:pt idx="3320">
                  <c:v>62803</c:v>
                </c:pt>
                <c:pt idx="3321">
                  <c:v>62810</c:v>
                </c:pt>
                <c:pt idx="3322">
                  <c:v>62821</c:v>
                </c:pt>
                <c:pt idx="3323">
                  <c:v>62828</c:v>
                </c:pt>
                <c:pt idx="3324">
                  <c:v>62834</c:v>
                </c:pt>
                <c:pt idx="3325">
                  <c:v>62841</c:v>
                </c:pt>
                <c:pt idx="3326">
                  <c:v>62848</c:v>
                </c:pt>
                <c:pt idx="3327">
                  <c:v>62855</c:v>
                </c:pt>
                <c:pt idx="3328">
                  <c:v>62862</c:v>
                </c:pt>
                <c:pt idx="3329">
                  <c:v>62869</c:v>
                </c:pt>
                <c:pt idx="3330">
                  <c:v>62876</c:v>
                </c:pt>
                <c:pt idx="3331">
                  <c:v>62883</c:v>
                </c:pt>
                <c:pt idx="3332">
                  <c:v>62890</c:v>
                </c:pt>
                <c:pt idx="3333">
                  <c:v>62897</c:v>
                </c:pt>
                <c:pt idx="3334">
                  <c:v>62904</c:v>
                </c:pt>
                <c:pt idx="3335">
                  <c:v>62911</c:v>
                </c:pt>
                <c:pt idx="3336">
                  <c:v>62918</c:v>
                </c:pt>
                <c:pt idx="3337">
                  <c:v>62927</c:v>
                </c:pt>
                <c:pt idx="3338">
                  <c:v>62932</c:v>
                </c:pt>
                <c:pt idx="3339">
                  <c:v>62939</c:v>
                </c:pt>
                <c:pt idx="3340">
                  <c:v>62946</c:v>
                </c:pt>
                <c:pt idx="3341">
                  <c:v>62953</c:v>
                </c:pt>
                <c:pt idx="3342">
                  <c:v>62960</c:v>
                </c:pt>
                <c:pt idx="3343">
                  <c:v>62968</c:v>
                </c:pt>
                <c:pt idx="3344">
                  <c:v>62976</c:v>
                </c:pt>
                <c:pt idx="3345">
                  <c:v>62982</c:v>
                </c:pt>
                <c:pt idx="3346">
                  <c:v>62989</c:v>
                </c:pt>
                <c:pt idx="3347">
                  <c:v>62996</c:v>
                </c:pt>
                <c:pt idx="3348">
                  <c:v>63004</c:v>
                </c:pt>
                <c:pt idx="3349">
                  <c:v>63011</c:v>
                </c:pt>
                <c:pt idx="3350">
                  <c:v>63018</c:v>
                </c:pt>
                <c:pt idx="3351">
                  <c:v>63025</c:v>
                </c:pt>
                <c:pt idx="3352">
                  <c:v>63032</c:v>
                </c:pt>
                <c:pt idx="3353">
                  <c:v>63039</c:v>
                </c:pt>
                <c:pt idx="3354">
                  <c:v>63046</c:v>
                </c:pt>
                <c:pt idx="3355">
                  <c:v>63053</c:v>
                </c:pt>
                <c:pt idx="3356">
                  <c:v>63060</c:v>
                </c:pt>
                <c:pt idx="3357">
                  <c:v>63067</c:v>
                </c:pt>
                <c:pt idx="3358">
                  <c:v>63074</c:v>
                </c:pt>
                <c:pt idx="3359">
                  <c:v>63081</c:v>
                </c:pt>
                <c:pt idx="3360">
                  <c:v>63088</c:v>
                </c:pt>
                <c:pt idx="3361">
                  <c:v>63095</c:v>
                </c:pt>
                <c:pt idx="3362">
                  <c:v>63102</c:v>
                </c:pt>
                <c:pt idx="3363">
                  <c:v>63109</c:v>
                </c:pt>
                <c:pt idx="3364">
                  <c:v>63116</c:v>
                </c:pt>
                <c:pt idx="3365">
                  <c:v>63123</c:v>
                </c:pt>
                <c:pt idx="3366">
                  <c:v>63130</c:v>
                </c:pt>
                <c:pt idx="3367">
                  <c:v>63137</c:v>
                </c:pt>
                <c:pt idx="3368">
                  <c:v>63144</c:v>
                </c:pt>
                <c:pt idx="3369">
                  <c:v>63151</c:v>
                </c:pt>
                <c:pt idx="3370">
                  <c:v>63158</c:v>
                </c:pt>
                <c:pt idx="3371">
                  <c:v>63165</c:v>
                </c:pt>
                <c:pt idx="3372">
                  <c:v>63172</c:v>
                </c:pt>
                <c:pt idx="3373">
                  <c:v>63179</c:v>
                </c:pt>
                <c:pt idx="3374">
                  <c:v>63187</c:v>
                </c:pt>
                <c:pt idx="3375">
                  <c:v>63194</c:v>
                </c:pt>
                <c:pt idx="3376">
                  <c:v>63201</c:v>
                </c:pt>
                <c:pt idx="3377">
                  <c:v>63208</c:v>
                </c:pt>
                <c:pt idx="3378">
                  <c:v>63215</c:v>
                </c:pt>
                <c:pt idx="3379">
                  <c:v>63222</c:v>
                </c:pt>
                <c:pt idx="3380">
                  <c:v>63229</c:v>
                </c:pt>
                <c:pt idx="3381">
                  <c:v>63236</c:v>
                </c:pt>
                <c:pt idx="3382">
                  <c:v>63243</c:v>
                </c:pt>
                <c:pt idx="3383">
                  <c:v>63250</c:v>
                </c:pt>
                <c:pt idx="3384">
                  <c:v>63257</c:v>
                </c:pt>
                <c:pt idx="3385">
                  <c:v>63264</c:v>
                </c:pt>
                <c:pt idx="3386">
                  <c:v>63271</c:v>
                </c:pt>
                <c:pt idx="3387">
                  <c:v>63278</c:v>
                </c:pt>
                <c:pt idx="3388">
                  <c:v>63285</c:v>
                </c:pt>
                <c:pt idx="3389">
                  <c:v>63292</c:v>
                </c:pt>
                <c:pt idx="3390">
                  <c:v>63299</c:v>
                </c:pt>
                <c:pt idx="3391">
                  <c:v>63306</c:v>
                </c:pt>
                <c:pt idx="3392">
                  <c:v>63314</c:v>
                </c:pt>
                <c:pt idx="3393">
                  <c:v>63320</c:v>
                </c:pt>
                <c:pt idx="3394">
                  <c:v>63327</c:v>
                </c:pt>
                <c:pt idx="3395">
                  <c:v>63334</c:v>
                </c:pt>
                <c:pt idx="3396">
                  <c:v>63341</c:v>
                </c:pt>
                <c:pt idx="3397">
                  <c:v>63348</c:v>
                </c:pt>
                <c:pt idx="3398">
                  <c:v>63355</c:v>
                </c:pt>
                <c:pt idx="3399">
                  <c:v>63362</c:v>
                </c:pt>
                <c:pt idx="3400">
                  <c:v>63369</c:v>
                </c:pt>
                <c:pt idx="3401">
                  <c:v>63376</c:v>
                </c:pt>
                <c:pt idx="3402">
                  <c:v>63383</c:v>
                </c:pt>
                <c:pt idx="3403">
                  <c:v>63390</c:v>
                </c:pt>
                <c:pt idx="3404">
                  <c:v>63397</c:v>
                </c:pt>
                <c:pt idx="3405">
                  <c:v>63404</c:v>
                </c:pt>
                <c:pt idx="3406">
                  <c:v>63411</c:v>
                </c:pt>
                <c:pt idx="3407">
                  <c:v>63418</c:v>
                </c:pt>
                <c:pt idx="3408">
                  <c:v>63425</c:v>
                </c:pt>
                <c:pt idx="3409">
                  <c:v>63432</c:v>
                </c:pt>
                <c:pt idx="3410">
                  <c:v>63439</c:v>
                </c:pt>
                <c:pt idx="3411">
                  <c:v>63446</c:v>
                </c:pt>
                <c:pt idx="3412">
                  <c:v>63453</c:v>
                </c:pt>
                <c:pt idx="3413">
                  <c:v>63460</c:v>
                </c:pt>
                <c:pt idx="3414">
                  <c:v>63467</c:v>
                </c:pt>
                <c:pt idx="3415">
                  <c:v>63474</c:v>
                </c:pt>
                <c:pt idx="3416">
                  <c:v>63481</c:v>
                </c:pt>
                <c:pt idx="3417">
                  <c:v>63488</c:v>
                </c:pt>
                <c:pt idx="3418">
                  <c:v>63495</c:v>
                </c:pt>
                <c:pt idx="3419">
                  <c:v>63502</c:v>
                </c:pt>
                <c:pt idx="3420">
                  <c:v>63509</c:v>
                </c:pt>
                <c:pt idx="3421">
                  <c:v>63516</c:v>
                </c:pt>
                <c:pt idx="3422">
                  <c:v>63523</c:v>
                </c:pt>
                <c:pt idx="3423">
                  <c:v>63530</c:v>
                </c:pt>
                <c:pt idx="3424">
                  <c:v>63537</c:v>
                </c:pt>
                <c:pt idx="3425">
                  <c:v>63544</c:v>
                </c:pt>
                <c:pt idx="3426">
                  <c:v>63552</c:v>
                </c:pt>
                <c:pt idx="3427">
                  <c:v>63559</c:v>
                </c:pt>
                <c:pt idx="3428">
                  <c:v>63566</c:v>
                </c:pt>
                <c:pt idx="3429">
                  <c:v>63573</c:v>
                </c:pt>
                <c:pt idx="3430">
                  <c:v>63580</c:v>
                </c:pt>
                <c:pt idx="3431">
                  <c:v>63587</c:v>
                </c:pt>
                <c:pt idx="3432">
                  <c:v>63594</c:v>
                </c:pt>
                <c:pt idx="3433">
                  <c:v>63601</c:v>
                </c:pt>
                <c:pt idx="3434">
                  <c:v>63608</c:v>
                </c:pt>
                <c:pt idx="3435">
                  <c:v>63615</c:v>
                </c:pt>
                <c:pt idx="3436">
                  <c:v>63622</c:v>
                </c:pt>
                <c:pt idx="3437">
                  <c:v>63629</c:v>
                </c:pt>
                <c:pt idx="3438">
                  <c:v>63636</c:v>
                </c:pt>
                <c:pt idx="3439">
                  <c:v>63643</c:v>
                </c:pt>
                <c:pt idx="3440">
                  <c:v>63650</c:v>
                </c:pt>
                <c:pt idx="3441">
                  <c:v>63661</c:v>
                </c:pt>
                <c:pt idx="3442">
                  <c:v>63664</c:v>
                </c:pt>
                <c:pt idx="3443">
                  <c:v>63671</c:v>
                </c:pt>
                <c:pt idx="3444">
                  <c:v>63678</c:v>
                </c:pt>
                <c:pt idx="3445">
                  <c:v>63685</c:v>
                </c:pt>
                <c:pt idx="3446">
                  <c:v>63692</c:v>
                </c:pt>
                <c:pt idx="3447">
                  <c:v>63702</c:v>
                </c:pt>
                <c:pt idx="3448">
                  <c:v>63706</c:v>
                </c:pt>
                <c:pt idx="3449">
                  <c:v>63713</c:v>
                </c:pt>
                <c:pt idx="3450">
                  <c:v>63720</c:v>
                </c:pt>
                <c:pt idx="3451">
                  <c:v>63730</c:v>
                </c:pt>
                <c:pt idx="3452">
                  <c:v>63734</c:v>
                </c:pt>
                <c:pt idx="3453">
                  <c:v>63741</c:v>
                </c:pt>
                <c:pt idx="3454">
                  <c:v>63748</c:v>
                </c:pt>
                <c:pt idx="3455">
                  <c:v>63755</c:v>
                </c:pt>
                <c:pt idx="3456">
                  <c:v>63762</c:v>
                </c:pt>
                <c:pt idx="3457">
                  <c:v>63769</c:v>
                </c:pt>
                <c:pt idx="3458">
                  <c:v>63776</c:v>
                </c:pt>
                <c:pt idx="3459">
                  <c:v>63783</c:v>
                </c:pt>
                <c:pt idx="3460">
                  <c:v>63790</c:v>
                </c:pt>
                <c:pt idx="3461">
                  <c:v>63797</c:v>
                </c:pt>
                <c:pt idx="3462">
                  <c:v>63804</c:v>
                </c:pt>
                <c:pt idx="3463">
                  <c:v>63811</c:v>
                </c:pt>
                <c:pt idx="3464">
                  <c:v>63818</c:v>
                </c:pt>
                <c:pt idx="3465">
                  <c:v>63825</c:v>
                </c:pt>
                <c:pt idx="3466">
                  <c:v>63832</c:v>
                </c:pt>
                <c:pt idx="3467">
                  <c:v>63839</c:v>
                </c:pt>
                <c:pt idx="3468">
                  <c:v>63846</c:v>
                </c:pt>
                <c:pt idx="3469">
                  <c:v>63853</c:v>
                </c:pt>
                <c:pt idx="3470">
                  <c:v>63860</c:v>
                </c:pt>
                <c:pt idx="3471">
                  <c:v>63867</c:v>
                </c:pt>
                <c:pt idx="3472">
                  <c:v>63874</c:v>
                </c:pt>
                <c:pt idx="3473">
                  <c:v>63881</c:v>
                </c:pt>
                <c:pt idx="3474">
                  <c:v>63888</c:v>
                </c:pt>
                <c:pt idx="3475">
                  <c:v>63895</c:v>
                </c:pt>
                <c:pt idx="3476">
                  <c:v>63902</c:v>
                </c:pt>
                <c:pt idx="3477">
                  <c:v>63909</c:v>
                </c:pt>
                <c:pt idx="3478">
                  <c:v>63921</c:v>
                </c:pt>
                <c:pt idx="3479">
                  <c:v>63926</c:v>
                </c:pt>
                <c:pt idx="3480">
                  <c:v>63933</c:v>
                </c:pt>
                <c:pt idx="3481">
                  <c:v>63940</c:v>
                </c:pt>
                <c:pt idx="3482">
                  <c:v>63947</c:v>
                </c:pt>
                <c:pt idx="3483">
                  <c:v>63954</c:v>
                </c:pt>
                <c:pt idx="3484">
                  <c:v>63961</c:v>
                </c:pt>
                <c:pt idx="3485">
                  <c:v>63968</c:v>
                </c:pt>
                <c:pt idx="3486">
                  <c:v>63975</c:v>
                </c:pt>
                <c:pt idx="3487">
                  <c:v>63982</c:v>
                </c:pt>
                <c:pt idx="3488">
                  <c:v>63989</c:v>
                </c:pt>
                <c:pt idx="3489">
                  <c:v>63996</c:v>
                </c:pt>
                <c:pt idx="3490">
                  <c:v>64003</c:v>
                </c:pt>
                <c:pt idx="3491">
                  <c:v>64010</c:v>
                </c:pt>
                <c:pt idx="3492">
                  <c:v>64019</c:v>
                </c:pt>
                <c:pt idx="3493">
                  <c:v>64024</c:v>
                </c:pt>
                <c:pt idx="3494">
                  <c:v>64031</c:v>
                </c:pt>
                <c:pt idx="3495">
                  <c:v>64038</c:v>
                </c:pt>
                <c:pt idx="3496">
                  <c:v>64045</c:v>
                </c:pt>
                <c:pt idx="3497">
                  <c:v>64052</c:v>
                </c:pt>
                <c:pt idx="3498">
                  <c:v>64060</c:v>
                </c:pt>
                <c:pt idx="3499">
                  <c:v>64068</c:v>
                </c:pt>
                <c:pt idx="3500">
                  <c:v>64074</c:v>
                </c:pt>
                <c:pt idx="3501">
                  <c:v>64081</c:v>
                </c:pt>
                <c:pt idx="3502">
                  <c:v>64088</c:v>
                </c:pt>
                <c:pt idx="3503">
                  <c:v>64096</c:v>
                </c:pt>
                <c:pt idx="3504">
                  <c:v>64103</c:v>
                </c:pt>
                <c:pt idx="3505">
                  <c:v>64110</c:v>
                </c:pt>
                <c:pt idx="3506">
                  <c:v>64117</c:v>
                </c:pt>
                <c:pt idx="3507">
                  <c:v>64124</c:v>
                </c:pt>
                <c:pt idx="3508">
                  <c:v>64131</c:v>
                </c:pt>
                <c:pt idx="3509">
                  <c:v>64138</c:v>
                </c:pt>
                <c:pt idx="3510">
                  <c:v>64145</c:v>
                </c:pt>
                <c:pt idx="3511">
                  <c:v>64152</c:v>
                </c:pt>
                <c:pt idx="3512">
                  <c:v>64159</c:v>
                </c:pt>
                <c:pt idx="3513">
                  <c:v>64166</c:v>
                </c:pt>
                <c:pt idx="3514">
                  <c:v>64173</c:v>
                </c:pt>
                <c:pt idx="3515">
                  <c:v>64180</c:v>
                </c:pt>
                <c:pt idx="3516">
                  <c:v>64187</c:v>
                </c:pt>
                <c:pt idx="3517">
                  <c:v>64194</c:v>
                </c:pt>
                <c:pt idx="3518">
                  <c:v>64201</c:v>
                </c:pt>
                <c:pt idx="3519">
                  <c:v>64208</c:v>
                </c:pt>
                <c:pt idx="3520">
                  <c:v>64215</c:v>
                </c:pt>
                <c:pt idx="3521">
                  <c:v>64222</c:v>
                </c:pt>
                <c:pt idx="3522">
                  <c:v>64229</c:v>
                </c:pt>
                <c:pt idx="3523">
                  <c:v>64236</c:v>
                </c:pt>
                <c:pt idx="3524">
                  <c:v>64243</c:v>
                </c:pt>
                <c:pt idx="3525">
                  <c:v>64250</c:v>
                </c:pt>
                <c:pt idx="3526">
                  <c:v>64257</c:v>
                </c:pt>
                <c:pt idx="3527">
                  <c:v>64264</c:v>
                </c:pt>
                <c:pt idx="3528">
                  <c:v>64271</c:v>
                </c:pt>
                <c:pt idx="3529">
                  <c:v>64283</c:v>
                </c:pt>
                <c:pt idx="3530">
                  <c:v>64287</c:v>
                </c:pt>
                <c:pt idx="3531">
                  <c:v>64293</c:v>
                </c:pt>
                <c:pt idx="3532">
                  <c:v>64300</c:v>
                </c:pt>
                <c:pt idx="3533">
                  <c:v>64307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-3.9982880820188527E-3</c:v>
                </c:pt>
                <c:pt idx="1">
                  <c:v>-3.9988204591212551E-3</c:v>
                </c:pt>
                <c:pt idx="2">
                  <c:v>-3.9998852132860918E-3</c:v>
                </c:pt>
                <c:pt idx="3">
                  <c:v>-4.0037447832430573E-3</c:v>
                </c:pt>
                <c:pt idx="4">
                  <c:v>-4.0094680004099104E-3</c:v>
                </c:pt>
                <c:pt idx="5">
                  <c:v>-4.0131946397670148E-3</c:v>
                </c:pt>
                <c:pt idx="6">
                  <c:v>-4.0174536562265217E-3</c:v>
                </c:pt>
                <c:pt idx="7">
                  <c:v>-4.0222450495885909E-3</c:v>
                </c:pt>
                <c:pt idx="8">
                  <c:v>-4.0335572321392732E-3</c:v>
                </c:pt>
                <c:pt idx="9">
                  <c:v>-4.0467343926220423E-3</c:v>
                </c:pt>
                <c:pt idx="10">
                  <c:v>-4.0541876705368907E-3</c:v>
                </c:pt>
                <c:pt idx="11">
                  <c:v>-4.0621733253143333E-3</c:v>
                </c:pt>
                <c:pt idx="12">
                  <c:v>-4.0706913569543701E-3</c:v>
                </c:pt>
                <c:pt idx="13">
                  <c:v>-4.089455553857313E-3</c:v>
                </c:pt>
                <c:pt idx="14">
                  <c:v>-4.1100872503818664E-3</c:v>
                </c:pt>
                <c:pt idx="15">
                  <c:v>-4.1212671652957056E-3</c:v>
                </c:pt>
                <c:pt idx="16">
                  <c:v>-4.1584374725598394E-3</c:v>
                </c:pt>
                <c:pt idx="17">
                  <c:v>-4.1995265600203169E-3</c:v>
                </c:pt>
                <c:pt idx="18">
                  <c:v>-4.2144331095750331E-3</c:v>
                </c:pt>
                <c:pt idx="19">
                  <c:v>-4.2627784358613141E-3</c:v>
                </c:pt>
                <c:pt idx="20">
                  <c:v>-4.314804481868606E-3</c:v>
                </c:pt>
                <c:pt idx="21">
                  <c:v>-4.3400204356536243E-3</c:v>
                </c:pt>
                <c:pt idx="22">
                  <c:v>-4.3633796191810958E-3</c:v>
                </c:pt>
                <c:pt idx="23">
                  <c:v>-4.3906185820130617E-3</c:v>
                </c:pt>
                <c:pt idx="24">
                  <c:v>-4.4147828248730647E-3</c:v>
                </c:pt>
                <c:pt idx="25">
                  <c:v>-4.4252472619099592E-3</c:v>
                </c:pt>
                <c:pt idx="26">
                  <c:v>-4.4347571535441332E-3</c:v>
                </c:pt>
                <c:pt idx="27">
                  <c:v>-4.4433124996157147E-3</c:v>
                </c:pt>
                <c:pt idx="28">
                  <c:v>-4.4571861881470554E-3</c:v>
                </c:pt>
                <c:pt idx="29">
                  <c:v>-4.4679884307141648E-3</c:v>
                </c:pt>
                <c:pt idx="30">
                  <c:v>-4.4717710503716646E-3</c:v>
                </c:pt>
                <c:pt idx="31">
                  <c:v>-4.474599124866252E-3</c:v>
                </c:pt>
                <c:pt idx="32">
                  <c:v>-4.4764726541979272E-3</c:v>
                </c:pt>
                <c:pt idx="33">
                  <c:v>-4.4769822186019326E-3</c:v>
                </c:pt>
                <c:pt idx="34">
                  <c:v>-4.4744213202951855E-3</c:v>
                </c:pt>
                <c:pt idx="35">
                  <c:v>-4.4715221239721714E-3</c:v>
                </c:pt>
                <c:pt idx="36">
                  <c:v>-4.467668382366341E-3</c:v>
                </c:pt>
                <c:pt idx="37">
                  <c:v>-4.4628600957574704E-3</c:v>
                </c:pt>
                <c:pt idx="38">
                  <c:v>-4.4500066965991181E-3</c:v>
                </c:pt>
                <c:pt idx="39">
                  <c:v>-4.434356414462215E-3</c:v>
                </c:pt>
                <c:pt idx="40">
                  <c:v>-4.4264249120073984E-3</c:v>
                </c:pt>
                <c:pt idx="41">
                  <c:v>-4.4191883749578054E-3</c:v>
                </c:pt>
                <c:pt idx="42">
                  <c:v>-4.412646803513276E-3</c:v>
                </c:pt>
                <c:pt idx="43">
                  <c:v>-4.4018263891354437E-3</c:v>
                </c:pt>
                <c:pt idx="44">
                  <c:v>-4.393430173785795E-3</c:v>
                </c:pt>
                <c:pt idx="45">
                  <c:v>-4.3903634306463601E-3</c:v>
                </c:pt>
                <c:pt idx="46">
                  <c:v>-4.3879916531519569E-3</c:v>
                </c:pt>
                <c:pt idx="47">
                  <c:v>-4.3863148412226494E-3</c:v>
                </c:pt>
                <c:pt idx="48">
                  <c:v>-4.3852243519104661E-3</c:v>
                </c:pt>
                <c:pt idx="49">
                  <c:v>-4.3865572515144891E-3</c:v>
                </c:pt>
                <c:pt idx="50">
                  <c:v>-4.3883552683698923E-3</c:v>
                </c:pt>
                <c:pt idx="51">
                  <c:v>-4.3908482510701674E-3</c:v>
                </c:pt>
                <c:pt idx="52">
                  <c:v>-4.3940361994554422E-3</c:v>
                </c:pt>
                <c:pt idx="53">
                  <c:v>-4.40267480408707E-3</c:v>
                </c:pt>
                <c:pt idx="54">
                  <c:v>-4.4137376494868263E-3</c:v>
                </c:pt>
                <c:pt idx="55">
                  <c:v>-4.4204004259773555E-3</c:v>
                </c:pt>
                <c:pt idx="56">
                  <c:v>-4.4277581680729483E-3</c:v>
                </c:pt>
                <c:pt idx="57">
                  <c:v>-4.4358108756537007E-3</c:v>
                </c:pt>
                <c:pt idx="58">
                  <c:v>-4.4541777308770847E-3</c:v>
                </c:pt>
                <c:pt idx="59">
                  <c:v>-4.4749713599490093E-3</c:v>
                </c:pt>
                <c:pt idx="60">
                  <c:v>-4.4863470138478689E-3</c:v>
                </c:pt>
                <c:pt idx="61">
                  <c:v>-4.4976582315303659E-3</c:v>
                </c:pt>
                <c:pt idx="62">
                  <c:v>-4.508753132408394E-3</c:v>
                </c:pt>
                <c:pt idx="63">
                  <c:v>-4.5301648710838194E-3</c:v>
                </c:pt>
                <c:pt idx="64">
                  <c:v>-4.5509695698342512E-3</c:v>
                </c:pt>
                <c:pt idx="65">
                  <c:v>-4.5609828877291037E-3</c:v>
                </c:pt>
                <c:pt idx="66">
                  <c:v>-4.5707798890992635E-3</c:v>
                </c:pt>
                <c:pt idx="67">
                  <c:v>-4.5803605738647946E-3</c:v>
                </c:pt>
                <c:pt idx="68">
                  <c:v>-4.5987421416260332E-3</c:v>
                </c:pt>
                <c:pt idx="69">
                  <c:v>-4.6165201479597684E-3</c:v>
                </c:pt>
                <c:pt idx="70">
                  <c:v>-4.6250192503816123E-3</c:v>
                </c:pt>
                <c:pt idx="71">
                  <c:v>-4.6333020363187316E-3</c:v>
                </c:pt>
                <c:pt idx="72">
                  <c:v>-4.6413685058110943E-3</c:v>
                </c:pt>
                <c:pt idx="73">
                  <c:v>-4.6567201526714896E-3</c:v>
                </c:pt>
                <c:pt idx="74">
                  <c:v>-4.6714712198925312E-3</c:v>
                </c:pt>
                <c:pt idx="75">
                  <c:v>-4.6784561074808551E-3</c:v>
                </c:pt>
                <c:pt idx="76">
                  <c:v>-4.6852246787443264E-3</c:v>
                </c:pt>
                <c:pt idx="77">
                  <c:v>-4.7038932479228635E-3</c:v>
                </c:pt>
                <c:pt idx="78">
                  <c:v>-4.7212934637030912E-3</c:v>
                </c:pt>
                <c:pt idx="79">
                  <c:v>-4.726547820932403E-3</c:v>
                </c:pt>
                <c:pt idx="80">
                  <c:v>-4.7315858618368623E-3</c:v>
                </c:pt>
                <c:pt idx="81">
                  <c:v>-4.7408784550651006E-3</c:v>
                </c:pt>
                <c:pt idx="82">
                  <c:v>-4.7495748631254386E-3</c:v>
                </c:pt>
                <c:pt idx="83">
                  <c:v>-4.7535313229252196E-3</c:v>
                </c:pt>
                <c:pt idx="84">
                  <c:v>-4.7572714665600202E-3</c:v>
                </c:pt>
                <c:pt idx="85">
                  <c:v>-4.7607952938699682E-3</c:v>
                </c:pt>
                <c:pt idx="86">
                  <c:v>-4.7670587687020927E-3</c:v>
                </c:pt>
                <c:pt idx="87">
                  <c:v>-4.7727274414599563E-3</c:v>
                </c:pt>
                <c:pt idx="88">
                  <c:v>-4.7751696879849703E-3</c:v>
                </c:pt>
                <c:pt idx="89">
                  <c:v>-4.7773956182250998E-3</c:v>
                </c:pt>
                <c:pt idx="90">
                  <c:v>-4.779405232380185E-3</c:v>
                </c:pt>
                <c:pt idx="91">
                  <c:v>-4.7826398674599702E-3</c:v>
                </c:pt>
                <c:pt idx="92">
                  <c:v>-4.7852805273906895E-3</c:v>
                </c:pt>
                <c:pt idx="93">
                  <c:v>-4.7862085606409366E-3</c:v>
                </c:pt>
                <c:pt idx="94">
                  <c:v>-4.7869202778860753E-3</c:v>
                </c:pt>
                <c:pt idx="95">
                  <c:v>-4.7874156790062017E-3</c:v>
                </c:pt>
                <c:pt idx="96">
                  <c:v>-4.7876217555087308E-3</c:v>
                </c:pt>
                <c:pt idx="97">
                  <c:v>-4.7872341217169989E-3</c:v>
                </c:pt>
                <c:pt idx="98">
                  <c:v>-4.7866479421321273E-3</c:v>
                </c:pt>
                <c:pt idx="99">
                  <c:v>-4.7858454462224032E-3</c:v>
                </c:pt>
                <c:pt idx="100">
                  <c:v>-4.7848266343875068E-3</c:v>
                </c:pt>
                <c:pt idx="101">
                  <c:v>-4.7820044341539969E-3</c:v>
                </c:pt>
                <c:pt idx="102">
                  <c:v>-4.7785882249185008E-3</c:v>
                </c:pt>
                <c:pt idx="103">
                  <c:v>-4.7764878322587023E-3</c:v>
                </c:pt>
                <c:pt idx="104">
                  <c:v>-4.7728729710483364E-3</c:v>
                </c:pt>
                <c:pt idx="105">
                  <c:v>-4.7657879018636606E-3</c:v>
                </c:pt>
                <c:pt idx="106">
                  <c:v>-4.7593428361958345E-3</c:v>
                </c:pt>
                <c:pt idx="107">
                  <c:v>-4.7557282302213011E-3</c:v>
                </c:pt>
                <c:pt idx="108">
                  <c:v>-4.7518973080018512E-3</c:v>
                </c:pt>
                <c:pt idx="109">
                  <c:v>-4.7478500696174208E-3</c:v>
                </c:pt>
                <c:pt idx="110">
                  <c:v>-4.7365569105894956E-3</c:v>
                </c:pt>
                <c:pt idx="111">
                  <c:v>-4.7243691341014582E-3</c:v>
                </c:pt>
                <c:pt idx="112">
                  <c:v>-4.7190239983674331E-3</c:v>
                </c:pt>
                <c:pt idx="113">
                  <c:v>-4.7134625462685875E-3</c:v>
                </c:pt>
                <c:pt idx="114">
                  <c:v>-4.7015571846653614E-3</c:v>
                </c:pt>
                <c:pt idx="115">
                  <c:v>-4.689053574944424E-3</c:v>
                </c:pt>
                <c:pt idx="116">
                  <c:v>-4.6824105413412198E-3</c:v>
                </c:pt>
                <c:pt idx="117">
                  <c:v>-4.6755511914531311E-3</c:v>
                </c:pt>
                <c:pt idx="118">
                  <c:v>-4.6684755250803178E-3</c:v>
                </c:pt>
                <c:pt idx="119">
                  <c:v>-4.6535429827043728E-3</c:v>
                </c:pt>
                <c:pt idx="120">
                  <c:v>-4.6380096962206352E-3</c:v>
                </c:pt>
                <c:pt idx="121">
                  <c:v>-4.6298524480636871E-3</c:v>
                </c:pt>
                <c:pt idx="122">
                  <c:v>-4.621547116241409E-3</c:v>
                </c:pt>
                <c:pt idx="123">
                  <c:v>-4.6133666322312195E-3</c:v>
                </c:pt>
                <c:pt idx="124">
                  <c:v>-4.5975905491379976E-3</c:v>
                </c:pt>
                <c:pt idx="125">
                  <c:v>-4.5825755032247173E-3</c:v>
                </c:pt>
                <c:pt idx="126">
                  <c:v>-4.5753604226517197E-3</c:v>
                </c:pt>
                <c:pt idx="127">
                  <c:v>-4.5683384228700774E-3</c:v>
                </c:pt>
                <c:pt idx="128">
                  <c:v>-4.5615095039597264E-3</c:v>
                </c:pt>
                <c:pt idx="129">
                  <c:v>-4.5484377997340175E-3</c:v>
                </c:pt>
                <c:pt idx="130">
                  <c:v>-4.5361246353925466E-3</c:v>
                </c:pt>
                <c:pt idx="131">
                  <c:v>-4.5302611203590359E-3</c:v>
                </c:pt>
                <c:pt idx="132">
                  <c:v>-4.5245906859969764E-3</c:v>
                </c:pt>
                <c:pt idx="133">
                  <c:v>-4.5191133324662403E-3</c:v>
                </c:pt>
                <c:pt idx="134">
                  <c:v>-4.5087457581738377E-3</c:v>
                </c:pt>
                <c:pt idx="135">
                  <c:v>-4.4991347266565285E-3</c:v>
                </c:pt>
                <c:pt idx="136">
                  <c:v>-4.4946227774023129E-3</c:v>
                </c:pt>
                <c:pt idx="137">
                  <c:v>-4.4903039089394525E-3</c:v>
                </c:pt>
                <c:pt idx="138">
                  <c:v>-4.4803884985966658E-3</c:v>
                </c:pt>
                <c:pt idx="139">
                  <c:v>-4.4716057798943609E-3</c:v>
                </c:pt>
                <c:pt idx="140">
                  <c:v>-4.4684453966592486E-3</c:v>
                </c:pt>
                <c:pt idx="141">
                  <c:v>-4.4654780944552996E-3</c:v>
                </c:pt>
                <c:pt idx="142">
                  <c:v>-4.4627038731226421E-3</c:v>
                </c:pt>
                <c:pt idx="143">
                  <c:v>-4.4577438338633257E-3</c:v>
                </c:pt>
                <c:pt idx="144">
                  <c:v>-4.4535377969845413E-3</c:v>
                </c:pt>
                <c:pt idx="145">
                  <c:v>-4.4517289803280846E-3</c:v>
                </c:pt>
                <c:pt idx="146">
                  <c:v>-4.4501132445029512E-3</c:v>
                </c:pt>
                <c:pt idx="147">
                  <c:v>-4.4486905896290452E-3</c:v>
                </c:pt>
                <c:pt idx="148">
                  <c:v>-4.4464339631700156E-3</c:v>
                </c:pt>
                <c:pt idx="149">
                  <c:v>-4.444930779725631E-3</c:v>
                </c:pt>
                <c:pt idx="150">
                  <c:v>-4.4444735294879578E-3</c:v>
                </c:pt>
                <c:pt idx="151">
                  <c:v>-4.4442093604013522E-3</c:v>
                </c:pt>
                <c:pt idx="152">
                  <c:v>-4.4441382720661338E-3</c:v>
                </c:pt>
                <c:pt idx="153">
                  <c:v>-4.4445848244212272E-3</c:v>
                </c:pt>
                <c:pt idx="154">
                  <c:v>-4.4457847284773422E-3</c:v>
                </c:pt>
                <c:pt idx="155">
                  <c:v>-4.4466790449781968E-3</c:v>
                </c:pt>
                <c:pt idx="156">
                  <c:v>-4.4477664423903107E-3</c:v>
                </c:pt>
                <c:pt idx="157">
                  <c:v>-4.449046920633748E-3</c:v>
                </c:pt>
                <c:pt idx="158">
                  <c:v>-4.4521964181232221E-3</c:v>
                </c:pt>
                <c:pt idx="159">
                  <c:v>-4.456099643399547E-3</c:v>
                </c:pt>
                <c:pt idx="160">
                  <c:v>-4.4583455263591532E-3</c:v>
                </c:pt>
                <c:pt idx="161">
                  <c:v>-4.4607844903499227E-3</c:v>
                </c:pt>
                <c:pt idx="162">
                  <c:v>-4.4634165351320476E-3</c:v>
                </c:pt>
                <c:pt idx="163">
                  <c:v>-4.4692687423708577E-3</c:v>
                </c:pt>
                <c:pt idx="164">
                  <c:v>-4.4758755236129488E-3</c:v>
                </c:pt>
                <c:pt idx="165">
                  <c:v>-4.4794729729114025E-3</c:v>
                </c:pt>
                <c:pt idx="166">
                  <c:v>-4.4832635031610835E-3</c:v>
                </c:pt>
                <c:pt idx="167">
                  <c:v>-4.4872471143220238E-3</c:v>
                </c:pt>
                <c:pt idx="168">
                  <c:v>-4.4958017931939764E-3</c:v>
                </c:pt>
                <c:pt idx="169">
                  <c:v>-4.5051123674388904E-3</c:v>
                </c:pt>
                <c:pt idx="170">
                  <c:v>-4.5100613829163194E-3</c:v>
                </c:pt>
                <c:pt idx="171">
                  <c:v>-4.5152034791451356E-3</c:v>
                </c:pt>
                <c:pt idx="172">
                  <c:v>-4.5205386562452432E-3</c:v>
                </c:pt>
                <c:pt idx="173">
                  <c:v>-4.5317955643175978E-3</c:v>
                </c:pt>
                <c:pt idx="174">
                  <c:v>-4.5438101727990343E-3</c:v>
                </c:pt>
                <c:pt idx="175">
                  <c:v>-4.5501107538958863E-3</c:v>
                </c:pt>
                <c:pt idx="176">
                  <c:v>-4.5566044157441254E-3</c:v>
                </c:pt>
                <c:pt idx="177">
                  <c:v>-4.5632911583837199E-3</c:v>
                </c:pt>
                <c:pt idx="178">
                  <c:v>-4.5772500471752409E-3</c:v>
                </c:pt>
                <c:pt idx="179">
                  <c:v>-4.5919689364559702E-3</c:v>
                </c:pt>
                <c:pt idx="180">
                  <c:v>-4.5996210827325967E-3</c:v>
                </c:pt>
                <c:pt idx="181">
                  <c:v>-4.6074663097606106E-3</c:v>
                </c:pt>
                <c:pt idx="182">
                  <c:v>-4.6155046173801395E-3</c:v>
                </c:pt>
                <c:pt idx="183">
                  <c:v>-4.6321652310687966E-3</c:v>
                </c:pt>
                <c:pt idx="184">
                  <c:v>-4.6495886546926712E-3</c:v>
                </c:pt>
                <c:pt idx="185">
                  <c:v>-4.658592365509584E-3</c:v>
                </c:pt>
                <c:pt idx="186">
                  <c:v>-4.6677891569979479E-3</c:v>
                </c:pt>
                <c:pt idx="187">
                  <c:v>-4.6771132085687839E-3</c:v>
                </c:pt>
                <c:pt idx="188">
                  <c:v>-4.6951589086097201E-3</c:v>
                </c:pt>
                <c:pt idx="189">
                  <c:v>-4.7126542727005116E-3</c:v>
                </c:pt>
                <c:pt idx="190">
                  <c:v>-4.7210349327464485E-3</c:v>
                </c:pt>
                <c:pt idx="191">
                  <c:v>-4.7292137504095777E-3</c:v>
                </c:pt>
                <c:pt idx="192">
                  <c:v>-4.7371907258098034E-3</c:v>
                </c:pt>
                <c:pt idx="193">
                  <c:v>-4.7524091302397764E-3</c:v>
                </c:pt>
                <c:pt idx="194">
                  <c:v>-4.7670802039823101E-3</c:v>
                </c:pt>
                <c:pt idx="195">
                  <c:v>-4.774047967908146E-3</c:v>
                </c:pt>
                <c:pt idx="196">
                  <c:v>-4.7808138894511742E-3</c:v>
                </c:pt>
                <c:pt idx="197">
                  <c:v>-4.7873779687312989E-3</c:v>
                </c:pt>
                <c:pt idx="198">
                  <c:v>-4.7997693246326634E-3</c:v>
                </c:pt>
                <c:pt idx="199">
                  <c:v>-4.8116158635425066E-3</c:v>
                </c:pt>
                <c:pt idx="200">
                  <c:v>-4.8171707318278578E-3</c:v>
                </c:pt>
                <c:pt idx="201">
                  <c:v>-4.8225237576904334E-3</c:v>
                </c:pt>
                <c:pt idx="202">
                  <c:v>-4.8276749415299136E-3</c:v>
                </c:pt>
                <c:pt idx="203">
                  <c:v>-4.8372395035123361E-3</c:v>
                </c:pt>
                <c:pt idx="204">
                  <c:v>-4.8462612549782236E-3</c:v>
                </c:pt>
                <c:pt idx="205">
                  <c:v>-4.8504032279028664E-3</c:v>
                </c:pt>
                <c:pt idx="206">
                  <c:v>-4.8543433587644458E-3</c:v>
                </c:pt>
                <c:pt idx="207">
                  <c:v>-4.8580816474430577E-3</c:v>
                </c:pt>
                <c:pt idx="208">
                  <c:v>-4.864819676124732E-3</c:v>
                </c:pt>
                <c:pt idx="209">
                  <c:v>-4.8710163810072871E-3</c:v>
                </c:pt>
                <c:pt idx="210">
                  <c:v>-4.8737454591307738E-3</c:v>
                </c:pt>
                <c:pt idx="211">
                  <c:v>-4.8762726951911972E-3</c:v>
                </c:pt>
                <c:pt idx="212">
                  <c:v>-4.8785980890686531E-3</c:v>
                </c:pt>
                <c:pt idx="213">
                  <c:v>-4.8825098492910612E-3</c:v>
                </c:pt>
                <c:pt idx="214">
                  <c:v>-4.8858812438679067E-3</c:v>
                </c:pt>
                <c:pt idx="215">
                  <c:v>-4.8871974273501095E-3</c:v>
                </c:pt>
                <c:pt idx="216">
                  <c:v>-4.888311768729281E-3</c:v>
                </c:pt>
                <c:pt idx="217">
                  <c:v>-4.889224268045389E-3</c:v>
                </c:pt>
                <c:pt idx="218">
                  <c:v>-4.890310027367839E-3</c:v>
                </c:pt>
                <c:pt idx="219">
                  <c:v>-4.8908558446791872E-3</c:v>
                </c:pt>
                <c:pt idx="220">
                  <c:v>-4.8907591335201062E-3</c:v>
                </c:pt>
                <c:pt idx="221">
                  <c:v>-4.8904605805377699E-3</c:v>
                </c:pt>
                <c:pt idx="222">
                  <c:v>-4.889960185252562E-3</c:v>
                </c:pt>
                <c:pt idx="223">
                  <c:v>-4.8882202123534668E-3</c:v>
                </c:pt>
                <c:pt idx="224">
                  <c:v>-4.8859401837608729E-3</c:v>
                </c:pt>
                <c:pt idx="225">
                  <c:v>-4.8844305782003161E-3</c:v>
                </c:pt>
                <c:pt idx="226">
                  <c:v>-4.8827191305766959E-3</c:v>
                </c:pt>
                <c:pt idx="227">
                  <c:v>-4.8808058408500443E-3</c:v>
                </c:pt>
                <c:pt idx="228">
                  <c:v>-4.8762404036351015E-3</c:v>
                </c:pt>
                <c:pt idx="229">
                  <c:v>-4.8711342609530917E-3</c:v>
                </c:pt>
                <c:pt idx="230">
                  <c:v>-4.8682117607112829E-3</c:v>
                </c:pt>
                <c:pt idx="231">
                  <c:v>-4.8650874183264747E-3</c:v>
                </c:pt>
                <c:pt idx="232">
                  <c:v>-4.8617612338786032E-3</c:v>
                </c:pt>
                <c:pt idx="233">
                  <c:v>-4.8543705983217222E-3</c:v>
                </c:pt>
                <c:pt idx="234">
                  <c:v>-4.8464380748169944E-3</c:v>
                </c:pt>
                <c:pt idx="235">
                  <c:v>-4.8421026796940936E-3</c:v>
                </c:pt>
                <c:pt idx="236">
                  <c:v>-4.8375654423082892E-3</c:v>
                </c:pt>
                <c:pt idx="237">
                  <c:v>-4.8328263629393575E-3</c:v>
                </c:pt>
                <c:pt idx="238">
                  <c:v>-4.8226107910309679E-3</c:v>
                </c:pt>
                <c:pt idx="239">
                  <c:v>-4.8118516233541797E-3</c:v>
                </c:pt>
                <c:pt idx="240">
                  <c:v>-4.8061033329505065E-3</c:v>
                </c:pt>
                <c:pt idx="241">
                  <c:v>-4.8001532004438019E-3</c:v>
                </c:pt>
                <c:pt idx="242">
                  <c:v>-4.7940012255942577E-3</c:v>
                </c:pt>
                <c:pt idx="243">
                  <c:v>-4.7809609737825554E-3</c:v>
                </c:pt>
                <c:pt idx="244">
                  <c:v>-4.7673749038867896E-3</c:v>
                </c:pt>
                <c:pt idx="245">
                  <c:v>-4.7602137176827597E-3</c:v>
                </c:pt>
                <c:pt idx="246">
                  <c:v>-4.7528506892557942E-3</c:v>
                </c:pt>
                <c:pt idx="247">
                  <c:v>-4.7452858186458613E-3</c:v>
                </c:pt>
                <c:pt idx="248">
                  <c:v>-4.7294211363979599E-3</c:v>
                </c:pt>
                <c:pt idx="249">
                  <c:v>-4.7130079124579893E-3</c:v>
                </c:pt>
                <c:pt idx="250">
                  <c:v>-4.7044338300139543E-3</c:v>
                </c:pt>
                <c:pt idx="251">
                  <c:v>-4.6956579052670477E-3</c:v>
                </c:pt>
                <c:pt idx="252">
                  <c:v>-4.6867121000504497E-3</c:v>
                </c:pt>
                <c:pt idx="253">
                  <c:v>-4.6686624512615182E-3</c:v>
                </c:pt>
                <c:pt idx="254">
                  <c:v>-4.6507003285656268E-3</c:v>
                </c:pt>
                <c:pt idx="255">
                  <c:v>-4.6416722100728336E-3</c:v>
                </c:pt>
                <c:pt idx="256">
                  <c:v>-4.6326340212354822E-3</c:v>
                </c:pt>
                <c:pt idx="257">
                  <c:v>-4.6235857622933807E-3</c:v>
                </c:pt>
                <c:pt idx="258">
                  <c:v>-4.6053967596559886E-3</c:v>
                </c:pt>
                <c:pt idx="259">
                  <c:v>-4.5872920234391046E-3</c:v>
                </c:pt>
                <c:pt idx="260">
                  <c:v>-4.5781934130539881E-3</c:v>
                </c:pt>
                <c:pt idx="261">
                  <c:v>-4.5690847324442174E-3</c:v>
                </c:pt>
                <c:pt idx="262">
                  <c:v>-4.5599659815298565E-3</c:v>
                </c:pt>
                <c:pt idx="263">
                  <c:v>-4.5416376152385141E-3</c:v>
                </c:pt>
                <c:pt idx="264">
                  <c:v>-4.5233902752261912E-3</c:v>
                </c:pt>
                <c:pt idx="265">
                  <c:v>-4.5142211729887194E-3</c:v>
                </c:pt>
                <c:pt idx="266">
                  <c:v>-4.5050420004066893E-3</c:v>
                </c:pt>
                <c:pt idx="267">
                  <c:v>-4.4958527576000051E-3</c:v>
                </c:pt>
                <c:pt idx="268">
                  <c:v>-4.4727459408699932E-3</c:v>
                </c:pt>
                <c:pt idx="269">
                  <c:v>-4.4497554894773472E-3</c:v>
                </c:pt>
                <c:pt idx="270">
                  <c:v>-4.4405058249230578E-3</c:v>
                </c:pt>
                <c:pt idx="271">
                  <c:v>-4.4312460902240502E-3</c:v>
                </c:pt>
                <c:pt idx="272">
                  <c:v>-4.4126389649301601E-3</c:v>
                </c:pt>
                <c:pt idx="273">
                  <c:v>-4.394106448462054E-3</c:v>
                </c:pt>
                <c:pt idx="274">
                  <c:v>-4.3847963622400954E-3</c:v>
                </c:pt>
                <c:pt idx="275">
                  <c:v>-4.3754762058734187E-3</c:v>
                </c:pt>
                <c:pt idx="276">
                  <c:v>-4.352046543273369E-3</c:v>
                </c:pt>
                <c:pt idx="277">
                  <c:v>-4.3287243693912458E-3</c:v>
                </c:pt>
                <c:pt idx="278">
                  <c:v>-4.3193437911970278E-3</c:v>
                </c:pt>
                <c:pt idx="279">
                  <c:v>-4.3099531427381876E-3</c:v>
                </c:pt>
                <c:pt idx="280">
                  <c:v>-4.3005524239747572E-3</c:v>
                </c:pt>
                <c:pt idx="281">
                  <c:v>-4.2816664939016036E-3</c:v>
                </c:pt>
                <c:pt idx="282">
                  <c:v>-4.2628488461549097E-3</c:v>
                </c:pt>
                <c:pt idx="283">
                  <c:v>-4.2533977759484642E-3</c:v>
                </c:pt>
                <c:pt idx="284">
                  <c:v>-4.2439366354773966E-3</c:v>
                </c:pt>
                <c:pt idx="285">
                  <c:v>-4.2344654245818347E-3</c:v>
                </c:pt>
                <c:pt idx="286">
                  <c:v>-4.2154400736071906E-3</c:v>
                </c:pt>
                <c:pt idx="287">
                  <c:v>-4.1964798784732693E-3</c:v>
                </c:pt>
                <c:pt idx="288">
                  <c:v>-4.1869583162945645E-3</c:v>
                </c:pt>
                <c:pt idx="289">
                  <c:v>-4.1774266836513974E-3</c:v>
                </c:pt>
                <c:pt idx="290">
                  <c:v>-4.167884980743608E-3</c:v>
                </c:pt>
                <c:pt idx="291">
                  <c:v>-4.1487201957046693E-3</c:v>
                </c:pt>
                <c:pt idx="292">
                  <c:v>-4.1296174661464846E-3</c:v>
                </c:pt>
                <c:pt idx="293">
                  <c:v>-4.1200254117956803E-3</c:v>
                </c:pt>
                <c:pt idx="294">
                  <c:v>-4.1104232870603497E-3</c:v>
                </c:pt>
                <c:pt idx="295">
                  <c:v>-4.1008110920603968E-3</c:v>
                </c:pt>
                <c:pt idx="296">
                  <c:v>-4.081506859354711E-3</c:v>
                </c:pt>
                <c:pt idx="297">
                  <c:v>-4.0622616089347474E-3</c:v>
                </c:pt>
                <c:pt idx="298">
                  <c:v>-4.0525990623319075E-3</c:v>
                </c:pt>
                <c:pt idx="299">
                  <c:v>-4.0429264454244773E-3</c:v>
                </c:pt>
                <c:pt idx="300">
                  <c:v>-4.033243758292393E-3</c:v>
                </c:pt>
                <c:pt idx="301">
                  <c:v>-4.0138000637712778E-3</c:v>
                </c:pt>
                <c:pt idx="302">
                  <c:v>-3.9944123063184733E-3</c:v>
                </c:pt>
                <c:pt idx="303">
                  <c:v>-3.9846792675435339E-3</c:v>
                </c:pt>
                <c:pt idx="304">
                  <c:v>-3.9749361585439402E-3</c:v>
                </c:pt>
                <c:pt idx="305">
                  <c:v>-3.9651829790798843E-3</c:v>
                </c:pt>
                <c:pt idx="306">
                  <c:v>-3.9455998080750732E-3</c:v>
                </c:pt>
                <c:pt idx="307">
                  <c:v>-3.9260695582976624E-3</c:v>
                </c:pt>
                <c:pt idx="308">
                  <c:v>-3.9162660272706873E-3</c:v>
                </c:pt>
                <c:pt idx="309">
                  <c:v>-3.906452425939122E-3</c:v>
                </c:pt>
                <c:pt idx="310">
                  <c:v>-3.8966287542629985E-3</c:v>
                </c:pt>
                <c:pt idx="311">
                  <c:v>-3.8769060914534137E-3</c:v>
                </c:pt>
                <c:pt idx="312">
                  <c:v>-3.8572333644726342E-3</c:v>
                </c:pt>
                <c:pt idx="313">
                  <c:v>-3.8473593411136875E-3</c:v>
                </c:pt>
                <c:pt idx="314">
                  <c:v>-3.8374752475300866E-3</c:v>
                </c:pt>
                <c:pt idx="315">
                  <c:v>-3.8275810836019275E-3</c:v>
                </c:pt>
                <c:pt idx="316">
                  <c:v>-3.8077189130536482E-3</c:v>
                </c:pt>
                <c:pt idx="317">
                  <c:v>-3.7879037244836766E-3</c:v>
                </c:pt>
                <c:pt idx="318">
                  <c:v>-3.7779592089126623E-3</c:v>
                </c:pt>
                <c:pt idx="319">
                  <c:v>-3.7680046228771857E-3</c:v>
                </c:pt>
                <c:pt idx="320">
                  <c:v>-3.758039966617055E-3</c:v>
                </c:pt>
                <c:pt idx="321">
                  <c:v>-3.7380382720231253E-3</c:v>
                </c:pt>
                <c:pt idx="322">
                  <c:v>-3.7180806381309495E-3</c:v>
                </c:pt>
                <c:pt idx="323">
                  <c:v>-3.7080656301879955E-3</c:v>
                </c:pt>
                <c:pt idx="324">
                  <c:v>-3.6980405519004833E-3</c:v>
                </c:pt>
                <c:pt idx="325">
                  <c:v>-3.6880054031884768E-3</c:v>
                </c:pt>
                <c:pt idx="326">
                  <c:v>-3.6678641674825485E-3</c:v>
                </c:pt>
                <c:pt idx="327">
                  <c:v>-3.6477641051746446E-3</c:v>
                </c:pt>
                <c:pt idx="328">
                  <c:v>-3.6376786047398468E-3</c:v>
                </c:pt>
                <c:pt idx="329">
                  <c:v>-3.627583034080395E-3</c:v>
                </c:pt>
                <c:pt idx="330">
                  <c:v>-3.6174773930763848E-3</c:v>
                </c:pt>
                <c:pt idx="331">
                  <c:v>-3.5971965985526211E-3</c:v>
                </c:pt>
                <c:pt idx="332">
                  <c:v>-3.5769541252550496E-3</c:v>
                </c:pt>
                <c:pt idx="333">
                  <c:v>-3.5667981324483122E-3</c:v>
                </c:pt>
                <c:pt idx="334">
                  <c:v>-3.5566320692570486E-3</c:v>
                </c:pt>
                <c:pt idx="335">
                  <c:v>-3.5464559357212266E-3</c:v>
                </c:pt>
                <c:pt idx="336">
                  <c:v>-3.5260355644473051E-3</c:v>
                </c:pt>
                <c:pt idx="337">
                  <c:v>-3.5056506980923885E-3</c:v>
                </c:pt>
                <c:pt idx="338">
                  <c:v>-3.4954242127538393E-3</c:v>
                </c:pt>
                <c:pt idx="339">
                  <c:v>-3.4851876571506679E-3</c:v>
                </c:pt>
                <c:pt idx="340">
                  <c:v>-3.4749410310430662E-3</c:v>
                </c:pt>
                <c:pt idx="341">
                  <c:v>-3.454381064207368E-3</c:v>
                </c:pt>
                <c:pt idx="342">
                  <c:v>-3.4338538233669169E-3</c:v>
                </c:pt>
                <c:pt idx="343">
                  <c:v>-3.423556845536524E-3</c:v>
                </c:pt>
                <c:pt idx="344">
                  <c:v>-3.4132497973615727E-3</c:v>
                </c:pt>
                <c:pt idx="345">
                  <c:v>-3.3821946073340214E-3</c:v>
                </c:pt>
                <c:pt idx="346">
                  <c:v>-3.351196030476622E-3</c:v>
                </c:pt>
                <c:pt idx="347">
                  <c:v>-3.3408184896499549E-3</c:v>
                </c:pt>
                <c:pt idx="348">
                  <c:v>-3.3304308785586656E-3</c:v>
                </c:pt>
                <c:pt idx="349">
                  <c:v>-3.3095916618330889E-3</c:v>
                </c:pt>
                <c:pt idx="350">
                  <c:v>-3.2887797301484056E-3</c:v>
                </c:pt>
                <c:pt idx="351">
                  <c:v>-3.2783417672144211E-3</c:v>
                </c:pt>
                <c:pt idx="352">
                  <c:v>-3.2678937337360381E-3</c:v>
                </c:pt>
                <c:pt idx="353">
                  <c:v>-3.2574356299930329E-3</c:v>
                </c:pt>
                <c:pt idx="354">
                  <c:v>-3.231196515321999E-3</c:v>
                </c:pt>
                <c:pt idx="355">
                  <c:v>-3.204994055430177E-3</c:v>
                </c:pt>
                <c:pt idx="356">
                  <c:v>-3.1944755293800142E-3</c:v>
                </c:pt>
                <c:pt idx="357">
                  <c:v>-3.1839469329053571E-3</c:v>
                </c:pt>
                <c:pt idx="358">
                  <c:v>-3.1628283843287974E-3</c:v>
                </c:pt>
                <c:pt idx="359">
                  <c:v>-3.1417318433213381E-3</c:v>
                </c:pt>
                <c:pt idx="360">
                  <c:v>-3.1311528949640177E-3</c:v>
                </c:pt>
                <c:pt idx="361">
                  <c:v>-3.120563876222171E-3</c:v>
                </c:pt>
                <c:pt idx="362">
                  <c:v>-3.109964787015862E-3</c:v>
                </c:pt>
                <c:pt idx="363">
                  <c:v>-3.0887065401596914E-3</c:v>
                </c:pt>
                <c:pt idx="364">
                  <c:v>-3.0674677264652672E-3</c:v>
                </c:pt>
                <c:pt idx="365">
                  <c:v>-3.0568182853363268E-3</c:v>
                </c:pt>
                <c:pt idx="366">
                  <c:v>-3.0461587738628282E-3</c:v>
                </c:pt>
                <c:pt idx="367">
                  <c:v>-3.0354891919248672E-3</c:v>
                </c:pt>
                <c:pt idx="368">
                  <c:v>-3.0140912244602802E-3</c:v>
                </c:pt>
                <c:pt idx="369">
                  <c:v>-2.9927101603277606E-3</c:v>
                </c:pt>
                <c:pt idx="370">
                  <c:v>-2.9819902263872322E-3</c:v>
                </c:pt>
                <c:pt idx="371">
                  <c:v>-2.9658779674202052E-3</c:v>
                </c:pt>
                <c:pt idx="372">
                  <c:v>-2.93898243636459E-3</c:v>
                </c:pt>
                <c:pt idx="373">
                  <c:v>-2.91745914446917E-3</c:v>
                </c:pt>
                <c:pt idx="374">
                  <c:v>-2.9066687177969897E-3</c:v>
                </c:pt>
                <c:pt idx="375">
                  <c:v>-2.895868220660347E-3</c:v>
                </c:pt>
                <c:pt idx="376">
                  <c:v>-2.885057653059242E-3</c:v>
                </c:pt>
                <c:pt idx="377">
                  <c:v>-2.857946848967563E-3</c:v>
                </c:pt>
                <c:pt idx="378">
                  <c:v>-2.8308537590859828E-3</c:v>
                </c:pt>
                <c:pt idx="379">
                  <c:v>-2.8199827691777202E-3</c:v>
                </c:pt>
                <c:pt idx="380">
                  <c:v>-2.8091017086051551E-3</c:v>
                </c:pt>
                <c:pt idx="381">
                  <c:v>-2.7872844391607643E-3</c:v>
                </c:pt>
                <c:pt idx="382">
                  <c:v>-2.7654767626694721E-3</c:v>
                </c:pt>
                <c:pt idx="383">
                  <c:v>-2.7545453502142436E-3</c:v>
                </c:pt>
                <c:pt idx="384">
                  <c:v>-2.7436038672146168E-3</c:v>
                </c:pt>
                <c:pt idx="385">
                  <c:v>-2.7326523138704317E-3</c:v>
                </c:pt>
                <c:pt idx="386">
                  <c:v>-2.7106952281741314E-3</c:v>
                </c:pt>
                <c:pt idx="387">
                  <c:v>-2.6887453960888763E-3</c:v>
                </c:pt>
                <c:pt idx="388">
                  <c:v>-2.6777434906621878E-3</c:v>
                </c:pt>
                <c:pt idx="389">
                  <c:v>-2.6667315146911008E-3</c:v>
                </c:pt>
                <c:pt idx="390">
                  <c:v>-2.6391222017851934E-3</c:v>
                </c:pt>
                <c:pt idx="391">
                  <c:v>-2.6115205786281237E-3</c:v>
                </c:pt>
                <c:pt idx="392">
                  <c:v>-2.600448180150039E-3</c:v>
                </c:pt>
                <c:pt idx="393">
                  <c:v>-2.5893657112074919E-3</c:v>
                </c:pt>
                <c:pt idx="394">
                  <c:v>-2.5782731718404506E-3</c:v>
                </c:pt>
                <c:pt idx="395">
                  <c:v>-2.556036376728521E-3</c:v>
                </c:pt>
                <c:pt idx="396">
                  <c:v>-2.53380230996747E-3</c:v>
                </c:pt>
                <c:pt idx="397">
                  <c:v>-2.5226594183580531E-3</c:v>
                </c:pt>
                <c:pt idx="398">
                  <c:v>-2.5115064563641099E-3</c:v>
                </c:pt>
                <c:pt idx="399">
                  <c:v>-2.5003434239057043E-3</c:v>
                </c:pt>
                <c:pt idx="400">
                  <c:v>-2.4779667344043688E-3</c:v>
                </c:pt>
                <c:pt idx="401">
                  <c:v>-2.455590589747203E-3</c:v>
                </c:pt>
                <c:pt idx="402">
                  <c:v>-2.4443772050464219E-3</c:v>
                </c:pt>
                <c:pt idx="403">
                  <c:v>-2.4331537499611144E-3</c:v>
                </c:pt>
                <c:pt idx="404">
                  <c:v>-2.4219202244113447E-3</c:v>
                </c:pt>
                <c:pt idx="405">
                  <c:v>-2.3994036129826313E-3</c:v>
                </c:pt>
                <c:pt idx="406">
                  <c:v>-2.3768854176875465E-3</c:v>
                </c:pt>
                <c:pt idx="407">
                  <c:v>-2.3656015398154651E-3</c:v>
                </c:pt>
                <c:pt idx="408">
                  <c:v>-2.3543075915988254E-3</c:v>
                </c:pt>
                <c:pt idx="409">
                  <c:v>-2.3430035728377874E-3</c:v>
                </c:pt>
                <c:pt idx="410">
                  <c:v>-2.3203470115840119E-3</c:v>
                </c:pt>
                <c:pt idx="411">
                  <c:v>-2.2976867934287881E-3</c:v>
                </c:pt>
                <c:pt idx="412">
                  <c:v>-2.2863324223854065E-3</c:v>
                </c:pt>
                <c:pt idx="413">
                  <c:v>-2.2749679809175305E-3</c:v>
                </c:pt>
                <c:pt idx="414">
                  <c:v>-2.2635934690251602E-3</c:v>
                </c:pt>
                <c:pt idx="415">
                  <c:v>-2.2407969292226326E-3</c:v>
                </c:pt>
                <c:pt idx="416">
                  <c:v>-2.2179947166112157E-3</c:v>
                </c:pt>
                <c:pt idx="417">
                  <c:v>-2.2065698523965338E-3</c:v>
                </c:pt>
                <c:pt idx="418">
                  <c:v>-2.1951349176774215E-3</c:v>
                </c:pt>
                <c:pt idx="419">
                  <c:v>-2.1836899125338149E-3</c:v>
                </c:pt>
                <c:pt idx="420">
                  <c:v>-2.1607533648726474E-3</c:v>
                </c:pt>
                <c:pt idx="421">
                  <c:v>-2.1378091871149252E-3</c:v>
                </c:pt>
                <c:pt idx="422">
                  <c:v>-2.1263138295291029E-3</c:v>
                </c:pt>
                <c:pt idx="423">
                  <c:v>-2.1148084015187862E-3</c:v>
                </c:pt>
                <c:pt idx="424">
                  <c:v>-2.1032929030839753E-3</c:v>
                </c:pt>
                <c:pt idx="425">
                  <c:v>-2.0802163175748234E-3</c:v>
                </c:pt>
                <c:pt idx="426">
                  <c:v>-2.057130204300428E-3</c:v>
                </c:pt>
                <c:pt idx="427">
                  <c:v>-2.0455643535033374E-3</c:v>
                </c:pt>
                <c:pt idx="428">
                  <c:v>-2.0339884321218804E-3</c:v>
                </c:pt>
                <c:pt idx="429">
                  <c:v>-2.0224024403159291E-3</c:v>
                </c:pt>
                <c:pt idx="430">
                  <c:v>-1.9991857863033147E-3</c:v>
                </c:pt>
                <c:pt idx="431">
                  <c:v>-1.9759577682076923E-3</c:v>
                </c:pt>
                <c:pt idx="432">
                  <c:v>-1.9643214237996531E-3</c:v>
                </c:pt>
                <c:pt idx="433">
                  <c:v>-1.9526750091669598E-3</c:v>
                </c:pt>
                <c:pt idx="434">
                  <c:v>-1.941018523869964E-3</c:v>
                </c:pt>
                <c:pt idx="435">
                  <c:v>-1.9176617701255338E-3</c:v>
                </c:pt>
                <c:pt idx="436">
                  <c:v>-1.8942918780773255E-3</c:v>
                </c:pt>
                <c:pt idx="437">
                  <c:v>-1.882585040458018E-3</c:v>
                </c:pt>
                <c:pt idx="438">
                  <c:v>-1.8708681321744081E-3</c:v>
                </c:pt>
                <c:pt idx="439">
                  <c:v>-1.8591411535862079E-3</c:v>
                </c:pt>
                <c:pt idx="440">
                  <c:v>-1.8356442679490215E-3</c:v>
                </c:pt>
                <c:pt idx="441">
                  <c:v>-1.8121325339093275E-3</c:v>
                </c:pt>
                <c:pt idx="442">
                  <c:v>-1.8003552027989755E-3</c:v>
                </c:pt>
                <c:pt idx="443">
                  <c:v>-1.7885678010243211E-3</c:v>
                </c:pt>
                <c:pt idx="444">
                  <c:v>-1.7767703289051084E-3</c:v>
                </c:pt>
                <c:pt idx="445">
                  <c:v>-1.7531332788411902E-3</c:v>
                </c:pt>
                <c:pt idx="446">
                  <c:v>-1.729479735184114E-3</c:v>
                </c:pt>
                <c:pt idx="447">
                  <c:v>-1.7176319105027815E-3</c:v>
                </c:pt>
                <c:pt idx="448">
                  <c:v>-1.7057740153569867E-3</c:v>
                </c:pt>
                <c:pt idx="449">
                  <c:v>-1.6939060495868574E-3</c:v>
                </c:pt>
                <c:pt idx="450">
                  <c:v>-1.6701288017495486E-3</c:v>
                </c:pt>
                <c:pt idx="451">
                  <c:v>-1.6463334816618769E-3</c:v>
                </c:pt>
                <c:pt idx="452">
                  <c:v>-1.6344151633695958E-3</c:v>
                </c:pt>
                <c:pt idx="453">
                  <c:v>-1.6224867746528204E-3</c:v>
                </c:pt>
                <c:pt idx="454">
                  <c:v>-1.6105483153117106E-3</c:v>
                </c:pt>
                <c:pt idx="455">
                  <c:v>-1.5866308356216052E-3</c:v>
                </c:pt>
                <c:pt idx="456">
                  <c:v>-1.5626937729429358E-3</c:v>
                </c:pt>
                <c:pt idx="457">
                  <c:v>-1.5507049610796741E-3</c:v>
                </c:pt>
                <c:pt idx="458">
                  <c:v>-1.5387060786320461E-3</c:v>
                </c:pt>
                <c:pt idx="459">
                  <c:v>-1.5266971256799877E-3</c:v>
                </c:pt>
                <c:pt idx="460">
                  <c:v>-1.5026393794981274E-3</c:v>
                </c:pt>
                <c:pt idx="461">
                  <c:v>-1.4785606087075465E-3</c:v>
                </c:pt>
                <c:pt idx="462">
                  <c:v>-1.4665013031933682E-3</c:v>
                </c:pt>
                <c:pt idx="463">
                  <c:v>-1.4544319270148875E-3</c:v>
                </c:pt>
                <c:pt idx="464">
                  <c:v>-1.4423524804918486E-3</c:v>
                </c:pt>
                <c:pt idx="465">
                  <c:v>-1.4181544322866557E-3</c:v>
                </c:pt>
                <c:pt idx="466">
                  <c:v>-1.3939339885560287E-3</c:v>
                </c:pt>
                <c:pt idx="467">
                  <c:v>-1.3818041893109978E-3</c:v>
                </c:pt>
                <c:pt idx="468">
                  <c:v>-1.3696643195615366E-3</c:v>
                </c:pt>
                <c:pt idx="469">
                  <c:v>-1.3575143791078048E-3</c:v>
                </c:pt>
                <c:pt idx="470">
                  <c:v>-1.333175992961344E-3</c:v>
                </c:pt>
                <c:pt idx="471">
                  <c:v>-1.3088139122885423E-3</c:v>
                </c:pt>
                <c:pt idx="472">
                  <c:v>-1.2966136192327227E-3</c:v>
                </c:pt>
                <c:pt idx="473">
                  <c:v>-1.2844032557124407E-3</c:v>
                </c:pt>
                <c:pt idx="474">
                  <c:v>-1.2721828214479203E-3</c:v>
                </c:pt>
                <c:pt idx="475">
                  <c:v>-1.2477040604563783E-3</c:v>
                </c:pt>
                <c:pt idx="476">
                  <c:v>-1.2232003794654389E-3</c:v>
                </c:pt>
                <c:pt idx="477">
                  <c:v>-1.2109295925188945E-3</c:v>
                </c:pt>
                <c:pt idx="478">
                  <c:v>-1.1986487351078878E-3</c:v>
                </c:pt>
                <c:pt idx="479">
                  <c:v>-1.1863578070725467E-3</c:v>
                </c:pt>
                <c:pt idx="480">
                  <c:v>-1.1617386337459124E-3</c:v>
                </c:pt>
                <c:pt idx="481">
                  <c:v>-1.1370933896470703E-3</c:v>
                </c:pt>
                <c:pt idx="482">
                  <c:v>-1.1247521088897372E-3</c:v>
                </c:pt>
                <c:pt idx="483">
                  <c:v>-1.1124007575480377E-3</c:v>
                </c:pt>
                <c:pt idx="484">
                  <c:v>-1.1000393357019078E-3</c:v>
                </c:pt>
                <c:pt idx="485">
                  <c:v>-1.0752797117508095E-3</c:v>
                </c:pt>
                <c:pt idx="486">
                  <c:v>-1.0504929426335963E-3</c:v>
                </c:pt>
                <c:pt idx="487">
                  <c:v>-1.0380811678656343E-3</c:v>
                </c:pt>
                <c:pt idx="488">
                  <c:v>-1.02565932263321E-3</c:v>
                </c:pt>
                <c:pt idx="489">
                  <c:v>-1.0132274067764513E-3</c:v>
                </c:pt>
                <c:pt idx="490">
                  <c:v>-9.8832729343190096E-4</c:v>
                </c:pt>
                <c:pt idx="491">
                  <c:v>-9.6339903778552838E-4</c:v>
                </c:pt>
                <c:pt idx="492">
                  <c:v>-9.509167692067777E-4</c:v>
                </c:pt>
                <c:pt idx="493">
                  <c:v>-9.3842442992375652E-4</c:v>
                </c:pt>
                <c:pt idx="494">
                  <c:v>-9.2592202017627301E-4</c:v>
                </c:pt>
                <c:pt idx="495">
                  <c:v>-9.0088137768340459E-4</c:v>
                </c:pt>
                <c:pt idx="496">
                  <c:v>-8.7581167518280267E-4</c:v>
                </c:pt>
                <c:pt idx="497">
                  <c:v>-8.6325891243355102E-4</c:v>
                </c:pt>
                <c:pt idx="498">
                  <c:v>-8.5069607921983703E-4</c:v>
                </c:pt>
                <c:pt idx="499">
                  <c:v>-8.381231753817886E-4</c:v>
                </c:pt>
                <c:pt idx="500">
                  <c:v>-8.1294196343950631E-4</c:v>
                </c:pt>
                <c:pt idx="501">
                  <c:v>-7.8773085410599464E-4</c:v>
                </c:pt>
                <c:pt idx="502">
                  <c:v>-7.7510759734611412E-4</c:v>
                </c:pt>
                <c:pt idx="503">
                  <c:v>-7.6247427000186718E-4</c:v>
                </c:pt>
                <c:pt idx="504">
                  <c:v>-7.4983087211322186E-4</c:v>
                </c:pt>
                <c:pt idx="505">
                  <c:v>-7.2453206726219577E-4</c:v>
                </c:pt>
                <c:pt idx="506">
                  <c:v>-6.9925120286029596E-4</c:v>
                </c:pt>
                <c:pt idx="507">
                  <c:v>-6.866188326704048E-4</c:v>
                </c:pt>
                <c:pt idx="508">
                  <c:v>-6.7399173702131776E-4</c:v>
                </c:pt>
                <c:pt idx="509">
                  <c:v>-6.6136991595300287E-4</c:v>
                </c:pt>
                <c:pt idx="510">
                  <c:v>-6.3614273169143587E-4</c:v>
                </c:pt>
                <c:pt idx="511">
                  <c:v>-6.109353772876247E-4</c:v>
                </c:pt>
                <c:pt idx="512">
                  <c:v>-5.9833992912317058E-4</c:v>
                </c:pt>
                <c:pt idx="513">
                  <c:v>-5.8574975549952057E-4</c:v>
                </c:pt>
                <c:pt idx="514">
                  <c:v>-5.7316485649661075E-4</c:v>
                </c:pt>
                <c:pt idx="515">
                  <c:v>-5.4801180621399936E-4</c:v>
                </c:pt>
                <c:pt idx="516">
                  <c:v>-5.2287800605288481E-4</c:v>
                </c:pt>
                <c:pt idx="517">
                  <c:v>-5.103194798738997E-4</c:v>
                </c:pt>
                <c:pt idx="518">
                  <c:v>-3.9753010091736485E-4</c:v>
                </c:pt>
                <c:pt idx="519">
                  <c:v>-3.1010040519419135E-4</c:v>
                </c:pt>
                <c:pt idx="520">
                  <c:v>-2.2292916440846966E-4</c:v>
                </c:pt>
                <c:pt idx="521">
                  <c:v>-1.3601637880000794E-4</c:v>
                </c:pt>
                <c:pt idx="522">
                  <c:v>-4.9362048608614373E-5</c:v>
                </c:pt>
                <c:pt idx="523">
                  <c:v>3.703382608577499E-5</c:v>
                </c:pt>
                <c:pt idx="524">
                  <c:v>1.2317124512328803E-4</c:v>
                </c:pt>
                <c:pt idx="525">
                  <c:v>2.0905020818418052E-4</c:v>
                </c:pt>
                <c:pt idx="526">
                  <c:v>2.946707151885164E-4</c:v>
                </c:pt>
                <c:pt idx="527">
                  <c:v>3.8003276597642355E-4</c:v>
                </c:pt>
                <c:pt idx="528">
                  <c:v>4.651363603080938E-4</c:v>
                </c:pt>
                <c:pt idx="529">
                  <c:v>5.4998149794371898E-4</c:v>
                </c:pt>
                <c:pt idx="530">
                  <c:v>6.3456817872342697E-4</c:v>
                </c:pt>
                <c:pt idx="531">
                  <c:v>7.4294050047996052E-4</c:v>
                </c:pt>
                <c:pt idx="532">
                  <c:v>8.0296616923547504E-4</c:v>
                </c:pt>
                <c:pt idx="533">
                  <c:v>8.8677747848819877E-4</c:v>
                </c:pt>
                <c:pt idx="534">
                  <c:v>9.7033033032545291E-4</c:v>
                </c:pt>
                <c:pt idx="535">
                  <c:v>1.0536247242676211E-3</c:v>
                </c:pt>
                <c:pt idx="536">
                  <c:v>1.1366606603946394E-3</c:v>
                </c:pt>
                <c:pt idx="537">
                  <c:v>1.2430439082322664E-3</c:v>
                </c:pt>
                <c:pt idx="538">
                  <c:v>1.3019571582439937E-3</c:v>
                </c:pt>
                <c:pt idx="539">
                  <c:v>1.3842177194867133E-3</c:v>
                </c:pt>
                <c:pt idx="540">
                  <c:v>1.4662198221948586E-3</c:v>
                </c:pt>
                <c:pt idx="541">
                  <c:v>1.5479634661286212E-3</c:v>
                </c:pt>
                <c:pt idx="542">
                  <c:v>1.6294486510481931E-3</c:v>
                </c:pt>
                <c:pt idx="543">
                  <c:v>1.7280566231159256E-3</c:v>
                </c:pt>
                <c:pt idx="544">
                  <c:v>1.7916436432852123E-3</c:v>
                </c:pt>
                <c:pt idx="545">
                  <c:v>1.8723534503628514E-3</c:v>
                </c:pt>
                <c:pt idx="546">
                  <c:v>1.9528047976269391E-3</c:v>
                </c:pt>
                <c:pt idx="547">
                  <c:v>2.0329976851574116E-3</c:v>
                </c:pt>
                <c:pt idx="548">
                  <c:v>2.1129321126345246E-3</c:v>
                </c:pt>
                <c:pt idx="549">
                  <c:v>2.192608079898406E-3</c:v>
                </c:pt>
                <c:pt idx="550">
                  <c:v>2.2720255868691197E-3</c:v>
                </c:pt>
                <c:pt idx="551">
                  <c:v>2.3511846332269215E-3</c:v>
                </c:pt>
                <c:pt idx="552">
                  <c:v>2.4300852189718114E-3</c:v>
                </c:pt>
                <c:pt idx="553">
                  <c:v>2.5087273437041091E-3</c:v>
                </c:pt>
                <c:pt idx="554">
                  <c:v>2.5871110075037507E-3</c:v>
                </c:pt>
                <c:pt idx="555">
                  <c:v>2.6652362101309279E-3</c:v>
                </c:pt>
                <c:pt idx="556">
                  <c:v>2.7431029512658966E-3</c:v>
                </c:pt>
                <c:pt idx="557">
                  <c:v>2.8207112309885929E-3</c:v>
                </c:pt>
                <c:pt idx="558">
                  <c:v>2.8980610489792724E-3</c:v>
                </c:pt>
                <c:pt idx="559">
                  <c:v>2.9751524049981271E-3</c:v>
                </c:pt>
                <c:pt idx="560">
                  <c:v>3.0519852990451568E-3</c:v>
                </c:pt>
                <c:pt idx="561">
                  <c:v>3.1285597308805535E-3</c:v>
                </c:pt>
                <c:pt idx="562">
                  <c:v>3.204875700344445E-3</c:v>
                </c:pt>
                <c:pt idx="563">
                  <c:v>3.2809332071970232E-3</c:v>
                </c:pt>
                <c:pt idx="564">
                  <c:v>3.356732251438288E-3</c:v>
                </c:pt>
                <c:pt idx="565">
                  <c:v>3.4322728328284313E-3</c:v>
                </c:pt>
                <c:pt idx="566">
                  <c:v>3.5075549511276449E-3</c:v>
                </c:pt>
                <c:pt idx="567">
                  <c:v>3.5827733782944904E-3</c:v>
                </c:pt>
                <c:pt idx="568">
                  <c:v>3.6590862186614004E-3</c:v>
                </c:pt>
                <c:pt idx="569">
                  <c:v>3.736688244986297E-3</c:v>
                </c:pt>
                <c:pt idx="570">
                  <c:v>3.8498932768629146E-3</c:v>
                </c:pt>
                <c:pt idx="571">
                  <c:v>3.9189567653963309E-3</c:v>
                </c:pt>
                <c:pt idx="572">
                  <c:v>4.0007964948163277E-3</c:v>
                </c:pt>
                <c:pt idx="573">
                  <c:v>4.0839254803781699E-3</c:v>
                </c:pt>
                <c:pt idx="574">
                  <c:v>4.1683437247197475E-3</c:v>
                </c:pt>
                <c:pt idx="575">
                  <c:v>4.2540512305588862E-3</c:v>
                </c:pt>
                <c:pt idx="576">
                  <c:v>4.3410480007199936E-3</c:v>
                </c:pt>
                <c:pt idx="577">
                  <c:v>4.4293340379208956E-3</c:v>
                </c:pt>
                <c:pt idx="578">
                  <c:v>4.5189093450659357E-3</c:v>
                </c:pt>
                <c:pt idx="579">
                  <c:v>4.6097739249795211E-3</c:v>
                </c:pt>
                <c:pt idx="580">
                  <c:v>4.7019277806725768E-3</c:v>
                </c:pt>
                <c:pt idx="581">
                  <c:v>4.7953709150228008E-3</c:v>
                </c:pt>
                <c:pt idx="582">
                  <c:v>4.890103331121054E-3</c:v>
                </c:pt>
                <c:pt idx="583">
                  <c:v>4.9861250320049066E-3</c:v>
                </c:pt>
                <c:pt idx="584">
                  <c:v>5.0834360207385743E-3</c:v>
                </c:pt>
                <c:pt idx="585">
                  <c:v>5.1820363004662084E-3</c:v>
                </c:pt>
                <c:pt idx="586">
                  <c:v>5.3250428370787972E-3</c:v>
                </c:pt>
                <c:pt idx="587">
                  <c:v>5.3831047457197911E-3</c:v>
                </c:pt>
                <c:pt idx="588">
                  <c:v>5.485572917693915E-3</c:v>
                </c:pt>
                <c:pt idx="589">
                  <c:v>5.5893303936382921E-3</c:v>
                </c:pt>
                <c:pt idx="590">
                  <c:v>5.6943771769102369E-3</c:v>
                </c:pt>
                <c:pt idx="591">
                  <c:v>5.8007132708404185E-3</c:v>
                </c:pt>
                <c:pt idx="592">
                  <c:v>5.9392188538431867E-3</c:v>
                </c:pt>
                <c:pt idx="593">
                  <c:v>6.0642149113476762E-3</c:v>
                </c:pt>
                <c:pt idx="594">
                  <c:v>6.1590669929767472E-3</c:v>
                </c:pt>
                <c:pt idx="595">
                  <c:v>6.287009821628331E-3</c:v>
                </c:pt>
                <c:pt idx="596">
                  <c:v>6.4003410975121966E-3</c:v>
                </c:pt>
                <c:pt idx="597">
                  <c:v>6.5149615887705181E-3</c:v>
                </c:pt>
                <c:pt idx="598">
                  <c:v>6.6308712967622085E-3</c:v>
                </c:pt>
                <c:pt idx="599">
                  <c:v>6.7480702226863087E-3</c:v>
                </c:pt>
                <c:pt idx="600">
                  <c:v>6.8665583677418596E-3</c:v>
                </c:pt>
                <c:pt idx="601">
                  <c:v>6.986335733207838E-3</c:v>
                </c:pt>
                <c:pt idx="602">
                  <c:v>7.107402320523093E-3</c:v>
                </c:pt>
                <c:pt idx="603">
                  <c:v>7.2297581307267933E-3</c:v>
                </c:pt>
                <c:pt idx="604">
                  <c:v>7.353403165257788E-3</c:v>
                </c:pt>
                <c:pt idx="605">
                  <c:v>7.4783374256348623E-3</c:v>
                </c:pt>
                <c:pt idx="606">
                  <c:v>7.6045609128971847E-3</c:v>
                </c:pt>
                <c:pt idx="607">
                  <c:v>7.7320736286434766E-3</c:v>
                </c:pt>
                <c:pt idx="608">
                  <c:v>7.8608755739928426E-3</c:v>
                </c:pt>
                <c:pt idx="609">
                  <c:v>7.9909667505440041E-3</c:v>
                </c:pt>
                <c:pt idx="610">
                  <c:v>8.1223471596558738E-3</c:v>
                </c:pt>
                <c:pt idx="611">
                  <c:v>8.2550168026074289E-3</c:v>
                </c:pt>
                <c:pt idx="612">
                  <c:v>8.3889756809973903E-3</c:v>
                </c:pt>
                <c:pt idx="613">
                  <c:v>8.5242237961846712E-3</c:v>
                </c:pt>
                <c:pt idx="614">
                  <c:v>8.6607611495281844E-3</c:v>
                </c:pt>
                <c:pt idx="615">
                  <c:v>8.7985877426266512E-3</c:v>
                </c:pt>
                <c:pt idx="616">
                  <c:v>8.9377035769988566E-3</c:v>
                </c:pt>
                <c:pt idx="617">
                  <c:v>9.0781086540037137E-3</c:v>
                </c:pt>
                <c:pt idx="618">
                  <c:v>9.219745363164833E-3</c:v>
                </c:pt>
                <c:pt idx="619">
                  <c:v>9.3610005644606531E-3</c:v>
                </c:pt>
                <c:pt idx="620">
                  <c:v>9.5011252989163353E-3</c:v>
                </c:pt>
                <c:pt idx="621">
                  <c:v>9.7192920018063234E-3</c:v>
                </c:pt>
                <c:pt idx="622">
                  <c:v>9.8171653806211623E-3</c:v>
                </c:pt>
                <c:pt idx="623">
                  <c:v>9.934157736584126E-3</c:v>
                </c:pt>
                <c:pt idx="624">
                  <c:v>1.0069599094233439E-2</c:v>
                </c:pt>
                <c:pt idx="625">
                  <c:v>1.0203909978407921E-2</c:v>
                </c:pt>
                <c:pt idx="626">
                  <c:v>1.0337090387588788E-2</c:v>
                </c:pt>
                <c:pt idx="627">
                  <c:v>1.0469140320816805E-2</c:v>
                </c:pt>
                <c:pt idx="628">
                  <c:v>1.0600059776653126E-2</c:v>
                </c:pt>
                <c:pt idx="629">
                  <c:v>1.0729848753898708E-2</c:v>
                </c:pt>
                <c:pt idx="630">
                  <c:v>1.0858507251434446E-2</c:v>
                </c:pt>
                <c:pt idx="631">
                  <c:v>1.0986035267901428E-2</c:v>
                </c:pt>
                <c:pt idx="632">
                  <c:v>1.111243280218055E-2</c:v>
                </c:pt>
                <c:pt idx="633">
                  <c:v>1.1237699853072769E-2</c:v>
                </c:pt>
                <c:pt idx="634">
                  <c:v>1.1361836419379046E-2</c:v>
                </c:pt>
                <c:pt idx="635">
                  <c:v>1.1484842499980275E-2</c:v>
                </c:pt>
                <c:pt idx="636">
                  <c:v>1.1606718093597479E-2</c:v>
                </c:pt>
                <c:pt idx="637">
                  <c:v>1.1727463199271426E-2</c:v>
                </c:pt>
                <c:pt idx="638">
                  <c:v>1.1847077815723139E-2</c:v>
                </c:pt>
                <c:pt idx="639">
                  <c:v>1.1965561941833514E-2</c:v>
                </c:pt>
                <c:pt idx="640">
                  <c:v>1.2082915576483444E-2</c:v>
                </c:pt>
                <c:pt idx="641">
                  <c:v>1.2199138718713698E-2</c:v>
                </c:pt>
                <c:pt idx="642">
                  <c:v>1.2322617019218107E-2</c:v>
                </c:pt>
                <c:pt idx="643">
                  <c:v>1.2428193521039077E-2</c:v>
                </c:pt>
                <c:pt idx="644">
                  <c:v>1.2541025179055865E-2</c:v>
                </c:pt>
                <c:pt idx="645">
                  <c:v>1.2652726340256493E-2</c:v>
                </c:pt>
                <c:pt idx="646">
                  <c:v>1.2763297003521856E-2</c:v>
                </c:pt>
                <c:pt idx="647">
                  <c:v>1.2872737167892723E-2</c:v>
                </c:pt>
                <c:pt idx="648">
                  <c:v>1.2981046832170051E-2</c:v>
                </c:pt>
                <c:pt idx="649">
                  <c:v>1.3088225995554481E-2</c:v>
                </c:pt>
                <c:pt idx="650">
                  <c:v>1.3194274656926908E-2</c:v>
                </c:pt>
                <c:pt idx="651">
                  <c:v>1.3299192815328098E-2</c:v>
                </c:pt>
                <c:pt idx="652">
                  <c:v>1.3402980469638948E-2</c:v>
                </c:pt>
                <c:pt idx="653">
                  <c:v>1.350563761898016E-2</c:v>
                </c:pt>
                <c:pt idx="654">
                  <c:v>1.3607164262472438E-2</c:v>
                </c:pt>
                <c:pt idx="655">
                  <c:v>1.3707560398996677E-2</c:v>
                </c:pt>
                <c:pt idx="656">
                  <c:v>1.380682602767358E-2</c:v>
                </c:pt>
                <c:pt idx="657">
                  <c:v>1.3904961147623851E-2</c:v>
                </c:pt>
                <c:pt idx="658">
                  <c:v>1.4001965757888257E-2</c:v>
                </c:pt>
                <c:pt idx="659">
                  <c:v>1.4097839857587502E-2</c:v>
                </c:pt>
                <c:pt idx="660">
                  <c:v>1.419258344560248E-2</c:v>
                </c:pt>
                <c:pt idx="661">
                  <c:v>1.428619652137364E-2</c:v>
                </c:pt>
                <c:pt idx="662">
                  <c:v>1.4378679083781876E-2</c:v>
                </c:pt>
                <c:pt idx="663">
                  <c:v>1.4470031132027827E-2</c:v>
                </c:pt>
                <c:pt idx="664">
                  <c:v>1.4560252665232198E-2</c:v>
                </c:pt>
                <c:pt idx="665">
                  <c:v>1.4649343682595628E-2</c:v>
                </c:pt>
                <c:pt idx="666">
                  <c:v>1.473730418323882E-2</c:v>
                </c:pt>
                <c:pt idx="667">
                  <c:v>1.4824134166282477E-2</c:v>
                </c:pt>
                <c:pt idx="668">
                  <c:v>1.4909833631007174E-2</c:v>
                </c:pt>
                <c:pt idx="669">
                  <c:v>1.4994402576533616E-2</c:v>
                </c:pt>
                <c:pt idx="670">
                  <c:v>1.5077854195268969E-2</c:v>
                </c:pt>
                <c:pt idx="671">
                  <c:v>1.5160557890681048E-2</c:v>
                </c:pt>
                <c:pt idx="672">
                  <c:v>1.5242685171816817E-2</c:v>
                </c:pt>
                <c:pt idx="673">
                  <c:v>1.5348727278976071E-2</c:v>
                </c:pt>
                <c:pt idx="674">
                  <c:v>1.5429550857446017E-2</c:v>
                </c:pt>
                <c:pt idx="675">
                  <c:v>1.5497046904213718E-2</c:v>
                </c:pt>
                <c:pt idx="676">
                  <c:v>1.5565430144643955E-2</c:v>
                </c:pt>
                <c:pt idx="677">
                  <c:v>1.564467534800329E-2</c:v>
                </c:pt>
                <c:pt idx="678">
                  <c:v>1.5723344134688233E-2</c:v>
                </c:pt>
                <c:pt idx="679">
                  <c:v>1.5801436504299105E-2</c:v>
                </c:pt>
                <c:pt idx="680">
                  <c:v>1.587895245651616E-2</c:v>
                </c:pt>
                <c:pt idx="681">
                  <c:v>1.5955891990859783E-2</c:v>
                </c:pt>
                <c:pt idx="682">
                  <c:v>1.6032255107010229E-2</c:v>
                </c:pt>
                <c:pt idx="683">
                  <c:v>1.6108041804647755E-2</c:v>
                </c:pt>
                <c:pt idx="684">
                  <c:v>1.6183252083212807E-2</c:v>
                </c:pt>
                <c:pt idx="685">
                  <c:v>1.625788594262545E-2</c:v>
                </c:pt>
                <c:pt idx="686">
                  <c:v>1.6331943382406067E-2</c:v>
                </c:pt>
                <c:pt idx="687">
                  <c:v>1.6405424402154978E-2</c:v>
                </c:pt>
                <c:pt idx="688">
                  <c:v>1.6478329001632375E-2</c:v>
                </c:pt>
                <c:pt idx="689">
                  <c:v>1.6550657180278705E-2</c:v>
                </c:pt>
                <c:pt idx="690">
                  <c:v>1.6622408938014033E-2</c:v>
                </c:pt>
                <c:pt idx="691">
                  <c:v>1.6693584274278805E-2</c:v>
                </c:pt>
                <c:pt idx="692">
                  <c:v>1.6764183188833215E-2</c:v>
                </c:pt>
                <c:pt idx="693">
                  <c:v>1.6839577591114541E-2</c:v>
                </c:pt>
                <c:pt idx="694">
                  <c:v>1.6903651751292159E-2</c:v>
                </c:pt>
                <c:pt idx="695">
                  <c:v>1.6972521398637141E-2</c:v>
                </c:pt>
                <c:pt idx="696">
                  <c:v>1.7040814622912848E-2</c:v>
                </c:pt>
                <c:pt idx="697">
                  <c:v>1.7108531423719597E-2</c:v>
                </c:pt>
                <c:pt idx="698">
                  <c:v>1.7175671800817582E-2</c:v>
                </c:pt>
                <c:pt idx="699">
                  <c:v>1.7242235753966995E-2</c:v>
                </c:pt>
                <c:pt idx="700">
                  <c:v>1.7308223282608282E-2</c:v>
                </c:pt>
                <c:pt idx="701">
                  <c:v>1.7373634386661507E-2</c:v>
                </c:pt>
                <c:pt idx="702">
                  <c:v>1.7438469065647055E-2</c:v>
                </c:pt>
                <c:pt idx="703">
                  <c:v>1.7502727319325118E-2</c:v>
                </c:pt>
                <c:pt idx="704">
                  <c:v>1.7566409147455886E-2</c:v>
                </c:pt>
                <c:pt idx="705">
                  <c:v>1.7629514549559744E-2</c:v>
                </c:pt>
                <c:pt idx="706">
                  <c:v>1.7692043525556755E-2</c:v>
                </c:pt>
                <c:pt idx="707">
                  <c:v>1.7753996074887368E-2</c:v>
                </c:pt>
                <c:pt idx="708">
                  <c:v>1.7815372197471646E-2</c:v>
                </c:pt>
                <c:pt idx="709">
                  <c:v>1.7876171892909909E-2</c:v>
                </c:pt>
                <c:pt idx="710">
                  <c:v>1.7936395160962348E-2</c:v>
                </c:pt>
                <c:pt idx="711">
                  <c:v>1.799604200130922E-2</c:v>
                </c:pt>
                <c:pt idx="712">
                  <c:v>1.8055112413630781E-2</c:v>
                </c:pt>
                <c:pt idx="713">
                  <c:v>1.8113606397767157E-2</c:v>
                </c:pt>
                <c:pt idx="714">
                  <c:v>1.8171523953238733E-2</c:v>
                </c:pt>
                <c:pt idx="715">
                  <c:v>1.8228865079965573E-2</c:v>
                </c:pt>
                <c:pt idx="716">
                  <c:v>1.828562977746806E-2</c:v>
                </c:pt>
                <c:pt idx="717">
                  <c:v>1.8341818045666258E-2</c:v>
                </c:pt>
                <c:pt idx="718">
                  <c:v>1.8397429884240424E-2</c:v>
                </c:pt>
                <c:pt idx="719">
                  <c:v>1.8452465292870812E-2</c:v>
                </c:pt>
                <c:pt idx="720">
                  <c:v>1.8506924271317615E-2</c:v>
                </c:pt>
                <c:pt idx="721">
                  <c:v>1.8560806819341025E-2</c:v>
                </c:pt>
                <c:pt idx="722">
                  <c:v>1.8614114600890019E-2</c:v>
                </c:pt>
                <c:pt idx="723">
                  <c:v>1.8667123881375147E-2</c:v>
                </c:pt>
                <c:pt idx="724">
                  <c:v>1.8720046020526127E-2</c:v>
                </c:pt>
                <c:pt idx="725">
                  <c:v>1.8772881018422893E-2</c:v>
                </c:pt>
                <c:pt idx="726">
                  <c:v>1.8825628874905576E-2</c:v>
                </c:pt>
                <c:pt idx="727">
                  <c:v>1.8882542695841664E-2</c:v>
                </c:pt>
                <c:pt idx="728">
                  <c:v>1.8930863163708622E-2</c:v>
                </c:pt>
                <c:pt idx="729">
                  <c:v>1.8983349595869115E-2</c:v>
                </c:pt>
                <c:pt idx="730">
                  <c:v>1.9035748886535586E-2</c:v>
                </c:pt>
                <c:pt idx="731">
                  <c:v>1.9088061035708037E-2</c:v>
                </c:pt>
                <c:pt idx="732">
                  <c:v>1.9140286043146659E-2</c:v>
                </c:pt>
                <c:pt idx="733">
                  <c:v>1.9192423909091261E-2</c:v>
                </c:pt>
                <c:pt idx="734">
                  <c:v>1.9244474633222097E-2</c:v>
                </c:pt>
                <c:pt idx="735">
                  <c:v>1.9296438215778977E-2</c:v>
                </c:pt>
                <c:pt idx="736">
                  <c:v>1.9348314656522092E-2</c:v>
                </c:pt>
                <c:pt idx="737">
                  <c:v>1.9400103955451442E-2</c:v>
                </c:pt>
                <c:pt idx="738">
                  <c:v>1.9451806112646963E-2</c:v>
                </c:pt>
                <c:pt idx="739">
                  <c:v>1.9503421127948783E-2</c:v>
                </c:pt>
                <c:pt idx="740">
                  <c:v>1.9554949001276967E-2</c:v>
                </c:pt>
                <c:pt idx="741">
                  <c:v>1.9606389732791385E-2</c:v>
                </c:pt>
                <c:pt idx="742">
                  <c:v>1.965774332225223E-2</c:v>
                </c:pt>
                <c:pt idx="743">
                  <c:v>1.9709009769739438E-2</c:v>
                </c:pt>
                <c:pt idx="744">
                  <c:v>1.9760189075173074E-2</c:v>
                </c:pt>
                <c:pt idx="745">
                  <c:v>1.9811281238553136E-2</c:v>
                </c:pt>
                <c:pt idx="746">
                  <c:v>1.9862286259719752E-2</c:v>
                </c:pt>
                <c:pt idx="747">
                  <c:v>1.991738851839564E-2</c:v>
                </c:pt>
                <c:pt idx="748">
                  <c:v>1.9964034875732395E-2</c:v>
                </c:pt>
                <c:pt idx="749">
                  <c:v>2.0014778470338612E-2</c:v>
                </c:pt>
                <c:pt idx="750">
                  <c:v>2.0065434922731384E-2</c:v>
                </c:pt>
                <c:pt idx="751">
                  <c:v>2.0116004232830775E-2</c:v>
                </c:pt>
                <c:pt idx="752">
                  <c:v>2.0166486400556849E-2</c:v>
                </c:pt>
                <c:pt idx="753">
                  <c:v>2.0216881425909605E-2</c:v>
                </c:pt>
                <c:pt idx="754">
                  <c:v>2.0267189308809108E-2</c:v>
                </c:pt>
                <c:pt idx="755">
                  <c:v>2.0317410049335294E-2</c:v>
                </c:pt>
                <c:pt idx="756">
                  <c:v>2.036754364732829E-2</c:v>
                </c:pt>
                <c:pt idx="757">
                  <c:v>2.0417590102788097E-2</c:v>
                </c:pt>
                <c:pt idx="758">
                  <c:v>2.0467549415714714E-2</c:v>
                </c:pt>
                <c:pt idx="759">
                  <c:v>2.0517421586108142E-2</c:v>
                </c:pt>
                <c:pt idx="760">
                  <c:v>2.0567206613728573E-2</c:v>
                </c:pt>
                <c:pt idx="761">
                  <c:v>2.0616904498735877E-2</c:v>
                </c:pt>
                <c:pt idx="762">
                  <c:v>2.0666515241050121E-2</c:v>
                </c:pt>
                <c:pt idx="763">
                  <c:v>2.0716038840671303E-2</c:v>
                </c:pt>
                <c:pt idx="764">
                  <c:v>2.0765475297439551E-2</c:v>
                </c:pt>
                <c:pt idx="765">
                  <c:v>2.0814824611434801E-2</c:v>
                </c:pt>
                <c:pt idx="766">
                  <c:v>2.0864086782577118E-2</c:v>
                </c:pt>
                <c:pt idx="767">
                  <c:v>2.0913261810786565E-2</c:v>
                </c:pt>
                <c:pt idx="768">
                  <c:v>2.0962349696063143E-2</c:v>
                </c:pt>
                <c:pt idx="769">
                  <c:v>2.1011350438486787E-2</c:v>
                </c:pt>
                <c:pt idx="770">
                  <c:v>2.1060264037897625E-2</c:v>
                </c:pt>
                <c:pt idx="771">
                  <c:v>2.1109090494215721E-2</c:v>
                </c:pt>
                <c:pt idx="772">
                  <c:v>2.1157829807521011E-2</c:v>
                </c:pt>
                <c:pt idx="773">
                  <c:v>2.120648197773356E-2</c:v>
                </c:pt>
                <c:pt idx="774">
                  <c:v>2.1255047004773431E-2</c:v>
                </c:pt>
                <c:pt idx="775">
                  <c:v>2.1303387032753918E-2</c:v>
                </c:pt>
                <c:pt idx="776">
                  <c:v>2.1351321872051798E-2</c:v>
                </c:pt>
                <c:pt idx="777">
                  <c:v>2.1398850437055472E-2</c:v>
                </c:pt>
                <c:pt idx="778">
                  <c:v>2.1445972727525131E-2</c:v>
                </c:pt>
                <c:pt idx="779">
                  <c:v>2.1492688743300903E-2</c:v>
                </c:pt>
                <c:pt idx="780">
                  <c:v>2.1538998484222915E-2</c:v>
                </c:pt>
                <c:pt idx="781">
                  <c:v>2.1584901950211233E-2</c:v>
                </c:pt>
                <c:pt idx="782">
                  <c:v>2.1630399141026047E-2</c:v>
                </c:pt>
                <c:pt idx="783">
                  <c:v>2.1675490056587421E-2</c:v>
                </c:pt>
                <c:pt idx="784">
                  <c:v>2.1720174696655548E-2</c:v>
                </c:pt>
                <c:pt idx="785">
                  <c:v>2.176445306115049E-2</c:v>
                </c:pt>
                <c:pt idx="786">
                  <c:v>2.1808325149832442E-2</c:v>
                </c:pt>
                <c:pt idx="787">
                  <c:v>2.1851790962701401E-2</c:v>
                </c:pt>
                <c:pt idx="788">
                  <c:v>2.189485049951756E-2</c:v>
                </c:pt>
                <c:pt idx="789">
                  <c:v>2.1937503760121047E-2</c:v>
                </c:pt>
                <c:pt idx="790">
                  <c:v>2.1979750744351989E-2</c:v>
                </c:pt>
                <c:pt idx="791">
                  <c:v>2.2021591452130451E-2</c:v>
                </c:pt>
                <c:pt idx="792">
                  <c:v>2.2063025883296561E-2</c:v>
                </c:pt>
                <c:pt idx="793">
                  <c:v>2.2104054037690446E-2</c:v>
                </c:pt>
                <c:pt idx="794">
                  <c:v>2.214467591523217E-2</c:v>
                </c:pt>
                <c:pt idx="795">
                  <c:v>2.2184891515681926E-2</c:v>
                </c:pt>
                <c:pt idx="796">
                  <c:v>2.2224700838959777E-2</c:v>
                </c:pt>
                <c:pt idx="797">
                  <c:v>2.226410388490585E-2</c:v>
                </c:pt>
                <c:pt idx="798">
                  <c:v>2.2306560598410741E-2</c:v>
                </c:pt>
                <c:pt idx="799">
                  <c:v>2.2341691144562859E-2</c:v>
                </c:pt>
                <c:pt idx="800">
                  <c:v>2.2379875357794177E-2</c:v>
                </c:pt>
                <c:pt idx="801">
                  <c:v>2.2417653293214101E-2</c:v>
                </c:pt>
                <c:pt idx="802">
                  <c:v>2.2455024950742697E-2</c:v>
                </c:pt>
                <c:pt idx="803">
                  <c:v>2.2491990330060219E-2</c:v>
                </c:pt>
                <c:pt idx="804">
                  <c:v>2.2528549431246603E-2</c:v>
                </c:pt>
                <c:pt idx="805">
                  <c:v>2.2564702254062041E-2</c:v>
                </c:pt>
                <c:pt idx="806">
                  <c:v>2.2600448798506534E-2</c:v>
                </c:pt>
                <c:pt idx="807">
                  <c:v>2.2635789064340273E-2</c:v>
                </c:pt>
                <c:pt idx="808">
                  <c:v>2.2670723051403385E-2</c:v>
                </c:pt>
                <c:pt idx="809">
                  <c:v>2.2705250759695872E-2</c:v>
                </c:pt>
                <c:pt idx="810">
                  <c:v>2.273937218905786E-2</c:v>
                </c:pt>
                <c:pt idx="811">
                  <c:v>2.2773087339329479E-2</c:v>
                </c:pt>
                <c:pt idx="812">
                  <c:v>2.2806396210510727E-2</c:v>
                </c:pt>
                <c:pt idx="813">
                  <c:v>2.2839298802361796E-2</c:v>
                </c:pt>
                <c:pt idx="814">
                  <c:v>2.2871795114882687E-2</c:v>
                </c:pt>
                <c:pt idx="815">
                  <c:v>2.2903885147833591E-2</c:v>
                </c:pt>
                <c:pt idx="816">
                  <c:v>2.2935568901214509E-2</c:v>
                </c:pt>
                <c:pt idx="817">
                  <c:v>2.2966846374865568E-2</c:v>
                </c:pt>
                <c:pt idx="818">
                  <c:v>2.2997717568706832E-2</c:v>
                </c:pt>
                <c:pt idx="819">
                  <c:v>2.3028182482658366E-2</c:v>
                </c:pt>
                <c:pt idx="820">
                  <c:v>2.305824111648036E-2</c:v>
                </c:pt>
                <c:pt idx="821">
                  <c:v>2.3087893470252752E-2</c:v>
                </c:pt>
                <c:pt idx="822">
                  <c:v>2.3117139543815668E-2</c:v>
                </c:pt>
                <c:pt idx="823">
                  <c:v>2.3145979337009237E-2</c:v>
                </c:pt>
                <c:pt idx="824">
                  <c:v>2.3174412849753523E-2</c:v>
                </c:pt>
                <c:pt idx="825">
                  <c:v>2.3202440082048525E-2</c:v>
                </c:pt>
                <c:pt idx="826">
                  <c:v>2.3230061033654437E-2</c:v>
                </c:pt>
                <c:pt idx="827">
                  <c:v>2.3257362652779889E-2</c:v>
                </c:pt>
                <c:pt idx="828">
                  <c:v>2.3284532212421993E-2</c:v>
                </c:pt>
                <c:pt idx="829">
                  <c:v>2.3311576400750766E-2</c:v>
                </c:pt>
                <c:pt idx="830">
                  <c:v>2.3342330528874911E-2</c:v>
                </c:pt>
                <c:pt idx="831">
                  <c:v>2.3369106064583534E-2</c:v>
                </c:pt>
                <c:pt idx="832">
                  <c:v>2.3395756228978826E-2</c:v>
                </c:pt>
                <c:pt idx="833">
                  <c:v>2.3422281022060787E-2</c:v>
                </c:pt>
                <c:pt idx="834">
                  <c:v>2.3448680443749481E-2</c:v>
                </c:pt>
                <c:pt idx="835">
                  <c:v>2.3474954494124844E-2</c:v>
                </c:pt>
                <c:pt idx="836">
                  <c:v>2.3501103173027005E-2</c:v>
                </c:pt>
                <c:pt idx="837">
                  <c:v>2.3527126480535898E-2</c:v>
                </c:pt>
                <c:pt idx="838">
                  <c:v>2.3553024416571589E-2</c:v>
                </c:pt>
                <c:pt idx="839">
                  <c:v>2.3578796981134076E-2</c:v>
                </c:pt>
                <c:pt idx="840">
                  <c:v>2.3604444174063488E-2</c:v>
                </c:pt>
                <c:pt idx="841">
                  <c:v>2.3629965995599633E-2</c:v>
                </c:pt>
                <c:pt idx="842">
                  <c:v>2.3655362445502703E-2</c:v>
                </c:pt>
                <c:pt idx="843">
                  <c:v>2.3690945746464465E-2</c:v>
                </c:pt>
                <c:pt idx="844">
                  <c:v>2.3705779230409618E-2</c:v>
                </c:pt>
                <c:pt idx="845">
                  <c:v>2.3730799565413463E-2</c:v>
                </c:pt>
                <c:pt idx="846">
                  <c:v>2.3755694528784232E-2</c:v>
                </c:pt>
                <c:pt idx="847">
                  <c:v>2.3780464120362055E-2</c:v>
                </c:pt>
                <c:pt idx="848">
                  <c:v>2.3813700748451794E-2</c:v>
                </c:pt>
                <c:pt idx="849">
                  <c:v>2.384358166938938E-2</c:v>
                </c:pt>
                <c:pt idx="850">
                  <c:v>2.3871367818131262E-2</c:v>
                </c:pt>
                <c:pt idx="851">
                  <c:v>2.3892099968207958E-2</c:v>
                </c:pt>
                <c:pt idx="852">
                  <c:v>2.3916171059887859E-2</c:v>
                </c:pt>
                <c:pt idx="853">
                  <c:v>2.3940116779694876E-2</c:v>
                </c:pt>
                <c:pt idx="854">
                  <c:v>2.3963937127549073E-2</c:v>
                </c:pt>
                <c:pt idx="855">
                  <c:v>2.3991006865520248E-2</c:v>
                </c:pt>
                <c:pt idx="856">
                  <c:v>2.4014558559315446E-2</c:v>
                </c:pt>
                <c:pt idx="857">
                  <c:v>2.403798488107789E-2</c:v>
                </c:pt>
                <c:pt idx="858">
                  <c:v>2.4061285830807577E-2</c:v>
                </c:pt>
                <c:pt idx="859">
                  <c:v>2.4084461408584446E-2</c:v>
                </c:pt>
                <c:pt idx="860">
                  <c:v>2.4107511614248622E-2</c:v>
                </c:pt>
                <c:pt idx="861">
                  <c:v>2.4130436447880044E-2</c:v>
                </c:pt>
                <c:pt idx="862">
                  <c:v>2.4153235909398774E-2</c:v>
                </c:pt>
                <c:pt idx="863">
                  <c:v>2.4175909998724876E-2</c:v>
                </c:pt>
                <c:pt idx="864">
                  <c:v>2.4198458716018223E-2</c:v>
                </c:pt>
                <c:pt idx="865">
                  <c:v>2.4220882061039006E-2</c:v>
                </c:pt>
                <c:pt idx="866">
                  <c:v>2.4243180033947098E-2</c:v>
                </c:pt>
                <c:pt idx="867">
                  <c:v>2.4265352634582626E-2</c:v>
                </c:pt>
                <c:pt idx="868">
                  <c:v>2.4287399863105463E-2</c:v>
                </c:pt>
                <c:pt idx="869">
                  <c:v>2.43093217192758E-2</c:v>
                </c:pt>
                <c:pt idx="870">
                  <c:v>2.4331118203173574E-2</c:v>
                </c:pt>
                <c:pt idx="871">
                  <c:v>2.4352789314718848E-2</c:v>
                </c:pt>
                <c:pt idx="872">
                  <c:v>2.4374335053991558E-2</c:v>
                </c:pt>
                <c:pt idx="873">
                  <c:v>2.4395755420911769E-2</c:v>
                </c:pt>
                <c:pt idx="874">
                  <c:v>2.4417050415399544E-2</c:v>
                </c:pt>
                <c:pt idx="875">
                  <c:v>2.4438220037534819E-2</c:v>
                </c:pt>
                <c:pt idx="876">
                  <c:v>2.4459264287237659E-2</c:v>
                </c:pt>
                <c:pt idx="877">
                  <c:v>2.4480183164508063E-2</c:v>
                </c:pt>
                <c:pt idx="878">
                  <c:v>2.4500984591249164E-2</c:v>
                </c:pt>
                <c:pt idx="879">
                  <c:v>2.4521890381468125E-2</c:v>
                </c:pt>
                <c:pt idx="880">
                  <c:v>2.454300352014549E-2</c:v>
                </c:pt>
                <c:pt idx="881">
                  <c:v>2.4578279490636845E-2</c:v>
                </c:pt>
                <c:pt idx="882">
                  <c:v>2.4592040737791976E-2</c:v>
                </c:pt>
                <c:pt idx="883">
                  <c:v>2.4610708980423723E-2</c:v>
                </c:pt>
                <c:pt idx="884">
                  <c:v>2.4632681134679757E-2</c:v>
                </c:pt>
                <c:pt idx="885">
                  <c:v>2.4654860637713938E-2</c:v>
                </c:pt>
                <c:pt idx="886">
                  <c:v>2.4677247489526266E-2</c:v>
                </c:pt>
                <c:pt idx="887">
                  <c:v>2.4699841690116742E-2</c:v>
                </c:pt>
                <c:pt idx="888">
                  <c:v>2.4722643239485365E-2</c:v>
                </c:pt>
                <c:pt idx="889">
                  <c:v>2.4745652137712071E-2</c:v>
                </c:pt>
                <c:pt idx="890">
                  <c:v>2.4768868384876797E-2</c:v>
                </c:pt>
                <c:pt idx="891">
                  <c:v>2.4792291980979542E-2</c:v>
                </c:pt>
                <c:pt idx="892">
                  <c:v>2.4815922926100242E-2</c:v>
                </c:pt>
                <c:pt idx="893">
                  <c:v>2.4839761220158962E-2</c:v>
                </c:pt>
                <c:pt idx="894">
                  <c:v>2.4863806863315574E-2</c:v>
                </c:pt>
                <c:pt idx="895">
                  <c:v>2.4888059855570077E-2</c:v>
                </c:pt>
                <c:pt idx="896">
                  <c:v>2.4912520196922472E-2</c:v>
                </c:pt>
                <c:pt idx="897">
                  <c:v>2.493718788753263E-2</c:v>
                </c:pt>
                <c:pt idx="898">
                  <c:v>2.4962062927320616E-2</c:v>
                </c:pt>
                <c:pt idx="899">
                  <c:v>2.4989812666906808E-2</c:v>
                </c:pt>
                <c:pt idx="900">
                  <c:v>2.5012435054829751E-2</c:v>
                </c:pt>
                <c:pt idx="901">
                  <c:v>2.50379321425509E-2</c:v>
                </c:pt>
                <c:pt idx="902">
                  <c:v>2.5063636579769621E-2</c:v>
                </c:pt>
                <c:pt idx="903">
                  <c:v>2.509228208641634E-2</c:v>
                </c:pt>
                <c:pt idx="904">
                  <c:v>2.5115667502539907E-2</c:v>
                </c:pt>
                <c:pt idx="905">
                  <c:v>2.5141993988171407E-2</c:v>
                </c:pt>
                <c:pt idx="906">
                  <c:v>2.5168527823380415E-2</c:v>
                </c:pt>
                <c:pt idx="907">
                  <c:v>2.5195269008246868E-2</c:v>
                </c:pt>
                <c:pt idx="908">
                  <c:v>2.5222217542770764E-2</c:v>
                </c:pt>
                <c:pt idx="909">
                  <c:v>2.524937342703204E-2</c:v>
                </c:pt>
                <c:pt idx="910">
                  <c:v>2.5276736661110633E-2</c:v>
                </c:pt>
                <c:pt idx="911">
                  <c:v>2.5304307244926605E-2</c:v>
                </c:pt>
                <c:pt idx="912">
                  <c:v>2.5332085178639829E-2</c:v>
                </c:pt>
                <c:pt idx="913">
                  <c:v>2.5360070462250306E-2</c:v>
                </c:pt>
                <c:pt idx="914">
                  <c:v>2.5388263095837971E-2</c:v>
                </c:pt>
                <c:pt idx="915">
                  <c:v>2.5416663079402824E-2</c:v>
                </c:pt>
                <c:pt idx="916">
                  <c:v>2.5445270413104737E-2</c:v>
                </c:pt>
                <c:pt idx="917">
                  <c:v>2.5474085096863774E-2</c:v>
                </c:pt>
                <c:pt idx="918">
                  <c:v>2.5503107130839808E-2</c:v>
                </c:pt>
                <c:pt idx="919">
                  <c:v>2.5532336514952902E-2</c:v>
                </c:pt>
                <c:pt idx="920">
                  <c:v>2.5561773249282993E-2</c:v>
                </c:pt>
                <c:pt idx="921">
                  <c:v>2.5591417334069888E-2</c:v>
                </c:pt>
                <c:pt idx="922">
                  <c:v>2.5621268769073779E-2</c:v>
                </c:pt>
                <c:pt idx="923">
                  <c:v>2.5651327554534475E-2</c:v>
                </c:pt>
                <c:pt idx="924">
                  <c:v>2.5681593690451976E-2</c:v>
                </c:pt>
                <c:pt idx="925">
                  <c:v>2.5712067176986153E-2</c:v>
                </c:pt>
                <c:pt idx="926">
                  <c:v>2.5742748013977135E-2</c:v>
                </c:pt>
                <c:pt idx="927">
                  <c:v>2.5773636201584793E-2</c:v>
                </c:pt>
                <c:pt idx="928">
                  <c:v>2.5804731739889064E-2</c:v>
                </c:pt>
                <c:pt idx="929">
                  <c:v>2.583603462904982E-2</c:v>
                </c:pt>
                <c:pt idx="930">
                  <c:v>2.5867517846203114E-2</c:v>
                </c:pt>
                <c:pt idx="931">
                  <c:v>2.589887703169147E-2</c:v>
                </c:pt>
                <c:pt idx="932">
                  <c:v>2.5930025428433368E-2</c:v>
                </c:pt>
                <c:pt idx="933">
                  <c:v>2.5982932273578285E-2</c:v>
                </c:pt>
                <c:pt idx="934">
                  <c:v>2.6006671046738816E-2</c:v>
                </c:pt>
                <c:pt idx="935">
                  <c:v>2.6026548111879322E-2</c:v>
                </c:pt>
                <c:pt idx="936">
                  <c:v>2.6056823240683258E-2</c:v>
                </c:pt>
                <c:pt idx="937">
                  <c:v>2.60868875806608E-2</c:v>
                </c:pt>
                <c:pt idx="938">
                  <c:v>2.6116741131652077E-2</c:v>
                </c:pt>
                <c:pt idx="939">
                  <c:v>2.6146383893497216E-2</c:v>
                </c:pt>
                <c:pt idx="940">
                  <c:v>2.6175815866276153E-2</c:v>
                </c:pt>
                <c:pt idx="941">
                  <c:v>2.6205037049988888E-2</c:v>
                </c:pt>
                <c:pt idx="942">
                  <c:v>2.623404744447555E-2</c:v>
                </c:pt>
                <c:pt idx="943">
                  <c:v>2.6262847049656202E-2</c:v>
                </c:pt>
                <c:pt idx="944">
                  <c:v>2.6291435865610779E-2</c:v>
                </c:pt>
                <c:pt idx="945">
                  <c:v>2.6319813892179411E-2</c:v>
                </c:pt>
                <c:pt idx="946">
                  <c:v>2.6347981129282161E-2</c:v>
                </c:pt>
                <c:pt idx="947">
                  <c:v>2.6387749672156957E-2</c:v>
                </c:pt>
                <c:pt idx="948">
                  <c:v>2.640368323516995E-2</c:v>
                </c:pt>
                <c:pt idx="949">
                  <c:v>2.6431218103875054E-2</c:v>
                </c:pt>
                <c:pt idx="950">
                  <c:v>2.6458542182954403E-2</c:v>
                </c:pt>
                <c:pt idx="951">
                  <c:v>2.6494359644211318E-2</c:v>
                </c:pt>
                <c:pt idx="952">
                  <c:v>2.6512557972075967E-2</c:v>
                </c:pt>
                <c:pt idx="953">
                  <c:v>2.6548793378431412E-2</c:v>
                </c:pt>
                <c:pt idx="954">
                  <c:v>2.6565730602374771E-2</c:v>
                </c:pt>
                <c:pt idx="955">
                  <c:v>2.6592000732765797E-2</c:v>
                </c:pt>
                <c:pt idx="956">
                  <c:v>2.6618060073211325E-2</c:v>
                </c:pt>
                <c:pt idx="957">
                  <c:v>2.664390862379129E-2</c:v>
                </c:pt>
                <c:pt idx="958">
                  <c:v>2.6677975041178303E-2</c:v>
                </c:pt>
                <c:pt idx="959">
                  <c:v>2.669497335503479E-2</c:v>
                </c:pt>
                <c:pt idx="960">
                  <c:v>2.6720189535538452E-2</c:v>
                </c:pt>
                <c:pt idx="961">
                  <c:v>2.6745194925936744E-2</c:v>
                </c:pt>
                <c:pt idx="962">
                  <c:v>2.6769989526229665E-2</c:v>
                </c:pt>
                <c:pt idx="963">
                  <c:v>2.679457333633728E-2</c:v>
                </c:pt>
                <c:pt idx="964">
                  <c:v>2.6818946356259588E-2</c:v>
                </c:pt>
                <c:pt idx="965">
                  <c:v>2.6843108585836717E-2</c:v>
                </c:pt>
                <c:pt idx="966">
                  <c:v>2.6867060025068668E-2</c:v>
                </c:pt>
                <c:pt idx="967">
                  <c:v>2.6890800673955439E-2</c:v>
                </c:pt>
                <c:pt idx="968">
                  <c:v>2.6914330532497033E-2</c:v>
                </c:pt>
                <c:pt idx="969">
                  <c:v>2.6937649600533575E-2</c:v>
                </c:pt>
                <c:pt idx="970">
                  <c:v>2.6960757878145003E-2</c:v>
                </c:pt>
                <c:pt idx="971">
                  <c:v>2.6983655365171444E-2</c:v>
                </c:pt>
                <c:pt idx="972">
                  <c:v>2.7006342061692834E-2</c:v>
                </c:pt>
                <c:pt idx="973">
                  <c:v>2.7028817967549301E-2</c:v>
                </c:pt>
                <c:pt idx="974">
                  <c:v>2.7051083082740845E-2</c:v>
                </c:pt>
                <c:pt idx="975">
                  <c:v>2.7073137407347403E-2</c:v>
                </c:pt>
                <c:pt idx="976">
                  <c:v>2.7094980941129165E-2</c:v>
                </c:pt>
                <c:pt idx="977">
                  <c:v>2.7116613684166069E-2</c:v>
                </c:pt>
                <c:pt idx="978">
                  <c:v>2.7138035636378177E-2</c:v>
                </c:pt>
                <c:pt idx="979">
                  <c:v>2.7159246797845427E-2</c:v>
                </c:pt>
                <c:pt idx="980">
                  <c:v>2.7180247168407945E-2</c:v>
                </c:pt>
                <c:pt idx="981">
                  <c:v>2.7201036748065732E-2</c:v>
                </c:pt>
                <c:pt idx="982">
                  <c:v>2.7221615536818788E-2</c:v>
                </c:pt>
                <c:pt idx="983">
                  <c:v>2.7241983534427305E-2</c:v>
                </c:pt>
                <c:pt idx="984">
                  <c:v>2.7262140741211027E-2</c:v>
                </c:pt>
                <c:pt idx="985">
                  <c:v>2.7293390467617584E-2</c:v>
                </c:pt>
                <c:pt idx="986">
                  <c:v>2.7313005640223764E-2</c:v>
                </c:pt>
                <c:pt idx="987">
                  <c:v>2.7328960370081035E-2</c:v>
                </c:pt>
                <c:pt idx="988">
                  <c:v>2.7348217110469975E-2</c:v>
                </c:pt>
                <c:pt idx="989">
                  <c:v>2.7367263029658417E-2</c:v>
                </c:pt>
                <c:pt idx="990">
                  <c:v>2.7386098127566427E-2</c:v>
                </c:pt>
                <c:pt idx="991">
                  <c:v>2.7404722404060777E-2</c:v>
                </c:pt>
                <c:pt idx="992">
                  <c:v>2.7423135859114822E-2</c:v>
                </c:pt>
                <c:pt idx="993">
                  <c:v>2.7441338492542044E-2</c:v>
                </c:pt>
                <c:pt idx="994">
                  <c:v>2.7459330304289153E-2</c:v>
                </c:pt>
                <c:pt idx="995">
                  <c:v>2.7477111294276213E-2</c:v>
                </c:pt>
                <c:pt idx="996">
                  <c:v>2.7494681462369996E-2</c:v>
                </c:pt>
                <c:pt idx="997">
                  <c:v>2.7512040808543858E-2</c:v>
                </c:pt>
                <c:pt idx="998">
                  <c:v>2.7534369594590657E-2</c:v>
                </c:pt>
                <c:pt idx="999">
                  <c:v>2.7546127034598911E-2</c:v>
                </c:pt>
                <c:pt idx="1000">
                  <c:v>2.7562853914293584E-2</c:v>
                </c:pt>
                <c:pt idx="1001">
                  <c:v>2.75793699716953E-2</c:v>
                </c:pt>
                <c:pt idx="1002">
                  <c:v>2.7595675206697479E-2</c:v>
                </c:pt>
                <c:pt idx="1003">
                  <c:v>2.7611769619193538E-2</c:v>
                </c:pt>
                <c:pt idx="1004">
                  <c:v>2.7630033427445966E-2</c:v>
                </c:pt>
                <c:pt idx="1005">
                  <c:v>2.7647856374484192E-2</c:v>
                </c:pt>
                <c:pt idx="1006">
                  <c:v>2.7661042906190758E-2</c:v>
                </c:pt>
                <c:pt idx="1007">
                  <c:v>2.7676231457967049E-2</c:v>
                </c:pt>
                <c:pt idx="1008">
                  <c:v>2.7691209217959312E-2</c:v>
                </c:pt>
                <c:pt idx="1009">
                  <c:v>2.7705976186167547E-2</c:v>
                </c:pt>
                <c:pt idx="1010">
                  <c:v>2.7720532362511818E-2</c:v>
                </c:pt>
                <c:pt idx="1011">
                  <c:v>2.7736909880093918E-2</c:v>
                </c:pt>
                <c:pt idx="1012">
                  <c:v>2.7751014359598258E-2</c:v>
                </c:pt>
                <c:pt idx="1013">
                  <c:v>2.7764908047158698E-2</c:v>
                </c:pt>
                <c:pt idx="1014">
                  <c:v>2.7778590942855175E-2</c:v>
                </c:pt>
                <c:pt idx="1015">
                  <c:v>2.7792063046447879E-2</c:v>
                </c:pt>
                <c:pt idx="1016">
                  <c:v>2.780532435817662E-2</c:v>
                </c:pt>
                <c:pt idx="1017">
                  <c:v>2.7818374877881524E-2</c:v>
                </c:pt>
                <c:pt idx="1018">
                  <c:v>2.7831214605482657E-2</c:v>
                </c:pt>
                <c:pt idx="1019">
                  <c:v>2.7843843541059954E-2</c:v>
                </c:pt>
                <c:pt idx="1020">
                  <c:v>2.7856261684533479E-2</c:v>
                </c:pt>
                <c:pt idx="1021">
                  <c:v>2.7868469035903232E-2</c:v>
                </c:pt>
                <c:pt idx="1022">
                  <c:v>2.7880465595249149E-2</c:v>
                </c:pt>
                <c:pt idx="1023">
                  <c:v>2.7892251362331422E-2</c:v>
                </c:pt>
                <c:pt idx="1024">
                  <c:v>2.7903826337309923E-2</c:v>
                </c:pt>
                <c:pt idx="1025">
                  <c:v>2.7915190520104716E-2</c:v>
                </c:pt>
                <c:pt idx="1026">
                  <c:v>2.7926343910715801E-2</c:v>
                </c:pt>
                <c:pt idx="1027">
                  <c:v>2.7937286509143178E-2</c:v>
                </c:pt>
                <c:pt idx="1028">
                  <c:v>2.7948018315226975E-2</c:v>
                </c:pt>
                <c:pt idx="1029">
                  <c:v>2.7958539329127063E-2</c:v>
                </c:pt>
                <c:pt idx="1030">
                  <c:v>2.7968849550763508E-2</c:v>
                </c:pt>
                <c:pt idx="1031">
                  <c:v>2.7978948979976437E-2</c:v>
                </c:pt>
                <c:pt idx="1032">
                  <c:v>2.7988837617005657E-2</c:v>
                </c:pt>
                <c:pt idx="1033">
                  <c:v>2.7998515461691298E-2</c:v>
                </c:pt>
                <c:pt idx="1034">
                  <c:v>2.8008088284225963E-2</c:v>
                </c:pt>
                <c:pt idx="1035">
                  <c:v>2.8017694335620291E-2</c:v>
                </c:pt>
                <c:pt idx="1036">
                  <c:v>2.802733444872807E-2</c:v>
                </c:pt>
                <c:pt idx="1037">
                  <c:v>2.8037008623469362E-2</c:v>
                </c:pt>
                <c:pt idx="1038">
                  <c:v>2.8046716859924103E-2</c:v>
                </c:pt>
                <c:pt idx="1039">
                  <c:v>2.8056459157932423E-2</c:v>
                </c:pt>
                <c:pt idx="1040">
                  <c:v>2.8066235517654192E-2</c:v>
                </c:pt>
                <c:pt idx="1041">
                  <c:v>2.8076045939169347E-2</c:v>
                </c:pt>
                <c:pt idx="1042">
                  <c:v>2.808589042223808E-2</c:v>
                </c:pt>
                <c:pt idx="1043">
                  <c:v>2.8095768967100199E-2</c:v>
                </c:pt>
                <c:pt idx="1044">
                  <c:v>2.8105681573595831E-2</c:v>
                </c:pt>
                <c:pt idx="1045">
                  <c:v>2.8115628241804913E-2</c:v>
                </c:pt>
                <c:pt idx="1046">
                  <c:v>2.8125608971727445E-2</c:v>
                </c:pt>
                <c:pt idx="1047">
                  <c:v>2.813562376328349E-2</c:v>
                </c:pt>
                <c:pt idx="1048">
                  <c:v>2.8145672616552986E-2</c:v>
                </c:pt>
                <c:pt idx="1049">
                  <c:v>2.8155755531535931E-2</c:v>
                </c:pt>
                <c:pt idx="1050">
                  <c:v>2.816587250815239E-2</c:v>
                </c:pt>
                <c:pt idx="1051">
                  <c:v>2.817602354664217E-2</c:v>
                </c:pt>
                <c:pt idx="1052">
                  <c:v>2.8186208646685529E-2</c:v>
                </c:pt>
                <c:pt idx="1053">
                  <c:v>2.8197890469314757E-2</c:v>
                </c:pt>
                <c:pt idx="1054">
                  <c:v>2.8208148558812596E-2</c:v>
                </c:pt>
                <c:pt idx="1055">
                  <c:v>2.8218440710023884E-2</c:v>
                </c:pt>
                <c:pt idx="1056">
                  <c:v>2.8228766922948623E-2</c:v>
                </c:pt>
                <c:pt idx="1057">
                  <c:v>2.8239127197666747E-2</c:v>
                </c:pt>
                <c:pt idx="1058">
                  <c:v>2.8251373817864689E-2</c:v>
                </c:pt>
                <c:pt idx="1059">
                  <c:v>2.8259949932163408E-2</c:v>
                </c:pt>
                <c:pt idx="1060">
                  <c:v>2.8270412392021882E-2</c:v>
                </c:pt>
                <c:pt idx="1061">
                  <c:v>2.8280908913593805E-2</c:v>
                </c:pt>
                <c:pt idx="1062">
                  <c:v>2.8291439496959114E-2</c:v>
                </c:pt>
                <c:pt idx="1063">
                  <c:v>2.8302004142037873E-2</c:v>
                </c:pt>
                <c:pt idx="1064">
                  <c:v>2.8312602848830082E-2</c:v>
                </c:pt>
                <c:pt idx="1065">
                  <c:v>2.8323235617415676E-2</c:v>
                </c:pt>
                <c:pt idx="1066">
                  <c:v>2.8333902447714721E-2</c:v>
                </c:pt>
                <c:pt idx="1067">
                  <c:v>2.8344603339887087E-2</c:v>
                </c:pt>
                <c:pt idx="1068">
                  <c:v>2.8355338293692967E-2</c:v>
                </c:pt>
                <c:pt idx="1069">
                  <c:v>2.8366107309292232E-2</c:v>
                </c:pt>
                <c:pt idx="1070">
                  <c:v>2.8376910386684884E-2</c:v>
                </c:pt>
                <c:pt idx="1071">
                  <c:v>2.8387747525790985E-2</c:v>
                </c:pt>
                <c:pt idx="1072">
                  <c:v>2.8398618726690472E-2</c:v>
                </c:pt>
                <c:pt idx="1073">
                  <c:v>2.8409523989463281E-2</c:v>
                </c:pt>
                <c:pt idx="1074">
                  <c:v>2.8420463313869604E-2</c:v>
                </c:pt>
                <c:pt idx="1075">
                  <c:v>2.8431436700149249E-2</c:v>
                </c:pt>
                <c:pt idx="1076">
                  <c:v>2.8442444148142343E-2</c:v>
                </c:pt>
                <c:pt idx="1077">
                  <c:v>2.8453485657928823E-2</c:v>
                </c:pt>
                <c:pt idx="1078">
                  <c:v>2.8464561229588625E-2</c:v>
                </c:pt>
                <c:pt idx="1079">
                  <c:v>2.8475670862961877E-2</c:v>
                </c:pt>
                <c:pt idx="1080">
                  <c:v>2.8486814558208451E-2</c:v>
                </c:pt>
                <c:pt idx="1081">
                  <c:v>2.8497992315168474E-2</c:v>
                </c:pt>
                <c:pt idx="1082">
                  <c:v>2.8509204133921884E-2</c:v>
                </c:pt>
                <c:pt idx="1083">
                  <c:v>2.8520450014468679E-2</c:v>
                </c:pt>
                <c:pt idx="1084">
                  <c:v>2.8531729956888796E-2</c:v>
                </c:pt>
                <c:pt idx="1085">
                  <c:v>2.8543043961182235E-2</c:v>
                </c:pt>
                <c:pt idx="1086">
                  <c:v>2.8554392027189124E-2</c:v>
                </c:pt>
                <c:pt idx="1087">
                  <c:v>2.8565774154989398E-2</c:v>
                </c:pt>
                <c:pt idx="1088">
                  <c:v>2.8577190344742931E-2</c:v>
                </c:pt>
                <c:pt idx="1089">
                  <c:v>2.8590279126960993E-2</c:v>
                </c:pt>
                <c:pt idx="1090">
                  <c:v>2.8601768306248943E-2</c:v>
                </c:pt>
                <c:pt idx="1091">
                  <c:v>2.8613291547330277E-2</c:v>
                </c:pt>
                <c:pt idx="1092">
                  <c:v>2.862484885036487E-2</c:v>
                </c:pt>
                <c:pt idx="1093">
                  <c:v>2.8636440215192849E-2</c:v>
                </c:pt>
                <c:pt idx="1094">
                  <c:v>2.8648065641814213E-2</c:v>
                </c:pt>
                <c:pt idx="1095">
                  <c:v>2.8659725130388836E-2</c:v>
                </c:pt>
                <c:pt idx="1096">
                  <c:v>2.8671418680676908E-2</c:v>
                </c:pt>
                <c:pt idx="1097">
                  <c:v>2.8683146292838302E-2</c:v>
                </c:pt>
                <c:pt idx="1098">
                  <c:v>2.8694907966952954E-2</c:v>
                </c:pt>
                <c:pt idx="1099">
                  <c:v>2.8706703702781056E-2</c:v>
                </c:pt>
                <c:pt idx="1100">
                  <c:v>2.8718533500562415E-2</c:v>
                </c:pt>
                <c:pt idx="1101">
                  <c:v>2.8730397360217097E-2</c:v>
                </c:pt>
                <c:pt idx="1102">
                  <c:v>2.8750292646755327E-2</c:v>
                </c:pt>
                <c:pt idx="1103">
                  <c:v>2.8754227265146426E-2</c:v>
                </c:pt>
                <c:pt idx="1104">
                  <c:v>2.8766193310341137E-2</c:v>
                </c:pt>
                <c:pt idx="1105">
                  <c:v>2.8778193417489106E-2</c:v>
                </c:pt>
                <c:pt idx="1106">
                  <c:v>2.8790227586510397E-2</c:v>
                </c:pt>
                <c:pt idx="1107">
                  <c:v>2.8802295817325074E-2</c:v>
                </c:pt>
                <c:pt idx="1108">
                  <c:v>2.8820169316512434E-2</c:v>
                </c:pt>
                <c:pt idx="1109">
                  <c:v>2.8826534464814202E-2</c:v>
                </c:pt>
                <c:pt idx="1110">
                  <c:v>2.8838704881408717E-2</c:v>
                </c:pt>
                <c:pt idx="1111">
                  <c:v>2.8850909359876553E-2</c:v>
                </c:pt>
                <c:pt idx="1112">
                  <c:v>2.8863147900297648E-2</c:v>
                </c:pt>
                <c:pt idx="1113">
                  <c:v>2.8875420502512128E-2</c:v>
                </c:pt>
                <c:pt idx="1114">
                  <c:v>2.8893847083713009E-2</c:v>
                </c:pt>
                <c:pt idx="1115">
                  <c:v>2.8900067892800863E-2</c:v>
                </c:pt>
                <c:pt idx="1116">
                  <c:v>2.8912442680875117E-2</c:v>
                </c:pt>
                <c:pt idx="1117">
                  <c:v>2.8924851530742757E-2</c:v>
                </c:pt>
                <c:pt idx="1118">
                  <c:v>2.8937294442563655E-2</c:v>
                </c:pt>
                <c:pt idx="1119">
                  <c:v>2.8949771416417747E-2</c:v>
                </c:pt>
                <c:pt idx="1120">
                  <c:v>2.8962282452145161E-2</c:v>
                </c:pt>
                <c:pt idx="1121">
                  <c:v>2.8974827549825832E-2</c:v>
                </c:pt>
                <c:pt idx="1122">
                  <c:v>2.8987406709379826E-2</c:v>
                </c:pt>
                <c:pt idx="1123">
                  <c:v>2.9000019930887078E-2</c:v>
                </c:pt>
                <c:pt idx="1124">
                  <c:v>2.9012667214347587E-2</c:v>
                </c:pt>
                <c:pt idx="1125">
                  <c:v>2.9025348559761355E-2</c:v>
                </c:pt>
                <c:pt idx="1126">
                  <c:v>2.903806396712838E-2</c:v>
                </c:pt>
                <c:pt idx="1127">
                  <c:v>2.90508134365286E-2</c:v>
                </c:pt>
                <c:pt idx="1128">
                  <c:v>2.9063596967802141E-2</c:v>
                </c:pt>
                <c:pt idx="1129">
                  <c:v>2.907641456102894E-2</c:v>
                </c:pt>
                <c:pt idx="1130">
                  <c:v>2.9089266216288934E-2</c:v>
                </c:pt>
                <c:pt idx="1131">
                  <c:v>2.9102151933502185E-2</c:v>
                </c:pt>
                <c:pt idx="1132">
                  <c:v>2.9115071712668694E-2</c:v>
                </c:pt>
                <c:pt idx="1133">
                  <c:v>2.9128025553788461E-2</c:v>
                </c:pt>
                <c:pt idx="1134">
                  <c:v>2.9141013456861486E-2</c:v>
                </c:pt>
                <c:pt idx="1135">
                  <c:v>2.9154035421967706E-2</c:v>
                </c:pt>
                <c:pt idx="1136">
                  <c:v>2.9167091449107119E-2</c:v>
                </c:pt>
                <c:pt idx="1137">
                  <c:v>2.9180181538119854E-2</c:v>
                </c:pt>
                <c:pt idx="1138">
                  <c:v>2.9193305689245719E-2</c:v>
                </c:pt>
                <c:pt idx="1139">
                  <c:v>2.9206463902404778E-2</c:v>
                </c:pt>
                <c:pt idx="1140">
                  <c:v>2.9219656177437159E-2</c:v>
                </c:pt>
                <c:pt idx="1141">
                  <c:v>2.9243311861137045E-2</c:v>
                </c:pt>
                <c:pt idx="1142">
                  <c:v>2.9252314703880344E-2</c:v>
                </c:pt>
                <c:pt idx="1143">
                  <c:v>2.9265621059497704E-2</c:v>
                </c:pt>
                <c:pt idx="1144">
                  <c:v>2.9278961483676369E-2</c:v>
                </c:pt>
                <c:pt idx="1145">
                  <c:v>2.9292335976416339E-2</c:v>
                </c:pt>
                <c:pt idx="1146">
                  <c:v>2.930574453769097E-2</c:v>
                </c:pt>
                <c:pt idx="1147">
                  <c:v>2.9319187167580196E-2</c:v>
                </c:pt>
                <c:pt idx="1148">
                  <c:v>2.9332663866057374E-2</c:v>
                </c:pt>
                <c:pt idx="1149">
                  <c:v>2.9346174633095856E-2</c:v>
                </c:pt>
                <c:pt idx="1150">
                  <c:v>2.935971946877558E-2</c:v>
                </c:pt>
                <c:pt idx="1151">
                  <c:v>2.93732983730699E-2</c:v>
                </c:pt>
                <c:pt idx="1152">
                  <c:v>2.9386911346005462E-2</c:v>
                </c:pt>
                <c:pt idx="1153">
                  <c:v>2.9400558387582265E-2</c:v>
                </c:pt>
                <c:pt idx="1154">
                  <c:v>2.941423949780031E-2</c:v>
                </c:pt>
                <c:pt idx="1155">
                  <c:v>2.9427954676712886E-2</c:v>
                </c:pt>
                <c:pt idx="1156">
                  <c:v>2.9441703924319995E-2</c:v>
                </c:pt>
                <c:pt idx="1157">
                  <c:v>2.9458993862467864E-2</c:v>
                </c:pt>
                <c:pt idx="1158">
                  <c:v>2.9469304625564519E-2</c:v>
                </c:pt>
                <c:pt idx="1159">
                  <c:v>2.9483156079255224E-2</c:v>
                </c:pt>
                <c:pt idx="1160">
                  <c:v>2.9497041601693752E-2</c:v>
                </c:pt>
                <c:pt idx="1161">
                  <c:v>2.9510961192853458E-2</c:v>
                </c:pt>
                <c:pt idx="1162">
                  <c:v>2.9524914852787632E-2</c:v>
                </c:pt>
                <c:pt idx="1163">
                  <c:v>2.954048103483764E-2</c:v>
                </c:pt>
                <c:pt idx="1164">
                  <c:v>2.9556517219218037E-2</c:v>
                </c:pt>
                <c:pt idx="1165">
                  <c:v>2.9568573553628852E-2</c:v>
                </c:pt>
                <c:pt idx="1166">
                  <c:v>2.9584687594370607E-2</c:v>
                </c:pt>
                <c:pt idx="1167">
                  <c:v>2.9598823875076619E-2</c:v>
                </c:pt>
                <c:pt idx="1168">
                  <c:v>2.9612994217815825E-2</c:v>
                </c:pt>
                <c:pt idx="1169">
                  <c:v>2.9627198622748097E-2</c:v>
                </c:pt>
                <c:pt idx="1170">
                  <c:v>2.9641437089873435E-2</c:v>
                </c:pt>
                <c:pt idx="1171">
                  <c:v>2.9655709619031967E-2</c:v>
                </c:pt>
                <c:pt idx="1172">
                  <c:v>2.9670016210383565E-2</c:v>
                </c:pt>
                <c:pt idx="1173">
                  <c:v>2.9684356863768357E-2</c:v>
                </c:pt>
                <c:pt idx="1174">
                  <c:v>2.9698731579426152E-2</c:v>
                </c:pt>
                <c:pt idx="1175">
                  <c:v>2.971314035711714E-2</c:v>
                </c:pt>
                <c:pt idx="1176">
                  <c:v>2.9727583197001195E-2</c:v>
                </c:pt>
                <c:pt idx="1177">
                  <c:v>2.9742060099078316E-2</c:v>
                </c:pt>
                <c:pt idx="1178">
                  <c:v>2.9756571063268566E-2</c:v>
                </c:pt>
                <c:pt idx="1179">
                  <c:v>2.9771116089571947E-2</c:v>
                </c:pt>
                <c:pt idx="1180">
                  <c:v>2.9785695178068394E-2</c:v>
                </c:pt>
                <c:pt idx="1181">
                  <c:v>2.9800308328757907E-2</c:v>
                </c:pt>
                <c:pt idx="1182">
                  <c:v>2.9814955541640487E-2</c:v>
                </c:pt>
                <c:pt idx="1183">
                  <c:v>2.9829636816636196E-2</c:v>
                </c:pt>
                <c:pt idx="1184">
                  <c:v>2.9844352153904907E-2</c:v>
                </c:pt>
                <c:pt idx="1185">
                  <c:v>2.9859101553286749E-2</c:v>
                </c:pt>
                <c:pt idx="1186">
                  <c:v>2.9873885014861656E-2</c:v>
                </c:pt>
                <c:pt idx="1187">
                  <c:v>2.988870253862963E-2</c:v>
                </c:pt>
                <c:pt idx="1188">
                  <c:v>2.990355412459067E-2</c:v>
                </c:pt>
                <c:pt idx="1189">
                  <c:v>2.9918435945885946E-2</c:v>
                </c:pt>
                <c:pt idx="1190">
                  <c:v>2.9933240850228415E-2</c:v>
                </c:pt>
                <c:pt idx="1191">
                  <c:v>2.9947919088373354E-2</c:v>
                </c:pt>
                <c:pt idx="1192">
                  <c:v>2.997322330498875E-2</c:v>
                </c:pt>
                <c:pt idx="1193">
                  <c:v>2.9980993702301006E-2</c:v>
                </c:pt>
                <c:pt idx="1194">
                  <c:v>2.9993226070779144E-2</c:v>
                </c:pt>
                <c:pt idx="1195">
                  <c:v>3.0007379548688817E-2</c:v>
                </c:pt>
                <c:pt idx="1196">
                  <c:v>3.0021406360321023E-2</c:v>
                </c:pt>
                <c:pt idx="1197">
                  <c:v>3.0035306505675763E-2</c:v>
                </c:pt>
                <c:pt idx="1198">
                  <c:v>3.0049079984593163E-2</c:v>
                </c:pt>
                <c:pt idx="1199">
                  <c:v>3.0062726797233097E-2</c:v>
                </c:pt>
                <c:pt idx="1200">
                  <c:v>3.0076246943435692E-2</c:v>
                </c:pt>
                <c:pt idx="1201">
                  <c:v>3.0089640423360819E-2</c:v>
                </c:pt>
                <c:pt idx="1202">
                  <c:v>3.0102907236848608E-2</c:v>
                </c:pt>
                <c:pt idx="1203">
                  <c:v>3.0116047383899058E-2</c:v>
                </c:pt>
                <c:pt idx="1204">
                  <c:v>3.0129060864512169E-2</c:v>
                </c:pt>
                <c:pt idx="1205">
                  <c:v>3.0141947678767878E-2</c:v>
                </c:pt>
                <c:pt idx="1206">
                  <c:v>3.0154707826506311E-2</c:v>
                </c:pt>
                <c:pt idx="1207">
                  <c:v>3.0167341307807405E-2</c:v>
                </c:pt>
                <c:pt idx="1208">
                  <c:v>3.017984812267116E-2</c:v>
                </c:pt>
                <c:pt idx="1209">
                  <c:v>3.0192228271097576E-2</c:v>
                </c:pt>
                <c:pt idx="1210">
                  <c:v>3.0206619002783874E-2</c:v>
                </c:pt>
                <c:pt idx="1211">
                  <c:v>3.0216608568318648E-2</c:v>
                </c:pt>
                <c:pt idx="1212">
                  <c:v>3.0228608717113303E-2</c:v>
                </c:pt>
                <c:pt idx="1213">
                  <c:v>3.0242595326543942E-2</c:v>
                </c:pt>
                <c:pt idx="1214">
                  <c:v>3.0252229015150789E-2</c:v>
                </c:pt>
                <c:pt idx="1215">
                  <c:v>3.0263849164393619E-2</c:v>
                </c:pt>
                <c:pt idx="1216">
                  <c:v>3.0275342646959302E-2</c:v>
                </c:pt>
                <c:pt idx="1217">
                  <c:v>3.028670946300771E-2</c:v>
                </c:pt>
                <c:pt idx="1218">
                  <c:v>3.0297949612458908E-2</c:v>
                </c:pt>
                <c:pt idx="1219">
                  <c:v>3.0309063095232958E-2</c:v>
                </c:pt>
                <c:pt idx="1220">
                  <c:v>3.0320049911489733E-2</c:v>
                </c:pt>
                <c:pt idx="1221">
                  <c:v>3.033091006106936E-2</c:v>
                </c:pt>
                <c:pt idx="1222">
                  <c:v>3.0341643543971841E-2</c:v>
                </c:pt>
                <c:pt idx="1223">
                  <c:v>3.0352250360197175E-2</c:v>
                </c:pt>
                <c:pt idx="1224">
                  <c:v>3.0362730509825298E-2</c:v>
                </c:pt>
                <c:pt idx="1225">
                  <c:v>3.0373083992776273E-2</c:v>
                </c:pt>
                <c:pt idx="1226">
                  <c:v>3.0383310809050101E-2</c:v>
                </c:pt>
                <c:pt idx="1227">
                  <c:v>3.0393410958566847E-2</c:v>
                </c:pt>
                <c:pt idx="1228">
                  <c:v>3.0403384441326509E-2</c:v>
                </c:pt>
                <c:pt idx="1229">
                  <c:v>3.0413231257409024E-2</c:v>
                </c:pt>
                <c:pt idx="1230">
                  <c:v>3.0422951406894327E-2</c:v>
                </c:pt>
                <c:pt idx="1231">
                  <c:v>3.0432544889542612E-2</c:v>
                </c:pt>
                <c:pt idx="1232">
                  <c:v>3.0442011705353877E-2</c:v>
                </c:pt>
                <c:pt idx="1233">
                  <c:v>3.0451351854487996E-2</c:v>
                </c:pt>
                <c:pt idx="1234">
                  <c:v>3.0460565336865031E-2</c:v>
                </c:pt>
                <c:pt idx="1235">
                  <c:v>3.0469652152405047E-2</c:v>
                </c:pt>
                <c:pt idx="1236">
                  <c:v>3.0478612301267916E-2</c:v>
                </c:pt>
                <c:pt idx="1237">
                  <c:v>3.0487445783133893E-2</c:v>
                </c:pt>
                <c:pt idx="1238">
                  <c:v>3.0496152598322723E-2</c:v>
                </c:pt>
                <c:pt idx="1239">
                  <c:v>3.050473274675447E-2</c:v>
                </c:pt>
                <c:pt idx="1240">
                  <c:v>3.0513186228189326E-2</c:v>
                </c:pt>
                <c:pt idx="1241">
                  <c:v>3.0521513042947035E-2</c:v>
                </c:pt>
                <c:pt idx="1242">
                  <c:v>3.0529713190707852E-2</c:v>
                </c:pt>
                <c:pt idx="1243">
                  <c:v>3.0537786671711586E-2</c:v>
                </c:pt>
                <c:pt idx="1244">
                  <c:v>3.055133223054618E-2</c:v>
                </c:pt>
                <c:pt idx="1245">
                  <c:v>3.0559459233190367E-2</c:v>
                </c:pt>
                <c:pt idx="1246">
                  <c:v>3.0562335841928245E-2</c:v>
                </c:pt>
                <c:pt idx="1247">
                  <c:v>3.056988456013876E-2</c:v>
                </c:pt>
                <c:pt idx="1248">
                  <c:v>3.0577306611512256E-2</c:v>
                </c:pt>
                <c:pt idx="1249">
                  <c:v>3.0584601995808924E-2</c:v>
                </c:pt>
                <c:pt idx="1250">
                  <c:v>3.059177071334851E-2</c:v>
                </c:pt>
                <c:pt idx="1251">
                  <c:v>3.0598812763971139E-2</c:v>
                </c:pt>
                <c:pt idx="1252">
                  <c:v>3.0605728147596878E-2</c:v>
                </c:pt>
                <c:pt idx="1253">
                  <c:v>3.0612516864385597E-2</c:v>
                </c:pt>
                <c:pt idx="1254">
                  <c:v>3.0619178914097489E-2</c:v>
                </c:pt>
                <c:pt idx="1255">
                  <c:v>3.0625714296972362E-2</c:v>
                </c:pt>
                <c:pt idx="1256">
                  <c:v>3.0632123012850343E-2</c:v>
                </c:pt>
                <c:pt idx="1257">
                  <c:v>3.0645390194555588E-2</c:v>
                </c:pt>
                <c:pt idx="1258">
                  <c:v>3.0644560443695568E-2</c:v>
                </c:pt>
                <c:pt idx="1259">
                  <c:v>3.0650589158662811E-2</c:v>
                </c:pt>
                <c:pt idx="1260">
                  <c:v>3.0656491206713099E-2</c:v>
                </c:pt>
                <c:pt idx="1261">
                  <c:v>3.0662266587606624E-2</c:v>
                </c:pt>
                <c:pt idx="1262">
                  <c:v>3.0667915301663129E-2</c:v>
                </c:pt>
                <c:pt idx="1263">
                  <c:v>3.0677604787676671E-2</c:v>
                </c:pt>
                <c:pt idx="1264">
                  <c:v>3.067883272870553E-2</c:v>
                </c:pt>
                <c:pt idx="1265">
                  <c:v>3.0684101441611489E-2</c:v>
                </c:pt>
                <c:pt idx="1266">
                  <c:v>3.0689243487680429E-2</c:v>
                </c:pt>
                <c:pt idx="1267">
                  <c:v>3.0694258866512669E-2</c:v>
                </c:pt>
                <c:pt idx="1268">
                  <c:v>3.069914757850789E-2</c:v>
                </c:pt>
                <c:pt idx="1269">
                  <c:v>3.0703909623426284E-2</c:v>
                </c:pt>
                <c:pt idx="1270">
                  <c:v>3.0713449902313172E-2</c:v>
                </c:pt>
                <c:pt idx="1271">
                  <c:v>3.0713053712112526E-2</c:v>
                </c:pt>
                <c:pt idx="1272">
                  <c:v>3.0717435755800437E-2</c:v>
                </c:pt>
                <c:pt idx="1273">
                  <c:v>3.0721691132491458E-2</c:v>
                </c:pt>
                <c:pt idx="1274">
                  <c:v>3.0725819842185587E-2</c:v>
                </c:pt>
                <c:pt idx="1275">
                  <c:v>3.0729821884802888E-2</c:v>
                </c:pt>
                <c:pt idx="1276">
                  <c:v>3.0733697260263426E-2</c:v>
                </c:pt>
                <c:pt idx="1277">
                  <c:v>3.0737445968807009E-2</c:v>
                </c:pt>
                <c:pt idx="1278">
                  <c:v>3.0741068010193828E-2</c:v>
                </c:pt>
                <c:pt idx="1279">
                  <c:v>3.074456338450382E-2</c:v>
                </c:pt>
                <c:pt idx="1280">
                  <c:v>3.0747932091736985E-2</c:v>
                </c:pt>
                <c:pt idx="1281">
                  <c:v>3.0751174131813386E-2</c:v>
                </c:pt>
                <c:pt idx="1282">
                  <c:v>3.0754289504892895E-2</c:v>
                </c:pt>
                <c:pt idx="1283">
                  <c:v>3.0757278210895578E-2</c:v>
                </c:pt>
                <c:pt idx="1284">
                  <c:v>3.0760140249741497E-2</c:v>
                </c:pt>
                <c:pt idx="1285">
                  <c:v>3.0762875621510588E-2</c:v>
                </c:pt>
                <c:pt idx="1286">
                  <c:v>3.0765484326202852E-2</c:v>
                </c:pt>
                <c:pt idx="1287">
                  <c:v>3.0767966363738353E-2</c:v>
                </c:pt>
                <c:pt idx="1288">
                  <c:v>3.0770321734197026E-2</c:v>
                </c:pt>
                <c:pt idx="1289">
                  <c:v>3.0772550437498936E-2</c:v>
                </c:pt>
                <c:pt idx="1290">
                  <c:v>3.0774652473803954E-2</c:v>
                </c:pt>
                <c:pt idx="1291">
                  <c:v>3.0776627842872273E-2</c:v>
                </c:pt>
                <c:pt idx="1292">
                  <c:v>3.07784765449437E-2</c:v>
                </c:pt>
                <c:pt idx="1293">
                  <c:v>3.0780198579858364E-2</c:v>
                </c:pt>
                <c:pt idx="1294">
                  <c:v>3.0781793947616265E-2</c:v>
                </c:pt>
                <c:pt idx="1295">
                  <c:v>3.0783262648297338E-2</c:v>
                </c:pt>
                <c:pt idx="1296">
                  <c:v>3.0788823175575963E-2</c:v>
                </c:pt>
                <c:pt idx="1297">
                  <c:v>3.0790011703891729E-2</c:v>
                </c:pt>
                <c:pt idx="1298">
                  <c:v>3.0789828673061237E-2</c:v>
                </c:pt>
                <c:pt idx="1299">
                  <c:v>3.0787870779693804E-2</c:v>
                </c:pt>
                <c:pt idx="1300">
                  <c:v>3.0788706144750932E-2</c:v>
                </c:pt>
                <c:pt idx="1301">
                  <c:v>3.0789414842651297E-2</c:v>
                </c:pt>
                <c:pt idx="1302">
                  <c:v>3.0789996873474834E-2</c:v>
                </c:pt>
                <c:pt idx="1303">
                  <c:v>3.0790452237061672E-2</c:v>
                </c:pt>
                <c:pt idx="1304">
                  <c:v>3.0790780933731554E-2</c:v>
                </c:pt>
                <c:pt idx="1305">
                  <c:v>3.0790982962924929E-2</c:v>
                </c:pt>
                <c:pt idx="1306">
                  <c:v>3.079105832536122E-2</c:v>
                </c:pt>
                <c:pt idx="1307">
                  <c:v>3.0791007020480876E-2</c:v>
                </c:pt>
                <c:pt idx="1308">
                  <c:v>3.0790829048443769E-2</c:v>
                </c:pt>
                <c:pt idx="1309">
                  <c:v>3.0790524409329834E-2</c:v>
                </c:pt>
                <c:pt idx="1310">
                  <c:v>3.0790093103059135E-2</c:v>
                </c:pt>
                <c:pt idx="1311">
                  <c:v>3.0789535129711609E-2</c:v>
                </c:pt>
                <c:pt idx="1312">
                  <c:v>3.0793895809129168E-2</c:v>
                </c:pt>
                <c:pt idx="1313">
                  <c:v>3.0788039181546267E-2</c:v>
                </c:pt>
                <c:pt idx="1314">
                  <c:v>3.0787101206728451E-2</c:v>
                </c:pt>
                <c:pt idx="1315">
                  <c:v>3.0786036564833807E-2</c:v>
                </c:pt>
                <c:pt idx="1316">
                  <c:v>3.0784845255862336E-2</c:v>
                </c:pt>
                <c:pt idx="1317">
                  <c:v>3.0783527279734102E-2</c:v>
                </c:pt>
                <c:pt idx="1318">
                  <c:v>3.078427780065951E-2</c:v>
                </c:pt>
                <c:pt idx="1319">
                  <c:v>3.0780511326167215E-2</c:v>
                </c:pt>
                <c:pt idx="1320">
                  <c:v>3.0778813348648626E-2</c:v>
                </c:pt>
                <c:pt idx="1321">
                  <c:v>3.0776988703973274E-2</c:v>
                </c:pt>
                <c:pt idx="1322">
                  <c:v>3.0778547533958367E-2</c:v>
                </c:pt>
                <c:pt idx="1323">
                  <c:v>3.0772959413472023E-2</c:v>
                </c:pt>
                <c:pt idx="1324">
                  <c:v>3.0770754767486252E-2</c:v>
                </c:pt>
                <c:pt idx="1325">
                  <c:v>3.0768423454423655E-2</c:v>
                </c:pt>
                <c:pt idx="1326">
                  <c:v>3.0765965474284229E-2</c:v>
                </c:pt>
                <c:pt idx="1327">
                  <c:v>3.076338082698804E-2</c:v>
                </c:pt>
                <c:pt idx="1328">
                  <c:v>3.0760669512615024E-2</c:v>
                </c:pt>
                <c:pt idx="1329">
                  <c:v>3.0757831531165181E-2</c:v>
                </c:pt>
                <c:pt idx="1330">
                  <c:v>3.0754866882558574E-2</c:v>
                </c:pt>
                <c:pt idx="1331">
                  <c:v>3.0751775566955075E-2</c:v>
                </c:pt>
                <c:pt idx="1332">
                  <c:v>3.0748557584194813E-2</c:v>
                </c:pt>
                <c:pt idx="1333">
                  <c:v>3.074521293443766E-2</c:v>
                </c:pt>
                <c:pt idx="1334">
                  <c:v>3.0741741617443807E-2</c:v>
                </c:pt>
                <c:pt idx="1335">
                  <c:v>3.0738143633453063E-2</c:v>
                </c:pt>
                <c:pt idx="1336">
                  <c:v>3.0734418982385492E-2</c:v>
                </c:pt>
                <c:pt idx="1337">
                  <c:v>3.0730567664321029E-2</c:v>
                </c:pt>
                <c:pt idx="1338">
                  <c:v>3.0726589679099803E-2</c:v>
                </c:pt>
                <c:pt idx="1339">
                  <c:v>3.0722485026801749E-2</c:v>
                </c:pt>
                <c:pt idx="1340">
                  <c:v>3.0718253707506804E-2</c:v>
                </c:pt>
                <c:pt idx="1341">
                  <c:v>3.0713895721135032E-2</c:v>
                </c:pt>
                <c:pt idx="1342">
                  <c:v>3.0709411067766368E-2</c:v>
                </c:pt>
                <c:pt idx="1343">
                  <c:v>3.0704799747320877E-2</c:v>
                </c:pt>
                <c:pt idx="1344">
                  <c:v>3.0700061759718622E-2</c:v>
                </c:pt>
                <c:pt idx="1345">
                  <c:v>3.0695197105119476E-2</c:v>
                </c:pt>
                <c:pt idx="1346">
                  <c:v>3.0690205783603375E-2</c:v>
                </c:pt>
                <c:pt idx="1347">
                  <c:v>3.0685087795010446E-2</c:v>
                </c:pt>
                <c:pt idx="1348">
                  <c:v>3.0679843139500562E-2</c:v>
                </c:pt>
                <c:pt idx="1349">
                  <c:v>3.0674471816913851E-2</c:v>
                </c:pt>
                <c:pt idx="1350">
                  <c:v>3.0671696616284549E-2</c:v>
                </c:pt>
                <c:pt idx="1351">
                  <c:v>3.0663349170589882E-2</c:v>
                </c:pt>
                <c:pt idx="1352">
                  <c:v>3.0657597847012497E-2</c:v>
                </c:pt>
                <c:pt idx="1353">
                  <c:v>3.0651719856358284E-2</c:v>
                </c:pt>
                <c:pt idx="1354">
                  <c:v>3.064571519870718E-2</c:v>
                </c:pt>
                <c:pt idx="1355">
                  <c:v>3.063958387413912E-2</c:v>
                </c:pt>
                <c:pt idx="1356">
                  <c:v>3.0633325882654105E-2</c:v>
                </c:pt>
                <c:pt idx="1357">
                  <c:v>3.0626941224172199E-2</c:v>
                </c:pt>
                <c:pt idx="1358">
                  <c:v>3.0620429898693402E-2</c:v>
                </c:pt>
                <c:pt idx="1359">
                  <c:v>3.0613791906297649E-2</c:v>
                </c:pt>
                <c:pt idx="1360">
                  <c:v>3.0607027246984941E-2</c:v>
                </c:pt>
                <c:pt idx="1361">
                  <c:v>3.0600135920675342E-2</c:v>
                </c:pt>
                <c:pt idx="1362">
                  <c:v>3.0593117927448787E-2</c:v>
                </c:pt>
                <c:pt idx="1363">
                  <c:v>3.0589103056453126E-2</c:v>
                </c:pt>
                <c:pt idx="1364">
                  <c:v>3.0578701940244812E-2</c:v>
                </c:pt>
                <c:pt idx="1365">
                  <c:v>3.0571303946267392E-2</c:v>
                </c:pt>
                <c:pt idx="1366">
                  <c:v>3.0563779285452952E-2</c:v>
                </c:pt>
                <c:pt idx="1367">
                  <c:v>3.0556127957721557E-2</c:v>
                </c:pt>
                <c:pt idx="1368">
                  <c:v>3.0548349963073207E-2</c:v>
                </c:pt>
                <c:pt idx="1369">
                  <c:v>3.0540753271370846E-2</c:v>
                </c:pt>
                <c:pt idx="1370">
                  <c:v>3.0532413973265449E-2</c:v>
                </c:pt>
                <c:pt idx="1371">
                  <c:v>3.0524255978026105E-2</c:v>
                </c:pt>
                <c:pt idx="1372">
                  <c:v>3.0515971315949741E-2</c:v>
                </c:pt>
                <c:pt idx="1373">
                  <c:v>3.0507559987036359E-2</c:v>
                </c:pt>
                <c:pt idx="1374">
                  <c:v>3.0501049867872609E-2</c:v>
                </c:pt>
                <c:pt idx="1375">
                  <c:v>3.0490357328698536E-2</c:v>
                </c:pt>
                <c:pt idx="1376">
                  <c:v>3.0481565999354032E-2</c:v>
                </c:pt>
                <c:pt idx="1377">
                  <c:v>3.0472648003172509E-2</c:v>
                </c:pt>
                <c:pt idx="1378">
                  <c:v>3.0463603340233902E-2</c:v>
                </c:pt>
                <c:pt idx="1379">
                  <c:v>3.0454432010378341E-2</c:v>
                </c:pt>
                <c:pt idx="1380">
                  <c:v>3.0445134013925568E-2</c:v>
                </c:pt>
                <c:pt idx="1381">
                  <c:v>3.0435709350635776E-2</c:v>
                </c:pt>
                <c:pt idx="1382">
                  <c:v>3.04261580205889E-2</c:v>
                </c:pt>
                <c:pt idx="1383">
                  <c:v>3.0416480023784942E-2</c:v>
                </c:pt>
                <c:pt idx="1384">
                  <c:v>3.04066753602239E-2</c:v>
                </c:pt>
                <c:pt idx="1385">
                  <c:v>3.0396744030065648E-2</c:v>
                </c:pt>
                <c:pt idx="1386">
                  <c:v>3.038668603299044E-2</c:v>
                </c:pt>
                <c:pt idx="1387">
                  <c:v>3.0376501369397957E-2</c:v>
                </c:pt>
                <c:pt idx="1388">
                  <c:v>3.0366190038968455E-2</c:v>
                </c:pt>
                <c:pt idx="1389">
                  <c:v>3.0355752042021678E-2</c:v>
                </c:pt>
                <c:pt idx="1390">
                  <c:v>3.0345187378237881E-2</c:v>
                </c:pt>
                <c:pt idx="1391">
                  <c:v>3.0334496047856874E-2</c:v>
                </c:pt>
                <c:pt idx="1392">
                  <c:v>3.0323678050878655E-2</c:v>
                </c:pt>
                <c:pt idx="1393">
                  <c:v>3.0312733387143354E-2</c:v>
                </c:pt>
                <c:pt idx="1394">
                  <c:v>3.0301662056810841E-2</c:v>
                </c:pt>
                <c:pt idx="1395">
                  <c:v>3.0290464060040989E-2</c:v>
                </c:pt>
                <c:pt idx="1396">
                  <c:v>3.0279139396514054E-2</c:v>
                </c:pt>
                <c:pt idx="1397">
                  <c:v>3.0267688066389908E-2</c:v>
                </c:pt>
                <c:pt idx="1398">
                  <c:v>3.0256110069828424E-2</c:v>
                </c:pt>
                <c:pt idx="1399">
                  <c:v>3.0244405406509856E-2</c:v>
                </c:pt>
                <c:pt idx="1400">
                  <c:v>3.0232574076753949E-2</c:v>
                </c:pt>
                <c:pt idx="1401">
                  <c:v>3.0220616080400831E-2</c:v>
                </c:pt>
                <c:pt idx="1402">
                  <c:v>3.0208531417530438E-2</c:v>
                </c:pt>
                <c:pt idx="1403">
                  <c:v>3.0196320088222706E-2</c:v>
                </c:pt>
                <c:pt idx="1404">
                  <c:v>3.0183982092317763E-2</c:v>
                </c:pt>
                <c:pt idx="1405">
                  <c:v>3.0171517429975481E-2</c:v>
                </c:pt>
                <c:pt idx="1406">
                  <c:v>3.0158926101115924E-2</c:v>
                </c:pt>
                <c:pt idx="1407">
                  <c:v>3.0146208105898964E-2</c:v>
                </c:pt>
                <c:pt idx="1408">
                  <c:v>3.0133363444084793E-2</c:v>
                </c:pt>
                <c:pt idx="1409">
                  <c:v>3.0120392115913219E-2</c:v>
                </c:pt>
                <c:pt idx="1410">
                  <c:v>3.0107294121304307E-2</c:v>
                </c:pt>
                <c:pt idx="1411">
                  <c:v>3.0094069460337991E-2</c:v>
                </c:pt>
                <c:pt idx="1412">
                  <c:v>3.0080718132934336E-2</c:v>
                </c:pt>
                <c:pt idx="1413">
                  <c:v>3.0068384996246422E-2</c:v>
                </c:pt>
                <c:pt idx="1414">
                  <c:v>3.0053635479054819E-2</c:v>
                </c:pt>
                <c:pt idx="1415">
                  <c:v>3.003990415249902E-2</c:v>
                </c:pt>
                <c:pt idx="1416">
                  <c:v>3.0026046159665754E-2</c:v>
                </c:pt>
                <c:pt idx="1417">
                  <c:v>3.0012061500475085E-2</c:v>
                </c:pt>
                <c:pt idx="1418">
                  <c:v>2.9997950175006949E-2</c:v>
                </c:pt>
                <c:pt idx="1419">
                  <c:v>2.9982116732476527E-2</c:v>
                </c:pt>
                <c:pt idx="1420">
                  <c:v>2.9969347525158341E-2</c:v>
                </c:pt>
                <c:pt idx="1421">
                  <c:v>2.9954856200937741E-2</c:v>
                </c:pt>
                <c:pt idx="1422">
                  <c:v>2.9940238210359738E-2</c:v>
                </c:pt>
                <c:pt idx="1423">
                  <c:v>2.9925493553584204E-2</c:v>
                </c:pt>
                <c:pt idx="1424">
                  <c:v>2.9910622230611139E-2</c:v>
                </c:pt>
                <c:pt idx="1425">
                  <c:v>2.9895624241360608E-2</c:v>
                </c:pt>
                <c:pt idx="1426">
                  <c:v>2.9880960071941853E-2</c:v>
                </c:pt>
                <c:pt idx="1427">
                  <c:v>2.9865248264506761E-2</c:v>
                </c:pt>
                <c:pt idx="1428">
                  <c:v>2.9849870276743573E-2</c:v>
                </c:pt>
                <c:pt idx="1429">
                  <c:v>2.9834365622942727E-2</c:v>
                </c:pt>
                <c:pt idx="1430">
                  <c:v>2.9818734302864414E-2</c:v>
                </c:pt>
                <c:pt idx="1431">
                  <c:v>2.9802976316828378E-2</c:v>
                </c:pt>
                <c:pt idx="1432">
                  <c:v>2.9787091664754684E-2</c:v>
                </c:pt>
                <c:pt idx="1433">
                  <c:v>2.9771080346483458E-2</c:v>
                </c:pt>
                <c:pt idx="1434">
                  <c:v>2.9754942362254511E-2</c:v>
                </c:pt>
                <c:pt idx="1435">
                  <c:v>2.9738677711907968E-2</c:v>
                </c:pt>
                <c:pt idx="1436">
                  <c:v>2.9722286395603703E-2</c:v>
                </c:pt>
                <c:pt idx="1437">
                  <c:v>2.9705768413181843E-2</c:v>
                </c:pt>
                <c:pt idx="1438">
                  <c:v>2.9689123764882197E-2</c:v>
                </c:pt>
                <c:pt idx="1439">
                  <c:v>2.9672352450624828E-2</c:v>
                </c:pt>
                <c:pt idx="1440">
                  <c:v>2.9655454470409737E-2</c:v>
                </c:pt>
                <c:pt idx="1441">
                  <c:v>2.9638429824236923E-2</c:v>
                </c:pt>
                <c:pt idx="1442">
                  <c:v>2.9621278512106386E-2</c:v>
                </c:pt>
                <c:pt idx="1443">
                  <c:v>2.9604000534177999E-2</c:v>
                </c:pt>
                <c:pt idx="1444">
                  <c:v>2.9586595890291889E-2</c:v>
                </c:pt>
                <c:pt idx="1445">
                  <c:v>2.9569064580687865E-2</c:v>
                </c:pt>
                <c:pt idx="1446">
                  <c:v>2.9551406605046182E-2</c:v>
                </c:pt>
                <c:pt idx="1447">
                  <c:v>2.9533621963686585E-2</c:v>
                </c:pt>
                <c:pt idx="1448">
                  <c:v>2.9515710656449201E-2</c:v>
                </c:pt>
                <c:pt idx="1449">
                  <c:v>2.9497672683573839E-2</c:v>
                </c:pt>
                <c:pt idx="1450">
                  <c:v>2.9479525269282547E-2</c:v>
                </c:pt>
                <c:pt idx="1451">
                  <c:v>2.9461370829091393E-2</c:v>
                </c:pt>
                <c:pt idx="1452">
                  <c:v>2.9443226587622107E-2</c:v>
                </c:pt>
                <c:pt idx="1453">
                  <c:v>2.9422132195820794E-2</c:v>
                </c:pt>
                <c:pt idx="1454">
                  <c:v>2.9404193759718922E-2</c:v>
                </c:pt>
                <c:pt idx="1455">
                  <c:v>2.9386080070317178E-2</c:v>
                </c:pt>
                <c:pt idx="1456">
                  <c:v>2.936797658296797E-2</c:v>
                </c:pt>
                <c:pt idx="1457">
                  <c:v>2.9349883297697943E-2</c:v>
                </c:pt>
                <c:pt idx="1458">
                  <c:v>2.9331800214480452E-2</c:v>
                </c:pt>
                <c:pt idx="1459">
                  <c:v>2.9313727333315498E-2</c:v>
                </c:pt>
                <c:pt idx="1460">
                  <c:v>2.9295664654229725E-2</c:v>
                </c:pt>
                <c:pt idx="1461">
                  <c:v>2.9277612177116552E-2</c:v>
                </c:pt>
                <c:pt idx="1462">
                  <c:v>2.9259569902109206E-2</c:v>
                </c:pt>
                <c:pt idx="1463">
                  <c:v>2.924153782907446E-2</c:v>
                </c:pt>
                <c:pt idx="1464">
                  <c:v>2.922351595809225E-2</c:v>
                </c:pt>
                <c:pt idx="1465">
                  <c:v>2.9205504289135931E-2</c:v>
                </c:pt>
                <c:pt idx="1466">
                  <c:v>2.9187502822232148E-2</c:v>
                </c:pt>
                <c:pt idx="1467">
                  <c:v>2.916951155732761E-2</c:v>
                </c:pt>
                <c:pt idx="1468">
                  <c:v>2.9141468355859956E-2</c:v>
                </c:pt>
                <c:pt idx="1469">
                  <c:v>2.9133559633489625E-2</c:v>
                </c:pt>
                <c:pt idx="1470">
                  <c:v>2.9115598974556178E-2</c:v>
                </c:pt>
                <c:pt idx="1471">
                  <c:v>2.9090170895580414E-2</c:v>
                </c:pt>
                <c:pt idx="1472">
                  <c:v>2.9072236453249189E-2</c:v>
                </c:pt>
                <c:pt idx="1473">
                  <c:v>2.9054312209320088E-2</c:v>
                </c:pt>
                <c:pt idx="1474">
                  <c:v>2.9036398164032917E-2</c:v>
                </c:pt>
                <c:pt idx="1475">
                  <c:v>2.9015937457383956E-2</c:v>
                </c:pt>
                <c:pt idx="1476">
                  <c:v>2.9000600669064625E-2</c:v>
                </c:pt>
                <c:pt idx="1477">
                  <c:v>2.8982717219383503E-2</c:v>
                </c:pt>
                <c:pt idx="1478">
                  <c:v>2.8962291479164293E-2</c:v>
                </c:pt>
                <c:pt idx="1479">
                  <c:v>2.8944429883601686E-2</c:v>
                </c:pt>
                <c:pt idx="1480">
                  <c:v>2.8926578486441201E-2</c:v>
                </c:pt>
                <c:pt idx="1481">
                  <c:v>2.8908737287922648E-2</c:v>
                </c:pt>
                <c:pt idx="1482">
                  <c:v>2.8890906287806217E-2</c:v>
                </c:pt>
                <c:pt idx="1483">
                  <c:v>2.8873085486331718E-2</c:v>
                </c:pt>
                <c:pt idx="1484">
                  <c:v>2.8855274883419213E-2</c:v>
                </c:pt>
                <c:pt idx="1485">
                  <c:v>2.8837474478988767E-2</c:v>
                </c:pt>
                <c:pt idx="1486">
                  <c:v>2.8819684273120316E-2</c:v>
                </c:pt>
                <c:pt idx="1487">
                  <c:v>2.880190426581386E-2</c:v>
                </c:pt>
                <c:pt idx="1488">
                  <c:v>2.8784134456989463E-2</c:v>
                </c:pt>
                <c:pt idx="1489">
                  <c:v>2.8766374846647125E-2</c:v>
                </c:pt>
                <c:pt idx="1490">
                  <c:v>2.8748625434866781E-2</c:v>
                </c:pt>
                <c:pt idx="1491">
                  <c:v>2.8730886221648433E-2</c:v>
                </c:pt>
                <c:pt idx="1492">
                  <c:v>2.8713157206832207E-2</c:v>
                </c:pt>
                <c:pt idx="1493">
                  <c:v>2.8695438390657912E-2</c:v>
                </c:pt>
                <c:pt idx="1494">
                  <c:v>2.8677729773045613E-2</c:v>
                </c:pt>
                <c:pt idx="1495">
                  <c:v>2.8660031353835436E-2</c:v>
                </c:pt>
                <c:pt idx="1496">
                  <c:v>2.8642343133187254E-2</c:v>
                </c:pt>
                <c:pt idx="1497">
                  <c:v>2.8624665111181002E-2</c:v>
                </c:pt>
                <c:pt idx="1498">
                  <c:v>2.8606997287496938E-2</c:v>
                </c:pt>
                <c:pt idx="1499">
                  <c:v>2.8589339662454805E-2</c:v>
                </c:pt>
                <c:pt idx="1500">
                  <c:v>2.8571692235814794E-2</c:v>
                </c:pt>
                <c:pt idx="1501">
                  <c:v>2.8554055007736778E-2</c:v>
                </c:pt>
                <c:pt idx="1502">
                  <c:v>2.8536427978140821E-2</c:v>
                </c:pt>
                <c:pt idx="1503">
                  <c:v>2.8518811147026923E-2</c:v>
                </c:pt>
                <c:pt idx="1504">
                  <c:v>2.8500558415713861E-2</c:v>
                </c:pt>
                <c:pt idx="1505">
                  <c:v>2.8483348523256069E-2</c:v>
                </c:pt>
                <c:pt idx="1506">
                  <c:v>2.8463510358038846E-2</c:v>
                </c:pt>
                <c:pt idx="1507">
                  <c:v>2.8448445807871536E-2</c:v>
                </c:pt>
                <c:pt idx="1508">
                  <c:v>2.8430879969327805E-2</c:v>
                </c:pt>
                <c:pt idx="1509">
                  <c:v>2.8413324329266132E-2</c:v>
                </c:pt>
                <c:pt idx="1510">
                  <c:v>2.8395778887766454E-2</c:v>
                </c:pt>
                <c:pt idx="1511">
                  <c:v>2.8378243644668899E-2</c:v>
                </c:pt>
                <c:pt idx="1512">
                  <c:v>2.8360718600133339E-2</c:v>
                </c:pt>
                <c:pt idx="1513">
                  <c:v>2.8343203753999902E-2</c:v>
                </c:pt>
                <c:pt idx="1514">
                  <c:v>2.8325699106428459E-2</c:v>
                </c:pt>
                <c:pt idx="1515">
                  <c:v>2.8308204657419012E-2</c:v>
                </c:pt>
                <c:pt idx="1516">
                  <c:v>2.8290720406731751E-2</c:v>
                </c:pt>
                <c:pt idx="1517">
                  <c:v>2.8273246354686421E-2</c:v>
                </c:pt>
                <c:pt idx="1518">
                  <c:v>2.8255782500963278E-2</c:v>
                </c:pt>
                <c:pt idx="1519">
                  <c:v>2.8235836299073114E-2</c:v>
                </c:pt>
                <c:pt idx="1520">
                  <c:v>2.8218394299308613E-2</c:v>
                </c:pt>
                <c:pt idx="1521">
                  <c:v>2.8200962498026172E-2</c:v>
                </c:pt>
                <c:pt idx="1522">
                  <c:v>2.8183540895305725E-2</c:v>
                </c:pt>
                <c:pt idx="1523">
                  <c:v>2.8166129490987402E-2</c:v>
                </c:pt>
                <c:pt idx="1524">
                  <c:v>2.8148586148328825E-2</c:v>
                </c:pt>
                <c:pt idx="1525">
                  <c:v>2.8131337277716995E-2</c:v>
                </c:pt>
                <c:pt idx="1526">
                  <c:v>2.8113956468844847E-2</c:v>
                </c:pt>
                <c:pt idx="1527">
                  <c:v>2.8096585858454759E-2</c:v>
                </c:pt>
                <c:pt idx="1528">
                  <c:v>2.8079225446466793E-2</c:v>
                </c:pt>
                <c:pt idx="1529">
                  <c:v>2.8061875232960887E-2</c:v>
                </c:pt>
                <c:pt idx="1530">
                  <c:v>2.8044535218016975E-2</c:v>
                </c:pt>
                <c:pt idx="1531">
                  <c:v>2.8027205401555122E-2</c:v>
                </c:pt>
                <c:pt idx="1532">
                  <c:v>2.8009885783415456E-2</c:v>
                </c:pt>
                <c:pt idx="1533">
                  <c:v>2.7992576363837784E-2</c:v>
                </c:pt>
                <c:pt idx="1534">
                  <c:v>2.7975277142662236E-2</c:v>
                </c:pt>
                <c:pt idx="1535">
                  <c:v>2.795798811988881E-2</c:v>
                </c:pt>
                <c:pt idx="1536">
                  <c:v>2.7940709295597443E-2</c:v>
                </c:pt>
                <c:pt idx="1537">
                  <c:v>2.7923440669948008E-2</c:v>
                </c:pt>
                <c:pt idx="1538">
                  <c:v>2.7906182242540822E-2</c:v>
                </c:pt>
                <c:pt idx="1539">
                  <c:v>2.7888934013615696E-2</c:v>
                </c:pt>
                <c:pt idx="1540">
                  <c:v>2.7871695983252565E-2</c:v>
                </c:pt>
                <c:pt idx="1541">
                  <c:v>2.7854468151291556E-2</c:v>
                </c:pt>
                <c:pt idx="1542">
                  <c:v>2.783725051773267E-2</c:v>
                </c:pt>
                <c:pt idx="1543">
                  <c:v>2.7820043082655843E-2</c:v>
                </c:pt>
                <c:pt idx="1544">
                  <c:v>2.7802845846061075E-2</c:v>
                </c:pt>
                <c:pt idx="1545">
                  <c:v>2.7785658807788494E-2</c:v>
                </c:pt>
                <c:pt idx="1546">
                  <c:v>2.7768481968157843E-2</c:v>
                </c:pt>
                <c:pt idx="1547">
                  <c:v>2.7751315326769443E-2</c:v>
                </c:pt>
                <c:pt idx="1548">
                  <c:v>2.7734158883943039E-2</c:v>
                </c:pt>
                <c:pt idx="1549">
                  <c:v>2.7717012639598693E-2</c:v>
                </c:pt>
                <c:pt idx="1550">
                  <c:v>2.7699876593576533E-2</c:v>
                </c:pt>
                <c:pt idx="1551">
                  <c:v>2.7682750745956497E-2</c:v>
                </c:pt>
                <c:pt idx="1552">
                  <c:v>2.7665635096818519E-2</c:v>
                </c:pt>
                <c:pt idx="1553">
                  <c:v>2.7648529646162601E-2</c:v>
                </c:pt>
                <c:pt idx="1554">
                  <c:v>2.7631434393908805E-2</c:v>
                </c:pt>
                <c:pt idx="1555">
                  <c:v>2.7614349340057132E-2</c:v>
                </c:pt>
                <c:pt idx="1556">
                  <c:v>2.7596628029126435E-2</c:v>
                </c:pt>
                <c:pt idx="1557">
                  <c:v>2.7579561056187529E-2</c:v>
                </c:pt>
                <c:pt idx="1558">
                  <c:v>2.7560719850407978E-2</c:v>
                </c:pt>
                <c:pt idx="1559">
                  <c:v>2.7546111109071347E-2</c:v>
                </c:pt>
                <c:pt idx="1560">
                  <c:v>2.7529077047470096E-2</c:v>
                </c:pt>
                <c:pt idx="1561">
                  <c:v>2.7512053184111096E-2</c:v>
                </c:pt>
                <c:pt idx="1562">
                  <c:v>2.7495039519234155E-2</c:v>
                </c:pt>
                <c:pt idx="1563">
                  <c:v>2.7478036052839272E-2</c:v>
                </c:pt>
                <c:pt idx="1564">
                  <c:v>2.7461042784846512E-2</c:v>
                </c:pt>
                <c:pt idx="1565">
                  <c:v>2.7444059715175939E-2</c:v>
                </c:pt>
                <c:pt idx="1566">
                  <c:v>2.7427086843987425E-2</c:v>
                </c:pt>
                <c:pt idx="1567">
                  <c:v>2.741012417128097E-2</c:v>
                </c:pt>
                <c:pt idx="1568">
                  <c:v>2.7393171696896701E-2</c:v>
                </c:pt>
                <c:pt idx="1569">
                  <c:v>2.7376229420994491E-2</c:v>
                </c:pt>
                <c:pt idx="1570">
                  <c:v>2.7359297343414468E-2</c:v>
                </c:pt>
                <c:pt idx="1571">
                  <c:v>2.7342375464236568E-2</c:v>
                </c:pt>
                <c:pt idx="1572">
                  <c:v>2.7325463783460791E-2</c:v>
                </c:pt>
                <c:pt idx="1573">
                  <c:v>2.7308562301167072E-2</c:v>
                </c:pt>
                <c:pt idx="1574">
                  <c:v>2.729167101719554E-2</c:v>
                </c:pt>
                <c:pt idx="1575">
                  <c:v>2.7274789931706067E-2</c:v>
                </c:pt>
                <c:pt idx="1576">
                  <c:v>2.7257919044698653E-2</c:v>
                </c:pt>
                <c:pt idx="1577">
                  <c:v>2.7241058355853554E-2</c:v>
                </c:pt>
                <c:pt idx="1578">
                  <c:v>2.7224207865570449E-2</c:v>
                </c:pt>
                <c:pt idx="1579">
                  <c:v>2.7207193133347296E-2</c:v>
                </c:pt>
                <c:pt idx="1580">
                  <c:v>2.7190537480130672E-2</c:v>
                </c:pt>
                <c:pt idx="1581">
                  <c:v>2.7173717584974E-2</c:v>
                </c:pt>
                <c:pt idx="1582">
                  <c:v>2.715690788821945E-2</c:v>
                </c:pt>
                <c:pt idx="1583">
                  <c:v>2.7140108389787088E-2</c:v>
                </c:pt>
                <c:pt idx="1584">
                  <c:v>2.7123319089836784E-2</c:v>
                </c:pt>
                <c:pt idx="1585">
                  <c:v>2.7106539988208667E-2</c:v>
                </c:pt>
                <c:pt idx="1586">
                  <c:v>2.7089771085062608E-2</c:v>
                </c:pt>
                <c:pt idx="1587">
                  <c:v>2.7073012380238737E-2</c:v>
                </c:pt>
                <c:pt idx="1588">
                  <c:v>2.7056263873816988E-2</c:v>
                </c:pt>
                <c:pt idx="1589">
                  <c:v>2.7039525565797362E-2</c:v>
                </c:pt>
                <c:pt idx="1590">
                  <c:v>2.7022797456019987E-2</c:v>
                </c:pt>
                <c:pt idx="1591">
                  <c:v>2.700607954472467E-2</c:v>
                </c:pt>
                <c:pt idx="1592">
                  <c:v>2.6989371831831477E-2</c:v>
                </c:pt>
                <c:pt idx="1593">
                  <c:v>2.6972674317340406E-2</c:v>
                </c:pt>
                <c:pt idx="1594">
                  <c:v>2.6955987001171522E-2</c:v>
                </c:pt>
                <c:pt idx="1595">
                  <c:v>2.6939309883324825E-2</c:v>
                </c:pt>
                <c:pt idx="1596">
                  <c:v>2.6922642963960186E-2</c:v>
                </c:pt>
                <c:pt idx="1597">
                  <c:v>2.6905986242917734E-2</c:v>
                </c:pt>
                <c:pt idx="1598">
                  <c:v>2.6889339720197469E-2</c:v>
                </c:pt>
                <c:pt idx="1599">
                  <c:v>2.6872703395799391E-2</c:v>
                </c:pt>
                <c:pt idx="1600">
                  <c:v>2.6856077269883372E-2</c:v>
                </c:pt>
                <c:pt idx="1601">
                  <c:v>2.6839461342289539E-2</c:v>
                </c:pt>
                <c:pt idx="1602">
                  <c:v>2.6822855613017893E-2</c:v>
                </c:pt>
                <c:pt idx="1603">
                  <c:v>2.680626008214837E-2</c:v>
                </c:pt>
                <c:pt idx="1604">
                  <c:v>2.6789674749760906E-2</c:v>
                </c:pt>
                <c:pt idx="1605">
                  <c:v>2.6773099615535756E-2</c:v>
                </c:pt>
                <c:pt idx="1606">
                  <c:v>2.6756534679792665E-2</c:v>
                </c:pt>
                <c:pt idx="1607">
                  <c:v>2.6739979942371761E-2</c:v>
                </c:pt>
                <c:pt idx="1608">
                  <c:v>2.6723435403193108E-2</c:v>
                </c:pt>
                <c:pt idx="1609">
                  <c:v>2.6706901062496513E-2</c:v>
                </c:pt>
                <c:pt idx="1610">
                  <c:v>2.6690186364430879E-2</c:v>
                </c:pt>
                <c:pt idx="1611">
                  <c:v>2.6673862976069884E-2</c:v>
                </c:pt>
                <c:pt idx="1612">
                  <c:v>2.6657359230499722E-2</c:v>
                </c:pt>
                <c:pt idx="1613">
                  <c:v>2.6640865683091874E-2</c:v>
                </c:pt>
                <c:pt idx="1614">
                  <c:v>2.6624382334166086E-2</c:v>
                </c:pt>
                <c:pt idx="1615">
                  <c:v>2.6607909183482548E-2</c:v>
                </c:pt>
                <c:pt idx="1616">
                  <c:v>2.6591446231201132E-2</c:v>
                </c:pt>
                <c:pt idx="1617">
                  <c:v>2.6574993477241904E-2</c:v>
                </c:pt>
                <c:pt idx="1618">
                  <c:v>2.6558550921524926E-2</c:v>
                </c:pt>
                <c:pt idx="1619">
                  <c:v>2.6542118564290007E-2</c:v>
                </c:pt>
                <c:pt idx="1620">
                  <c:v>2.6525696405377275E-2</c:v>
                </c:pt>
                <c:pt idx="1621">
                  <c:v>2.6509284444786729E-2</c:v>
                </c:pt>
                <c:pt idx="1622">
                  <c:v>2.6492882682518371E-2</c:v>
                </c:pt>
                <c:pt idx="1623">
                  <c:v>2.6476491118572199E-2</c:v>
                </c:pt>
                <c:pt idx="1624">
                  <c:v>2.6460109752948213E-2</c:v>
                </c:pt>
                <c:pt idx="1625">
                  <c:v>2.6443738585726351E-2</c:v>
                </c:pt>
                <c:pt idx="1626">
                  <c:v>2.6427377616746739E-2</c:v>
                </c:pt>
                <c:pt idx="1627">
                  <c:v>2.641102684616925E-2</c:v>
                </c:pt>
                <c:pt idx="1628">
                  <c:v>2.6394686273834012E-2</c:v>
                </c:pt>
                <c:pt idx="1629">
                  <c:v>2.6378156188853197E-2</c:v>
                </c:pt>
                <c:pt idx="1630">
                  <c:v>2.6362035724210031E-2</c:v>
                </c:pt>
                <c:pt idx="1631">
                  <c:v>2.6345725746921289E-2</c:v>
                </c:pt>
                <c:pt idx="1632">
                  <c:v>2.6329425967954734E-2</c:v>
                </c:pt>
                <c:pt idx="1633">
                  <c:v>2.6313136387150493E-2</c:v>
                </c:pt>
                <c:pt idx="1634">
                  <c:v>2.6296857004908247E-2</c:v>
                </c:pt>
                <c:pt idx="1635">
                  <c:v>2.6280587820828316E-2</c:v>
                </c:pt>
                <c:pt idx="1636">
                  <c:v>2.6264328835150508E-2</c:v>
                </c:pt>
                <c:pt idx="1637">
                  <c:v>2.6248080047635014E-2</c:v>
                </c:pt>
                <c:pt idx="1638">
                  <c:v>2.6231841458521643E-2</c:v>
                </c:pt>
                <c:pt idx="1639">
                  <c:v>2.6215613067810395E-2</c:v>
                </c:pt>
                <c:pt idx="1640">
                  <c:v>2.6199394875341397E-2</c:v>
                </c:pt>
                <c:pt idx="1641">
                  <c:v>2.6183186881114651E-2</c:v>
                </c:pt>
                <c:pt idx="1642">
                  <c:v>2.6166989085210091E-2</c:v>
                </c:pt>
                <c:pt idx="1643">
                  <c:v>2.6150801487787589E-2</c:v>
                </c:pt>
                <c:pt idx="1644">
                  <c:v>2.6134624088447467E-2</c:v>
                </c:pt>
                <c:pt idx="1645">
                  <c:v>2.6118456887509467E-2</c:v>
                </c:pt>
                <c:pt idx="1646">
                  <c:v>2.6102299884893654E-2</c:v>
                </c:pt>
                <c:pt idx="1647">
                  <c:v>2.6086153080520091E-2</c:v>
                </c:pt>
                <c:pt idx="1648">
                  <c:v>2.607001647438878E-2</c:v>
                </c:pt>
                <c:pt idx="1649">
                  <c:v>2.6053890066659591E-2</c:v>
                </c:pt>
                <c:pt idx="1650">
                  <c:v>2.6037773857252589E-2</c:v>
                </c:pt>
                <c:pt idx="1651">
                  <c:v>2.6021667846087837E-2</c:v>
                </c:pt>
                <c:pt idx="1652">
                  <c:v>2.6005572033245272E-2</c:v>
                </c:pt>
                <c:pt idx="1653">
                  <c:v>2.5989486418565022E-2</c:v>
                </c:pt>
                <c:pt idx="1654">
                  <c:v>2.5973411002366831E-2</c:v>
                </c:pt>
                <c:pt idx="1655">
                  <c:v>2.5957345784251018E-2</c:v>
                </c:pt>
                <c:pt idx="1656">
                  <c:v>2.5941290764617264E-2</c:v>
                </c:pt>
                <c:pt idx="1657">
                  <c:v>2.5925245943145825E-2</c:v>
                </c:pt>
                <c:pt idx="1658">
                  <c:v>2.5909211320076508E-2</c:v>
                </c:pt>
                <c:pt idx="1659">
                  <c:v>2.5893186895169507E-2</c:v>
                </c:pt>
                <c:pt idx="1660">
                  <c:v>2.5877172668584691E-2</c:v>
                </c:pt>
                <c:pt idx="1661">
                  <c:v>2.5861168640322063E-2</c:v>
                </c:pt>
                <c:pt idx="1662">
                  <c:v>2.5845174810301685E-2</c:v>
                </c:pt>
                <c:pt idx="1663">
                  <c:v>2.5829191178603494E-2</c:v>
                </c:pt>
                <c:pt idx="1664">
                  <c:v>2.5813217745067618E-2</c:v>
                </c:pt>
                <c:pt idx="1665">
                  <c:v>2.5797254509933865E-2</c:v>
                </c:pt>
                <c:pt idx="1666">
                  <c:v>2.5781301473042362E-2</c:v>
                </c:pt>
                <c:pt idx="1667">
                  <c:v>2.5765358634473046E-2</c:v>
                </c:pt>
                <c:pt idx="1668">
                  <c:v>2.5749425993986108E-2</c:v>
                </c:pt>
                <c:pt idx="1669">
                  <c:v>2.5733503551981229E-2</c:v>
                </c:pt>
                <c:pt idx="1670">
                  <c:v>2.5717591308138665E-2</c:v>
                </c:pt>
                <c:pt idx="1671">
                  <c:v>2.5701689262538352E-2</c:v>
                </c:pt>
                <c:pt idx="1672">
                  <c:v>2.5685797415260225E-2</c:v>
                </c:pt>
                <c:pt idx="1673">
                  <c:v>2.5669915766224349E-2</c:v>
                </c:pt>
                <c:pt idx="1674">
                  <c:v>2.565404431551066E-2</c:v>
                </c:pt>
                <c:pt idx="1675">
                  <c:v>2.5638183063039222E-2</c:v>
                </c:pt>
                <c:pt idx="1676">
                  <c:v>2.5622332008730098E-2</c:v>
                </c:pt>
                <c:pt idx="1677">
                  <c:v>2.5606491152823097E-2</c:v>
                </c:pt>
                <c:pt idx="1678">
                  <c:v>2.559066049507841E-2</c:v>
                </c:pt>
                <c:pt idx="1679">
                  <c:v>2.5572580802375455E-2</c:v>
                </c:pt>
                <c:pt idx="1680">
                  <c:v>2.5554070843023524E-2</c:v>
                </c:pt>
                <c:pt idx="1681">
                  <c:v>2.5540973392086386E-2</c:v>
                </c:pt>
                <c:pt idx="1682">
                  <c:v>2.5525184984305227E-2</c:v>
                </c:pt>
                <c:pt idx="1683">
                  <c:v>2.5509406774686383E-2</c:v>
                </c:pt>
                <c:pt idx="1684">
                  <c:v>2.5493638763389725E-2</c:v>
                </c:pt>
                <c:pt idx="1685">
                  <c:v>2.5477880950335319E-2</c:v>
                </c:pt>
                <c:pt idx="1686">
                  <c:v>2.546146104947633E-2</c:v>
                </c:pt>
                <c:pt idx="1687">
                  <c:v>2.5446395918953257E-2</c:v>
                </c:pt>
                <c:pt idx="1688">
                  <c:v>2.5430668700705539E-2</c:v>
                </c:pt>
                <c:pt idx="1689">
                  <c:v>2.5414951680540199E-2</c:v>
                </c:pt>
                <c:pt idx="1690">
                  <c:v>2.5399244858697045E-2</c:v>
                </c:pt>
                <c:pt idx="1691">
                  <c:v>2.5383548235096143E-2</c:v>
                </c:pt>
                <c:pt idx="1692">
                  <c:v>2.5367861809817427E-2</c:v>
                </c:pt>
                <c:pt idx="1693">
                  <c:v>2.535218558262109E-2</c:v>
                </c:pt>
                <c:pt idx="1694">
                  <c:v>2.5336519553746939E-2</c:v>
                </c:pt>
                <c:pt idx="1695">
                  <c:v>2.5320863723115039E-2</c:v>
                </c:pt>
                <c:pt idx="1696">
                  <c:v>2.5305218090645454E-2</c:v>
                </c:pt>
                <c:pt idx="1697">
                  <c:v>2.5289582656498055E-2</c:v>
                </c:pt>
                <c:pt idx="1698">
                  <c:v>2.5273957420512971E-2</c:v>
                </c:pt>
                <c:pt idx="1699">
                  <c:v>2.5258342382850074E-2</c:v>
                </c:pt>
                <c:pt idx="1700">
                  <c:v>2.5242737543349492E-2</c:v>
                </c:pt>
                <c:pt idx="1701">
                  <c:v>2.522714290209116E-2</c:v>
                </c:pt>
                <c:pt idx="1702">
                  <c:v>2.5211558458995142E-2</c:v>
                </c:pt>
                <c:pt idx="1703">
                  <c:v>2.5195984214221312E-2</c:v>
                </c:pt>
                <c:pt idx="1704">
                  <c:v>2.5180420167689732E-2</c:v>
                </c:pt>
                <c:pt idx="1705">
                  <c:v>2.5164866319240531E-2</c:v>
                </c:pt>
                <c:pt idx="1706">
                  <c:v>2.5149322669113516E-2</c:v>
                </c:pt>
                <c:pt idx="1707">
                  <c:v>2.5133789217228752E-2</c:v>
                </c:pt>
                <c:pt idx="1708">
                  <c:v>2.5118265963426367E-2</c:v>
                </c:pt>
                <c:pt idx="1709">
                  <c:v>2.5102752907866233E-2</c:v>
                </c:pt>
                <c:pt idx="1710">
                  <c:v>2.5087256254865409E-2</c:v>
                </c:pt>
                <c:pt idx="1711">
                  <c:v>2.5071812893875389E-2</c:v>
                </c:pt>
                <c:pt idx="1712">
                  <c:v>2.5056429029133298E-2</c:v>
                </c:pt>
                <c:pt idx="1713">
                  <c:v>2.503803857148057E-2</c:v>
                </c:pt>
                <c:pt idx="1714">
                  <c:v>2.5023228866327685E-2</c:v>
                </c:pt>
                <c:pt idx="1715">
                  <c:v>2.500803837852672E-2</c:v>
                </c:pt>
                <c:pt idx="1716">
                  <c:v>2.499290739651272E-2</c:v>
                </c:pt>
                <c:pt idx="1717">
                  <c:v>2.4977835920259039E-2</c:v>
                </c:pt>
                <c:pt idx="1718">
                  <c:v>2.4962823949792323E-2</c:v>
                </c:pt>
                <c:pt idx="1719">
                  <c:v>2.4947871484979345E-2</c:v>
                </c:pt>
                <c:pt idx="1720">
                  <c:v>2.493297852590004E-2</c:v>
                </c:pt>
                <c:pt idx="1721">
                  <c:v>2.4918145072421183E-2</c:v>
                </c:pt>
                <c:pt idx="1722">
                  <c:v>2.4903371124649354E-2</c:v>
                </c:pt>
                <c:pt idx="1723">
                  <c:v>2.4888656682477972E-2</c:v>
                </c:pt>
                <c:pt idx="1724">
                  <c:v>2.4874001745933683E-2</c:v>
                </c:pt>
                <c:pt idx="1725">
                  <c:v>2.485940631493655E-2</c:v>
                </c:pt>
                <c:pt idx="1726">
                  <c:v>2.4844870389539864E-2</c:v>
                </c:pt>
                <c:pt idx="1727">
                  <c:v>2.4830393969637043E-2</c:v>
                </c:pt>
                <c:pt idx="1728">
                  <c:v>2.481597705528138E-2</c:v>
                </c:pt>
                <c:pt idx="1729">
                  <c:v>2.47937766560824E-2</c:v>
                </c:pt>
                <c:pt idx="1730">
                  <c:v>2.4787321743025004E-2</c:v>
                </c:pt>
                <c:pt idx="1731">
                  <c:v>2.4773083345044355E-2</c:v>
                </c:pt>
                <c:pt idx="1732">
                  <c:v>2.4758904452557573E-2</c:v>
                </c:pt>
                <c:pt idx="1733">
                  <c:v>2.4744785065431429E-2</c:v>
                </c:pt>
                <c:pt idx="1734">
                  <c:v>2.4730725183745861E-2</c:v>
                </c:pt>
                <c:pt idx="1735">
                  <c:v>2.471103897625504E-2</c:v>
                </c:pt>
                <c:pt idx="1736">
                  <c:v>2.4695133023060478E-2</c:v>
                </c:pt>
                <c:pt idx="1737">
                  <c:v>2.4683254555011303E-2</c:v>
                </c:pt>
                <c:pt idx="1738">
                  <c:v>2.4667484592795219E-2</c:v>
                </c:pt>
                <c:pt idx="1739">
                  <c:v>2.465374962187461E-2</c:v>
                </c:pt>
                <c:pt idx="1740">
                  <c:v>2.4640074146882185E-2</c:v>
                </c:pt>
                <c:pt idx="1741">
                  <c:v>2.4626458167977816E-2</c:v>
                </c:pt>
                <c:pt idx="1742">
                  <c:v>2.461290168524144E-2</c:v>
                </c:pt>
                <c:pt idx="1743">
                  <c:v>2.4599404698353311E-2</c:v>
                </c:pt>
                <c:pt idx="1744">
                  <c:v>2.4585967207553239E-2</c:v>
                </c:pt>
                <c:pt idx="1745">
                  <c:v>2.4572589212761287E-2</c:v>
                </c:pt>
                <c:pt idx="1746">
                  <c:v>2.4559270714057391E-2</c:v>
                </c:pt>
                <c:pt idx="1747">
                  <c:v>2.4546011711361615E-2</c:v>
                </c:pt>
                <c:pt idx="1748">
                  <c:v>2.4532812204673959E-2</c:v>
                </c:pt>
                <c:pt idx="1749">
                  <c:v>2.451967219407436E-2</c:v>
                </c:pt>
                <c:pt idx="1750">
                  <c:v>2.4506591679323009E-2</c:v>
                </c:pt>
                <c:pt idx="1751">
                  <c:v>2.4493570660579778E-2</c:v>
                </c:pt>
                <c:pt idx="1752">
                  <c:v>2.4480609137924603E-2</c:v>
                </c:pt>
                <c:pt idx="1753">
                  <c:v>2.4467707111197612E-2</c:v>
                </c:pt>
                <c:pt idx="1754">
                  <c:v>2.4454864580398805E-2</c:v>
                </c:pt>
                <c:pt idx="1755">
                  <c:v>2.4442081545608119E-2</c:v>
                </c:pt>
                <c:pt idx="1756">
                  <c:v>2.4429358006745616E-2</c:v>
                </c:pt>
                <c:pt idx="1757">
                  <c:v>2.4416693963891234E-2</c:v>
                </c:pt>
                <c:pt idx="1758">
                  <c:v>2.4404089416965036E-2</c:v>
                </c:pt>
                <c:pt idx="1759">
                  <c:v>2.4391544365887086E-2</c:v>
                </c:pt>
                <c:pt idx="1760">
                  <c:v>2.4379058810817256E-2</c:v>
                </c:pt>
                <c:pt idx="1761">
                  <c:v>2.436663275167561E-2</c:v>
                </c:pt>
                <c:pt idx="1762">
                  <c:v>2.4354266188382212E-2</c:v>
                </c:pt>
                <c:pt idx="1763">
                  <c:v>2.4341959121096934E-2</c:v>
                </c:pt>
                <c:pt idx="1764">
                  <c:v>2.4324383413034667E-2</c:v>
                </c:pt>
                <c:pt idx="1765">
                  <c:v>2.4314052094807082E-2</c:v>
                </c:pt>
                <c:pt idx="1766">
                  <c:v>2.4303667097145265E-2</c:v>
                </c:pt>
                <c:pt idx="1767">
                  <c:v>2.4291606512854003E-2</c:v>
                </c:pt>
                <c:pt idx="1768">
                  <c:v>2.4279605424490924E-2</c:v>
                </c:pt>
                <c:pt idx="1769">
                  <c:v>2.4267663831976094E-2</c:v>
                </c:pt>
                <c:pt idx="1770">
                  <c:v>2.4255781735309512E-2</c:v>
                </c:pt>
                <c:pt idx="1771">
                  <c:v>2.4243959134491178E-2</c:v>
                </c:pt>
                <c:pt idx="1772">
                  <c:v>2.4232196029521091E-2</c:v>
                </c:pt>
                <c:pt idx="1773">
                  <c:v>2.4220492420479189E-2</c:v>
                </c:pt>
                <c:pt idx="1774">
                  <c:v>2.4208848307285535E-2</c:v>
                </c:pt>
                <c:pt idx="1775">
                  <c:v>2.4197263689780257E-2</c:v>
                </c:pt>
                <c:pt idx="1776">
                  <c:v>2.4185738568283099E-2</c:v>
                </c:pt>
                <c:pt idx="1777">
                  <c:v>2.4174272942554254E-2</c:v>
                </c:pt>
                <c:pt idx="1778">
                  <c:v>2.416286681259372E-2</c:v>
                </c:pt>
                <c:pt idx="1779">
                  <c:v>2.415152017856137E-2</c:v>
                </c:pt>
                <c:pt idx="1780">
                  <c:v>2.4140233040217396E-2</c:v>
                </c:pt>
                <c:pt idx="1781">
                  <c:v>2.4129005397801606E-2</c:v>
                </c:pt>
                <c:pt idx="1782">
                  <c:v>2.4117849776654765E-2</c:v>
                </c:pt>
                <c:pt idx="1783">
                  <c:v>2.4106728600354899E-2</c:v>
                </c:pt>
                <c:pt idx="1784">
                  <c:v>2.409569898697228E-2</c:v>
                </c:pt>
                <c:pt idx="1785">
                  <c:v>2.4084689785981439E-2</c:v>
                </c:pt>
                <c:pt idx="1786">
                  <c:v>2.4073759622487145E-2</c:v>
                </c:pt>
                <c:pt idx="1787">
                  <c:v>2.4062888954761164E-2</c:v>
                </c:pt>
                <c:pt idx="1788">
                  <c:v>2.4052077782803494E-2</c:v>
                </c:pt>
                <c:pt idx="1789">
                  <c:v>2.4041326106694072E-2</c:v>
                </c:pt>
                <c:pt idx="1790">
                  <c:v>2.403063392619309E-2</c:v>
                </c:pt>
                <c:pt idx="1791">
                  <c:v>2.4020001241620292E-2</c:v>
                </c:pt>
                <c:pt idx="1792">
                  <c:v>2.4009428052655934E-2</c:v>
                </c:pt>
                <c:pt idx="1793">
                  <c:v>2.3998914359459889E-2</c:v>
                </c:pt>
                <c:pt idx="1794">
                  <c:v>2.3988460162032155E-2</c:v>
                </c:pt>
                <c:pt idx="1795">
                  <c:v>2.3978065460292797E-2</c:v>
                </c:pt>
                <c:pt idx="1796">
                  <c:v>2.3967730254321751E-2</c:v>
                </c:pt>
                <c:pt idx="1797">
                  <c:v>2.3957454544039081E-2</c:v>
                </c:pt>
                <c:pt idx="1798">
                  <c:v>2.3947238329524723E-2</c:v>
                </c:pt>
                <c:pt idx="1799">
                  <c:v>2.3937081610618804E-2</c:v>
                </c:pt>
                <c:pt idx="1800">
                  <c:v>2.392698438764107E-2</c:v>
                </c:pt>
                <c:pt idx="1801">
                  <c:v>2.3916946660271776E-2</c:v>
                </c:pt>
                <c:pt idx="1802">
                  <c:v>2.3906968428430986E-2</c:v>
                </c:pt>
                <c:pt idx="1803">
                  <c:v>2.3897049692438443E-2</c:v>
                </c:pt>
                <c:pt idx="1804">
                  <c:v>2.3887190452214213E-2</c:v>
                </c:pt>
                <c:pt idx="1805">
                  <c:v>2.3877390707518487E-2</c:v>
                </c:pt>
                <c:pt idx="1806">
                  <c:v>2.3867650458511136E-2</c:v>
                </c:pt>
                <c:pt idx="1807">
                  <c:v>2.3857969705192161E-2</c:v>
                </c:pt>
                <c:pt idx="1808">
                  <c:v>2.3848348447641499E-2</c:v>
                </c:pt>
                <c:pt idx="1809">
                  <c:v>2.383878668561934E-2</c:v>
                </c:pt>
                <c:pt idx="1810">
                  <c:v>2.3829284419285557E-2</c:v>
                </c:pt>
                <c:pt idx="1811">
                  <c:v>2.381984164864015E-2</c:v>
                </c:pt>
                <c:pt idx="1812">
                  <c:v>2.3810458373683119E-2</c:v>
                </c:pt>
                <c:pt idx="1813">
                  <c:v>2.3801134594334528E-2</c:v>
                </c:pt>
                <c:pt idx="1814">
                  <c:v>2.379187031051444E-2</c:v>
                </c:pt>
                <c:pt idx="1815">
                  <c:v>2.3782665522542601E-2</c:v>
                </c:pt>
                <c:pt idx="1816">
                  <c:v>2.3767024304222062E-2</c:v>
                </c:pt>
                <c:pt idx="1817">
                  <c:v>2.3762127406294908E-2</c:v>
                </c:pt>
                <c:pt idx="1818">
                  <c:v>2.3754123517303327E-2</c:v>
                </c:pt>
                <c:pt idx="1819">
                  <c:v>2.3745165211046526E-2</c:v>
                </c:pt>
                <c:pt idx="1820">
                  <c:v>2.3736266400478101E-2</c:v>
                </c:pt>
                <c:pt idx="1821">
                  <c:v>2.372742708543818E-2</c:v>
                </c:pt>
                <c:pt idx="1822">
                  <c:v>2.3718647266086634E-2</c:v>
                </c:pt>
                <c:pt idx="1823">
                  <c:v>2.3709926942343529E-2</c:v>
                </c:pt>
                <c:pt idx="1824">
                  <c:v>2.3701266114128927E-2</c:v>
                </c:pt>
                <c:pt idx="1825">
                  <c:v>2.3692664781522765E-2</c:v>
                </c:pt>
                <c:pt idx="1826">
                  <c:v>2.3684122944525043E-2</c:v>
                </c:pt>
                <c:pt idx="1827">
                  <c:v>2.3675640603135761E-2</c:v>
                </c:pt>
                <c:pt idx="1828">
                  <c:v>2.3667217757274983E-2</c:v>
                </c:pt>
                <c:pt idx="1829">
                  <c:v>2.3659586274101585E-2</c:v>
                </c:pt>
                <c:pt idx="1830">
                  <c:v>2.365055055229881E-2</c:v>
                </c:pt>
                <c:pt idx="1831">
                  <c:v>2.3642306193103479E-2</c:v>
                </c:pt>
                <c:pt idx="1832">
                  <c:v>2.3634121329596525E-2</c:v>
                </c:pt>
                <c:pt idx="1833">
                  <c:v>2.3625995961538138E-2</c:v>
                </c:pt>
                <c:pt idx="1834">
                  <c:v>2.3618534144633774E-2</c:v>
                </c:pt>
                <c:pt idx="1835">
                  <c:v>2.3609195656231208E-2</c:v>
                </c:pt>
                <c:pt idx="1836">
                  <c:v>2.3601976830853744E-2</c:v>
                </c:pt>
                <c:pt idx="1837">
                  <c:v>2.3594089444989308E-2</c:v>
                </c:pt>
                <c:pt idx="1838">
                  <c:v>2.3586261554733312E-2</c:v>
                </c:pt>
                <c:pt idx="1839">
                  <c:v>2.357849316000582E-2</c:v>
                </c:pt>
                <c:pt idx="1840">
                  <c:v>2.3570784260806832E-2</c:v>
                </c:pt>
                <c:pt idx="1841">
                  <c:v>2.3563817401437426E-2</c:v>
                </c:pt>
                <c:pt idx="1842">
                  <c:v>2.3555544948914431E-2</c:v>
                </c:pt>
                <c:pt idx="1843">
                  <c:v>2.354801453638089E-2</c:v>
                </c:pt>
                <c:pt idx="1844">
                  <c:v>2.3540543619136045E-2</c:v>
                </c:pt>
                <c:pt idx="1845">
                  <c:v>2.353313219749964E-2</c:v>
                </c:pt>
                <c:pt idx="1846">
                  <c:v>2.3525780271391739E-2</c:v>
                </c:pt>
                <c:pt idx="1847">
                  <c:v>2.3518487840812341E-2</c:v>
                </c:pt>
                <c:pt idx="1848">
                  <c:v>2.3511254905601575E-2</c:v>
                </c:pt>
                <c:pt idx="1849">
                  <c:v>2.3504081465999249E-2</c:v>
                </c:pt>
                <c:pt idx="1850">
                  <c:v>2.3496967521925427E-2</c:v>
                </c:pt>
                <c:pt idx="1851">
                  <c:v>2.3489913073220237E-2</c:v>
                </c:pt>
                <c:pt idx="1852">
                  <c:v>2.3482918120123486E-2</c:v>
                </c:pt>
                <c:pt idx="1853">
                  <c:v>2.3475982662555239E-2</c:v>
                </c:pt>
                <c:pt idx="1854">
                  <c:v>2.3469106700355624E-2</c:v>
                </c:pt>
                <c:pt idx="1855">
                  <c:v>2.3462290233684513E-2</c:v>
                </c:pt>
                <c:pt idx="1856">
                  <c:v>2.3455533262382033E-2</c:v>
                </c:pt>
                <c:pt idx="1857">
                  <c:v>2.3448835786608058E-2</c:v>
                </c:pt>
                <c:pt idx="1858">
                  <c:v>2.344219780628265E-2</c:v>
                </c:pt>
                <c:pt idx="1859">
                  <c:v>2.343561932140581E-2</c:v>
                </c:pt>
                <c:pt idx="1860">
                  <c:v>2.3429100332057473E-2</c:v>
                </c:pt>
                <c:pt idx="1861">
                  <c:v>2.3422640838157704E-2</c:v>
                </c:pt>
                <c:pt idx="1862">
                  <c:v>2.3416240839706504E-2</c:v>
                </c:pt>
                <c:pt idx="1863">
                  <c:v>2.340990033670387E-2</c:v>
                </c:pt>
                <c:pt idx="1864">
                  <c:v>2.3403619329069869E-2</c:v>
                </c:pt>
                <c:pt idx="1865">
                  <c:v>2.3397397816964371E-2</c:v>
                </c:pt>
                <c:pt idx="1866">
                  <c:v>2.3391235800227506E-2</c:v>
                </c:pt>
                <c:pt idx="1867">
                  <c:v>2.3385133279019144E-2</c:v>
                </c:pt>
                <c:pt idx="1868">
                  <c:v>2.3375663807891911E-2</c:v>
                </c:pt>
                <c:pt idx="1869">
                  <c:v>2.3369714274865672E-2</c:v>
                </c:pt>
                <c:pt idx="1870">
                  <c:v>2.336701799023011E-2</c:v>
                </c:pt>
                <c:pt idx="1871">
                  <c:v>2.3361169690412353E-2</c:v>
                </c:pt>
                <c:pt idx="1872">
                  <c:v>2.3355380893930189E-2</c:v>
                </c:pt>
                <c:pt idx="1873">
                  <c:v>2.3349651600730326E-2</c:v>
                </c:pt>
                <c:pt idx="1874">
                  <c:v>2.33439818108927E-2</c:v>
                </c:pt>
                <c:pt idx="1875">
                  <c:v>2.333837152431073E-2</c:v>
                </c:pt>
                <c:pt idx="1876">
                  <c:v>2.3332820741064353E-2</c:v>
                </c:pt>
                <c:pt idx="1877">
                  <c:v>2.3327329461126922E-2</c:v>
                </c:pt>
                <c:pt idx="1878">
                  <c:v>2.3321897684418502E-2</c:v>
                </c:pt>
                <c:pt idx="1879">
                  <c:v>2.3316525411045674E-2</c:v>
                </c:pt>
                <c:pt idx="1880">
                  <c:v>2.3311212640875212E-2</c:v>
                </c:pt>
                <c:pt idx="1881">
                  <c:v>2.3305959373960405E-2</c:v>
                </c:pt>
                <c:pt idx="1882">
                  <c:v>2.3300765610301255E-2</c:v>
                </c:pt>
                <c:pt idx="1883">
                  <c:v>2.3295631349951051E-2</c:v>
                </c:pt>
                <c:pt idx="1884">
                  <c:v>2.3286893143232845E-2</c:v>
                </c:pt>
                <c:pt idx="1885">
                  <c:v>2.3285541338831095E-2</c:v>
                </c:pt>
                <c:pt idx="1886">
                  <c:v>2.3280585588087988E-2</c:v>
                </c:pt>
                <c:pt idx="1887">
                  <c:v>2.3275689340573891E-2</c:v>
                </c:pt>
                <c:pt idx="1888">
                  <c:v>2.327085259631545E-2</c:v>
                </c:pt>
                <c:pt idx="1889">
                  <c:v>2.3266075355152793E-2</c:v>
                </c:pt>
                <c:pt idx="1890">
                  <c:v>2.3258517521220767E-2</c:v>
                </c:pt>
                <c:pt idx="1891">
                  <c:v>2.3253218796082109E-2</c:v>
                </c:pt>
                <c:pt idx="1892">
                  <c:v>2.3249295748115628E-2</c:v>
                </c:pt>
                <c:pt idx="1893">
                  <c:v>2.324477410473591E-2</c:v>
                </c:pt>
                <c:pt idx="1894">
                  <c:v>2.3239679363546983E-2</c:v>
                </c:pt>
                <c:pt idx="1895">
                  <c:v>2.3235285210185808E-2</c:v>
                </c:pt>
                <c:pt idx="1896">
                  <c:v>2.3230950551953455E-2</c:v>
                </c:pt>
                <c:pt idx="1897">
                  <c:v>2.3226675389329543E-2</c:v>
                </c:pt>
                <c:pt idx="1898">
                  <c:v>2.3222459722074262E-2</c:v>
                </c:pt>
                <c:pt idx="1899">
                  <c:v>2.3218303549947805E-2</c:v>
                </c:pt>
                <c:pt idx="1900">
                  <c:v>2.3214206873349852E-2</c:v>
                </c:pt>
                <c:pt idx="1901">
                  <c:v>2.3210169692040594E-2</c:v>
                </c:pt>
                <c:pt idx="1902">
                  <c:v>2.3206192006020032E-2</c:v>
                </c:pt>
                <c:pt idx="1903">
                  <c:v>2.3202273815527974E-2</c:v>
                </c:pt>
                <c:pt idx="1904">
                  <c:v>2.3198415120164739E-2</c:v>
                </c:pt>
                <c:pt idx="1905">
                  <c:v>2.3194615920330008E-2</c:v>
                </c:pt>
                <c:pt idx="1906">
                  <c:v>2.3190876215624101E-2</c:v>
                </c:pt>
                <c:pt idx="1907">
                  <c:v>2.3187196006366761E-2</c:v>
                </c:pt>
                <c:pt idx="1908">
                  <c:v>2.3183575292478054E-2</c:v>
                </c:pt>
                <c:pt idx="1909">
                  <c:v>2.3180014074037913E-2</c:v>
                </c:pt>
                <c:pt idx="1910">
                  <c:v>2.3176512350726597E-2</c:v>
                </c:pt>
                <c:pt idx="1911">
                  <c:v>2.3173070122783912E-2</c:v>
                </c:pt>
                <c:pt idx="1912">
                  <c:v>2.3169687390209859E-2</c:v>
                </c:pt>
                <c:pt idx="1913">
                  <c:v>2.3166364152924501E-2</c:v>
                </c:pt>
                <c:pt idx="1914">
                  <c:v>2.3163100411007775E-2</c:v>
                </c:pt>
                <c:pt idx="1915">
                  <c:v>2.3159896164379745E-2</c:v>
                </c:pt>
                <c:pt idx="1916">
                  <c:v>2.3156751413120347E-2</c:v>
                </c:pt>
                <c:pt idx="1917">
                  <c:v>2.3153666157149644E-2</c:v>
                </c:pt>
                <c:pt idx="1918">
                  <c:v>2.3150640396547573E-2</c:v>
                </c:pt>
                <c:pt idx="1919">
                  <c:v>2.3147674131154261E-2</c:v>
                </c:pt>
                <c:pt idx="1920">
                  <c:v>2.3144356965092427E-2</c:v>
                </c:pt>
                <c:pt idx="1921">
                  <c:v>2.3141518189797594E-2</c:v>
                </c:pt>
                <c:pt idx="1922">
                  <c:v>2.313873890971152E-2</c:v>
                </c:pt>
                <c:pt idx="1923">
                  <c:v>2.3136019124994078E-2</c:v>
                </c:pt>
                <c:pt idx="1924">
                  <c:v>2.3133358835485396E-2</c:v>
                </c:pt>
                <c:pt idx="1925">
                  <c:v>2.3130758041425281E-2</c:v>
                </c:pt>
                <c:pt idx="1926">
                  <c:v>2.3128216742653862E-2</c:v>
                </c:pt>
                <c:pt idx="1927">
                  <c:v>2.3125734939091203E-2</c:v>
                </c:pt>
                <c:pt idx="1928">
                  <c:v>2.3123312630897175E-2</c:v>
                </c:pt>
                <c:pt idx="1929">
                  <c:v>2.3120949818071779E-2</c:v>
                </c:pt>
                <c:pt idx="1930">
                  <c:v>2.3118646500455142E-2</c:v>
                </c:pt>
                <c:pt idx="1931">
                  <c:v>2.3116402678207137E-2</c:v>
                </c:pt>
                <c:pt idx="1932">
                  <c:v>2.3114218351167892E-2</c:v>
                </c:pt>
                <c:pt idx="1933">
                  <c:v>2.3112093519417343E-2</c:v>
                </c:pt>
                <c:pt idx="1934">
                  <c:v>2.3110028183115361E-2</c:v>
                </c:pt>
                <c:pt idx="1935">
                  <c:v>2.3108022342102075E-2</c:v>
                </c:pt>
                <c:pt idx="1936">
                  <c:v>2.3106075996217612E-2</c:v>
                </c:pt>
                <c:pt idx="1937">
                  <c:v>2.3104189145701781E-2</c:v>
                </c:pt>
                <c:pt idx="1938">
                  <c:v>2.3102361790554582E-2</c:v>
                </c:pt>
                <c:pt idx="1939">
                  <c:v>2.3100593930616142E-2</c:v>
                </c:pt>
                <c:pt idx="1940">
                  <c:v>2.3099507014219256E-2</c:v>
                </c:pt>
                <c:pt idx="1941">
                  <c:v>2.3097236696765222E-2</c:v>
                </c:pt>
                <c:pt idx="1942">
                  <c:v>2.3095647322692869E-2</c:v>
                </c:pt>
                <c:pt idx="1943">
                  <c:v>2.3094117444069084E-2</c:v>
                </c:pt>
                <c:pt idx="1944">
                  <c:v>2.3092647060414251E-2</c:v>
                </c:pt>
                <c:pt idx="1945">
                  <c:v>2.3091236172367857E-2</c:v>
                </c:pt>
                <c:pt idx="1946">
                  <c:v>2.3089884779530223E-2</c:v>
                </c:pt>
                <c:pt idx="1947">
                  <c:v>2.3088592881901349E-2</c:v>
                </c:pt>
                <c:pt idx="1948">
                  <c:v>2.3087360479641106E-2</c:v>
                </c:pt>
                <c:pt idx="1949">
                  <c:v>2.3086187572669559E-2</c:v>
                </c:pt>
                <c:pt idx="1950">
                  <c:v>2.3085074160986707E-2</c:v>
                </c:pt>
                <c:pt idx="1951">
                  <c:v>2.3084020244512615E-2</c:v>
                </c:pt>
                <c:pt idx="1952">
                  <c:v>2.3083025823407155E-2</c:v>
                </c:pt>
                <c:pt idx="1953">
                  <c:v>2.3082090897510454E-2</c:v>
                </c:pt>
                <c:pt idx="1954">
                  <c:v>2.3081215466822513E-2</c:v>
                </c:pt>
                <c:pt idx="1955">
                  <c:v>2.308039953158314E-2</c:v>
                </c:pt>
                <c:pt idx="1956">
                  <c:v>2.3079643091552526E-2</c:v>
                </c:pt>
                <c:pt idx="1957">
                  <c:v>2.3078946146890544E-2</c:v>
                </c:pt>
                <c:pt idx="1958">
                  <c:v>2.3078308697437322E-2</c:v>
                </c:pt>
                <c:pt idx="1959">
                  <c:v>2.3077730743352731E-2</c:v>
                </c:pt>
                <c:pt idx="1960">
                  <c:v>2.3077212284396964E-2</c:v>
                </c:pt>
                <c:pt idx="1961">
                  <c:v>2.3076753320889765E-2</c:v>
                </c:pt>
                <c:pt idx="1962">
                  <c:v>2.3076353852511389E-2</c:v>
                </c:pt>
                <c:pt idx="1963">
                  <c:v>2.3076013879421708E-2</c:v>
                </c:pt>
                <c:pt idx="1964">
                  <c:v>2.307573340170066E-2</c:v>
                </c:pt>
                <c:pt idx="1965">
                  <c:v>2.3075512419268307E-2</c:v>
                </c:pt>
                <c:pt idx="1966">
                  <c:v>2.3075350932044714E-2</c:v>
                </c:pt>
                <c:pt idx="1967">
                  <c:v>2.3075248940189752E-2</c:v>
                </c:pt>
                <c:pt idx="1968">
                  <c:v>2.3075206443463614E-2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225024"/>
        <c:axId val="700226944"/>
      </c:lineChart>
      <c:dateAx>
        <c:axId val="700225024"/>
        <c:scaling>
          <c:orientation val="minMax"/>
          <c:max val="4307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22694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00226944"/>
        <c:scaling>
          <c:orientation val="minMax"/>
          <c:max val="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0022502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42339</c:v>
                </c:pt>
                <c:pt idx="1">
                  <c:v>42340</c:v>
                </c:pt>
                <c:pt idx="2">
                  <c:v>42341</c:v>
                </c:pt>
                <c:pt idx="3">
                  <c:v>42342</c:v>
                </c:pt>
                <c:pt idx="4">
                  <c:v>42345</c:v>
                </c:pt>
                <c:pt idx="5">
                  <c:v>42346</c:v>
                </c:pt>
                <c:pt idx="6">
                  <c:v>42347</c:v>
                </c:pt>
                <c:pt idx="7">
                  <c:v>42348</c:v>
                </c:pt>
                <c:pt idx="8">
                  <c:v>42349</c:v>
                </c:pt>
                <c:pt idx="9">
                  <c:v>42352</c:v>
                </c:pt>
                <c:pt idx="10">
                  <c:v>42353</c:v>
                </c:pt>
                <c:pt idx="11">
                  <c:v>42354</c:v>
                </c:pt>
                <c:pt idx="12">
                  <c:v>42355</c:v>
                </c:pt>
                <c:pt idx="13">
                  <c:v>42356</c:v>
                </c:pt>
                <c:pt idx="14">
                  <c:v>42359</c:v>
                </c:pt>
                <c:pt idx="15">
                  <c:v>42360</c:v>
                </c:pt>
                <c:pt idx="16">
                  <c:v>42361</c:v>
                </c:pt>
                <c:pt idx="17">
                  <c:v>42366</c:v>
                </c:pt>
                <c:pt idx="18">
                  <c:v>42367</c:v>
                </c:pt>
                <c:pt idx="19">
                  <c:v>42368</c:v>
                </c:pt>
                <c:pt idx="20">
                  <c:v>42373</c:v>
                </c:pt>
                <c:pt idx="21">
                  <c:v>42374</c:v>
                </c:pt>
                <c:pt idx="22">
                  <c:v>42376</c:v>
                </c:pt>
                <c:pt idx="23">
                  <c:v>42377</c:v>
                </c:pt>
                <c:pt idx="24">
                  <c:v>42380</c:v>
                </c:pt>
                <c:pt idx="25">
                  <c:v>42381</c:v>
                </c:pt>
                <c:pt idx="26">
                  <c:v>42382</c:v>
                </c:pt>
                <c:pt idx="27">
                  <c:v>42383</c:v>
                </c:pt>
                <c:pt idx="28">
                  <c:v>42384</c:v>
                </c:pt>
                <c:pt idx="29">
                  <c:v>42387</c:v>
                </c:pt>
                <c:pt idx="30">
                  <c:v>42388</c:v>
                </c:pt>
                <c:pt idx="31">
                  <c:v>42389</c:v>
                </c:pt>
                <c:pt idx="32">
                  <c:v>42390</c:v>
                </c:pt>
                <c:pt idx="33">
                  <c:v>42391</c:v>
                </c:pt>
                <c:pt idx="34">
                  <c:v>42394</c:v>
                </c:pt>
                <c:pt idx="35">
                  <c:v>42395</c:v>
                </c:pt>
                <c:pt idx="36">
                  <c:v>42396</c:v>
                </c:pt>
                <c:pt idx="37">
                  <c:v>42397</c:v>
                </c:pt>
                <c:pt idx="38">
                  <c:v>42398</c:v>
                </c:pt>
                <c:pt idx="39">
                  <c:v>42401</c:v>
                </c:pt>
                <c:pt idx="40">
                  <c:v>42402</c:v>
                </c:pt>
                <c:pt idx="41">
                  <c:v>42403</c:v>
                </c:pt>
                <c:pt idx="42">
                  <c:v>42404</c:v>
                </c:pt>
                <c:pt idx="43">
                  <c:v>42405</c:v>
                </c:pt>
                <c:pt idx="44">
                  <c:v>42408</c:v>
                </c:pt>
                <c:pt idx="45">
                  <c:v>42409</c:v>
                </c:pt>
                <c:pt idx="46">
                  <c:v>42410</c:v>
                </c:pt>
                <c:pt idx="47">
                  <c:v>42411</c:v>
                </c:pt>
                <c:pt idx="48">
                  <c:v>42412</c:v>
                </c:pt>
                <c:pt idx="49">
                  <c:v>42415</c:v>
                </c:pt>
                <c:pt idx="50">
                  <c:v>42416</c:v>
                </c:pt>
                <c:pt idx="51">
                  <c:v>42417</c:v>
                </c:pt>
                <c:pt idx="52">
                  <c:v>42418</c:v>
                </c:pt>
                <c:pt idx="53">
                  <c:v>42419</c:v>
                </c:pt>
                <c:pt idx="54">
                  <c:v>42422</c:v>
                </c:pt>
                <c:pt idx="55">
                  <c:v>42423</c:v>
                </c:pt>
                <c:pt idx="56">
                  <c:v>42424</c:v>
                </c:pt>
                <c:pt idx="57">
                  <c:v>42425</c:v>
                </c:pt>
                <c:pt idx="58">
                  <c:v>42426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42436</c:v>
                </c:pt>
                <c:pt idx="65">
                  <c:v>42437</c:v>
                </c:pt>
                <c:pt idx="66">
                  <c:v>42438</c:v>
                </c:pt>
                <c:pt idx="67">
                  <c:v>42439</c:v>
                </c:pt>
                <c:pt idx="68">
                  <c:v>42440</c:v>
                </c:pt>
                <c:pt idx="69">
                  <c:v>42443</c:v>
                </c:pt>
                <c:pt idx="70">
                  <c:v>42444</c:v>
                </c:pt>
                <c:pt idx="71">
                  <c:v>42445</c:v>
                </c:pt>
                <c:pt idx="72">
                  <c:v>42446</c:v>
                </c:pt>
                <c:pt idx="73">
                  <c:v>42447</c:v>
                </c:pt>
                <c:pt idx="74">
                  <c:v>42450</c:v>
                </c:pt>
                <c:pt idx="75">
                  <c:v>42451</c:v>
                </c:pt>
                <c:pt idx="76">
                  <c:v>42452</c:v>
                </c:pt>
                <c:pt idx="77">
                  <c:v>42453</c:v>
                </c:pt>
                <c:pt idx="78">
                  <c:v>42458</c:v>
                </c:pt>
                <c:pt idx="79">
                  <c:v>42459</c:v>
                </c:pt>
                <c:pt idx="80">
                  <c:v>42460</c:v>
                </c:pt>
                <c:pt idx="81">
                  <c:v>42461</c:v>
                </c:pt>
                <c:pt idx="82">
                  <c:v>42464</c:v>
                </c:pt>
                <c:pt idx="83">
                  <c:v>42465</c:v>
                </c:pt>
                <c:pt idx="84">
                  <c:v>42466</c:v>
                </c:pt>
                <c:pt idx="85">
                  <c:v>42467</c:v>
                </c:pt>
                <c:pt idx="86">
                  <c:v>42468</c:v>
                </c:pt>
                <c:pt idx="87">
                  <c:v>42471</c:v>
                </c:pt>
                <c:pt idx="88">
                  <c:v>42472</c:v>
                </c:pt>
                <c:pt idx="89">
                  <c:v>42473</c:v>
                </c:pt>
                <c:pt idx="90">
                  <c:v>42474</c:v>
                </c:pt>
                <c:pt idx="91">
                  <c:v>42475</c:v>
                </c:pt>
                <c:pt idx="92">
                  <c:v>42478</c:v>
                </c:pt>
                <c:pt idx="93">
                  <c:v>42479</c:v>
                </c:pt>
                <c:pt idx="94">
                  <c:v>42480</c:v>
                </c:pt>
                <c:pt idx="95">
                  <c:v>42481</c:v>
                </c:pt>
                <c:pt idx="96">
                  <c:v>42482</c:v>
                </c:pt>
                <c:pt idx="97">
                  <c:v>42485</c:v>
                </c:pt>
                <c:pt idx="98">
                  <c:v>42486</c:v>
                </c:pt>
                <c:pt idx="99">
                  <c:v>42487</c:v>
                </c:pt>
                <c:pt idx="100">
                  <c:v>42488</c:v>
                </c:pt>
                <c:pt idx="101">
                  <c:v>42489</c:v>
                </c:pt>
                <c:pt idx="102">
                  <c:v>42492</c:v>
                </c:pt>
                <c:pt idx="103">
                  <c:v>42493</c:v>
                </c:pt>
                <c:pt idx="104">
                  <c:v>42494</c:v>
                </c:pt>
                <c:pt idx="105">
                  <c:v>42496</c:v>
                </c:pt>
                <c:pt idx="106">
                  <c:v>42499</c:v>
                </c:pt>
                <c:pt idx="107">
                  <c:v>42500</c:v>
                </c:pt>
                <c:pt idx="108">
                  <c:v>42501</c:v>
                </c:pt>
                <c:pt idx="109">
                  <c:v>42502</c:v>
                </c:pt>
                <c:pt idx="110">
                  <c:v>42503</c:v>
                </c:pt>
                <c:pt idx="111">
                  <c:v>42507</c:v>
                </c:pt>
                <c:pt idx="112">
                  <c:v>42508</c:v>
                </c:pt>
                <c:pt idx="113">
                  <c:v>42509</c:v>
                </c:pt>
                <c:pt idx="114">
                  <c:v>42510</c:v>
                </c:pt>
                <c:pt idx="115">
                  <c:v>42513</c:v>
                </c:pt>
                <c:pt idx="116">
                  <c:v>42514</c:v>
                </c:pt>
                <c:pt idx="117">
                  <c:v>42515</c:v>
                </c:pt>
                <c:pt idx="118">
                  <c:v>42516</c:v>
                </c:pt>
                <c:pt idx="119">
                  <c:v>42517</c:v>
                </c:pt>
                <c:pt idx="120">
                  <c:v>42520</c:v>
                </c:pt>
                <c:pt idx="121">
                  <c:v>42521</c:v>
                </c:pt>
                <c:pt idx="122">
                  <c:v>42522</c:v>
                </c:pt>
                <c:pt idx="123">
                  <c:v>42523</c:v>
                </c:pt>
                <c:pt idx="124">
                  <c:v>42524</c:v>
                </c:pt>
                <c:pt idx="125">
                  <c:v>42527</c:v>
                </c:pt>
                <c:pt idx="126">
                  <c:v>42528</c:v>
                </c:pt>
                <c:pt idx="127">
                  <c:v>42529</c:v>
                </c:pt>
                <c:pt idx="128">
                  <c:v>42530</c:v>
                </c:pt>
                <c:pt idx="129">
                  <c:v>42531</c:v>
                </c:pt>
                <c:pt idx="130">
                  <c:v>42534</c:v>
                </c:pt>
                <c:pt idx="131">
                  <c:v>42535</c:v>
                </c:pt>
                <c:pt idx="132">
                  <c:v>42536</c:v>
                </c:pt>
                <c:pt idx="133">
                  <c:v>42537</c:v>
                </c:pt>
                <c:pt idx="134">
                  <c:v>42538</c:v>
                </c:pt>
                <c:pt idx="135">
                  <c:v>42541</c:v>
                </c:pt>
                <c:pt idx="136">
                  <c:v>42542</c:v>
                </c:pt>
                <c:pt idx="137">
                  <c:v>42543</c:v>
                </c:pt>
                <c:pt idx="138">
                  <c:v>42544</c:v>
                </c:pt>
                <c:pt idx="139">
                  <c:v>42548</c:v>
                </c:pt>
                <c:pt idx="140">
                  <c:v>42549</c:v>
                </c:pt>
                <c:pt idx="141">
                  <c:v>42550</c:v>
                </c:pt>
                <c:pt idx="142">
                  <c:v>42551</c:v>
                </c:pt>
                <c:pt idx="143">
                  <c:v>42552</c:v>
                </c:pt>
                <c:pt idx="144">
                  <c:v>42555</c:v>
                </c:pt>
                <c:pt idx="145">
                  <c:v>42556</c:v>
                </c:pt>
                <c:pt idx="146">
                  <c:v>42557</c:v>
                </c:pt>
                <c:pt idx="147">
                  <c:v>42558</c:v>
                </c:pt>
                <c:pt idx="148">
                  <c:v>42559</c:v>
                </c:pt>
                <c:pt idx="149">
                  <c:v>42562</c:v>
                </c:pt>
                <c:pt idx="150">
                  <c:v>42563</c:v>
                </c:pt>
                <c:pt idx="151">
                  <c:v>42564</c:v>
                </c:pt>
                <c:pt idx="152">
                  <c:v>42565</c:v>
                </c:pt>
                <c:pt idx="153">
                  <c:v>42566</c:v>
                </c:pt>
                <c:pt idx="154">
                  <c:v>42569</c:v>
                </c:pt>
                <c:pt idx="155">
                  <c:v>42570</c:v>
                </c:pt>
                <c:pt idx="156">
                  <c:v>42571</c:v>
                </c:pt>
                <c:pt idx="157">
                  <c:v>42572</c:v>
                </c:pt>
                <c:pt idx="158">
                  <c:v>42573</c:v>
                </c:pt>
                <c:pt idx="159">
                  <c:v>42576</c:v>
                </c:pt>
                <c:pt idx="160">
                  <c:v>42577</c:v>
                </c:pt>
                <c:pt idx="161">
                  <c:v>42578</c:v>
                </c:pt>
                <c:pt idx="162">
                  <c:v>42579</c:v>
                </c:pt>
                <c:pt idx="163">
                  <c:v>42580</c:v>
                </c:pt>
                <c:pt idx="164">
                  <c:v>42583</c:v>
                </c:pt>
                <c:pt idx="165">
                  <c:v>42584</c:v>
                </c:pt>
                <c:pt idx="166">
                  <c:v>42585</c:v>
                </c:pt>
                <c:pt idx="167">
                  <c:v>42586</c:v>
                </c:pt>
                <c:pt idx="168">
                  <c:v>42587</c:v>
                </c:pt>
                <c:pt idx="169">
                  <c:v>42590</c:v>
                </c:pt>
                <c:pt idx="170">
                  <c:v>42591</c:v>
                </c:pt>
                <c:pt idx="171">
                  <c:v>42592</c:v>
                </c:pt>
                <c:pt idx="172">
                  <c:v>42593</c:v>
                </c:pt>
                <c:pt idx="173">
                  <c:v>42594</c:v>
                </c:pt>
                <c:pt idx="174">
                  <c:v>42597</c:v>
                </c:pt>
                <c:pt idx="175">
                  <c:v>42598</c:v>
                </c:pt>
                <c:pt idx="176">
                  <c:v>42599</c:v>
                </c:pt>
                <c:pt idx="177">
                  <c:v>42600</c:v>
                </c:pt>
                <c:pt idx="178">
                  <c:v>42601</c:v>
                </c:pt>
                <c:pt idx="179">
                  <c:v>42604</c:v>
                </c:pt>
                <c:pt idx="180">
                  <c:v>42605</c:v>
                </c:pt>
                <c:pt idx="181">
                  <c:v>42606</c:v>
                </c:pt>
                <c:pt idx="182">
                  <c:v>42607</c:v>
                </c:pt>
                <c:pt idx="183">
                  <c:v>42608</c:v>
                </c:pt>
                <c:pt idx="184">
                  <c:v>42611</c:v>
                </c:pt>
                <c:pt idx="185">
                  <c:v>42612</c:v>
                </c:pt>
                <c:pt idx="186">
                  <c:v>42613</c:v>
                </c:pt>
                <c:pt idx="187">
                  <c:v>42614</c:v>
                </c:pt>
                <c:pt idx="188">
                  <c:v>42615</c:v>
                </c:pt>
                <c:pt idx="189">
                  <c:v>42618</c:v>
                </c:pt>
                <c:pt idx="190">
                  <c:v>42619</c:v>
                </c:pt>
                <c:pt idx="191">
                  <c:v>42620</c:v>
                </c:pt>
                <c:pt idx="192">
                  <c:v>42621</c:v>
                </c:pt>
                <c:pt idx="193">
                  <c:v>42622</c:v>
                </c:pt>
                <c:pt idx="194">
                  <c:v>42625</c:v>
                </c:pt>
                <c:pt idx="195">
                  <c:v>42626</c:v>
                </c:pt>
                <c:pt idx="196">
                  <c:v>42627</c:v>
                </c:pt>
                <c:pt idx="197">
                  <c:v>42628</c:v>
                </c:pt>
                <c:pt idx="198">
                  <c:v>42629</c:v>
                </c:pt>
                <c:pt idx="199">
                  <c:v>42632</c:v>
                </c:pt>
                <c:pt idx="200">
                  <c:v>42633</c:v>
                </c:pt>
                <c:pt idx="201">
                  <c:v>42634</c:v>
                </c:pt>
                <c:pt idx="202">
                  <c:v>42635</c:v>
                </c:pt>
                <c:pt idx="203">
                  <c:v>42636</c:v>
                </c:pt>
                <c:pt idx="204">
                  <c:v>42639</c:v>
                </c:pt>
                <c:pt idx="205">
                  <c:v>42640</c:v>
                </c:pt>
                <c:pt idx="206">
                  <c:v>42641</c:v>
                </c:pt>
                <c:pt idx="207">
                  <c:v>42642</c:v>
                </c:pt>
                <c:pt idx="208">
                  <c:v>42643</c:v>
                </c:pt>
                <c:pt idx="209">
                  <c:v>42646</c:v>
                </c:pt>
                <c:pt idx="210">
                  <c:v>42647</c:v>
                </c:pt>
                <c:pt idx="211">
                  <c:v>42648</c:v>
                </c:pt>
                <c:pt idx="212">
                  <c:v>42649</c:v>
                </c:pt>
                <c:pt idx="213">
                  <c:v>42650</c:v>
                </c:pt>
                <c:pt idx="214">
                  <c:v>42653</c:v>
                </c:pt>
                <c:pt idx="215">
                  <c:v>42654</c:v>
                </c:pt>
                <c:pt idx="216">
                  <c:v>42655</c:v>
                </c:pt>
                <c:pt idx="217">
                  <c:v>42656</c:v>
                </c:pt>
                <c:pt idx="218">
                  <c:v>42657</c:v>
                </c:pt>
                <c:pt idx="219">
                  <c:v>42660</c:v>
                </c:pt>
                <c:pt idx="220">
                  <c:v>42661</c:v>
                </c:pt>
                <c:pt idx="221">
                  <c:v>42662</c:v>
                </c:pt>
                <c:pt idx="222">
                  <c:v>42663</c:v>
                </c:pt>
                <c:pt idx="223">
                  <c:v>42664</c:v>
                </c:pt>
                <c:pt idx="224">
                  <c:v>42667</c:v>
                </c:pt>
                <c:pt idx="225">
                  <c:v>42668</c:v>
                </c:pt>
                <c:pt idx="226">
                  <c:v>42669</c:v>
                </c:pt>
                <c:pt idx="227">
                  <c:v>42670</c:v>
                </c:pt>
                <c:pt idx="228">
                  <c:v>42671</c:v>
                </c:pt>
                <c:pt idx="229">
                  <c:v>42674</c:v>
                </c:pt>
                <c:pt idx="230">
                  <c:v>42675</c:v>
                </c:pt>
                <c:pt idx="231">
                  <c:v>42676</c:v>
                </c:pt>
                <c:pt idx="232">
                  <c:v>42677</c:v>
                </c:pt>
                <c:pt idx="233">
                  <c:v>42678</c:v>
                </c:pt>
                <c:pt idx="234">
                  <c:v>42681</c:v>
                </c:pt>
                <c:pt idx="235">
                  <c:v>42682</c:v>
                </c:pt>
                <c:pt idx="236">
                  <c:v>42683</c:v>
                </c:pt>
                <c:pt idx="237">
                  <c:v>42684</c:v>
                </c:pt>
                <c:pt idx="238">
                  <c:v>42685</c:v>
                </c:pt>
                <c:pt idx="239">
                  <c:v>42688</c:v>
                </c:pt>
                <c:pt idx="240">
                  <c:v>42689</c:v>
                </c:pt>
                <c:pt idx="241">
                  <c:v>42690</c:v>
                </c:pt>
                <c:pt idx="242">
                  <c:v>42691</c:v>
                </c:pt>
                <c:pt idx="243">
                  <c:v>42692</c:v>
                </c:pt>
                <c:pt idx="244">
                  <c:v>42695</c:v>
                </c:pt>
                <c:pt idx="245">
                  <c:v>42696</c:v>
                </c:pt>
                <c:pt idx="246">
                  <c:v>42697</c:v>
                </c:pt>
                <c:pt idx="247">
                  <c:v>42698</c:v>
                </c:pt>
                <c:pt idx="248">
                  <c:v>42699</c:v>
                </c:pt>
                <c:pt idx="249">
                  <c:v>42702</c:v>
                </c:pt>
                <c:pt idx="250">
                  <c:v>42703</c:v>
                </c:pt>
                <c:pt idx="251">
                  <c:v>42704</c:v>
                </c:pt>
                <c:pt idx="252">
                  <c:v>42705</c:v>
                </c:pt>
                <c:pt idx="253">
                  <c:v>42706</c:v>
                </c:pt>
                <c:pt idx="254">
                  <c:v>42709</c:v>
                </c:pt>
                <c:pt idx="255">
                  <c:v>42710</c:v>
                </c:pt>
                <c:pt idx="256">
                  <c:v>42711</c:v>
                </c:pt>
                <c:pt idx="257">
                  <c:v>42712</c:v>
                </c:pt>
                <c:pt idx="258">
                  <c:v>42713</c:v>
                </c:pt>
                <c:pt idx="259">
                  <c:v>42716</c:v>
                </c:pt>
                <c:pt idx="260">
                  <c:v>42717</c:v>
                </c:pt>
                <c:pt idx="261">
                  <c:v>42718</c:v>
                </c:pt>
                <c:pt idx="262">
                  <c:v>42719</c:v>
                </c:pt>
                <c:pt idx="263">
                  <c:v>42720</c:v>
                </c:pt>
                <c:pt idx="264">
                  <c:v>42723</c:v>
                </c:pt>
                <c:pt idx="265">
                  <c:v>42724</c:v>
                </c:pt>
                <c:pt idx="266">
                  <c:v>42725</c:v>
                </c:pt>
                <c:pt idx="267">
                  <c:v>42726</c:v>
                </c:pt>
                <c:pt idx="268">
                  <c:v>42727</c:v>
                </c:pt>
                <c:pt idx="269">
                  <c:v>42731</c:v>
                </c:pt>
                <c:pt idx="270">
                  <c:v>42732</c:v>
                </c:pt>
                <c:pt idx="271">
                  <c:v>42733</c:v>
                </c:pt>
                <c:pt idx="272">
                  <c:v>42734</c:v>
                </c:pt>
                <c:pt idx="273">
                  <c:v>42737</c:v>
                </c:pt>
                <c:pt idx="274">
                  <c:v>42738</c:v>
                </c:pt>
                <c:pt idx="275">
                  <c:v>42739</c:v>
                </c:pt>
                <c:pt idx="276">
                  <c:v>42740</c:v>
                </c:pt>
                <c:pt idx="277">
                  <c:v>42744</c:v>
                </c:pt>
                <c:pt idx="278">
                  <c:v>42745</c:v>
                </c:pt>
                <c:pt idx="279">
                  <c:v>42746</c:v>
                </c:pt>
                <c:pt idx="280">
                  <c:v>42747</c:v>
                </c:pt>
                <c:pt idx="281">
                  <c:v>42748</c:v>
                </c:pt>
                <c:pt idx="282">
                  <c:v>42751</c:v>
                </c:pt>
                <c:pt idx="283">
                  <c:v>42752</c:v>
                </c:pt>
                <c:pt idx="284">
                  <c:v>42753</c:v>
                </c:pt>
                <c:pt idx="285">
                  <c:v>42754</c:v>
                </c:pt>
                <c:pt idx="286">
                  <c:v>42755</c:v>
                </c:pt>
                <c:pt idx="287">
                  <c:v>42758</c:v>
                </c:pt>
                <c:pt idx="288">
                  <c:v>42759</c:v>
                </c:pt>
                <c:pt idx="289">
                  <c:v>42760</c:v>
                </c:pt>
                <c:pt idx="290">
                  <c:v>42761</c:v>
                </c:pt>
                <c:pt idx="291">
                  <c:v>42762</c:v>
                </c:pt>
                <c:pt idx="292">
                  <c:v>42765</c:v>
                </c:pt>
                <c:pt idx="293">
                  <c:v>42766</c:v>
                </c:pt>
                <c:pt idx="294">
                  <c:v>42767</c:v>
                </c:pt>
                <c:pt idx="295">
                  <c:v>42768</c:v>
                </c:pt>
                <c:pt idx="296">
                  <c:v>42769</c:v>
                </c:pt>
                <c:pt idx="297">
                  <c:v>42772</c:v>
                </c:pt>
                <c:pt idx="298">
                  <c:v>42773</c:v>
                </c:pt>
                <c:pt idx="299">
                  <c:v>42774</c:v>
                </c:pt>
                <c:pt idx="300">
                  <c:v>42775</c:v>
                </c:pt>
                <c:pt idx="301">
                  <c:v>42776</c:v>
                </c:pt>
                <c:pt idx="302">
                  <c:v>42779</c:v>
                </c:pt>
                <c:pt idx="303">
                  <c:v>42780</c:v>
                </c:pt>
                <c:pt idx="304">
                  <c:v>42781</c:v>
                </c:pt>
                <c:pt idx="305">
                  <c:v>42782</c:v>
                </c:pt>
                <c:pt idx="306">
                  <c:v>42783</c:v>
                </c:pt>
                <c:pt idx="307">
                  <c:v>42786</c:v>
                </c:pt>
                <c:pt idx="308">
                  <c:v>42787</c:v>
                </c:pt>
                <c:pt idx="309">
                  <c:v>42788</c:v>
                </c:pt>
                <c:pt idx="310">
                  <c:v>42789</c:v>
                </c:pt>
                <c:pt idx="311">
                  <c:v>42790</c:v>
                </c:pt>
                <c:pt idx="312">
                  <c:v>42793</c:v>
                </c:pt>
                <c:pt idx="313">
                  <c:v>42794</c:v>
                </c:pt>
                <c:pt idx="314">
                  <c:v>42795</c:v>
                </c:pt>
                <c:pt idx="315">
                  <c:v>42796</c:v>
                </c:pt>
                <c:pt idx="316">
                  <c:v>42797</c:v>
                </c:pt>
                <c:pt idx="317">
                  <c:v>42800</c:v>
                </c:pt>
                <c:pt idx="318">
                  <c:v>42801</c:v>
                </c:pt>
                <c:pt idx="319">
                  <c:v>42802</c:v>
                </c:pt>
                <c:pt idx="320">
                  <c:v>42803</c:v>
                </c:pt>
                <c:pt idx="321">
                  <c:v>42804</c:v>
                </c:pt>
                <c:pt idx="322">
                  <c:v>42807</c:v>
                </c:pt>
                <c:pt idx="323">
                  <c:v>42808</c:v>
                </c:pt>
                <c:pt idx="324">
                  <c:v>42809</c:v>
                </c:pt>
                <c:pt idx="325">
                  <c:v>42810</c:v>
                </c:pt>
                <c:pt idx="326">
                  <c:v>42811</c:v>
                </c:pt>
                <c:pt idx="327">
                  <c:v>42814</c:v>
                </c:pt>
                <c:pt idx="328">
                  <c:v>42815</c:v>
                </c:pt>
                <c:pt idx="329">
                  <c:v>42816</c:v>
                </c:pt>
                <c:pt idx="330">
                  <c:v>42817</c:v>
                </c:pt>
                <c:pt idx="331">
                  <c:v>42818</c:v>
                </c:pt>
                <c:pt idx="332">
                  <c:v>42821</c:v>
                </c:pt>
                <c:pt idx="333">
                  <c:v>42822</c:v>
                </c:pt>
                <c:pt idx="334">
                  <c:v>42823</c:v>
                </c:pt>
                <c:pt idx="335">
                  <c:v>42824</c:v>
                </c:pt>
                <c:pt idx="336">
                  <c:v>42825</c:v>
                </c:pt>
                <c:pt idx="337">
                  <c:v>42828</c:v>
                </c:pt>
                <c:pt idx="338">
                  <c:v>42829</c:v>
                </c:pt>
                <c:pt idx="339">
                  <c:v>42830</c:v>
                </c:pt>
                <c:pt idx="340">
                  <c:v>42831</c:v>
                </c:pt>
                <c:pt idx="341">
                  <c:v>42832</c:v>
                </c:pt>
                <c:pt idx="342">
                  <c:v>42835</c:v>
                </c:pt>
                <c:pt idx="343">
                  <c:v>42836</c:v>
                </c:pt>
                <c:pt idx="344">
                  <c:v>42837</c:v>
                </c:pt>
                <c:pt idx="345">
                  <c:v>42838</c:v>
                </c:pt>
                <c:pt idx="346">
                  <c:v>42843</c:v>
                </c:pt>
                <c:pt idx="347">
                  <c:v>42844</c:v>
                </c:pt>
                <c:pt idx="348">
                  <c:v>42845</c:v>
                </c:pt>
                <c:pt idx="349">
                  <c:v>42846</c:v>
                </c:pt>
                <c:pt idx="350">
                  <c:v>42849</c:v>
                </c:pt>
                <c:pt idx="351">
                  <c:v>42850</c:v>
                </c:pt>
                <c:pt idx="352">
                  <c:v>42851</c:v>
                </c:pt>
                <c:pt idx="353">
                  <c:v>42852</c:v>
                </c:pt>
                <c:pt idx="354">
                  <c:v>42853</c:v>
                </c:pt>
                <c:pt idx="355">
                  <c:v>42857</c:v>
                </c:pt>
                <c:pt idx="356">
                  <c:v>42858</c:v>
                </c:pt>
                <c:pt idx="357">
                  <c:v>42859</c:v>
                </c:pt>
                <c:pt idx="358">
                  <c:v>42860</c:v>
                </c:pt>
                <c:pt idx="359">
                  <c:v>42863</c:v>
                </c:pt>
                <c:pt idx="360">
                  <c:v>42864</c:v>
                </c:pt>
                <c:pt idx="361">
                  <c:v>42865</c:v>
                </c:pt>
                <c:pt idx="362">
                  <c:v>42866</c:v>
                </c:pt>
                <c:pt idx="363">
                  <c:v>42867</c:v>
                </c:pt>
                <c:pt idx="364">
                  <c:v>42870</c:v>
                </c:pt>
                <c:pt idx="365">
                  <c:v>42871</c:v>
                </c:pt>
                <c:pt idx="366">
                  <c:v>42872</c:v>
                </c:pt>
                <c:pt idx="367">
                  <c:v>42873</c:v>
                </c:pt>
                <c:pt idx="368">
                  <c:v>42874</c:v>
                </c:pt>
                <c:pt idx="369">
                  <c:v>42877</c:v>
                </c:pt>
                <c:pt idx="370">
                  <c:v>42878</c:v>
                </c:pt>
                <c:pt idx="371">
                  <c:v>42879</c:v>
                </c:pt>
                <c:pt idx="372">
                  <c:v>42881</c:v>
                </c:pt>
                <c:pt idx="373">
                  <c:v>42884</c:v>
                </c:pt>
                <c:pt idx="374">
                  <c:v>42885</c:v>
                </c:pt>
                <c:pt idx="375">
                  <c:v>42886</c:v>
                </c:pt>
                <c:pt idx="376">
                  <c:v>42887</c:v>
                </c:pt>
                <c:pt idx="377">
                  <c:v>42888</c:v>
                </c:pt>
                <c:pt idx="378">
                  <c:v>42892</c:v>
                </c:pt>
                <c:pt idx="379">
                  <c:v>42893</c:v>
                </c:pt>
                <c:pt idx="380">
                  <c:v>42894</c:v>
                </c:pt>
                <c:pt idx="381">
                  <c:v>42895</c:v>
                </c:pt>
                <c:pt idx="382">
                  <c:v>42898</c:v>
                </c:pt>
                <c:pt idx="383">
                  <c:v>42899</c:v>
                </c:pt>
                <c:pt idx="384">
                  <c:v>42900</c:v>
                </c:pt>
                <c:pt idx="385">
                  <c:v>42901</c:v>
                </c:pt>
                <c:pt idx="386">
                  <c:v>42902</c:v>
                </c:pt>
                <c:pt idx="387">
                  <c:v>42905</c:v>
                </c:pt>
                <c:pt idx="388">
                  <c:v>42906</c:v>
                </c:pt>
                <c:pt idx="389">
                  <c:v>42907</c:v>
                </c:pt>
                <c:pt idx="390">
                  <c:v>42908</c:v>
                </c:pt>
                <c:pt idx="391">
                  <c:v>42912</c:v>
                </c:pt>
                <c:pt idx="392">
                  <c:v>42913</c:v>
                </c:pt>
                <c:pt idx="393">
                  <c:v>42914</c:v>
                </c:pt>
                <c:pt idx="394">
                  <c:v>42915</c:v>
                </c:pt>
                <c:pt idx="395">
                  <c:v>42916</c:v>
                </c:pt>
                <c:pt idx="396">
                  <c:v>42919</c:v>
                </c:pt>
                <c:pt idx="397">
                  <c:v>42920</c:v>
                </c:pt>
                <c:pt idx="398">
                  <c:v>42921</c:v>
                </c:pt>
                <c:pt idx="399">
                  <c:v>42922</c:v>
                </c:pt>
                <c:pt idx="400">
                  <c:v>42923</c:v>
                </c:pt>
                <c:pt idx="401">
                  <c:v>42926</c:v>
                </c:pt>
                <c:pt idx="402">
                  <c:v>42927</c:v>
                </c:pt>
                <c:pt idx="403">
                  <c:v>42928</c:v>
                </c:pt>
                <c:pt idx="404">
                  <c:v>42929</c:v>
                </c:pt>
                <c:pt idx="405">
                  <c:v>42930</c:v>
                </c:pt>
                <c:pt idx="406">
                  <c:v>42933</c:v>
                </c:pt>
                <c:pt idx="407">
                  <c:v>42934</c:v>
                </c:pt>
                <c:pt idx="408">
                  <c:v>42935</c:v>
                </c:pt>
                <c:pt idx="409">
                  <c:v>42936</c:v>
                </c:pt>
                <c:pt idx="410">
                  <c:v>42937</c:v>
                </c:pt>
                <c:pt idx="411">
                  <c:v>42940</c:v>
                </c:pt>
                <c:pt idx="412">
                  <c:v>42941</c:v>
                </c:pt>
                <c:pt idx="413">
                  <c:v>42942</c:v>
                </c:pt>
                <c:pt idx="414">
                  <c:v>42943</c:v>
                </c:pt>
                <c:pt idx="415">
                  <c:v>42944</c:v>
                </c:pt>
                <c:pt idx="416">
                  <c:v>42947</c:v>
                </c:pt>
                <c:pt idx="417">
                  <c:v>42948</c:v>
                </c:pt>
                <c:pt idx="418">
                  <c:v>42949</c:v>
                </c:pt>
                <c:pt idx="419">
                  <c:v>42950</c:v>
                </c:pt>
                <c:pt idx="420">
                  <c:v>42951</c:v>
                </c:pt>
                <c:pt idx="421">
                  <c:v>42954</c:v>
                </c:pt>
                <c:pt idx="422">
                  <c:v>42955</c:v>
                </c:pt>
                <c:pt idx="423">
                  <c:v>42956</c:v>
                </c:pt>
                <c:pt idx="424">
                  <c:v>42957</c:v>
                </c:pt>
                <c:pt idx="425">
                  <c:v>42958</c:v>
                </c:pt>
                <c:pt idx="426">
                  <c:v>42961</c:v>
                </c:pt>
                <c:pt idx="427">
                  <c:v>42962</c:v>
                </c:pt>
                <c:pt idx="428">
                  <c:v>42963</c:v>
                </c:pt>
                <c:pt idx="429">
                  <c:v>42964</c:v>
                </c:pt>
                <c:pt idx="430">
                  <c:v>42965</c:v>
                </c:pt>
                <c:pt idx="431">
                  <c:v>42968</c:v>
                </c:pt>
                <c:pt idx="432">
                  <c:v>42969</c:v>
                </c:pt>
                <c:pt idx="433">
                  <c:v>42970</c:v>
                </c:pt>
                <c:pt idx="434">
                  <c:v>42971</c:v>
                </c:pt>
                <c:pt idx="435">
                  <c:v>42972</c:v>
                </c:pt>
                <c:pt idx="436">
                  <c:v>42975</c:v>
                </c:pt>
                <c:pt idx="437">
                  <c:v>42976</c:v>
                </c:pt>
                <c:pt idx="438">
                  <c:v>42977</c:v>
                </c:pt>
                <c:pt idx="439">
                  <c:v>42978</c:v>
                </c:pt>
                <c:pt idx="440">
                  <c:v>42979</c:v>
                </c:pt>
                <c:pt idx="441">
                  <c:v>42982</c:v>
                </c:pt>
                <c:pt idx="442">
                  <c:v>42983</c:v>
                </c:pt>
                <c:pt idx="443">
                  <c:v>42984</c:v>
                </c:pt>
                <c:pt idx="444">
                  <c:v>42985</c:v>
                </c:pt>
                <c:pt idx="445">
                  <c:v>42986</c:v>
                </c:pt>
                <c:pt idx="446">
                  <c:v>42989</c:v>
                </c:pt>
                <c:pt idx="447">
                  <c:v>42990</c:v>
                </c:pt>
                <c:pt idx="448">
                  <c:v>42991</c:v>
                </c:pt>
                <c:pt idx="449">
                  <c:v>42992</c:v>
                </c:pt>
                <c:pt idx="450">
                  <c:v>42993</c:v>
                </c:pt>
                <c:pt idx="451">
                  <c:v>42996</c:v>
                </c:pt>
                <c:pt idx="452">
                  <c:v>42997</c:v>
                </c:pt>
                <c:pt idx="453">
                  <c:v>42998</c:v>
                </c:pt>
                <c:pt idx="454">
                  <c:v>42999</c:v>
                </c:pt>
                <c:pt idx="455">
                  <c:v>43000</c:v>
                </c:pt>
                <c:pt idx="456">
                  <c:v>43003</c:v>
                </c:pt>
                <c:pt idx="457">
                  <c:v>43004</c:v>
                </c:pt>
                <c:pt idx="458">
                  <c:v>43005</c:v>
                </c:pt>
                <c:pt idx="459">
                  <c:v>43006</c:v>
                </c:pt>
                <c:pt idx="460">
                  <c:v>43007</c:v>
                </c:pt>
                <c:pt idx="461">
                  <c:v>43010</c:v>
                </c:pt>
                <c:pt idx="462">
                  <c:v>43011</c:v>
                </c:pt>
                <c:pt idx="463">
                  <c:v>43012</c:v>
                </c:pt>
                <c:pt idx="464">
                  <c:v>43013</c:v>
                </c:pt>
                <c:pt idx="465">
                  <c:v>43014</c:v>
                </c:pt>
                <c:pt idx="466">
                  <c:v>43017</c:v>
                </c:pt>
                <c:pt idx="467">
                  <c:v>43018</c:v>
                </c:pt>
                <c:pt idx="468">
                  <c:v>43019</c:v>
                </c:pt>
                <c:pt idx="469">
                  <c:v>43020</c:v>
                </c:pt>
                <c:pt idx="470">
                  <c:v>43021</c:v>
                </c:pt>
                <c:pt idx="471">
                  <c:v>43024</c:v>
                </c:pt>
                <c:pt idx="472">
                  <c:v>43025</c:v>
                </c:pt>
                <c:pt idx="473">
                  <c:v>43026</c:v>
                </c:pt>
                <c:pt idx="474">
                  <c:v>43027</c:v>
                </c:pt>
                <c:pt idx="475">
                  <c:v>43028</c:v>
                </c:pt>
                <c:pt idx="476">
                  <c:v>43031</c:v>
                </c:pt>
                <c:pt idx="477">
                  <c:v>43032</c:v>
                </c:pt>
                <c:pt idx="478">
                  <c:v>43033</c:v>
                </c:pt>
                <c:pt idx="479">
                  <c:v>43034</c:v>
                </c:pt>
                <c:pt idx="480">
                  <c:v>43035</c:v>
                </c:pt>
                <c:pt idx="481">
                  <c:v>43038</c:v>
                </c:pt>
                <c:pt idx="482">
                  <c:v>43039</c:v>
                </c:pt>
                <c:pt idx="483">
                  <c:v>43040</c:v>
                </c:pt>
                <c:pt idx="484">
                  <c:v>43041</c:v>
                </c:pt>
                <c:pt idx="485">
                  <c:v>43042</c:v>
                </c:pt>
                <c:pt idx="486">
                  <c:v>43045</c:v>
                </c:pt>
                <c:pt idx="487">
                  <c:v>43046</c:v>
                </c:pt>
                <c:pt idx="488">
                  <c:v>43047</c:v>
                </c:pt>
                <c:pt idx="489">
                  <c:v>43048</c:v>
                </c:pt>
                <c:pt idx="490">
                  <c:v>43049</c:v>
                </c:pt>
                <c:pt idx="491">
                  <c:v>43052</c:v>
                </c:pt>
                <c:pt idx="492">
                  <c:v>43053</c:v>
                </c:pt>
                <c:pt idx="493">
                  <c:v>43054</c:v>
                </c:pt>
                <c:pt idx="494">
                  <c:v>43055</c:v>
                </c:pt>
                <c:pt idx="495">
                  <c:v>43056</c:v>
                </c:pt>
                <c:pt idx="496">
                  <c:v>43059</c:v>
                </c:pt>
                <c:pt idx="497">
                  <c:v>43060</c:v>
                </c:pt>
                <c:pt idx="498">
                  <c:v>43061</c:v>
                </c:pt>
                <c:pt idx="499">
                  <c:v>43062</c:v>
                </c:pt>
                <c:pt idx="500">
                  <c:v>43063</c:v>
                </c:pt>
                <c:pt idx="501">
                  <c:v>43066</c:v>
                </c:pt>
                <c:pt idx="502">
                  <c:v>43067</c:v>
                </c:pt>
                <c:pt idx="503">
                  <c:v>43068</c:v>
                </c:pt>
                <c:pt idx="504">
                  <c:v>43069</c:v>
                </c:pt>
                <c:pt idx="505">
                  <c:v>43070</c:v>
                </c:pt>
                <c:pt idx="506">
                  <c:v>43073</c:v>
                </c:pt>
                <c:pt idx="507">
                  <c:v>43074</c:v>
                </c:pt>
                <c:pt idx="508">
                  <c:v>43075</c:v>
                </c:pt>
                <c:pt idx="509">
                  <c:v>43076</c:v>
                </c:pt>
                <c:pt idx="510">
                  <c:v>43077</c:v>
                </c:pt>
                <c:pt idx="511">
                  <c:v>43080</c:v>
                </c:pt>
                <c:pt idx="512">
                  <c:v>43081</c:v>
                </c:pt>
                <c:pt idx="513">
                  <c:v>43082</c:v>
                </c:pt>
                <c:pt idx="514">
                  <c:v>43083</c:v>
                </c:pt>
                <c:pt idx="515">
                  <c:v>43084</c:v>
                </c:pt>
                <c:pt idx="516">
                  <c:v>43087</c:v>
                </c:pt>
                <c:pt idx="517">
                  <c:v>43088</c:v>
                </c:pt>
                <c:pt idx="518">
                  <c:v>43097</c:v>
                </c:pt>
                <c:pt idx="519">
                  <c:v>43103</c:v>
                </c:pt>
                <c:pt idx="520">
                  <c:v>43109</c:v>
                </c:pt>
                <c:pt idx="521">
                  <c:v>43116</c:v>
                </c:pt>
                <c:pt idx="522">
                  <c:v>43123</c:v>
                </c:pt>
                <c:pt idx="523">
                  <c:v>43130</c:v>
                </c:pt>
                <c:pt idx="524">
                  <c:v>43137</c:v>
                </c:pt>
                <c:pt idx="525">
                  <c:v>43144</c:v>
                </c:pt>
                <c:pt idx="526">
                  <c:v>43151</c:v>
                </c:pt>
                <c:pt idx="527">
                  <c:v>43158</c:v>
                </c:pt>
                <c:pt idx="528">
                  <c:v>43165</c:v>
                </c:pt>
                <c:pt idx="529">
                  <c:v>43172</c:v>
                </c:pt>
                <c:pt idx="530">
                  <c:v>43179</c:v>
                </c:pt>
                <c:pt idx="531">
                  <c:v>43186</c:v>
                </c:pt>
                <c:pt idx="532">
                  <c:v>43195</c:v>
                </c:pt>
                <c:pt idx="533">
                  <c:v>43202</c:v>
                </c:pt>
                <c:pt idx="534">
                  <c:v>43209</c:v>
                </c:pt>
                <c:pt idx="535">
                  <c:v>43216</c:v>
                </c:pt>
                <c:pt idx="536">
                  <c:v>43224</c:v>
                </c:pt>
                <c:pt idx="537">
                  <c:v>43234</c:v>
                </c:pt>
                <c:pt idx="538">
                  <c:v>43238</c:v>
                </c:pt>
                <c:pt idx="539">
                  <c:v>43245</c:v>
                </c:pt>
                <c:pt idx="540">
                  <c:v>43252</c:v>
                </c:pt>
                <c:pt idx="541">
                  <c:v>43259</c:v>
                </c:pt>
                <c:pt idx="542">
                  <c:v>43266</c:v>
                </c:pt>
                <c:pt idx="543">
                  <c:v>43276</c:v>
                </c:pt>
                <c:pt idx="544">
                  <c:v>43280</c:v>
                </c:pt>
                <c:pt idx="545">
                  <c:v>43287</c:v>
                </c:pt>
                <c:pt idx="546">
                  <c:v>43294</c:v>
                </c:pt>
                <c:pt idx="547">
                  <c:v>43301</c:v>
                </c:pt>
                <c:pt idx="548">
                  <c:v>43308</c:v>
                </c:pt>
                <c:pt idx="549">
                  <c:v>43315</c:v>
                </c:pt>
                <c:pt idx="550">
                  <c:v>43322</c:v>
                </c:pt>
                <c:pt idx="551">
                  <c:v>43329</c:v>
                </c:pt>
                <c:pt idx="552">
                  <c:v>43336</c:v>
                </c:pt>
                <c:pt idx="553">
                  <c:v>43343</c:v>
                </c:pt>
                <c:pt idx="554">
                  <c:v>43350</c:v>
                </c:pt>
                <c:pt idx="555">
                  <c:v>43357</c:v>
                </c:pt>
                <c:pt idx="556">
                  <c:v>43364</c:v>
                </c:pt>
                <c:pt idx="557">
                  <c:v>43371</c:v>
                </c:pt>
                <c:pt idx="558">
                  <c:v>43378</c:v>
                </c:pt>
                <c:pt idx="559">
                  <c:v>43385</c:v>
                </c:pt>
                <c:pt idx="560">
                  <c:v>43392</c:v>
                </c:pt>
                <c:pt idx="561">
                  <c:v>43399</c:v>
                </c:pt>
                <c:pt idx="562">
                  <c:v>43406</c:v>
                </c:pt>
                <c:pt idx="563">
                  <c:v>43413</c:v>
                </c:pt>
                <c:pt idx="564">
                  <c:v>43420</c:v>
                </c:pt>
                <c:pt idx="565">
                  <c:v>43427</c:v>
                </c:pt>
                <c:pt idx="566">
                  <c:v>43434</c:v>
                </c:pt>
                <c:pt idx="567">
                  <c:v>43441</c:v>
                </c:pt>
                <c:pt idx="568">
                  <c:v>43448</c:v>
                </c:pt>
                <c:pt idx="569">
                  <c:v>43455</c:v>
                </c:pt>
                <c:pt idx="570">
                  <c:v>43467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43620</c:v>
                </c:pt>
                <c:pt idx="593">
                  <c:v>43628</c:v>
                </c:pt>
                <c:pt idx="594">
                  <c:v>43634</c:v>
                </c:pt>
                <c:pt idx="595">
                  <c:v>43642</c:v>
                </c:pt>
                <c:pt idx="596">
                  <c:v>43649</c:v>
                </c:pt>
                <c:pt idx="597">
                  <c:v>43656</c:v>
                </c:pt>
                <c:pt idx="598">
                  <c:v>43663</c:v>
                </c:pt>
                <c:pt idx="599">
                  <c:v>43670</c:v>
                </c:pt>
                <c:pt idx="600">
                  <c:v>43677</c:v>
                </c:pt>
                <c:pt idx="601">
                  <c:v>43684</c:v>
                </c:pt>
                <c:pt idx="602">
                  <c:v>43691</c:v>
                </c:pt>
                <c:pt idx="603">
                  <c:v>43698</c:v>
                </c:pt>
                <c:pt idx="604">
                  <c:v>43705</c:v>
                </c:pt>
                <c:pt idx="605">
                  <c:v>43712</c:v>
                </c:pt>
                <c:pt idx="606">
                  <c:v>43719</c:v>
                </c:pt>
                <c:pt idx="607">
                  <c:v>43726</c:v>
                </c:pt>
                <c:pt idx="608">
                  <c:v>43733</c:v>
                </c:pt>
                <c:pt idx="609">
                  <c:v>43740</c:v>
                </c:pt>
                <c:pt idx="610">
                  <c:v>43747</c:v>
                </c:pt>
                <c:pt idx="611">
                  <c:v>43754</c:v>
                </c:pt>
                <c:pt idx="612">
                  <c:v>43761</c:v>
                </c:pt>
                <c:pt idx="613">
                  <c:v>43768</c:v>
                </c:pt>
                <c:pt idx="614">
                  <c:v>43775</c:v>
                </c:pt>
                <c:pt idx="615">
                  <c:v>43782</c:v>
                </c:pt>
                <c:pt idx="616">
                  <c:v>43789</c:v>
                </c:pt>
                <c:pt idx="617">
                  <c:v>43796</c:v>
                </c:pt>
                <c:pt idx="618">
                  <c:v>43803</c:v>
                </c:pt>
                <c:pt idx="619">
                  <c:v>43810</c:v>
                </c:pt>
                <c:pt idx="620">
                  <c:v>43817</c:v>
                </c:pt>
                <c:pt idx="621">
                  <c:v>43829</c:v>
                </c:pt>
                <c:pt idx="622">
                  <c:v>43833</c:v>
                </c:pt>
                <c:pt idx="623">
                  <c:v>43839</c:v>
                </c:pt>
                <c:pt idx="624">
                  <c:v>43846</c:v>
                </c:pt>
                <c:pt idx="625">
                  <c:v>43853</c:v>
                </c:pt>
                <c:pt idx="626">
                  <c:v>43860</c:v>
                </c:pt>
                <c:pt idx="627">
                  <c:v>43867</c:v>
                </c:pt>
                <c:pt idx="628">
                  <c:v>43874</c:v>
                </c:pt>
                <c:pt idx="629">
                  <c:v>43881</c:v>
                </c:pt>
                <c:pt idx="630">
                  <c:v>43888</c:v>
                </c:pt>
                <c:pt idx="631">
                  <c:v>43895</c:v>
                </c:pt>
                <c:pt idx="632">
                  <c:v>43902</c:v>
                </c:pt>
                <c:pt idx="633">
                  <c:v>43909</c:v>
                </c:pt>
                <c:pt idx="634">
                  <c:v>43916</c:v>
                </c:pt>
                <c:pt idx="635">
                  <c:v>43923</c:v>
                </c:pt>
                <c:pt idx="636">
                  <c:v>43930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43973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44193</c:v>
                </c:pt>
                <c:pt idx="674">
                  <c:v>44200</c:v>
                </c:pt>
                <c:pt idx="675">
                  <c:v>44204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44330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44568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44708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45065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45426</c:v>
                </c:pt>
                <c:pt idx="850">
                  <c:v>45434</c:v>
                </c:pt>
                <c:pt idx="851">
                  <c:v>45440</c:v>
                </c:pt>
                <c:pt idx="852">
                  <c:v>45447</c:v>
                </c:pt>
                <c:pt idx="853">
                  <c:v>45454</c:v>
                </c:pt>
                <c:pt idx="854">
                  <c:v>45461</c:v>
                </c:pt>
                <c:pt idx="855">
                  <c:v>45469</c:v>
                </c:pt>
                <c:pt idx="856">
                  <c:v>45476</c:v>
                </c:pt>
                <c:pt idx="857">
                  <c:v>45483</c:v>
                </c:pt>
                <c:pt idx="858">
                  <c:v>45490</c:v>
                </c:pt>
                <c:pt idx="859">
                  <c:v>45497</c:v>
                </c:pt>
                <c:pt idx="860">
                  <c:v>45504</c:v>
                </c:pt>
                <c:pt idx="861">
                  <c:v>45511</c:v>
                </c:pt>
                <c:pt idx="862">
                  <c:v>45518</c:v>
                </c:pt>
                <c:pt idx="863">
                  <c:v>45525</c:v>
                </c:pt>
                <c:pt idx="864">
                  <c:v>45532</c:v>
                </c:pt>
                <c:pt idx="865">
                  <c:v>45539</c:v>
                </c:pt>
                <c:pt idx="866">
                  <c:v>45546</c:v>
                </c:pt>
                <c:pt idx="867">
                  <c:v>45553</c:v>
                </c:pt>
                <c:pt idx="868">
                  <c:v>45560</c:v>
                </c:pt>
                <c:pt idx="869">
                  <c:v>45567</c:v>
                </c:pt>
                <c:pt idx="870">
                  <c:v>45574</c:v>
                </c:pt>
                <c:pt idx="871">
                  <c:v>45581</c:v>
                </c:pt>
                <c:pt idx="872">
                  <c:v>45588</c:v>
                </c:pt>
                <c:pt idx="873">
                  <c:v>45595</c:v>
                </c:pt>
                <c:pt idx="874">
                  <c:v>45602</c:v>
                </c:pt>
                <c:pt idx="875">
                  <c:v>45609</c:v>
                </c:pt>
                <c:pt idx="876">
                  <c:v>45616</c:v>
                </c:pt>
                <c:pt idx="877">
                  <c:v>45623</c:v>
                </c:pt>
                <c:pt idx="878">
                  <c:v>45630</c:v>
                </c:pt>
                <c:pt idx="879">
                  <c:v>45637</c:v>
                </c:pt>
                <c:pt idx="880">
                  <c:v>45644</c:v>
                </c:pt>
                <c:pt idx="881">
                  <c:v>45656</c:v>
                </c:pt>
                <c:pt idx="882">
                  <c:v>45660</c:v>
                </c:pt>
                <c:pt idx="883">
                  <c:v>45666</c:v>
                </c:pt>
                <c:pt idx="884">
                  <c:v>45673</c:v>
                </c:pt>
                <c:pt idx="885">
                  <c:v>45680</c:v>
                </c:pt>
                <c:pt idx="886">
                  <c:v>45687</c:v>
                </c:pt>
                <c:pt idx="887">
                  <c:v>45694</c:v>
                </c:pt>
                <c:pt idx="888">
                  <c:v>45701</c:v>
                </c:pt>
                <c:pt idx="889">
                  <c:v>45708</c:v>
                </c:pt>
                <c:pt idx="890">
                  <c:v>45715</c:v>
                </c:pt>
                <c:pt idx="891">
                  <c:v>45722</c:v>
                </c:pt>
                <c:pt idx="892">
                  <c:v>45729</c:v>
                </c:pt>
                <c:pt idx="893">
                  <c:v>45736</c:v>
                </c:pt>
                <c:pt idx="894">
                  <c:v>45743</c:v>
                </c:pt>
                <c:pt idx="895">
                  <c:v>45750</c:v>
                </c:pt>
                <c:pt idx="896">
                  <c:v>45757</c:v>
                </c:pt>
                <c:pt idx="897">
                  <c:v>45764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45807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46021</c:v>
                </c:pt>
                <c:pt idx="934">
                  <c:v>46027</c:v>
                </c:pt>
                <c:pt idx="935">
                  <c:v>46031</c:v>
                </c:pt>
                <c:pt idx="936">
                  <c:v>46038</c:v>
                </c:pt>
                <c:pt idx="937">
                  <c:v>46045</c:v>
                </c:pt>
                <c:pt idx="938">
                  <c:v>46052</c:v>
                </c:pt>
                <c:pt idx="939">
                  <c:v>46059</c:v>
                </c:pt>
                <c:pt idx="940">
                  <c:v>46066</c:v>
                </c:pt>
                <c:pt idx="941">
                  <c:v>46073</c:v>
                </c:pt>
                <c:pt idx="942">
                  <c:v>46080</c:v>
                </c:pt>
                <c:pt idx="943">
                  <c:v>46087</c:v>
                </c:pt>
                <c:pt idx="944">
                  <c:v>46094</c:v>
                </c:pt>
                <c:pt idx="945">
                  <c:v>46101</c:v>
                </c:pt>
                <c:pt idx="946">
                  <c:v>46108</c:v>
                </c:pt>
                <c:pt idx="947">
                  <c:v>46119</c:v>
                </c:pt>
                <c:pt idx="948">
                  <c:v>46122</c:v>
                </c:pt>
                <c:pt idx="949">
                  <c:v>46129</c:v>
                </c:pt>
                <c:pt idx="950">
                  <c:v>46136</c:v>
                </c:pt>
                <c:pt idx="951">
                  <c:v>46146</c:v>
                </c:pt>
                <c:pt idx="952">
                  <c:v>46150</c:v>
                </c:pt>
                <c:pt idx="953">
                  <c:v>46160</c:v>
                </c:pt>
                <c:pt idx="954">
                  <c:v>46164</c:v>
                </c:pt>
                <c:pt idx="955">
                  <c:v>46171</c:v>
                </c:pt>
                <c:pt idx="956">
                  <c:v>46178</c:v>
                </c:pt>
                <c:pt idx="957">
                  <c:v>46185</c:v>
                </c:pt>
                <c:pt idx="958">
                  <c:v>46195</c:v>
                </c:pt>
                <c:pt idx="959">
                  <c:v>46199</c:v>
                </c:pt>
                <c:pt idx="960">
                  <c:v>46206</c:v>
                </c:pt>
                <c:pt idx="961">
                  <c:v>46213</c:v>
                </c:pt>
                <c:pt idx="962">
                  <c:v>46220</c:v>
                </c:pt>
                <c:pt idx="963">
                  <c:v>46227</c:v>
                </c:pt>
                <c:pt idx="964">
                  <c:v>46234</c:v>
                </c:pt>
                <c:pt idx="965">
                  <c:v>46241</c:v>
                </c:pt>
                <c:pt idx="966">
                  <c:v>46248</c:v>
                </c:pt>
                <c:pt idx="967">
                  <c:v>46255</c:v>
                </c:pt>
                <c:pt idx="968">
                  <c:v>46262</c:v>
                </c:pt>
                <c:pt idx="969">
                  <c:v>46269</c:v>
                </c:pt>
                <c:pt idx="970">
                  <c:v>46276</c:v>
                </c:pt>
                <c:pt idx="971">
                  <c:v>46283</c:v>
                </c:pt>
                <c:pt idx="972">
                  <c:v>46290</c:v>
                </c:pt>
                <c:pt idx="973">
                  <c:v>46297</c:v>
                </c:pt>
                <c:pt idx="974">
                  <c:v>46304</c:v>
                </c:pt>
                <c:pt idx="975">
                  <c:v>46311</c:v>
                </c:pt>
                <c:pt idx="976">
                  <c:v>46318</c:v>
                </c:pt>
                <c:pt idx="977">
                  <c:v>46325</c:v>
                </c:pt>
                <c:pt idx="978">
                  <c:v>46332</c:v>
                </c:pt>
                <c:pt idx="979">
                  <c:v>46339</c:v>
                </c:pt>
                <c:pt idx="980">
                  <c:v>46346</c:v>
                </c:pt>
                <c:pt idx="981">
                  <c:v>46353</c:v>
                </c:pt>
                <c:pt idx="982">
                  <c:v>46360</c:v>
                </c:pt>
                <c:pt idx="983">
                  <c:v>46367</c:v>
                </c:pt>
                <c:pt idx="984">
                  <c:v>46374</c:v>
                </c:pt>
                <c:pt idx="985">
                  <c:v>46385</c:v>
                </c:pt>
                <c:pt idx="986">
                  <c:v>46392</c:v>
                </c:pt>
                <c:pt idx="987">
                  <c:v>46398</c:v>
                </c:pt>
                <c:pt idx="988">
                  <c:v>46405</c:v>
                </c:pt>
                <c:pt idx="989">
                  <c:v>46412</c:v>
                </c:pt>
                <c:pt idx="990">
                  <c:v>46419</c:v>
                </c:pt>
                <c:pt idx="991">
                  <c:v>46426</c:v>
                </c:pt>
                <c:pt idx="992">
                  <c:v>46433</c:v>
                </c:pt>
                <c:pt idx="993">
                  <c:v>46440</c:v>
                </c:pt>
                <c:pt idx="994">
                  <c:v>46447</c:v>
                </c:pt>
                <c:pt idx="995">
                  <c:v>46454</c:v>
                </c:pt>
                <c:pt idx="996">
                  <c:v>46461</c:v>
                </c:pt>
                <c:pt idx="997">
                  <c:v>46468</c:v>
                </c:pt>
                <c:pt idx="998">
                  <c:v>46477</c:v>
                </c:pt>
                <c:pt idx="999">
                  <c:v>46482</c:v>
                </c:pt>
                <c:pt idx="1000">
                  <c:v>46489</c:v>
                </c:pt>
                <c:pt idx="1001">
                  <c:v>46496</c:v>
                </c:pt>
                <c:pt idx="1002">
                  <c:v>46503</c:v>
                </c:pt>
                <c:pt idx="1003">
                  <c:v>46510</c:v>
                </c:pt>
                <c:pt idx="1004">
                  <c:v>46518</c:v>
                </c:pt>
                <c:pt idx="1005">
                  <c:v>46526</c:v>
                </c:pt>
                <c:pt idx="1006">
                  <c:v>46532</c:v>
                </c:pt>
                <c:pt idx="1007">
                  <c:v>46539</c:v>
                </c:pt>
                <c:pt idx="1008">
                  <c:v>46546</c:v>
                </c:pt>
                <c:pt idx="1009">
                  <c:v>46553</c:v>
                </c:pt>
                <c:pt idx="1010">
                  <c:v>46560</c:v>
                </c:pt>
                <c:pt idx="1011">
                  <c:v>46568</c:v>
                </c:pt>
                <c:pt idx="1012">
                  <c:v>46575</c:v>
                </c:pt>
                <c:pt idx="1013">
                  <c:v>46582</c:v>
                </c:pt>
                <c:pt idx="1014">
                  <c:v>46589</c:v>
                </c:pt>
                <c:pt idx="1015">
                  <c:v>46596</c:v>
                </c:pt>
                <c:pt idx="1016">
                  <c:v>46603</c:v>
                </c:pt>
                <c:pt idx="1017">
                  <c:v>46610</c:v>
                </c:pt>
                <c:pt idx="1018">
                  <c:v>46617</c:v>
                </c:pt>
                <c:pt idx="1019">
                  <c:v>46624</c:v>
                </c:pt>
                <c:pt idx="1020">
                  <c:v>46631</c:v>
                </c:pt>
                <c:pt idx="1021">
                  <c:v>46638</c:v>
                </c:pt>
                <c:pt idx="1022">
                  <c:v>46645</c:v>
                </c:pt>
                <c:pt idx="1023">
                  <c:v>46652</c:v>
                </c:pt>
                <c:pt idx="1024">
                  <c:v>46659</c:v>
                </c:pt>
                <c:pt idx="1025">
                  <c:v>46666</c:v>
                </c:pt>
                <c:pt idx="1026">
                  <c:v>46673</c:v>
                </c:pt>
                <c:pt idx="1027">
                  <c:v>46680</c:v>
                </c:pt>
                <c:pt idx="1028">
                  <c:v>46687</c:v>
                </c:pt>
                <c:pt idx="1029">
                  <c:v>46694</c:v>
                </c:pt>
                <c:pt idx="1030">
                  <c:v>46701</c:v>
                </c:pt>
                <c:pt idx="1031">
                  <c:v>46708</c:v>
                </c:pt>
                <c:pt idx="1032">
                  <c:v>46715</c:v>
                </c:pt>
                <c:pt idx="1033">
                  <c:v>46722</c:v>
                </c:pt>
                <c:pt idx="1034">
                  <c:v>46729</c:v>
                </c:pt>
                <c:pt idx="1035">
                  <c:v>46736</c:v>
                </c:pt>
                <c:pt idx="1036">
                  <c:v>46743</c:v>
                </c:pt>
                <c:pt idx="1037">
                  <c:v>46750</c:v>
                </c:pt>
                <c:pt idx="1038">
                  <c:v>46757</c:v>
                </c:pt>
                <c:pt idx="1039">
                  <c:v>46764</c:v>
                </c:pt>
                <c:pt idx="1040">
                  <c:v>46771</c:v>
                </c:pt>
                <c:pt idx="1041">
                  <c:v>46778</c:v>
                </c:pt>
                <c:pt idx="1042">
                  <c:v>46785</c:v>
                </c:pt>
                <c:pt idx="1043">
                  <c:v>46792</c:v>
                </c:pt>
                <c:pt idx="1044">
                  <c:v>46799</c:v>
                </c:pt>
                <c:pt idx="1045">
                  <c:v>46806</c:v>
                </c:pt>
                <c:pt idx="1046">
                  <c:v>46813</c:v>
                </c:pt>
                <c:pt idx="1047">
                  <c:v>46820</c:v>
                </c:pt>
                <c:pt idx="1048">
                  <c:v>46827</c:v>
                </c:pt>
                <c:pt idx="1049">
                  <c:v>46834</c:v>
                </c:pt>
                <c:pt idx="1050">
                  <c:v>46841</c:v>
                </c:pt>
                <c:pt idx="1051">
                  <c:v>46848</c:v>
                </c:pt>
                <c:pt idx="1052">
                  <c:v>46855</c:v>
                </c:pt>
                <c:pt idx="1053">
                  <c:v>46863</c:v>
                </c:pt>
                <c:pt idx="1054">
                  <c:v>46870</c:v>
                </c:pt>
                <c:pt idx="1055">
                  <c:v>46877</c:v>
                </c:pt>
                <c:pt idx="1056">
                  <c:v>46884</c:v>
                </c:pt>
                <c:pt idx="1057">
                  <c:v>46891</c:v>
                </c:pt>
                <c:pt idx="1058">
                  <c:v>46899</c:v>
                </c:pt>
                <c:pt idx="1059">
                  <c:v>46905</c:v>
                </c:pt>
                <c:pt idx="1060">
                  <c:v>46912</c:v>
                </c:pt>
                <c:pt idx="1061">
                  <c:v>46919</c:v>
                </c:pt>
                <c:pt idx="1062">
                  <c:v>46926</c:v>
                </c:pt>
                <c:pt idx="1063">
                  <c:v>46933</c:v>
                </c:pt>
                <c:pt idx="1064">
                  <c:v>46940</c:v>
                </c:pt>
                <c:pt idx="1065">
                  <c:v>46947</c:v>
                </c:pt>
                <c:pt idx="1066">
                  <c:v>46954</c:v>
                </c:pt>
                <c:pt idx="1067">
                  <c:v>46961</c:v>
                </c:pt>
                <c:pt idx="1068">
                  <c:v>46968</c:v>
                </c:pt>
                <c:pt idx="1069">
                  <c:v>46975</c:v>
                </c:pt>
                <c:pt idx="1070">
                  <c:v>46982</c:v>
                </c:pt>
                <c:pt idx="1071">
                  <c:v>46989</c:v>
                </c:pt>
                <c:pt idx="1072">
                  <c:v>46996</c:v>
                </c:pt>
                <c:pt idx="1073">
                  <c:v>47003</c:v>
                </c:pt>
                <c:pt idx="1074">
                  <c:v>47010</c:v>
                </c:pt>
                <c:pt idx="1075">
                  <c:v>47017</c:v>
                </c:pt>
                <c:pt idx="1076">
                  <c:v>47024</c:v>
                </c:pt>
                <c:pt idx="1077">
                  <c:v>47031</c:v>
                </c:pt>
                <c:pt idx="1078">
                  <c:v>47038</c:v>
                </c:pt>
                <c:pt idx="1079">
                  <c:v>47045</c:v>
                </c:pt>
                <c:pt idx="1080">
                  <c:v>47052</c:v>
                </c:pt>
                <c:pt idx="1081">
                  <c:v>47059</c:v>
                </c:pt>
                <c:pt idx="1082">
                  <c:v>47066</c:v>
                </c:pt>
                <c:pt idx="1083">
                  <c:v>47073</c:v>
                </c:pt>
                <c:pt idx="1084">
                  <c:v>47080</c:v>
                </c:pt>
                <c:pt idx="1085">
                  <c:v>47087</c:v>
                </c:pt>
                <c:pt idx="1086">
                  <c:v>47094</c:v>
                </c:pt>
                <c:pt idx="1087">
                  <c:v>47101</c:v>
                </c:pt>
                <c:pt idx="1088">
                  <c:v>47108</c:v>
                </c:pt>
                <c:pt idx="1089">
                  <c:v>47116</c:v>
                </c:pt>
                <c:pt idx="1090">
                  <c:v>47123</c:v>
                </c:pt>
                <c:pt idx="1091">
                  <c:v>47130</c:v>
                </c:pt>
                <c:pt idx="1092">
                  <c:v>47137</c:v>
                </c:pt>
                <c:pt idx="1093">
                  <c:v>47144</c:v>
                </c:pt>
                <c:pt idx="1094">
                  <c:v>47151</c:v>
                </c:pt>
                <c:pt idx="1095">
                  <c:v>47158</c:v>
                </c:pt>
                <c:pt idx="1096">
                  <c:v>47165</c:v>
                </c:pt>
                <c:pt idx="1097">
                  <c:v>47172</c:v>
                </c:pt>
                <c:pt idx="1098">
                  <c:v>47179</c:v>
                </c:pt>
                <c:pt idx="1099">
                  <c:v>47186</c:v>
                </c:pt>
                <c:pt idx="1100">
                  <c:v>47193</c:v>
                </c:pt>
                <c:pt idx="1101">
                  <c:v>47200</c:v>
                </c:pt>
                <c:pt idx="1102">
                  <c:v>47211</c:v>
                </c:pt>
                <c:pt idx="1103">
                  <c:v>47214</c:v>
                </c:pt>
                <c:pt idx="1104">
                  <c:v>47221</c:v>
                </c:pt>
                <c:pt idx="1105">
                  <c:v>47228</c:v>
                </c:pt>
                <c:pt idx="1106">
                  <c:v>47235</c:v>
                </c:pt>
                <c:pt idx="1107">
                  <c:v>47242</c:v>
                </c:pt>
                <c:pt idx="1108">
                  <c:v>47252</c:v>
                </c:pt>
                <c:pt idx="1109">
                  <c:v>47256</c:v>
                </c:pt>
                <c:pt idx="1110">
                  <c:v>47263</c:v>
                </c:pt>
                <c:pt idx="1111">
                  <c:v>47270</c:v>
                </c:pt>
                <c:pt idx="1112">
                  <c:v>47277</c:v>
                </c:pt>
                <c:pt idx="1113">
                  <c:v>47284</c:v>
                </c:pt>
                <c:pt idx="1114">
                  <c:v>47294</c:v>
                </c:pt>
                <c:pt idx="1115">
                  <c:v>47298</c:v>
                </c:pt>
                <c:pt idx="1116">
                  <c:v>47305</c:v>
                </c:pt>
                <c:pt idx="1117">
                  <c:v>47312</c:v>
                </c:pt>
                <c:pt idx="1118">
                  <c:v>47319</c:v>
                </c:pt>
                <c:pt idx="1119">
                  <c:v>47326</c:v>
                </c:pt>
                <c:pt idx="1120">
                  <c:v>47333</c:v>
                </c:pt>
                <c:pt idx="1121">
                  <c:v>47340</c:v>
                </c:pt>
                <c:pt idx="1122">
                  <c:v>47347</c:v>
                </c:pt>
                <c:pt idx="1123">
                  <c:v>47354</c:v>
                </c:pt>
                <c:pt idx="1124">
                  <c:v>47361</c:v>
                </c:pt>
                <c:pt idx="1125">
                  <c:v>47368</c:v>
                </c:pt>
                <c:pt idx="1126">
                  <c:v>47375</c:v>
                </c:pt>
                <c:pt idx="1127">
                  <c:v>47382</c:v>
                </c:pt>
                <c:pt idx="1128">
                  <c:v>47389</c:v>
                </c:pt>
                <c:pt idx="1129">
                  <c:v>47396</c:v>
                </c:pt>
                <c:pt idx="1130">
                  <c:v>47403</c:v>
                </c:pt>
                <c:pt idx="1131">
                  <c:v>47410</c:v>
                </c:pt>
                <c:pt idx="1132">
                  <c:v>47417</c:v>
                </c:pt>
                <c:pt idx="1133">
                  <c:v>47424</c:v>
                </c:pt>
                <c:pt idx="1134">
                  <c:v>47431</c:v>
                </c:pt>
                <c:pt idx="1135">
                  <c:v>47438</c:v>
                </c:pt>
                <c:pt idx="1136">
                  <c:v>47445</c:v>
                </c:pt>
                <c:pt idx="1137">
                  <c:v>47452</c:v>
                </c:pt>
                <c:pt idx="1138">
                  <c:v>47459</c:v>
                </c:pt>
                <c:pt idx="1139">
                  <c:v>47466</c:v>
                </c:pt>
                <c:pt idx="1140">
                  <c:v>47473</c:v>
                </c:pt>
                <c:pt idx="1141">
                  <c:v>47485</c:v>
                </c:pt>
                <c:pt idx="1142">
                  <c:v>47490</c:v>
                </c:pt>
                <c:pt idx="1143">
                  <c:v>47497</c:v>
                </c:pt>
                <c:pt idx="1144">
                  <c:v>47504</c:v>
                </c:pt>
                <c:pt idx="1145">
                  <c:v>47511</c:v>
                </c:pt>
                <c:pt idx="1146">
                  <c:v>47518</c:v>
                </c:pt>
                <c:pt idx="1147">
                  <c:v>47525</c:v>
                </c:pt>
                <c:pt idx="1148">
                  <c:v>47532</c:v>
                </c:pt>
                <c:pt idx="1149">
                  <c:v>47539</c:v>
                </c:pt>
                <c:pt idx="1150">
                  <c:v>47546</c:v>
                </c:pt>
                <c:pt idx="1151">
                  <c:v>47553</c:v>
                </c:pt>
                <c:pt idx="1152">
                  <c:v>47560</c:v>
                </c:pt>
                <c:pt idx="1153">
                  <c:v>47567</c:v>
                </c:pt>
                <c:pt idx="1154">
                  <c:v>47574</c:v>
                </c:pt>
                <c:pt idx="1155">
                  <c:v>47581</c:v>
                </c:pt>
                <c:pt idx="1156">
                  <c:v>47588</c:v>
                </c:pt>
                <c:pt idx="1157">
                  <c:v>47597</c:v>
                </c:pt>
                <c:pt idx="1158">
                  <c:v>47602</c:v>
                </c:pt>
                <c:pt idx="1159">
                  <c:v>47609</c:v>
                </c:pt>
                <c:pt idx="1160">
                  <c:v>47616</c:v>
                </c:pt>
                <c:pt idx="1161">
                  <c:v>47623</c:v>
                </c:pt>
                <c:pt idx="1162">
                  <c:v>47630</c:v>
                </c:pt>
                <c:pt idx="1163">
                  <c:v>47638</c:v>
                </c:pt>
                <c:pt idx="1164">
                  <c:v>47646</c:v>
                </c:pt>
                <c:pt idx="1165">
                  <c:v>47652</c:v>
                </c:pt>
                <c:pt idx="1166">
                  <c:v>47660</c:v>
                </c:pt>
                <c:pt idx="1167">
                  <c:v>47667</c:v>
                </c:pt>
                <c:pt idx="1168">
                  <c:v>47674</c:v>
                </c:pt>
                <c:pt idx="1169">
                  <c:v>47681</c:v>
                </c:pt>
                <c:pt idx="1170">
                  <c:v>47688</c:v>
                </c:pt>
                <c:pt idx="1171">
                  <c:v>47695</c:v>
                </c:pt>
                <c:pt idx="1172">
                  <c:v>47702</c:v>
                </c:pt>
                <c:pt idx="1173">
                  <c:v>47709</c:v>
                </c:pt>
                <c:pt idx="1174">
                  <c:v>47716</c:v>
                </c:pt>
                <c:pt idx="1175">
                  <c:v>47723</c:v>
                </c:pt>
                <c:pt idx="1176">
                  <c:v>47730</c:v>
                </c:pt>
                <c:pt idx="1177">
                  <c:v>47737</c:v>
                </c:pt>
                <c:pt idx="1178">
                  <c:v>47744</c:v>
                </c:pt>
                <c:pt idx="1179">
                  <c:v>47751</c:v>
                </c:pt>
                <c:pt idx="1180">
                  <c:v>47758</c:v>
                </c:pt>
                <c:pt idx="1181">
                  <c:v>47765</c:v>
                </c:pt>
                <c:pt idx="1182">
                  <c:v>47772</c:v>
                </c:pt>
                <c:pt idx="1183">
                  <c:v>47779</c:v>
                </c:pt>
                <c:pt idx="1184">
                  <c:v>47786</c:v>
                </c:pt>
                <c:pt idx="1185">
                  <c:v>47793</c:v>
                </c:pt>
                <c:pt idx="1186">
                  <c:v>47800</c:v>
                </c:pt>
                <c:pt idx="1187">
                  <c:v>47807</c:v>
                </c:pt>
                <c:pt idx="1188">
                  <c:v>47814</c:v>
                </c:pt>
                <c:pt idx="1189">
                  <c:v>47821</c:v>
                </c:pt>
                <c:pt idx="1190">
                  <c:v>47828</c:v>
                </c:pt>
                <c:pt idx="1191">
                  <c:v>47835</c:v>
                </c:pt>
                <c:pt idx="1192">
                  <c:v>47847</c:v>
                </c:pt>
                <c:pt idx="1193">
                  <c:v>47851</c:v>
                </c:pt>
                <c:pt idx="1194">
                  <c:v>47857</c:v>
                </c:pt>
                <c:pt idx="1195">
                  <c:v>47864</c:v>
                </c:pt>
                <c:pt idx="1196">
                  <c:v>47871</c:v>
                </c:pt>
                <c:pt idx="1197">
                  <c:v>47878</c:v>
                </c:pt>
                <c:pt idx="1198">
                  <c:v>47885</c:v>
                </c:pt>
                <c:pt idx="1199">
                  <c:v>47892</c:v>
                </c:pt>
                <c:pt idx="1200">
                  <c:v>47899</c:v>
                </c:pt>
                <c:pt idx="1201">
                  <c:v>47906</c:v>
                </c:pt>
                <c:pt idx="1202">
                  <c:v>47913</c:v>
                </c:pt>
                <c:pt idx="1203">
                  <c:v>47920</c:v>
                </c:pt>
                <c:pt idx="1204">
                  <c:v>47927</c:v>
                </c:pt>
                <c:pt idx="1205">
                  <c:v>47934</c:v>
                </c:pt>
                <c:pt idx="1206">
                  <c:v>47941</c:v>
                </c:pt>
                <c:pt idx="1207">
                  <c:v>47948</c:v>
                </c:pt>
                <c:pt idx="1208">
                  <c:v>47955</c:v>
                </c:pt>
                <c:pt idx="1209">
                  <c:v>47962</c:v>
                </c:pt>
                <c:pt idx="1210">
                  <c:v>47970</c:v>
                </c:pt>
                <c:pt idx="1211">
                  <c:v>47976</c:v>
                </c:pt>
                <c:pt idx="1212">
                  <c:v>47983</c:v>
                </c:pt>
                <c:pt idx="1213">
                  <c:v>47991</c:v>
                </c:pt>
                <c:pt idx="1214">
                  <c:v>47997</c:v>
                </c:pt>
                <c:pt idx="1215">
                  <c:v>48004</c:v>
                </c:pt>
                <c:pt idx="1216">
                  <c:v>48011</c:v>
                </c:pt>
                <c:pt idx="1217">
                  <c:v>48018</c:v>
                </c:pt>
                <c:pt idx="1218">
                  <c:v>48025</c:v>
                </c:pt>
                <c:pt idx="1219">
                  <c:v>48032</c:v>
                </c:pt>
                <c:pt idx="1220">
                  <c:v>48039</c:v>
                </c:pt>
                <c:pt idx="1221">
                  <c:v>48046</c:v>
                </c:pt>
                <c:pt idx="1222">
                  <c:v>48053</c:v>
                </c:pt>
                <c:pt idx="1223">
                  <c:v>48060</c:v>
                </c:pt>
                <c:pt idx="1224">
                  <c:v>48067</c:v>
                </c:pt>
                <c:pt idx="1225">
                  <c:v>48074</c:v>
                </c:pt>
                <c:pt idx="1226">
                  <c:v>48081</c:v>
                </c:pt>
                <c:pt idx="1227">
                  <c:v>48088</c:v>
                </c:pt>
                <c:pt idx="1228">
                  <c:v>48095</c:v>
                </c:pt>
                <c:pt idx="1229">
                  <c:v>48102</c:v>
                </c:pt>
                <c:pt idx="1230">
                  <c:v>48109</c:v>
                </c:pt>
                <c:pt idx="1231">
                  <c:v>48116</c:v>
                </c:pt>
                <c:pt idx="1232">
                  <c:v>48123</c:v>
                </c:pt>
                <c:pt idx="1233">
                  <c:v>48130</c:v>
                </c:pt>
                <c:pt idx="1234">
                  <c:v>48137</c:v>
                </c:pt>
                <c:pt idx="1235">
                  <c:v>48144</c:v>
                </c:pt>
                <c:pt idx="1236">
                  <c:v>48151</c:v>
                </c:pt>
                <c:pt idx="1237">
                  <c:v>48158</c:v>
                </c:pt>
                <c:pt idx="1238">
                  <c:v>48165</c:v>
                </c:pt>
                <c:pt idx="1239">
                  <c:v>48172</c:v>
                </c:pt>
                <c:pt idx="1240">
                  <c:v>48179</c:v>
                </c:pt>
                <c:pt idx="1241">
                  <c:v>48186</c:v>
                </c:pt>
                <c:pt idx="1242">
                  <c:v>48193</c:v>
                </c:pt>
                <c:pt idx="1243">
                  <c:v>48200</c:v>
                </c:pt>
                <c:pt idx="1244">
                  <c:v>48212</c:v>
                </c:pt>
                <c:pt idx="1245">
                  <c:v>48218</c:v>
                </c:pt>
                <c:pt idx="1246">
                  <c:v>48222</c:v>
                </c:pt>
                <c:pt idx="1247">
                  <c:v>48229</c:v>
                </c:pt>
                <c:pt idx="1248">
                  <c:v>48236</c:v>
                </c:pt>
                <c:pt idx="1249">
                  <c:v>48243</c:v>
                </c:pt>
                <c:pt idx="1250">
                  <c:v>48250</c:v>
                </c:pt>
                <c:pt idx="1251">
                  <c:v>48257</c:v>
                </c:pt>
                <c:pt idx="1252">
                  <c:v>48264</c:v>
                </c:pt>
                <c:pt idx="1253">
                  <c:v>48271</c:v>
                </c:pt>
                <c:pt idx="1254">
                  <c:v>48278</c:v>
                </c:pt>
                <c:pt idx="1255">
                  <c:v>48285</c:v>
                </c:pt>
                <c:pt idx="1256">
                  <c:v>48292</c:v>
                </c:pt>
                <c:pt idx="1257">
                  <c:v>48303</c:v>
                </c:pt>
                <c:pt idx="1258">
                  <c:v>48306</c:v>
                </c:pt>
                <c:pt idx="1259">
                  <c:v>48313</c:v>
                </c:pt>
                <c:pt idx="1260">
                  <c:v>48320</c:v>
                </c:pt>
                <c:pt idx="1261">
                  <c:v>48327</c:v>
                </c:pt>
                <c:pt idx="1262">
                  <c:v>48334</c:v>
                </c:pt>
                <c:pt idx="1263">
                  <c:v>48344</c:v>
                </c:pt>
                <c:pt idx="1264">
                  <c:v>48348</c:v>
                </c:pt>
                <c:pt idx="1265">
                  <c:v>48355</c:v>
                </c:pt>
                <c:pt idx="1266">
                  <c:v>48362</c:v>
                </c:pt>
                <c:pt idx="1267">
                  <c:v>48369</c:v>
                </c:pt>
                <c:pt idx="1268">
                  <c:v>48376</c:v>
                </c:pt>
                <c:pt idx="1269">
                  <c:v>48383</c:v>
                </c:pt>
                <c:pt idx="1270">
                  <c:v>48393</c:v>
                </c:pt>
                <c:pt idx="1271">
                  <c:v>48397</c:v>
                </c:pt>
                <c:pt idx="1272">
                  <c:v>48404</c:v>
                </c:pt>
                <c:pt idx="1273">
                  <c:v>48411</c:v>
                </c:pt>
                <c:pt idx="1274">
                  <c:v>48418</c:v>
                </c:pt>
                <c:pt idx="1275">
                  <c:v>48425</c:v>
                </c:pt>
                <c:pt idx="1276">
                  <c:v>48432</c:v>
                </c:pt>
                <c:pt idx="1277">
                  <c:v>48439</c:v>
                </c:pt>
                <c:pt idx="1278">
                  <c:v>48446</c:v>
                </c:pt>
                <c:pt idx="1279">
                  <c:v>48453</c:v>
                </c:pt>
                <c:pt idx="1280">
                  <c:v>48460</c:v>
                </c:pt>
                <c:pt idx="1281">
                  <c:v>48467</c:v>
                </c:pt>
                <c:pt idx="1282">
                  <c:v>48474</c:v>
                </c:pt>
                <c:pt idx="1283">
                  <c:v>48481</c:v>
                </c:pt>
                <c:pt idx="1284">
                  <c:v>48488</c:v>
                </c:pt>
                <c:pt idx="1285">
                  <c:v>48495</c:v>
                </c:pt>
                <c:pt idx="1286">
                  <c:v>48502</c:v>
                </c:pt>
                <c:pt idx="1287">
                  <c:v>48509</c:v>
                </c:pt>
                <c:pt idx="1288">
                  <c:v>48516</c:v>
                </c:pt>
                <c:pt idx="1289">
                  <c:v>48523</c:v>
                </c:pt>
                <c:pt idx="1290">
                  <c:v>48530</c:v>
                </c:pt>
                <c:pt idx="1291">
                  <c:v>48537</c:v>
                </c:pt>
                <c:pt idx="1292">
                  <c:v>48544</c:v>
                </c:pt>
                <c:pt idx="1293">
                  <c:v>48551</c:v>
                </c:pt>
                <c:pt idx="1294">
                  <c:v>48558</c:v>
                </c:pt>
                <c:pt idx="1295">
                  <c:v>48565</c:v>
                </c:pt>
                <c:pt idx="1296">
                  <c:v>48575</c:v>
                </c:pt>
                <c:pt idx="1297">
                  <c:v>48582</c:v>
                </c:pt>
                <c:pt idx="1298">
                  <c:v>48589</c:v>
                </c:pt>
                <c:pt idx="1299">
                  <c:v>48593</c:v>
                </c:pt>
                <c:pt idx="1300">
                  <c:v>48600</c:v>
                </c:pt>
                <c:pt idx="1301">
                  <c:v>48607</c:v>
                </c:pt>
                <c:pt idx="1302">
                  <c:v>48614</c:v>
                </c:pt>
                <c:pt idx="1303">
                  <c:v>48621</c:v>
                </c:pt>
                <c:pt idx="1304">
                  <c:v>48628</c:v>
                </c:pt>
                <c:pt idx="1305">
                  <c:v>48635</c:v>
                </c:pt>
                <c:pt idx="1306">
                  <c:v>48642</c:v>
                </c:pt>
                <c:pt idx="1307">
                  <c:v>48649</c:v>
                </c:pt>
                <c:pt idx="1308">
                  <c:v>48656</c:v>
                </c:pt>
                <c:pt idx="1309">
                  <c:v>48663</c:v>
                </c:pt>
                <c:pt idx="1310">
                  <c:v>48670</c:v>
                </c:pt>
                <c:pt idx="1311">
                  <c:v>48677</c:v>
                </c:pt>
                <c:pt idx="1312">
                  <c:v>48688</c:v>
                </c:pt>
                <c:pt idx="1313">
                  <c:v>48691</c:v>
                </c:pt>
                <c:pt idx="1314">
                  <c:v>48698</c:v>
                </c:pt>
                <c:pt idx="1315">
                  <c:v>48705</c:v>
                </c:pt>
                <c:pt idx="1316">
                  <c:v>48712</c:v>
                </c:pt>
                <c:pt idx="1317">
                  <c:v>48719</c:v>
                </c:pt>
                <c:pt idx="1318">
                  <c:v>48729</c:v>
                </c:pt>
                <c:pt idx="1319">
                  <c:v>48733</c:v>
                </c:pt>
                <c:pt idx="1320">
                  <c:v>48740</c:v>
                </c:pt>
                <c:pt idx="1321">
                  <c:v>48747</c:v>
                </c:pt>
                <c:pt idx="1322">
                  <c:v>48757</c:v>
                </c:pt>
                <c:pt idx="1323">
                  <c:v>48761</c:v>
                </c:pt>
                <c:pt idx="1324">
                  <c:v>48768</c:v>
                </c:pt>
                <c:pt idx="1325">
                  <c:v>48775</c:v>
                </c:pt>
                <c:pt idx="1326">
                  <c:v>48782</c:v>
                </c:pt>
                <c:pt idx="1327">
                  <c:v>48789</c:v>
                </c:pt>
                <c:pt idx="1328">
                  <c:v>48796</c:v>
                </c:pt>
                <c:pt idx="1329">
                  <c:v>48803</c:v>
                </c:pt>
                <c:pt idx="1330">
                  <c:v>48810</c:v>
                </c:pt>
                <c:pt idx="1331">
                  <c:v>48817</c:v>
                </c:pt>
                <c:pt idx="1332">
                  <c:v>48824</c:v>
                </c:pt>
                <c:pt idx="1333">
                  <c:v>48831</c:v>
                </c:pt>
                <c:pt idx="1334">
                  <c:v>48838</c:v>
                </c:pt>
                <c:pt idx="1335">
                  <c:v>48845</c:v>
                </c:pt>
                <c:pt idx="1336">
                  <c:v>48852</c:v>
                </c:pt>
                <c:pt idx="1337">
                  <c:v>48859</c:v>
                </c:pt>
                <c:pt idx="1338">
                  <c:v>48866</c:v>
                </c:pt>
                <c:pt idx="1339">
                  <c:v>48873</c:v>
                </c:pt>
                <c:pt idx="1340">
                  <c:v>48880</c:v>
                </c:pt>
                <c:pt idx="1341">
                  <c:v>48887</c:v>
                </c:pt>
                <c:pt idx="1342">
                  <c:v>48894</c:v>
                </c:pt>
                <c:pt idx="1343">
                  <c:v>48901</c:v>
                </c:pt>
                <c:pt idx="1344">
                  <c:v>48908</c:v>
                </c:pt>
                <c:pt idx="1345">
                  <c:v>48915</c:v>
                </c:pt>
                <c:pt idx="1346">
                  <c:v>48922</c:v>
                </c:pt>
                <c:pt idx="1347">
                  <c:v>48929</c:v>
                </c:pt>
                <c:pt idx="1348">
                  <c:v>48936</c:v>
                </c:pt>
                <c:pt idx="1349">
                  <c:v>48943</c:v>
                </c:pt>
                <c:pt idx="1350">
                  <c:v>48953</c:v>
                </c:pt>
                <c:pt idx="1351">
                  <c:v>48957</c:v>
                </c:pt>
                <c:pt idx="1352">
                  <c:v>48964</c:v>
                </c:pt>
                <c:pt idx="1353">
                  <c:v>48971</c:v>
                </c:pt>
                <c:pt idx="1354">
                  <c:v>48978</c:v>
                </c:pt>
                <c:pt idx="1355">
                  <c:v>48985</c:v>
                </c:pt>
                <c:pt idx="1356">
                  <c:v>48992</c:v>
                </c:pt>
                <c:pt idx="1357">
                  <c:v>48999</c:v>
                </c:pt>
                <c:pt idx="1358">
                  <c:v>49006</c:v>
                </c:pt>
                <c:pt idx="1359">
                  <c:v>49013</c:v>
                </c:pt>
                <c:pt idx="1360">
                  <c:v>49020</c:v>
                </c:pt>
                <c:pt idx="1361">
                  <c:v>49027</c:v>
                </c:pt>
                <c:pt idx="1362">
                  <c:v>49034</c:v>
                </c:pt>
                <c:pt idx="1363">
                  <c:v>49045</c:v>
                </c:pt>
                <c:pt idx="1364">
                  <c:v>49048</c:v>
                </c:pt>
                <c:pt idx="1365">
                  <c:v>49055</c:v>
                </c:pt>
                <c:pt idx="1366">
                  <c:v>49062</c:v>
                </c:pt>
                <c:pt idx="1367">
                  <c:v>49069</c:v>
                </c:pt>
                <c:pt idx="1368">
                  <c:v>49076</c:v>
                </c:pt>
                <c:pt idx="1369">
                  <c:v>49086</c:v>
                </c:pt>
                <c:pt idx="1370">
                  <c:v>49090</c:v>
                </c:pt>
                <c:pt idx="1371">
                  <c:v>49097</c:v>
                </c:pt>
                <c:pt idx="1372">
                  <c:v>49104</c:v>
                </c:pt>
                <c:pt idx="1373">
                  <c:v>49111</c:v>
                </c:pt>
                <c:pt idx="1374">
                  <c:v>49121</c:v>
                </c:pt>
                <c:pt idx="1375">
                  <c:v>49125</c:v>
                </c:pt>
                <c:pt idx="1376">
                  <c:v>49132</c:v>
                </c:pt>
                <c:pt idx="1377">
                  <c:v>49139</c:v>
                </c:pt>
                <c:pt idx="1378">
                  <c:v>49146</c:v>
                </c:pt>
                <c:pt idx="1379">
                  <c:v>49153</c:v>
                </c:pt>
                <c:pt idx="1380">
                  <c:v>49160</c:v>
                </c:pt>
                <c:pt idx="1381">
                  <c:v>49167</c:v>
                </c:pt>
                <c:pt idx="1382">
                  <c:v>49174</c:v>
                </c:pt>
                <c:pt idx="1383">
                  <c:v>49181</c:v>
                </c:pt>
                <c:pt idx="1384">
                  <c:v>49188</c:v>
                </c:pt>
                <c:pt idx="1385">
                  <c:v>49195</c:v>
                </c:pt>
                <c:pt idx="1386">
                  <c:v>49202</c:v>
                </c:pt>
                <c:pt idx="1387">
                  <c:v>49209</c:v>
                </c:pt>
                <c:pt idx="1388">
                  <c:v>49216</c:v>
                </c:pt>
                <c:pt idx="1389">
                  <c:v>49223</c:v>
                </c:pt>
                <c:pt idx="1390">
                  <c:v>49230</c:v>
                </c:pt>
                <c:pt idx="1391">
                  <c:v>49237</c:v>
                </c:pt>
                <c:pt idx="1392">
                  <c:v>49244</c:v>
                </c:pt>
                <c:pt idx="1393">
                  <c:v>49251</c:v>
                </c:pt>
                <c:pt idx="1394">
                  <c:v>49258</c:v>
                </c:pt>
                <c:pt idx="1395">
                  <c:v>49265</c:v>
                </c:pt>
                <c:pt idx="1396">
                  <c:v>49272</c:v>
                </c:pt>
                <c:pt idx="1397">
                  <c:v>49279</c:v>
                </c:pt>
                <c:pt idx="1398">
                  <c:v>49286</c:v>
                </c:pt>
                <c:pt idx="1399">
                  <c:v>49293</c:v>
                </c:pt>
                <c:pt idx="1400">
                  <c:v>49300</c:v>
                </c:pt>
                <c:pt idx="1401">
                  <c:v>49307</c:v>
                </c:pt>
                <c:pt idx="1402">
                  <c:v>49314</c:v>
                </c:pt>
                <c:pt idx="1403">
                  <c:v>49321</c:v>
                </c:pt>
                <c:pt idx="1404">
                  <c:v>49328</c:v>
                </c:pt>
                <c:pt idx="1405">
                  <c:v>49335</c:v>
                </c:pt>
                <c:pt idx="1406">
                  <c:v>49342</c:v>
                </c:pt>
                <c:pt idx="1407">
                  <c:v>49349</c:v>
                </c:pt>
                <c:pt idx="1408">
                  <c:v>49356</c:v>
                </c:pt>
                <c:pt idx="1409">
                  <c:v>49363</c:v>
                </c:pt>
                <c:pt idx="1410">
                  <c:v>49370</c:v>
                </c:pt>
                <c:pt idx="1411">
                  <c:v>49377</c:v>
                </c:pt>
                <c:pt idx="1412">
                  <c:v>49384</c:v>
                </c:pt>
                <c:pt idx="1413">
                  <c:v>49395</c:v>
                </c:pt>
                <c:pt idx="1414">
                  <c:v>49398</c:v>
                </c:pt>
                <c:pt idx="1415">
                  <c:v>49405</c:v>
                </c:pt>
                <c:pt idx="1416">
                  <c:v>49412</c:v>
                </c:pt>
                <c:pt idx="1417">
                  <c:v>49419</c:v>
                </c:pt>
                <c:pt idx="1418">
                  <c:v>49426</c:v>
                </c:pt>
                <c:pt idx="1419">
                  <c:v>49436</c:v>
                </c:pt>
                <c:pt idx="1420">
                  <c:v>49440</c:v>
                </c:pt>
                <c:pt idx="1421">
                  <c:v>49447</c:v>
                </c:pt>
                <c:pt idx="1422">
                  <c:v>49454</c:v>
                </c:pt>
                <c:pt idx="1423">
                  <c:v>49461</c:v>
                </c:pt>
                <c:pt idx="1424">
                  <c:v>49468</c:v>
                </c:pt>
                <c:pt idx="1425">
                  <c:v>49475</c:v>
                </c:pt>
                <c:pt idx="1426">
                  <c:v>49485</c:v>
                </c:pt>
                <c:pt idx="1427">
                  <c:v>49489</c:v>
                </c:pt>
                <c:pt idx="1428">
                  <c:v>49496</c:v>
                </c:pt>
                <c:pt idx="1429">
                  <c:v>49503</c:v>
                </c:pt>
                <c:pt idx="1430">
                  <c:v>49510</c:v>
                </c:pt>
                <c:pt idx="1431">
                  <c:v>49517</c:v>
                </c:pt>
                <c:pt idx="1432">
                  <c:v>49524</c:v>
                </c:pt>
                <c:pt idx="1433">
                  <c:v>49531</c:v>
                </c:pt>
                <c:pt idx="1434">
                  <c:v>49538</c:v>
                </c:pt>
                <c:pt idx="1435">
                  <c:v>49545</c:v>
                </c:pt>
                <c:pt idx="1436">
                  <c:v>49552</c:v>
                </c:pt>
                <c:pt idx="1437">
                  <c:v>49559</c:v>
                </c:pt>
                <c:pt idx="1438">
                  <c:v>49566</c:v>
                </c:pt>
                <c:pt idx="1439">
                  <c:v>49573</c:v>
                </c:pt>
                <c:pt idx="1440">
                  <c:v>49580</c:v>
                </c:pt>
                <c:pt idx="1441">
                  <c:v>49587</c:v>
                </c:pt>
                <c:pt idx="1442">
                  <c:v>49594</c:v>
                </c:pt>
                <c:pt idx="1443">
                  <c:v>49601</c:v>
                </c:pt>
                <c:pt idx="1444">
                  <c:v>49608</c:v>
                </c:pt>
                <c:pt idx="1445">
                  <c:v>49615</c:v>
                </c:pt>
                <c:pt idx="1446">
                  <c:v>49622</c:v>
                </c:pt>
                <c:pt idx="1447">
                  <c:v>49629</c:v>
                </c:pt>
                <c:pt idx="1448">
                  <c:v>49636</c:v>
                </c:pt>
                <c:pt idx="1449">
                  <c:v>49643</c:v>
                </c:pt>
                <c:pt idx="1450">
                  <c:v>49650</c:v>
                </c:pt>
                <c:pt idx="1451">
                  <c:v>49657</c:v>
                </c:pt>
                <c:pt idx="1452">
                  <c:v>49664</c:v>
                </c:pt>
                <c:pt idx="1453">
                  <c:v>49676</c:v>
                </c:pt>
                <c:pt idx="1454">
                  <c:v>49681</c:v>
                </c:pt>
                <c:pt idx="1455">
                  <c:v>49688</c:v>
                </c:pt>
                <c:pt idx="1456">
                  <c:v>49695</c:v>
                </c:pt>
                <c:pt idx="1457">
                  <c:v>49702</c:v>
                </c:pt>
                <c:pt idx="1458">
                  <c:v>49709</c:v>
                </c:pt>
                <c:pt idx="1459">
                  <c:v>49716</c:v>
                </c:pt>
                <c:pt idx="1460">
                  <c:v>49723</c:v>
                </c:pt>
                <c:pt idx="1461">
                  <c:v>49730</c:v>
                </c:pt>
                <c:pt idx="1462">
                  <c:v>49737</c:v>
                </c:pt>
                <c:pt idx="1463">
                  <c:v>49744</c:v>
                </c:pt>
                <c:pt idx="1464">
                  <c:v>49751</c:v>
                </c:pt>
                <c:pt idx="1465">
                  <c:v>49758</c:v>
                </c:pt>
                <c:pt idx="1466">
                  <c:v>49765</c:v>
                </c:pt>
                <c:pt idx="1467">
                  <c:v>49772</c:v>
                </c:pt>
                <c:pt idx="1468">
                  <c:v>49781</c:v>
                </c:pt>
                <c:pt idx="1469">
                  <c:v>49786</c:v>
                </c:pt>
                <c:pt idx="1470">
                  <c:v>49793</c:v>
                </c:pt>
                <c:pt idx="1471">
                  <c:v>49801</c:v>
                </c:pt>
                <c:pt idx="1472">
                  <c:v>49808</c:v>
                </c:pt>
                <c:pt idx="1473">
                  <c:v>49815</c:v>
                </c:pt>
                <c:pt idx="1474">
                  <c:v>49822</c:v>
                </c:pt>
                <c:pt idx="1475">
                  <c:v>49830</c:v>
                </c:pt>
                <c:pt idx="1476">
                  <c:v>49836</c:v>
                </c:pt>
                <c:pt idx="1477">
                  <c:v>49843</c:v>
                </c:pt>
                <c:pt idx="1478">
                  <c:v>49851</c:v>
                </c:pt>
                <c:pt idx="1479">
                  <c:v>49858</c:v>
                </c:pt>
                <c:pt idx="1480">
                  <c:v>49865</c:v>
                </c:pt>
                <c:pt idx="1481">
                  <c:v>49872</c:v>
                </c:pt>
                <c:pt idx="1482">
                  <c:v>49879</c:v>
                </c:pt>
                <c:pt idx="1483">
                  <c:v>49886</c:v>
                </c:pt>
                <c:pt idx="1484">
                  <c:v>49893</c:v>
                </c:pt>
                <c:pt idx="1485">
                  <c:v>49900</c:v>
                </c:pt>
                <c:pt idx="1486">
                  <c:v>49907</c:v>
                </c:pt>
                <c:pt idx="1487">
                  <c:v>49914</c:v>
                </c:pt>
                <c:pt idx="1488">
                  <c:v>49921</c:v>
                </c:pt>
                <c:pt idx="1489">
                  <c:v>49928</c:v>
                </c:pt>
                <c:pt idx="1490">
                  <c:v>49935</c:v>
                </c:pt>
                <c:pt idx="1491">
                  <c:v>49942</c:v>
                </c:pt>
                <c:pt idx="1492">
                  <c:v>49949</c:v>
                </c:pt>
                <c:pt idx="1493">
                  <c:v>49956</c:v>
                </c:pt>
                <c:pt idx="1494">
                  <c:v>49963</c:v>
                </c:pt>
                <c:pt idx="1495">
                  <c:v>49970</c:v>
                </c:pt>
                <c:pt idx="1496">
                  <c:v>49977</c:v>
                </c:pt>
                <c:pt idx="1497">
                  <c:v>49984</c:v>
                </c:pt>
                <c:pt idx="1498">
                  <c:v>49991</c:v>
                </c:pt>
                <c:pt idx="1499">
                  <c:v>49998</c:v>
                </c:pt>
                <c:pt idx="1500">
                  <c:v>50005</c:v>
                </c:pt>
                <c:pt idx="1501">
                  <c:v>50012</c:v>
                </c:pt>
                <c:pt idx="1502">
                  <c:v>50019</c:v>
                </c:pt>
                <c:pt idx="1503">
                  <c:v>50026</c:v>
                </c:pt>
                <c:pt idx="1504">
                  <c:v>50038</c:v>
                </c:pt>
                <c:pt idx="1505">
                  <c:v>50042</c:v>
                </c:pt>
                <c:pt idx="1506">
                  <c:v>50048</c:v>
                </c:pt>
                <c:pt idx="1507">
                  <c:v>50054</c:v>
                </c:pt>
                <c:pt idx="1508">
                  <c:v>50061</c:v>
                </c:pt>
                <c:pt idx="1509">
                  <c:v>50068</c:v>
                </c:pt>
                <c:pt idx="1510">
                  <c:v>50075</c:v>
                </c:pt>
                <c:pt idx="1511">
                  <c:v>50082</c:v>
                </c:pt>
                <c:pt idx="1512">
                  <c:v>50089</c:v>
                </c:pt>
                <c:pt idx="1513">
                  <c:v>50096</c:v>
                </c:pt>
                <c:pt idx="1514">
                  <c:v>50103</c:v>
                </c:pt>
                <c:pt idx="1515">
                  <c:v>50110</c:v>
                </c:pt>
                <c:pt idx="1516">
                  <c:v>50117</c:v>
                </c:pt>
                <c:pt idx="1517">
                  <c:v>50124</c:v>
                </c:pt>
                <c:pt idx="1518">
                  <c:v>50131</c:v>
                </c:pt>
                <c:pt idx="1519">
                  <c:v>50139</c:v>
                </c:pt>
                <c:pt idx="1520">
                  <c:v>50146</c:v>
                </c:pt>
                <c:pt idx="1521">
                  <c:v>50153</c:v>
                </c:pt>
                <c:pt idx="1522">
                  <c:v>50160</c:v>
                </c:pt>
                <c:pt idx="1523">
                  <c:v>50167</c:v>
                </c:pt>
                <c:pt idx="1524">
                  <c:v>50175</c:v>
                </c:pt>
                <c:pt idx="1525">
                  <c:v>50181</c:v>
                </c:pt>
                <c:pt idx="1526">
                  <c:v>50188</c:v>
                </c:pt>
                <c:pt idx="1527">
                  <c:v>50195</c:v>
                </c:pt>
                <c:pt idx="1528">
                  <c:v>50202</c:v>
                </c:pt>
                <c:pt idx="1529">
                  <c:v>50209</c:v>
                </c:pt>
                <c:pt idx="1530">
                  <c:v>50216</c:v>
                </c:pt>
                <c:pt idx="1531">
                  <c:v>50223</c:v>
                </c:pt>
                <c:pt idx="1532">
                  <c:v>50230</c:v>
                </c:pt>
                <c:pt idx="1533">
                  <c:v>50237</c:v>
                </c:pt>
                <c:pt idx="1534">
                  <c:v>50244</c:v>
                </c:pt>
                <c:pt idx="1535">
                  <c:v>50251</c:v>
                </c:pt>
                <c:pt idx="1536">
                  <c:v>50258</c:v>
                </c:pt>
                <c:pt idx="1537">
                  <c:v>50265</c:v>
                </c:pt>
                <c:pt idx="1538">
                  <c:v>50272</c:v>
                </c:pt>
                <c:pt idx="1539">
                  <c:v>50279</c:v>
                </c:pt>
                <c:pt idx="1540">
                  <c:v>50286</c:v>
                </c:pt>
                <c:pt idx="1541">
                  <c:v>50293</c:v>
                </c:pt>
                <c:pt idx="1542">
                  <c:v>50300</c:v>
                </c:pt>
                <c:pt idx="1543">
                  <c:v>50307</c:v>
                </c:pt>
                <c:pt idx="1544">
                  <c:v>50314</c:v>
                </c:pt>
                <c:pt idx="1545">
                  <c:v>50321</c:v>
                </c:pt>
                <c:pt idx="1546">
                  <c:v>50328</c:v>
                </c:pt>
                <c:pt idx="1547">
                  <c:v>50335</c:v>
                </c:pt>
                <c:pt idx="1548">
                  <c:v>50342</c:v>
                </c:pt>
                <c:pt idx="1549">
                  <c:v>50349</c:v>
                </c:pt>
                <c:pt idx="1550">
                  <c:v>50356</c:v>
                </c:pt>
                <c:pt idx="1551">
                  <c:v>50363</c:v>
                </c:pt>
                <c:pt idx="1552">
                  <c:v>50370</c:v>
                </c:pt>
                <c:pt idx="1553">
                  <c:v>50377</c:v>
                </c:pt>
                <c:pt idx="1554">
                  <c:v>50384</c:v>
                </c:pt>
                <c:pt idx="1555">
                  <c:v>50391</c:v>
                </c:pt>
                <c:pt idx="1556">
                  <c:v>50402</c:v>
                </c:pt>
                <c:pt idx="1557">
                  <c:v>50409</c:v>
                </c:pt>
                <c:pt idx="1558">
                  <c:v>50413</c:v>
                </c:pt>
                <c:pt idx="1559">
                  <c:v>50419</c:v>
                </c:pt>
                <c:pt idx="1560">
                  <c:v>50426</c:v>
                </c:pt>
                <c:pt idx="1561">
                  <c:v>50433</c:v>
                </c:pt>
                <c:pt idx="1562">
                  <c:v>50440</c:v>
                </c:pt>
                <c:pt idx="1563">
                  <c:v>50447</c:v>
                </c:pt>
                <c:pt idx="1564">
                  <c:v>50454</c:v>
                </c:pt>
                <c:pt idx="1565">
                  <c:v>50461</c:v>
                </c:pt>
                <c:pt idx="1566">
                  <c:v>50468</c:v>
                </c:pt>
                <c:pt idx="1567">
                  <c:v>50475</c:v>
                </c:pt>
                <c:pt idx="1568">
                  <c:v>50482</c:v>
                </c:pt>
                <c:pt idx="1569">
                  <c:v>50489</c:v>
                </c:pt>
                <c:pt idx="1570">
                  <c:v>50496</c:v>
                </c:pt>
                <c:pt idx="1571">
                  <c:v>50503</c:v>
                </c:pt>
                <c:pt idx="1572">
                  <c:v>50510</c:v>
                </c:pt>
                <c:pt idx="1573">
                  <c:v>50517</c:v>
                </c:pt>
                <c:pt idx="1574">
                  <c:v>50524</c:v>
                </c:pt>
                <c:pt idx="1575">
                  <c:v>50531</c:v>
                </c:pt>
                <c:pt idx="1576">
                  <c:v>50538</c:v>
                </c:pt>
                <c:pt idx="1577">
                  <c:v>50545</c:v>
                </c:pt>
                <c:pt idx="1578">
                  <c:v>50552</c:v>
                </c:pt>
                <c:pt idx="1579">
                  <c:v>50560</c:v>
                </c:pt>
                <c:pt idx="1580">
                  <c:v>50566</c:v>
                </c:pt>
                <c:pt idx="1581">
                  <c:v>50573</c:v>
                </c:pt>
                <c:pt idx="1582">
                  <c:v>50580</c:v>
                </c:pt>
                <c:pt idx="1583">
                  <c:v>50587</c:v>
                </c:pt>
                <c:pt idx="1584">
                  <c:v>50594</c:v>
                </c:pt>
                <c:pt idx="1585">
                  <c:v>50601</c:v>
                </c:pt>
                <c:pt idx="1586">
                  <c:v>50608</c:v>
                </c:pt>
                <c:pt idx="1587">
                  <c:v>50615</c:v>
                </c:pt>
                <c:pt idx="1588">
                  <c:v>50622</c:v>
                </c:pt>
                <c:pt idx="1589">
                  <c:v>50629</c:v>
                </c:pt>
                <c:pt idx="1590">
                  <c:v>50636</c:v>
                </c:pt>
                <c:pt idx="1591">
                  <c:v>50643</c:v>
                </c:pt>
                <c:pt idx="1592">
                  <c:v>50650</c:v>
                </c:pt>
                <c:pt idx="1593">
                  <c:v>50657</c:v>
                </c:pt>
                <c:pt idx="1594">
                  <c:v>50664</c:v>
                </c:pt>
                <c:pt idx="1595">
                  <c:v>50671</c:v>
                </c:pt>
                <c:pt idx="1596">
                  <c:v>50678</c:v>
                </c:pt>
                <c:pt idx="1597">
                  <c:v>50685</c:v>
                </c:pt>
                <c:pt idx="1598">
                  <c:v>50692</c:v>
                </c:pt>
                <c:pt idx="1599">
                  <c:v>50699</c:v>
                </c:pt>
                <c:pt idx="1600">
                  <c:v>50706</c:v>
                </c:pt>
                <c:pt idx="1601">
                  <c:v>50713</c:v>
                </c:pt>
                <c:pt idx="1602">
                  <c:v>50720</c:v>
                </c:pt>
                <c:pt idx="1603">
                  <c:v>50727</c:v>
                </c:pt>
                <c:pt idx="1604">
                  <c:v>50734</c:v>
                </c:pt>
                <c:pt idx="1605">
                  <c:v>50741</c:v>
                </c:pt>
                <c:pt idx="1606">
                  <c:v>50748</c:v>
                </c:pt>
                <c:pt idx="1607">
                  <c:v>50755</c:v>
                </c:pt>
                <c:pt idx="1608">
                  <c:v>50762</c:v>
                </c:pt>
                <c:pt idx="1609">
                  <c:v>50769</c:v>
                </c:pt>
                <c:pt idx="1610">
                  <c:v>50777</c:v>
                </c:pt>
                <c:pt idx="1611">
                  <c:v>50783</c:v>
                </c:pt>
                <c:pt idx="1612">
                  <c:v>50790</c:v>
                </c:pt>
                <c:pt idx="1613">
                  <c:v>50797</c:v>
                </c:pt>
                <c:pt idx="1614">
                  <c:v>50804</c:v>
                </c:pt>
                <c:pt idx="1615">
                  <c:v>50811</c:v>
                </c:pt>
                <c:pt idx="1616">
                  <c:v>50818</c:v>
                </c:pt>
                <c:pt idx="1617">
                  <c:v>50825</c:v>
                </c:pt>
                <c:pt idx="1618">
                  <c:v>50832</c:v>
                </c:pt>
                <c:pt idx="1619">
                  <c:v>50839</c:v>
                </c:pt>
                <c:pt idx="1620">
                  <c:v>50846</c:v>
                </c:pt>
                <c:pt idx="1621">
                  <c:v>50853</c:v>
                </c:pt>
                <c:pt idx="1622">
                  <c:v>50860</c:v>
                </c:pt>
                <c:pt idx="1623">
                  <c:v>50867</c:v>
                </c:pt>
                <c:pt idx="1624">
                  <c:v>50874</c:v>
                </c:pt>
                <c:pt idx="1625">
                  <c:v>50881</c:v>
                </c:pt>
                <c:pt idx="1626">
                  <c:v>50888</c:v>
                </c:pt>
                <c:pt idx="1627">
                  <c:v>50895</c:v>
                </c:pt>
                <c:pt idx="1628">
                  <c:v>50902</c:v>
                </c:pt>
                <c:pt idx="1629">
                  <c:v>50910</c:v>
                </c:pt>
                <c:pt idx="1630">
                  <c:v>50916</c:v>
                </c:pt>
                <c:pt idx="1631">
                  <c:v>50923</c:v>
                </c:pt>
                <c:pt idx="1632">
                  <c:v>50930</c:v>
                </c:pt>
                <c:pt idx="1633">
                  <c:v>50937</c:v>
                </c:pt>
                <c:pt idx="1634">
                  <c:v>50944</c:v>
                </c:pt>
                <c:pt idx="1635">
                  <c:v>50951</c:v>
                </c:pt>
                <c:pt idx="1636">
                  <c:v>50958</c:v>
                </c:pt>
                <c:pt idx="1637">
                  <c:v>50965</c:v>
                </c:pt>
                <c:pt idx="1638">
                  <c:v>50972</c:v>
                </c:pt>
                <c:pt idx="1639">
                  <c:v>50979</c:v>
                </c:pt>
                <c:pt idx="1640">
                  <c:v>50986</c:v>
                </c:pt>
                <c:pt idx="1641">
                  <c:v>50993</c:v>
                </c:pt>
                <c:pt idx="1642">
                  <c:v>51000</c:v>
                </c:pt>
                <c:pt idx="1643">
                  <c:v>51007</c:v>
                </c:pt>
                <c:pt idx="1644">
                  <c:v>51014</c:v>
                </c:pt>
                <c:pt idx="1645">
                  <c:v>51021</c:v>
                </c:pt>
                <c:pt idx="1646">
                  <c:v>51028</c:v>
                </c:pt>
                <c:pt idx="1647">
                  <c:v>51035</c:v>
                </c:pt>
                <c:pt idx="1648">
                  <c:v>51042</c:v>
                </c:pt>
                <c:pt idx="1649">
                  <c:v>51049</c:v>
                </c:pt>
                <c:pt idx="1650">
                  <c:v>51056</c:v>
                </c:pt>
                <c:pt idx="1651">
                  <c:v>51063</c:v>
                </c:pt>
                <c:pt idx="1652">
                  <c:v>51070</c:v>
                </c:pt>
                <c:pt idx="1653">
                  <c:v>51077</c:v>
                </c:pt>
                <c:pt idx="1654">
                  <c:v>51084</c:v>
                </c:pt>
                <c:pt idx="1655">
                  <c:v>51091</c:v>
                </c:pt>
                <c:pt idx="1656">
                  <c:v>51098</c:v>
                </c:pt>
                <c:pt idx="1657">
                  <c:v>51105</c:v>
                </c:pt>
                <c:pt idx="1658">
                  <c:v>51112</c:v>
                </c:pt>
                <c:pt idx="1659">
                  <c:v>51119</c:v>
                </c:pt>
                <c:pt idx="1660">
                  <c:v>51126</c:v>
                </c:pt>
                <c:pt idx="1661">
                  <c:v>51133</c:v>
                </c:pt>
                <c:pt idx="1662">
                  <c:v>51140</c:v>
                </c:pt>
                <c:pt idx="1663">
                  <c:v>51147</c:v>
                </c:pt>
                <c:pt idx="1664">
                  <c:v>51154</c:v>
                </c:pt>
                <c:pt idx="1665">
                  <c:v>51161</c:v>
                </c:pt>
                <c:pt idx="1666">
                  <c:v>51168</c:v>
                </c:pt>
                <c:pt idx="1667">
                  <c:v>51175</c:v>
                </c:pt>
                <c:pt idx="1668">
                  <c:v>51182</c:v>
                </c:pt>
                <c:pt idx="1669">
                  <c:v>51189</c:v>
                </c:pt>
                <c:pt idx="1670">
                  <c:v>51196</c:v>
                </c:pt>
                <c:pt idx="1671">
                  <c:v>51203</c:v>
                </c:pt>
                <c:pt idx="1672">
                  <c:v>51210</c:v>
                </c:pt>
                <c:pt idx="1673">
                  <c:v>51217</c:v>
                </c:pt>
                <c:pt idx="1674">
                  <c:v>51224</c:v>
                </c:pt>
                <c:pt idx="1675">
                  <c:v>51231</c:v>
                </c:pt>
                <c:pt idx="1676">
                  <c:v>51238</c:v>
                </c:pt>
                <c:pt idx="1677">
                  <c:v>51245</c:v>
                </c:pt>
                <c:pt idx="1678">
                  <c:v>51252</c:v>
                </c:pt>
                <c:pt idx="1679">
                  <c:v>51260</c:v>
                </c:pt>
                <c:pt idx="1680">
                  <c:v>51270</c:v>
                </c:pt>
                <c:pt idx="1681">
                  <c:v>51274</c:v>
                </c:pt>
                <c:pt idx="1682">
                  <c:v>51281</c:v>
                </c:pt>
                <c:pt idx="1683">
                  <c:v>51288</c:v>
                </c:pt>
                <c:pt idx="1684">
                  <c:v>51295</c:v>
                </c:pt>
                <c:pt idx="1685">
                  <c:v>51302</c:v>
                </c:pt>
                <c:pt idx="1686">
                  <c:v>51312</c:v>
                </c:pt>
                <c:pt idx="1687">
                  <c:v>51316</c:v>
                </c:pt>
                <c:pt idx="1688">
                  <c:v>51323</c:v>
                </c:pt>
                <c:pt idx="1689">
                  <c:v>51330</c:v>
                </c:pt>
                <c:pt idx="1690">
                  <c:v>51337</c:v>
                </c:pt>
                <c:pt idx="1691">
                  <c:v>51344</c:v>
                </c:pt>
                <c:pt idx="1692">
                  <c:v>51351</c:v>
                </c:pt>
                <c:pt idx="1693">
                  <c:v>51358</c:v>
                </c:pt>
                <c:pt idx="1694">
                  <c:v>51365</c:v>
                </c:pt>
                <c:pt idx="1695">
                  <c:v>51372</c:v>
                </c:pt>
                <c:pt idx="1696">
                  <c:v>51379</c:v>
                </c:pt>
                <c:pt idx="1697">
                  <c:v>51386</c:v>
                </c:pt>
                <c:pt idx="1698">
                  <c:v>51393</c:v>
                </c:pt>
                <c:pt idx="1699">
                  <c:v>51400</c:v>
                </c:pt>
                <c:pt idx="1700">
                  <c:v>51407</c:v>
                </c:pt>
                <c:pt idx="1701">
                  <c:v>51414</c:v>
                </c:pt>
                <c:pt idx="1702">
                  <c:v>51421</c:v>
                </c:pt>
                <c:pt idx="1703">
                  <c:v>51428</c:v>
                </c:pt>
                <c:pt idx="1704">
                  <c:v>51435</c:v>
                </c:pt>
                <c:pt idx="1705">
                  <c:v>51442</c:v>
                </c:pt>
                <c:pt idx="1706">
                  <c:v>51449</c:v>
                </c:pt>
                <c:pt idx="1707">
                  <c:v>51456</c:v>
                </c:pt>
                <c:pt idx="1708">
                  <c:v>51463</c:v>
                </c:pt>
                <c:pt idx="1709">
                  <c:v>51470</c:v>
                </c:pt>
                <c:pt idx="1710">
                  <c:v>51477</c:v>
                </c:pt>
                <c:pt idx="1711">
                  <c:v>51484</c:v>
                </c:pt>
                <c:pt idx="1712">
                  <c:v>51491</c:v>
                </c:pt>
                <c:pt idx="1713">
                  <c:v>51503</c:v>
                </c:pt>
                <c:pt idx="1714">
                  <c:v>51508</c:v>
                </c:pt>
                <c:pt idx="1715">
                  <c:v>51515</c:v>
                </c:pt>
                <c:pt idx="1716">
                  <c:v>51522</c:v>
                </c:pt>
                <c:pt idx="1717">
                  <c:v>51529</c:v>
                </c:pt>
                <c:pt idx="1718">
                  <c:v>51536</c:v>
                </c:pt>
                <c:pt idx="1719">
                  <c:v>51543</c:v>
                </c:pt>
                <c:pt idx="1720">
                  <c:v>51550</c:v>
                </c:pt>
                <c:pt idx="1721">
                  <c:v>51557</c:v>
                </c:pt>
                <c:pt idx="1722">
                  <c:v>51564</c:v>
                </c:pt>
                <c:pt idx="1723">
                  <c:v>51571</c:v>
                </c:pt>
                <c:pt idx="1724">
                  <c:v>51578</c:v>
                </c:pt>
                <c:pt idx="1725">
                  <c:v>51585</c:v>
                </c:pt>
                <c:pt idx="1726">
                  <c:v>51592</c:v>
                </c:pt>
                <c:pt idx="1727">
                  <c:v>51599</c:v>
                </c:pt>
                <c:pt idx="1728">
                  <c:v>51606</c:v>
                </c:pt>
                <c:pt idx="1729">
                  <c:v>51615</c:v>
                </c:pt>
                <c:pt idx="1730">
                  <c:v>51620</c:v>
                </c:pt>
                <c:pt idx="1731">
                  <c:v>51627</c:v>
                </c:pt>
                <c:pt idx="1732">
                  <c:v>51634</c:v>
                </c:pt>
                <c:pt idx="1733">
                  <c:v>51641</c:v>
                </c:pt>
                <c:pt idx="1734">
                  <c:v>51648</c:v>
                </c:pt>
                <c:pt idx="1735">
                  <c:v>51656</c:v>
                </c:pt>
                <c:pt idx="1736">
                  <c:v>51664</c:v>
                </c:pt>
                <c:pt idx="1737">
                  <c:v>51670</c:v>
                </c:pt>
                <c:pt idx="1738">
                  <c:v>51678</c:v>
                </c:pt>
                <c:pt idx="1739">
                  <c:v>51685</c:v>
                </c:pt>
                <c:pt idx="1740">
                  <c:v>51692</c:v>
                </c:pt>
                <c:pt idx="1741">
                  <c:v>51699</c:v>
                </c:pt>
                <c:pt idx="1742">
                  <c:v>51706</c:v>
                </c:pt>
                <c:pt idx="1743">
                  <c:v>51713</c:v>
                </c:pt>
                <c:pt idx="1744">
                  <c:v>51720</c:v>
                </c:pt>
                <c:pt idx="1745">
                  <c:v>51727</c:v>
                </c:pt>
                <c:pt idx="1746">
                  <c:v>51734</c:v>
                </c:pt>
                <c:pt idx="1747">
                  <c:v>51741</c:v>
                </c:pt>
                <c:pt idx="1748">
                  <c:v>51748</c:v>
                </c:pt>
                <c:pt idx="1749">
                  <c:v>51755</c:v>
                </c:pt>
                <c:pt idx="1750">
                  <c:v>51762</c:v>
                </c:pt>
                <c:pt idx="1751">
                  <c:v>51769</c:v>
                </c:pt>
                <c:pt idx="1752">
                  <c:v>51776</c:v>
                </c:pt>
                <c:pt idx="1753">
                  <c:v>51783</c:v>
                </c:pt>
                <c:pt idx="1754">
                  <c:v>51790</c:v>
                </c:pt>
                <c:pt idx="1755">
                  <c:v>51797</c:v>
                </c:pt>
                <c:pt idx="1756">
                  <c:v>51804</c:v>
                </c:pt>
                <c:pt idx="1757">
                  <c:v>51811</c:v>
                </c:pt>
                <c:pt idx="1758">
                  <c:v>51818</c:v>
                </c:pt>
                <c:pt idx="1759">
                  <c:v>51825</c:v>
                </c:pt>
                <c:pt idx="1760">
                  <c:v>51832</c:v>
                </c:pt>
                <c:pt idx="1761">
                  <c:v>51839</c:v>
                </c:pt>
                <c:pt idx="1762">
                  <c:v>51846</c:v>
                </c:pt>
                <c:pt idx="1763">
                  <c:v>51853</c:v>
                </c:pt>
                <c:pt idx="1764">
                  <c:v>51865</c:v>
                </c:pt>
                <c:pt idx="1765">
                  <c:v>51869</c:v>
                </c:pt>
                <c:pt idx="1766">
                  <c:v>51875</c:v>
                </c:pt>
                <c:pt idx="1767">
                  <c:v>51882</c:v>
                </c:pt>
                <c:pt idx="1768">
                  <c:v>51889</c:v>
                </c:pt>
                <c:pt idx="1769">
                  <c:v>51896</c:v>
                </c:pt>
                <c:pt idx="1770">
                  <c:v>51903</c:v>
                </c:pt>
                <c:pt idx="1771">
                  <c:v>51910</c:v>
                </c:pt>
                <c:pt idx="1772">
                  <c:v>51917</c:v>
                </c:pt>
                <c:pt idx="1773">
                  <c:v>51924</c:v>
                </c:pt>
                <c:pt idx="1774">
                  <c:v>51931</c:v>
                </c:pt>
                <c:pt idx="1775">
                  <c:v>51938</c:v>
                </c:pt>
                <c:pt idx="1776">
                  <c:v>51945</c:v>
                </c:pt>
                <c:pt idx="1777">
                  <c:v>51952</c:v>
                </c:pt>
                <c:pt idx="1778">
                  <c:v>51959</c:v>
                </c:pt>
                <c:pt idx="1779">
                  <c:v>51966</c:v>
                </c:pt>
                <c:pt idx="1780">
                  <c:v>51973</c:v>
                </c:pt>
                <c:pt idx="1781">
                  <c:v>51980</c:v>
                </c:pt>
                <c:pt idx="1782">
                  <c:v>51988</c:v>
                </c:pt>
                <c:pt idx="1783">
                  <c:v>51994</c:v>
                </c:pt>
                <c:pt idx="1784">
                  <c:v>52002</c:v>
                </c:pt>
                <c:pt idx="1785">
                  <c:v>52008</c:v>
                </c:pt>
                <c:pt idx="1786">
                  <c:v>52015</c:v>
                </c:pt>
                <c:pt idx="1787">
                  <c:v>52022</c:v>
                </c:pt>
                <c:pt idx="1788">
                  <c:v>52029</c:v>
                </c:pt>
                <c:pt idx="1789">
                  <c:v>52036</c:v>
                </c:pt>
                <c:pt idx="1790">
                  <c:v>52043</c:v>
                </c:pt>
                <c:pt idx="1791">
                  <c:v>52050</c:v>
                </c:pt>
                <c:pt idx="1792">
                  <c:v>52057</c:v>
                </c:pt>
                <c:pt idx="1793">
                  <c:v>52064</c:v>
                </c:pt>
                <c:pt idx="1794">
                  <c:v>52071</c:v>
                </c:pt>
                <c:pt idx="1795">
                  <c:v>52078</c:v>
                </c:pt>
                <c:pt idx="1796">
                  <c:v>52085</c:v>
                </c:pt>
                <c:pt idx="1797">
                  <c:v>52092</c:v>
                </c:pt>
                <c:pt idx="1798">
                  <c:v>52099</c:v>
                </c:pt>
                <c:pt idx="1799">
                  <c:v>52106</c:v>
                </c:pt>
                <c:pt idx="1800">
                  <c:v>52113</c:v>
                </c:pt>
                <c:pt idx="1801">
                  <c:v>52120</c:v>
                </c:pt>
                <c:pt idx="1802">
                  <c:v>52127</c:v>
                </c:pt>
                <c:pt idx="1803">
                  <c:v>52134</c:v>
                </c:pt>
                <c:pt idx="1804">
                  <c:v>52141</c:v>
                </c:pt>
                <c:pt idx="1805">
                  <c:v>52148</c:v>
                </c:pt>
                <c:pt idx="1806">
                  <c:v>52155</c:v>
                </c:pt>
                <c:pt idx="1807">
                  <c:v>52162</c:v>
                </c:pt>
                <c:pt idx="1808">
                  <c:v>52169</c:v>
                </c:pt>
                <c:pt idx="1809">
                  <c:v>52176</c:v>
                </c:pt>
                <c:pt idx="1810">
                  <c:v>52183</c:v>
                </c:pt>
                <c:pt idx="1811">
                  <c:v>52190</c:v>
                </c:pt>
                <c:pt idx="1812">
                  <c:v>52197</c:v>
                </c:pt>
                <c:pt idx="1813">
                  <c:v>52204</c:v>
                </c:pt>
                <c:pt idx="1814">
                  <c:v>52211</c:v>
                </c:pt>
                <c:pt idx="1815">
                  <c:v>52218</c:v>
                </c:pt>
                <c:pt idx="1816">
                  <c:v>52230</c:v>
                </c:pt>
                <c:pt idx="1817">
                  <c:v>52236</c:v>
                </c:pt>
                <c:pt idx="1818">
                  <c:v>52240</c:v>
                </c:pt>
                <c:pt idx="1819">
                  <c:v>52247</c:v>
                </c:pt>
                <c:pt idx="1820">
                  <c:v>52254</c:v>
                </c:pt>
                <c:pt idx="1821">
                  <c:v>52261</c:v>
                </c:pt>
                <c:pt idx="1822">
                  <c:v>52268</c:v>
                </c:pt>
                <c:pt idx="1823">
                  <c:v>52275</c:v>
                </c:pt>
                <c:pt idx="1824">
                  <c:v>52282</c:v>
                </c:pt>
                <c:pt idx="1825">
                  <c:v>52289</c:v>
                </c:pt>
                <c:pt idx="1826">
                  <c:v>52296</c:v>
                </c:pt>
                <c:pt idx="1827">
                  <c:v>52303</c:v>
                </c:pt>
                <c:pt idx="1828">
                  <c:v>52310</c:v>
                </c:pt>
                <c:pt idx="1829">
                  <c:v>52321</c:v>
                </c:pt>
                <c:pt idx="1830">
                  <c:v>52324</c:v>
                </c:pt>
                <c:pt idx="1831">
                  <c:v>52331</c:v>
                </c:pt>
                <c:pt idx="1832">
                  <c:v>52338</c:v>
                </c:pt>
                <c:pt idx="1833">
                  <c:v>52345</c:v>
                </c:pt>
                <c:pt idx="1834">
                  <c:v>52355</c:v>
                </c:pt>
                <c:pt idx="1835">
                  <c:v>52362</c:v>
                </c:pt>
                <c:pt idx="1836">
                  <c:v>52366</c:v>
                </c:pt>
                <c:pt idx="1837">
                  <c:v>52373</c:v>
                </c:pt>
                <c:pt idx="1838">
                  <c:v>52380</c:v>
                </c:pt>
                <c:pt idx="1839">
                  <c:v>52387</c:v>
                </c:pt>
                <c:pt idx="1840">
                  <c:v>52394</c:v>
                </c:pt>
                <c:pt idx="1841">
                  <c:v>52404</c:v>
                </c:pt>
                <c:pt idx="1842">
                  <c:v>52408</c:v>
                </c:pt>
                <c:pt idx="1843">
                  <c:v>52415</c:v>
                </c:pt>
                <c:pt idx="1844">
                  <c:v>52422</c:v>
                </c:pt>
                <c:pt idx="1845">
                  <c:v>52429</c:v>
                </c:pt>
                <c:pt idx="1846">
                  <c:v>52436</c:v>
                </c:pt>
                <c:pt idx="1847">
                  <c:v>52443</c:v>
                </c:pt>
                <c:pt idx="1848">
                  <c:v>52450</c:v>
                </c:pt>
                <c:pt idx="1849">
                  <c:v>52457</c:v>
                </c:pt>
                <c:pt idx="1850">
                  <c:v>52464</c:v>
                </c:pt>
                <c:pt idx="1851">
                  <c:v>52471</c:v>
                </c:pt>
                <c:pt idx="1852">
                  <c:v>52478</c:v>
                </c:pt>
                <c:pt idx="1853">
                  <c:v>52485</c:v>
                </c:pt>
                <c:pt idx="1854">
                  <c:v>52492</c:v>
                </c:pt>
                <c:pt idx="1855">
                  <c:v>52499</c:v>
                </c:pt>
                <c:pt idx="1856">
                  <c:v>52506</c:v>
                </c:pt>
                <c:pt idx="1857">
                  <c:v>52513</c:v>
                </c:pt>
                <c:pt idx="1858">
                  <c:v>52520</c:v>
                </c:pt>
                <c:pt idx="1859">
                  <c:v>52527</c:v>
                </c:pt>
                <c:pt idx="1860">
                  <c:v>52534</c:v>
                </c:pt>
                <c:pt idx="1861">
                  <c:v>52541</c:v>
                </c:pt>
                <c:pt idx="1862">
                  <c:v>52548</c:v>
                </c:pt>
                <c:pt idx="1863">
                  <c:v>52555</c:v>
                </c:pt>
                <c:pt idx="1864">
                  <c:v>52562</c:v>
                </c:pt>
                <c:pt idx="1865">
                  <c:v>52569</c:v>
                </c:pt>
                <c:pt idx="1866">
                  <c:v>52576</c:v>
                </c:pt>
                <c:pt idx="1867">
                  <c:v>52583</c:v>
                </c:pt>
                <c:pt idx="1868">
                  <c:v>52594</c:v>
                </c:pt>
                <c:pt idx="1869">
                  <c:v>52601</c:v>
                </c:pt>
                <c:pt idx="1870">
                  <c:v>52607</c:v>
                </c:pt>
                <c:pt idx="1871">
                  <c:v>52614</c:v>
                </c:pt>
                <c:pt idx="1872">
                  <c:v>52621</c:v>
                </c:pt>
                <c:pt idx="1873">
                  <c:v>52628</c:v>
                </c:pt>
                <c:pt idx="1874">
                  <c:v>52635</c:v>
                </c:pt>
                <c:pt idx="1875">
                  <c:v>52642</c:v>
                </c:pt>
                <c:pt idx="1876">
                  <c:v>52649</c:v>
                </c:pt>
                <c:pt idx="1877">
                  <c:v>52656</c:v>
                </c:pt>
                <c:pt idx="1878">
                  <c:v>52663</c:v>
                </c:pt>
                <c:pt idx="1879">
                  <c:v>52670</c:v>
                </c:pt>
                <c:pt idx="1880">
                  <c:v>52677</c:v>
                </c:pt>
                <c:pt idx="1881">
                  <c:v>52684</c:v>
                </c:pt>
                <c:pt idx="1882">
                  <c:v>52691</c:v>
                </c:pt>
                <c:pt idx="1883">
                  <c:v>52698</c:v>
                </c:pt>
                <c:pt idx="1884">
                  <c:v>52707</c:v>
                </c:pt>
                <c:pt idx="1885">
                  <c:v>52712</c:v>
                </c:pt>
                <c:pt idx="1886">
                  <c:v>52719</c:v>
                </c:pt>
                <c:pt idx="1887">
                  <c:v>52726</c:v>
                </c:pt>
                <c:pt idx="1888">
                  <c:v>52733</c:v>
                </c:pt>
                <c:pt idx="1889">
                  <c:v>52740</c:v>
                </c:pt>
                <c:pt idx="1890">
                  <c:v>52748</c:v>
                </c:pt>
                <c:pt idx="1891">
                  <c:v>52756</c:v>
                </c:pt>
                <c:pt idx="1892">
                  <c:v>52762</c:v>
                </c:pt>
                <c:pt idx="1893">
                  <c:v>52769</c:v>
                </c:pt>
                <c:pt idx="1894">
                  <c:v>52777</c:v>
                </c:pt>
                <c:pt idx="1895">
                  <c:v>52784</c:v>
                </c:pt>
                <c:pt idx="1896">
                  <c:v>52791</c:v>
                </c:pt>
                <c:pt idx="1897">
                  <c:v>52798</c:v>
                </c:pt>
                <c:pt idx="1898">
                  <c:v>52805</c:v>
                </c:pt>
                <c:pt idx="1899">
                  <c:v>52812</c:v>
                </c:pt>
                <c:pt idx="1900">
                  <c:v>52819</c:v>
                </c:pt>
                <c:pt idx="1901">
                  <c:v>52826</c:v>
                </c:pt>
                <c:pt idx="1902">
                  <c:v>52833</c:v>
                </c:pt>
                <c:pt idx="1903">
                  <c:v>52840</c:v>
                </c:pt>
                <c:pt idx="1904">
                  <c:v>52847</c:v>
                </c:pt>
                <c:pt idx="1905">
                  <c:v>52854</c:v>
                </c:pt>
                <c:pt idx="1906">
                  <c:v>52861</c:v>
                </c:pt>
                <c:pt idx="1907">
                  <c:v>52868</c:v>
                </c:pt>
                <c:pt idx="1908">
                  <c:v>52875</c:v>
                </c:pt>
                <c:pt idx="1909">
                  <c:v>52882</c:v>
                </c:pt>
                <c:pt idx="1910">
                  <c:v>52889</c:v>
                </c:pt>
                <c:pt idx="1911">
                  <c:v>52896</c:v>
                </c:pt>
                <c:pt idx="1912">
                  <c:v>52903</c:v>
                </c:pt>
                <c:pt idx="1913">
                  <c:v>52910</c:v>
                </c:pt>
                <c:pt idx="1914">
                  <c:v>52917</c:v>
                </c:pt>
                <c:pt idx="1915">
                  <c:v>52924</c:v>
                </c:pt>
                <c:pt idx="1916">
                  <c:v>52931</c:v>
                </c:pt>
                <c:pt idx="1917">
                  <c:v>52938</c:v>
                </c:pt>
                <c:pt idx="1918">
                  <c:v>52945</c:v>
                </c:pt>
                <c:pt idx="1919">
                  <c:v>52952</c:v>
                </c:pt>
                <c:pt idx="1920">
                  <c:v>52960</c:v>
                </c:pt>
                <c:pt idx="1921">
                  <c:v>52967</c:v>
                </c:pt>
                <c:pt idx="1922">
                  <c:v>52974</c:v>
                </c:pt>
                <c:pt idx="1923">
                  <c:v>52981</c:v>
                </c:pt>
                <c:pt idx="1924">
                  <c:v>52988</c:v>
                </c:pt>
                <c:pt idx="1925">
                  <c:v>52995</c:v>
                </c:pt>
                <c:pt idx="1926">
                  <c:v>53002</c:v>
                </c:pt>
                <c:pt idx="1927">
                  <c:v>53009</c:v>
                </c:pt>
                <c:pt idx="1928">
                  <c:v>53016</c:v>
                </c:pt>
                <c:pt idx="1929">
                  <c:v>53023</c:v>
                </c:pt>
                <c:pt idx="1930">
                  <c:v>53030</c:v>
                </c:pt>
                <c:pt idx="1931">
                  <c:v>53037</c:v>
                </c:pt>
                <c:pt idx="1932">
                  <c:v>53044</c:v>
                </c:pt>
                <c:pt idx="1933">
                  <c:v>53051</c:v>
                </c:pt>
                <c:pt idx="1934">
                  <c:v>53058</c:v>
                </c:pt>
                <c:pt idx="1935">
                  <c:v>53065</c:v>
                </c:pt>
                <c:pt idx="1936">
                  <c:v>53072</c:v>
                </c:pt>
                <c:pt idx="1937">
                  <c:v>53079</c:v>
                </c:pt>
                <c:pt idx="1938">
                  <c:v>53086</c:v>
                </c:pt>
                <c:pt idx="1939">
                  <c:v>53093</c:v>
                </c:pt>
                <c:pt idx="1940">
                  <c:v>53101</c:v>
                </c:pt>
                <c:pt idx="1941">
                  <c:v>53107</c:v>
                </c:pt>
                <c:pt idx="1942">
                  <c:v>53114</c:v>
                </c:pt>
                <c:pt idx="1943">
                  <c:v>53121</c:v>
                </c:pt>
                <c:pt idx="1944">
                  <c:v>53128</c:v>
                </c:pt>
                <c:pt idx="1945">
                  <c:v>53135</c:v>
                </c:pt>
                <c:pt idx="1946">
                  <c:v>53142</c:v>
                </c:pt>
                <c:pt idx="1947">
                  <c:v>53149</c:v>
                </c:pt>
                <c:pt idx="1948">
                  <c:v>53156</c:v>
                </c:pt>
                <c:pt idx="1949">
                  <c:v>53163</c:v>
                </c:pt>
                <c:pt idx="1950">
                  <c:v>53170</c:v>
                </c:pt>
                <c:pt idx="1951">
                  <c:v>53177</c:v>
                </c:pt>
                <c:pt idx="1952">
                  <c:v>53184</c:v>
                </c:pt>
                <c:pt idx="1953">
                  <c:v>53191</c:v>
                </c:pt>
                <c:pt idx="1954">
                  <c:v>53198</c:v>
                </c:pt>
                <c:pt idx="1955">
                  <c:v>53205</c:v>
                </c:pt>
                <c:pt idx="1956">
                  <c:v>53212</c:v>
                </c:pt>
                <c:pt idx="1957">
                  <c:v>53219</c:v>
                </c:pt>
                <c:pt idx="1958">
                  <c:v>53226</c:v>
                </c:pt>
                <c:pt idx="1959">
                  <c:v>53233</c:v>
                </c:pt>
                <c:pt idx="1960">
                  <c:v>53240</c:v>
                </c:pt>
                <c:pt idx="1961">
                  <c:v>53247</c:v>
                </c:pt>
                <c:pt idx="1962">
                  <c:v>53254</c:v>
                </c:pt>
                <c:pt idx="1963">
                  <c:v>53261</c:v>
                </c:pt>
                <c:pt idx="1964">
                  <c:v>53268</c:v>
                </c:pt>
                <c:pt idx="1965">
                  <c:v>53275</c:v>
                </c:pt>
                <c:pt idx="1966">
                  <c:v>53282</c:v>
                </c:pt>
                <c:pt idx="1967">
                  <c:v>53289</c:v>
                </c:pt>
                <c:pt idx="1968">
                  <c:v>53296</c:v>
                </c:pt>
                <c:pt idx="1969">
                  <c:v>53303</c:v>
                </c:pt>
                <c:pt idx="1970">
                  <c:v>53310</c:v>
                </c:pt>
                <c:pt idx="1971">
                  <c:v>53317</c:v>
                </c:pt>
                <c:pt idx="1972">
                  <c:v>53325</c:v>
                </c:pt>
                <c:pt idx="1973">
                  <c:v>53332</c:v>
                </c:pt>
                <c:pt idx="1974">
                  <c:v>53339</c:v>
                </c:pt>
                <c:pt idx="1975">
                  <c:v>53346</c:v>
                </c:pt>
                <c:pt idx="1976">
                  <c:v>53353</c:v>
                </c:pt>
                <c:pt idx="1977">
                  <c:v>53360</c:v>
                </c:pt>
                <c:pt idx="1978">
                  <c:v>53367</c:v>
                </c:pt>
                <c:pt idx="1979">
                  <c:v>53374</c:v>
                </c:pt>
                <c:pt idx="1980">
                  <c:v>53381</c:v>
                </c:pt>
                <c:pt idx="1981">
                  <c:v>53388</c:v>
                </c:pt>
                <c:pt idx="1982">
                  <c:v>53395</c:v>
                </c:pt>
                <c:pt idx="1983">
                  <c:v>53402</c:v>
                </c:pt>
                <c:pt idx="1984">
                  <c:v>53413</c:v>
                </c:pt>
                <c:pt idx="1985">
                  <c:v>53416</c:v>
                </c:pt>
                <c:pt idx="1986">
                  <c:v>53423</c:v>
                </c:pt>
                <c:pt idx="1987">
                  <c:v>53430</c:v>
                </c:pt>
                <c:pt idx="1988">
                  <c:v>53437</c:v>
                </c:pt>
                <c:pt idx="1989">
                  <c:v>53444</c:v>
                </c:pt>
                <c:pt idx="1990">
                  <c:v>53454</c:v>
                </c:pt>
                <c:pt idx="1991">
                  <c:v>53458</c:v>
                </c:pt>
                <c:pt idx="1992">
                  <c:v>53465</c:v>
                </c:pt>
                <c:pt idx="1993">
                  <c:v>53472</c:v>
                </c:pt>
                <c:pt idx="1994">
                  <c:v>53479</c:v>
                </c:pt>
                <c:pt idx="1995">
                  <c:v>53486</c:v>
                </c:pt>
                <c:pt idx="1996">
                  <c:v>53493</c:v>
                </c:pt>
                <c:pt idx="1997">
                  <c:v>53503</c:v>
                </c:pt>
                <c:pt idx="1998">
                  <c:v>53507</c:v>
                </c:pt>
                <c:pt idx="1999">
                  <c:v>53514</c:v>
                </c:pt>
                <c:pt idx="2000">
                  <c:v>53521</c:v>
                </c:pt>
                <c:pt idx="2001">
                  <c:v>53528</c:v>
                </c:pt>
                <c:pt idx="2002">
                  <c:v>53535</c:v>
                </c:pt>
                <c:pt idx="2003">
                  <c:v>53542</c:v>
                </c:pt>
                <c:pt idx="2004">
                  <c:v>53549</c:v>
                </c:pt>
                <c:pt idx="2005">
                  <c:v>53556</c:v>
                </c:pt>
                <c:pt idx="2006">
                  <c:v>53563</c:v>
                </c:pt>
                <c:pt idx="2007">
                  <c:v>53570</c:v>
                </c:pt>
                <c:pt idx="2008">
                  <c:v>53577</c:v>
                </c:pt>
                <c:pt idx="2009">
                  <c:v>53584</c:v>
                </c:pt>
                <c:pt idx="2010">
                  <c:v>53591</c:v>
                </c:pt>
                <c:pt idx="2011">
                  <c:v>53598</c:v>
                </c:pt>
                <c:pt idx="2012">
                  <c:v>53605</c:v>
                </c:pt>
                <c:pt idx="2013">
                  <c:v>53612</c:v>
                </c:pt>
                <c:pt idx="2014">
                  <c:v>53619</c:v>
                </c:pt>
                <c:pt idx="2015">
                  <c:v>53626</c:v>
                </c:pt>
                <c:pt idx="2016">
                  <c:v>53633</c:v>
                </c:pt>
                <c:pt idx="2017">
                  <c:v>53640</c:v>
                </c:pt>
                <c:pt idx="2018">
                  <c:v>53647</c:v>
                </c:pt>
                <c:pt idx="2019">
                  <c:v>53654</c:v>
                </c:pt>
                <c:pt idx="2020">
                  <c:v>53661</c:v>
                </c:pt>
                <c:pt idx="2021">
                  <c:v>53668</c:v>
                </c:pt>
                <c:pt idx="2022">
                  <c:v>53675</c:v>
                </c:pt>
                <c:pt idx="2023">
                  <c:v>53682</c:v>
                </c:pt>
                <c:pt idx="2024">
                  <c:v>53694</c:v>
                </c:pt>
                <c:pt idx="2025">
                  <c:v>53699</c:v>
                </c:pt>
                <c:pt idx="2026">
                  <c:v>53706</c:v>
                </c:pt>
                <c:pt idx="2027">
                  <c:v>53713</c:v>
                </c:pt>
                <c:pt idx="2028">
                  <c:v>53720</c:v>
                </c:pt>
                <c:pt idx="2029">
                  <c:v>53727</c:v>
                </c:pt>
                <c:pt idx="2030">
                  <c:v>53734</c:v>
                </c:pt>
                <c:pt idx="2031">
                  <c:v>53741</c:v>
                </c:pt>
                <c:pt idx="2032">
                  <c:v>53748</c:v>
                </c:pt>
                <c:pt idx="2033">
                  <c:v>53755</c:v>
                </c:pt>
                <c:pt idx="2034">
                  <c:v>53762</c:v>
                </c:pt>
                <c:pt idx="2035">
                  <c:v>53769</c:v>
                </c:pt>
                <c:pt idx="2036">
                  <c:v>53776</c:v>
                </c:pt>
                <c:pt idx="2037">
                  <c:v>53783</c:v>
                </c:pt>
                <c:pt idx="2038">
                  <c:v>53790</c:v>
                </c:pt>
                <c:pt idx="2039">
                  <c:v>53799</c:v>
                </c:pt>
                <c:pt idx="2040">
                  <c:v>53804</c:v>
                </c:pt>
                <c:pt idx="2041">
                  <c:v>53811</c:v>
                </c:pt>
                <c:pt idx="2042">
                  <c:v>53818</c:v>
                </c:pt>
                <c:pt idx="2043">
                  <c:v>53825</c:v>
                </c:pt>
                <c:pt idx="2044">
                  <c:v>53832</c:v>
                </c:pt>
                <c:pt idx="2045">
                  <c:v>53840</c:v>
                </c:pt>
                <c:pt idx="2046">
                  <c:v>53848</c:v>
                </c:pt>
                <c:pt idx="2047">
                  <c:v>53854</c:v>
                </c:pt>
                <c:pt idx="2048">
                  <c:v>53861</c:v>
                </c:pt>
                <c:pt idx="2049">
                  <c:v>53869</c:v>
                </c:pt>
                <c:pt idx="2050">
                  <c:v>53876</c:v>
                </c:pt>
                <c:pt idx="2051">
                  <c:v>53883</c:v>
                </c:pt>
                <c:pt idx="2052">
                  <c:v>53890</c:v>
                </c:pt>
                <c:pt idx="2053">
                  <c:v>53897</c:v>
                </c:pt>
                <c:pt idx="2054">
                  <c:v>53904</c:v>
                </c:pt>
                <c:pt idx="2055">
                  <c:v>53911</c:v>
                </c:pt>
                <c:pt idx="2056">
                  <c:v>53918</c:v>
                </c:pt>
                <c:pt idx="2057">
                  <c:v>53925</c:v>
                </c:pt>
                <c:pt idx="2058">
                  <c:v>53932</c:v>
                </c:pt>
                <c:pt idx="2059">
                  <c:v>53939</c:v>
                </c:pt>
                <c:pt idx="2060">
                  <c:v>53946</c:v>
                </c:pt>
                <c:pt idx="2061">
                  <c:v>53953</c:v>
                </c:pt>
                <c:pt idx="2062">
                  <c:v>53960</c:v>
                </c:pt>
                <c:pt idx="2063">
                  <c:v>53967</c:v>
                </c:pt>
                <c:pt idx="2064">
                  <c:v>53974</c:v>
                </c:pt>
                <c:pt idx="2065">
                  <c:v>53981</c:v>
                </c:pt>
                <c:pt idx="2066">
                  <c:v>53988</c:v>
                </c:pt>
                <c:pt idx="2067">
                  <c:v>53995</c:v>
                </c:pt>
                <c:pt idx="2068">
                  <c:v>54002</c:v>
                </c:pt>
                <c:pt idx="2069">
                  <c:v>54009</c:v>
                </c:pt>
                <c:pt idx="2070">
                  <c:v>54016</c:v>
                </c:pt>
                <c:pt idx="2071">
                  <c:v>54023</c:v>
                </c:pt>
                <c:pt idx="2072">
                  <c:v>54030</c:v>
                </c:pt>
                <c:pt idx="2073">
                  <c:v>54037</c:v>
                </c:pt>
                <c:pt idx="2074">
                  <c:v>54044</c:v>
                </c:pt>
                <c:pt idx="2075">
                  <c:v>54056</c:v>
                </c:pt>
                <c:pt idx="2076">
                  <c:v>54060</c:v>
                </c:pt>
                <c:pt idx="2077">
                  <c:v>54066</c:v>
                </c:pt>
                <c:pt idx="2078">
                  <c:v>54073</c:v>
                </c:pt>
                <c:pt idx="2079">
                  <c:v>54080</c:v>
                </c:pt>
                <c:pt idx="2080">
                  <c:v>54087</c:v>
                </c:pt>
                <c:pt idx="2081">
                  <c:v>54094</c:v>
                </c:pt>
                <c:pt idx="2082">
                  <c:v>54101</c:v>
                </c:pt>
                <c:pt idx="2083">
                  <c:v>54108</c:v>
                </c:pt>
                <c:pt idx="2084">
                  <c:v>54115</c:v>
                </c:pt>
                <c:pt idx="2085">
                  <c:v>54122</c:v>
                </c:pt>
                <c:pt idx="2086">
                  <c:v>54129</c:v>
                </c:pt>
                <c:pt idx="2087">
                  <c:v>54136</c:v>
                </c:pt>
                <c:pt idx="2088">
                  <c:v>54143</c:v>
                </c:pt>
                <c:pt idx="2089">
                  <c:v>54150</c:v>
                </c:pt>
                <c:pt idx="2090">
                  <c:v>54157</c:v>
                </c:pt>
                <c:pt idx="2091">
                  <c:v>54164</c:v>
                </c:pt>
                <c:pt idx="2092">
                  <c:v>54171</c:v>
                </c:pt>
                <c:pt idx="2093">
                  <c:v>54178</c:v>
                </c:pt>
                <c:pt idx="2094">
                  <c:v>54185</c:v>
                </c:pt>
                <c:pt idx="2095">
                  <c:v>54193</c:v>
                </c:pt>
                <c:pt idx="2096">
                  <c:v>54199</c:v>
                </c:pt>
                <c:pt idx="2097">
                  <c:v>54206</c:v>
                </c:pt>
                <c:pt idx="2098">
                  <c:v>54213</c:v>
                </c:pt>
                <c:pt idx="2099">
                  <c:v>54220</c:v>
                </c:pt>
                <c:pt idx="2100">
                  <c:v>54227</c:v>
                </c:pt>
                <c:pt idx="2101">
                  <c:v>54234</c:v>
                </c:pt>
                <c:pt idx="2102">
                  <c:v>54241</c:v>
                </c:pt>
                <c:pt idx="2103">
                  <c:v>54248</c:v>
                </c:pt>
                <c:pt idx="2104">
                  <c:v>54255</c:v>
                </c:pt>
                <c:pt idx="2105">
                  <c:v>54262</c:v>
                </c:pt>
                <c:pt idx="2106">
                  <c:v>54269</c:v>
                </c:pt>
                <c:pt idx="2107">
                  <c:v>54276</c:v>
                </c:pt>
                <c:pt idx="2108">
                  <c:v>54283</c:v>
                </c:pt>
                <c:pt idx="2109">
                  <c:v>54290</c:v>
                </c:pt>
                <c:pt idx="2110">
                  <c:v>54297</c:v>
                </c:pt>
                <c:pt idx="2111">
                  <c:v>54304</c:v>
                </c:pt>
                <c:pt idx="2112">
                  <c:v>54311</c:v>
                </c:pt>
                <c:pt idx="2113">
                  <c:v>54318</c:v>
                </c:pt>
                <c:pt idx="2114">
                  <c:v>54325</c:v>
                </c:pt>
                <c:pt idx="2115">
                  <c:v>54332</c:v>
                </c:pt>
                <c:pt idx="2116">
                  <c:v>54339</c:v>
                </c:pt>
                <c:pt idx="2117">
                  <c:v>54346</c:v>
                </c:pt>
                <c:pt idx="2118">
                  <c:v>54353</c:v>
                </c:pt>
                <c:pt idx="2119">
                  <c:v>54360</c:v>
                </c:pt>
                <c:pt idx="2120">
                  <c:v>54367</c:v>
                </c:pt>
                <c:pt idx="2121">
                  <c:v>54374</c:v>
                </c:pt>
                <c:pt idx="2122">
                  <c:v>54381</c:v>
                </c:pt>
                <c:pt idx="2123">
                  <c:v>54388</c:v>
                </c:pt>
                <c:pt idx="2124">
                  <c:v>54395</c:v>
                </c:pt>
                <c:pt idx="2125">
                  <c:v>54402</c:v>
                </c:pt>
                <c:pt idx="2126">
                  <c:v>54409</c:v>
                </c:pt>
                <c:pt idx="2127">
                  <c:v>54420</c:v>
                </c:pt>
                <c:pt idx="2128">
                  <c:v>54427</c:v>
                </c:pt>
                <c:pt idx="2129">
                  <c:v>54431</c:v>
                </c:pt>
                <c:pt idx="2130">
                  <c:v>54437</c:v>
                </c:pt>
                <c:pt idx="2131">
                  <c:v>54444</c:v>
                </c:pt>
                <c:pt idx="2132">
                  <c:v>54451</c:v>
                </c:pt>
                <c:pt idx="2133">
                  <c:v>54458</c:v>
                </c:pt>
                <c:pt idx="2134">
                  <c:v>54465</c:v>
                </c:pt>
                <c:pt idx="2135">
                  <c:v>54472</c:v>
                </c:pt>
                <c:pt idx="2136">
                  <c:v>54479</c:v>
                </c:pt>
                <c:pt idx="2137">
                  <c:v>54486</c:v>
                </c:pt>
                <c:pt idx="2138">
                  <c:v>54493</c:v>
                </c:pt>
                <c:pt idx="2139">
                  <c:v>54500</c:v>
                </c:pt>
                <c:pt idx="2140">
                  <c:v>54507</c:v>
                </c:pt>
                <c:pt idx="2141">
                  <c:v>54514</c:v>
                </c:pt>
                <c:pt idx="2142">
                  <c:v>54521</c:v>
                </c:pt>
                <c:pt idx="2143">
                  <c:v>54528</c:v>
                </c:pt>
                <c:pt idx="2144">
                  <c:v>54535</c:v>
                </c:pt>
                <c:pt idx="2145">
                  <c:v>54542</c:v>
                </c:pt>
                <c:pt idx="2146">
                  <c:v>54549</c:v>
                </c:pt>
                <c:pt idx="2147">
                  <c:v>54556</c:v>
                </c:pt>
                <c:pt idx="2148">
                  <c:v>54563</c:v>
                </c:pt>
                <c:pt idx="2149">
                  <c:v>54571</c:v>
                </c:pt>
                <c:pt idx="2150">
                  <c:v>54577</c:v>
                </c:pt>
                <c:pt idx="2151">
                  <c:v>54584</c:v>
                </c:pt>
                <c:pt idx="2152">
                  <c:v>54591</c:v>
                </c:pt>
                <c:pt idx="2153">
                  <c:v>54598</c:v>
                </c:pt>
                <c:pt idx="2154">
                  <c:v>54605</c:v>
                </c:pt>
                <c:pt idx="2155">
                  <c:v>54612</c:v>
                </c:pt>
                <c:pt idx="2156">
                  <c:v>54619</c:v>
                </c:pt>
                <c:pt idx="2157">
                  <c:v>54626</c:v>
                </c:pt>
                <c:pt idx="2158">
                  <c:v>54633</c:v>
                </c:pt>
                <c:pt idx="2159">
                  <c:v>54640</c:v>
                </c:pt>
                <c:pt idx="2160">
                  <c:v>54647</c:v>
                </c:pt>
                <c:pt idx="2161">
                  <c:v>54654</c:v>
                </c:pt>
                <c:pt idx="2162">
                  <c:v>54661</c:v>
                </c:pt>
                <c:pt idx="2163">
                  <c:v>54668</c:v>
                </c:pt>
                <c:pt idx="2164">
                  <c:v>54675</c:v>
                </c:pt>
                <c:pt idx="2165">
                  <c:v>54682</c:v>
                </c:pt>
                <c:pt idx="2166">
                  <c:v>54689</c:v>
                </c:pt>
                <c:pt idx="2167">
                  <c:v>54696</c:v>
                </c:pt>
                <c:pt idx="2168">
                  <c:v>54703</c:v>
                </c:pt>
                <c:pt idx="2169">
                  <c:v>54710</c:v>
                </c:pt>
                <c:pt idx="2170">
                  <c:v>54717</c:v>
                </c:pt>
                <c:pt idx="2171">
                  <c:v>54724</c:v>
                </c:pt>
                <c:pt idx="2172">
                  <c:v>54731</c:v>
                </c:pt>
                <c:pt idx="2173">
                  <c:v>54738</c:v>
                </c:pt>
                <c:pt idx="2174">
                  <c:v>54745</c:v>
                </c:pt>
                <c:pt idx="2175">
                  <c:v>54752</c:v>
                </c:pt>
                <c:pt idx="2176">
                  <c:v>54759</c:v>
                </c:pt>
                <c:pt idx="2177">
                  <c:v>54766</c:v>
                </c:pt>
                <c:pt idx="2178">
                  <c:v>54773</c:v>
                </c:pt>
                <c:pt idx="2179">
                  <c:v>54780</c:v>
                </c:pt>
                <c:pt idx="2180">
                  <c:v>54787</c:v>
                </c:pt>
                <c:pt idx="2181">
                  <c:v>54795</c:v>
                </c:pt>
                <c:pt idx="2182">
                  <c:v>54801</c:v>
                </c:pt>
                <c:pt idx="2183">
                  <c:v>54808</c:v>
                </c:pt>
                <c:pt idx="2184">
                  <c:v>54815</c:v>
                </c:pt>
                <c:pt idx="2185">
                  <c:v>54822</c:v>
                </c:pt>
                <c:pt idx="2186">
                  <c:v>54829</c:v>
                </c:pt>
                <c:pt idx="2187">
                  <c:v>54836</c:v>
                </c:pt>
                <c:pt idx="2188">
                  <c:v>54843</c:v>
                </c:pt>
                <c:pt idx="2189">
                  <c:v>54850</c:v>
                </c:pt>
                <c:pt idx="2190">
                  <c:v>54857</c:v>
                </c:pt>
                <c:pt idx="2191">
                  <c:v>54864</c:v>
                </c:pt>
                <c:pt idx="2192">
                  <c:v>54871</c:v>
                </c:pt>
                <c:pt idx="2193">
                  <c:v>54878</c:v>
                </c:pt>
                <c:pt idx="2194">
                  <c:v>54885</c:v>
                </c:pt>
                <c:pt idx="2195">
                  <c:v>54892</c:v>
                </c:pt>
                <c:pt idx="2196">
                  <c:v>54899</c:v>
                </c:pt>
                <c:pt idx="2197">
                  <c:v>54906</c:v>
                </c:pt>
                <c:pt idx="2198">
                  <c:v>54913</c:v>
                </c:pt>
                <c:pt idx="2199">
                  <c:v>54920</c:v>
                </c:pt>
                <c:pt idx="2200">
                  <c:v>54928</c:v>
                </c:pt>
                <c:pt idx="2201">
                  <c:v>54934</c:v>
                </c:pt>
                <c:pt idx="2202">
                  <c:v>54941</c:v>
                </c:pt>
                <c:pt idx="2203">
                  <c:v>54948</c:v>
                </c:pt>
                <c:pt idx="2204">
                  <c:v>54955</c:v>
                </c:pt>
                <c:pt idx="2205">
                  <c:v>54962</c:v>
                </c:pt>
                <c:pt idx="2206">
                  <c:v>54969</c:v>
                </c:pt>
                <c:pt idx="2207">
                  <c:v>54976</c:v>
                </c:pt>
                <c:pt idx="2208">
                  <c:v>54983</c:v>
                </c:pt>
                <c:pt idx="2209">
                  <c:v>54990</c:v>
                </c:pt>
                <c:pt idx="2210">
                  <c:v>54997</c:v>
                </c:pt>
                <c:pt idx="2211">
                  <c:v>55004</c:v>
                </c:pt>
                <c:pt idx="2212">
                  <c:v>55011</c:v>
                </c:pt>
                <c:pt idx="2213">
                  <c:v>55018</c:v>
                </c:pt>
                <c:pt idx="2214">
                  <c:v>55025</c:v>
                </c:pt>
                <c:pt idx="2215">
                  <c:v>55032</c:v>
                </c:pt>
                <c:pt idx="2216">
                  <c:v>55039</c:v>
                </c:pt>
                <c:pt idx="2217">
                  <c:v>55046</c:v>
                </c:pt>
                <c:pt idx="2218">
                  <c:v>55053</c:v>
                </c:pt>
                <c:pt idx="2219">
                  <c:v>55060</c:v>
                </c:pt>
                <c:pt idx="2220">
                  <c:v>55067</c:v>
                </c:pt>
                <c:pt idx="2221">
                  <c:v>55074</c:v>
                </c:pt>
                <c:pt idx="2222">
                  <c:v>55081</c:v>
                </c:pt>
                <c:pt idx="2223">
                  <c:v>55088</c:v>
                </c:pt>
                <c:pt idx="2224">
                  <c:v>55095</c:v>
                </c:pt>
                <c:pt idx="2225">
                  <c:v>55102</c:v>
                </c:pt>
                <c:pt idx="2226">
                  <c:v>55109</c:v>
                </c:pt>
                <c:pt idx="2227">
                  <c:v>55116</c:v>
                </c:pt>
                <c:pt idx="2228">
                  <c:v>55123</c:v>
                </c:pt>
                <c:pt idx="2229">
                  <c:v>55130</c:v>
                </c:pt>
                <c:pt idx="2230">
                  <c:v>55137</c:v>
                </c:pt>
                <c:pt idx="2231">
                  <c:v>55144</c:v>
                </c:pt>
                <c:pt idx="2232">
                  <c:v>55151</c:v>
                </c:pt>
                <c:pt idx="2233">
                  <c:v>55158</c:v>
                </c:pt>
                <c:pt idx="2234">
                  <c:v>55165</c:v>
                </c:pt>
                <c:pt idx="2235">
                  <c:v>55172</c:v>
                </c:pt>
                <c:pt idx="2236">
                  <c:v>55179</c:v>
                </c:pt>
                <c:pt idx="2237">
                  <c:v>55186</c:v>
                </c:pt>
                <c:pt idx="2238">
                  <c:v>55193</c:v>
                </c:pt>
                <c:pt idx="2239">
                  <c:v>55200</c:v>
                </c:pt>
                <c:pt idx="2240">
                  <c:v>55207</c:v>
                </c:pt>
                <c:pt idx="2241">
                  <c:v>55214</c:v>
                </c:pt>
                <c:pt idx="2242">
                  <c:v>55221</c:v>
                </c:pt>
                <c:pt idx="2243">
                  <c:v>55228</c:v>
                </c:pt>
                <c:pt idx="2244">
                  <c:v>55235</c:v>
                </c:pt>
                <c:pt idx="2245">
                  <c:v>55242</c:v>
                </c:pt>
                <c:pt idx="2246">
                  <c:v>55249</c:v>
                </c:pt>
                <c:pt idx="2247">
                  <c:v>55256</c:v>
                </c:pt>
                <c:pt idx="2248">
                  <c:v>55263</c:v>
                </c:pt>
                <c:pt idx="2249">
                  <c:v>55270</c:v>
                </c:pt>
                <c:pt idx="2250">
                  <c:v>55277</c:v>
                </c:pt>
                <c:pt idx="2251">
                  <c:v>55285</c:v>
                </c:pt>
                <c:pt idx="2252">
                  <c:v>55291</c:v>
                </c:pt>
                <c:pt idx="2253">
                  <c:v>55298</c:v>
                </c:pt>
                <c:pt idx="2254">
                  <c:v>55305</c:v>
                </c:pt>
                <c:pt idx="2255">
                  <c:v>55312</c:v>
                </c:pt>
                <c:pt idx="2256">
                  <c:v>55319</c:v>
                </c:pt>
                <c:pt idx="2257">
                  <c:v>55326</c:v>
                </c:pt>
                <c:pt idx="2258">
                  <c:v>55333</c:v>
                </c:pt>
                <c:pt idx="2259">
                  <c:v>55340</c:v>
                </c:pt>
                <c:pt idx="2260">
                  <c:v>55347</c:v>
                </c:pt>
                <c:pt idx="2261">
                  <c:v>55354</c:v>
                </c:pt>
                <c:pt idx="2262">
                  <c:v>55361</c:v>
                </c:pt>
                <c:pt idx="2263">
                  <c:v>55368</c:v>
                </c:pt>
                <c:pt idx="2264">
                  <c:v>55375</c:v>
                </c:pt>
                <c:pt idx="2265">
                  <c:v>55382</c:v>
                </c:pt>
                <c:pt idx="2266">
                  <c:v>55389</c:v>
                </c:pt>
                <c:pt idx="2267">
                  <c:v>55396</c:v>
                </c:pt>
                <c:pt idx="2268">
                  <c:v>55403</c:v>
                </c:pt>
                <c:pt idx="2269">
                  <c:v>55410</c:v>
                </c:pt>
                <c:pt idx="2270">
                  <c:v>55417</c:v>
                </c:pt>
                <c:pt idx="2271">
                  <c:v>55424</c:v>
                </c:pt>
                <c:pt idx="2272">
                  <c:v>55431</c:v>
                </c:pt>
                <c:pt idx="2273">
                  <c:v>55438</c:v>
                </c:pt>
                <c:pt idx="2274">
                  <c:v>55445</c:v>
                </c:pt>
                <c:pt idx="2275">
                  <c:v>55452</c:v>
                </c:pt>
                <c:pt idx="2276">
                  <c:v>55459</c:v>
                </c:pt>
                <c:pt idx="2277">
                  <c:v>55466</c:v>
                </c:pt>
                <c:pt idx="2278">
                  <c:v>55473</c:v>
                </c:pt>
                <c:pt idx="2279">
                  <c:v>55480</c:v>
                </c:pt>
                <c:pt idx="2280">
                  <c:v>55487</c:v>
                </c:pt>
                <c:pt idx="2281">
                  <c:v>55494</c:v>
                </c:pt>
                <c:pt idx="2282">
                  <c:v>55501</c:v>
                </c:pt>
                <c:pt idx="2283">
                  <c:v>55508</c:v>
                </c:pt>
                <c:pt idx="2284">
                  <c:v>55516</c:v>
                </c:pt>
                <c:pt idx="2285">
                  <c:v>55523</c:v>
                </c:pt>
                <c:pt idx="2286">
                  <c:v>55530</c:v>
                </c:pt>
                <c:pt idx="2287">
                  <c:v>55537</c:v>
                </c:pt>
                <c:pt idx="2288">
                  <c:v>55544</c:v>
                </c:pt>
                <c:pt idx="2289">
                  <c:v>55551</c:v>
                </c:pt>
                <c:pt idx="2290">
                  <c:v>55558</c:v>
                </c:pt>
                <c:pt idx="2291">
                  <c:v>55565</c:v>
                </c:pt>
                <c:pt idx="2292">
                  <c:v>55572</c:v>
                </c:pt>
                <c:pt idx="2293">
                  <c:v>55579</c:v>
                </c:pt>
                <c:pt idx="2294">
                  <c:v>55586</c:v>
                </c:pt>
                <c:pt idx="2295">
                  <c:v>55593</c:v>
                </c:pt>
                <c:pt idx="2296">
                  <c:v>55600</c:v>
                </c:pt>
                <c:pt idx="2297">
                  <c:v>55607</c:v>
                </c:pt>
                <c:pt idx="2298">
                  <c:v>55614</c:v>
                </c:pt>
                <c:pt idx="2299">
                  <c:v>55621</c:v>
                </c:pt>
                <c:pt idx="2300">
                  <c:v>55632</c:v>
                </c:pt>
                <c:pt idx="2301">
                  <c:v>55635</c:v>
                </c:pt>
                <c:pt idx="2302">
                  <c:v>55645</c:v>
                </c:pt>
                <c:pt idx="2303">
                  <c:v>55652</c:v>
                </c:pt>
                <c:pt idx="2304">
                  <c:v>55659</c:v>
                </c:pt>
                <c:pt idx="2305">
                  <c:v>55666</c:v>
                </c:pt>
                <c:pt idx="2306">
                  <c:v>55674</c:v>
                </c:pt>
                <c:pt idx="2307">
                  <c:v>55682</c:v>
                </c:pt>
                <c:pt idx="2308">
                  <c:v>55688</c:v>
                </c:pt>
                <c:pt idx="2309">
                  <c:v>55696</c:v>
                </c:pt>
                <c:pt idx="2310">
                  <c:v>55703</c:v>
                </c:pt>
                <c:pt idx="2311">
                  <c:v>55710</c:v>
                </c:pt>
                <c:pt idx="2312">
                  <c:v>55717</c:v>
                </c:pt>
                <c:pt idx="2313">
                  <c:v>55724</c:v>
                </c:pt>
                <c:pt idx="2314">
                  <c:v>55731</c:v>
                </c:pt>
                <c:pt idx="2315">
                  <c:v>55738</c:v>
                </c:pt>
                <c:pt idx="2316">
                  <c:v>55745</c:v>
                </c:pt>
                <c:pt idx="2317">
                  <c:v>55752</c:v>
                </c:pt>
                <c:pt idx="2318">
                  <c:v>55759</c:v>
                </c:pt>
                <c:pt idx="2319">
                  <c:v>55766</c:v>
                </c:pt>
                <c:pt idx="2320">
                  <c:v>55773</c:v>
                </c:pt>
                <c:pt idx="2321">
                  <c:v>55780</c:v>
                </c:pt>
                <c:pt idx="2322">
                  <c:v>55787</c:v>
                </c:pt>
                <c:pt idx="2323">
                  <c:v>55794</c:v>
                </c:pt>
                <c:pt idx="2324">
                  <c:v>55801</c:v>
                </c:pt>
                <c:pt idx="2325">
                  <c:v>55808</c:v>
                </c:pt>
                <c:pt idx="2326">
                  <c:v>55815</c:v>
                </c:pt>
                <c:pt idx="2327">
                  <c:v>55822</c:v>
                </c:pt>
                <c:pt idx="2328">
                  <c:v>55829</c:v>
                </c:pt>
                <c:pt idx="2329">
                  <c:v>55836</c:v>
                </c:pt>
                <c:pt idx="2330">
                  <c:v>55843</c:v>
                </c:pt>
                <c:pt idx="2331">
                  <c:v>55850</c:v>
                </c:pt>
                <c:pt idx="2332">
                  <c:v>55857</c:v>
                </c:pt>
                <c:pt idx="2333">
                  <c:v>55864</c:v>
                </c:pt>
                <c:pt idx="2334">
                  <c:v>55871</c:v>
                </c:pt>
                <c:pt idx="2335">
                  <c:v>55883</c:v>
                </c:pt>
                <c:pt idx="2336">
                  <c:v>55887</c:v>
                </c:pt>
                <c:pt idx="2337">
                  <c:v>55893</c:v>
                </c:pt>
                <c:pt idx="2338">
                  <c:v>55900</c:v>
                </c:pt>
                <c:pt idx="2339">
                  <c:v>55907</c:v>
                </c:pt>
                <c:pt idx="2340">
                  <c:v>55914</c:v>
                </c:pt>
                <c:pt idx="2341">
                  <c:v>55921</c:v>
                </c:pt>
                <c:pt idx="2342">
                  <c:v>55928</c:v>
                </c:pt>
                <c:pt idx="2343">
                  <c:v>55935</c:v>
                </c:pt>
                <c:pt idx="2344">
                  <c:v>55942</c:v>
                </c:pt>
                <c:pt idx="2345">
                  <c:v>55949</c:v>
                </c:pt>
                <c:pt idx="2346">
                  <c:v>55956</c:v>
                </c:pt>
                <c:pt idx="2347">
                  <c:v>55963</c:v>
                </c:pt>
                <c:pt idx="2348">
                  <c:v>55970</c:v>
                </c:pt>
                <c:pt idx="2349">
                  <c:v>55977</c:v>
                </c:pt>
                <c:pt idx="2350">
                  <c:v>55984</c:v>
                </c:pt>
                <c:pt idx="2351">
                  <c:v>55991</c:v>
                </c:pt>
                <c:pt idx="2352">
                  <c:v>55998</c:v>
                </c:pt>
                <c:pt idx="2353">
                  <c:v>56006</c:v>
                </c:pt>
                <c:pt idx="2354">
                  <c:v>56012</c:v>
                </c:pt>
                <c:pt idx="2355">
                  <c:v>56020</c:v>
                </c:pt>
                <c:pt idx="2356">
                  <c:v>56026</c:v>
                </c:pt>
                <c:pt idx="2357">
                  <c:v>56033</c:v>
                </c:pt>
                <c:pt idx="2358">
                  <c:v>56040</c:v>
                </c:pt>
                <c:pt idx="2359">
                  <c:v>56047</c:v>
                </c:pt>
                <c:pt idx="2360">
                  <c:v>56054</c:v>
                </c:pt>
                <c:pt idx="2361">
                  <c:v>56061</c:v>
                </c:pt>
                <c:pt idx="2362">
                  <c:v>56068</c:v>
                </c:pt>
                <c:pt idx="2363">
                  <c:v>56075</c:v>
                </c:pt>
                <c:pt idx="2364">
                  <c:v>56082</c:v>
                </c:pt>
                <c:pt idx="2365">
                  <c:v>56089</c:v>
                </c:pt>
                <c:pt idx="2366">
                  <c:v>56096</c:v>
                </c:pt>
                <c:pt idx="2367">
                  <c:v>56103</c:v>
                </c:pt>
                <c:pt idx="2368">
                  <c:v>56110</c:v>
                </c:pt>
                <c:pt idx="2369">
                  <c:v>56117</c:v>
                </c:pt>
                <c:pt idx="2370">
                  <c:v>56124</c:v>
                </c:pt>
                <c:pt idx="2371">
                  <c:v>56131</c:v>
                </c:pt>
                <c:pt idx="2372">
                  <c:v>56138</c:v>
                </c:pt>
                <c:pt idx="2373">
                  <c:v>56145</c:v>
                </c:pt>
                <c:pt idx="2374">
                  <c:v>56152</c:v>
                </c:pt>
                <c:pt idx="2375">
                  <c:v>56159</c:v>
                </c:pt>
                <c:pt idx="2376">
                  <c:v>56166</c:v>
                </c:pt>
                <c:pt idx="2377">
                  <c:v>56173</c:v>
                </c:pt>
                <c:pt idx="2378">
                  <c:v>56180</c:v>
                </c:pt>
                <c:pt idx="2379">
                  <c:v>56187</c:v>
                </c:pt>
                <c:pt idx="2380">
                  <c:v>56194</c:v>
                </c:pt>
                <c:pt idx="2381">
                  <c:v>56201</c:v>
                </c:pt>
                <c:pt idx="2382">
                  <c:v>56208</c:v>
                </c:pt>
                <c:pt idx="2383">
                  <c:v>56215</c:v>
                </c:pt>
                <c:pt idx="2384">
                  <c:v>56222</c:v>
                </c:pt>
                <c:pt idx="2385">
                  <c:v>56229</c:v>
                </c:pt>
                <c:pt idx="2386">
                  <c:v>56236</c:v>
                </c:pt>
                <c:pt idx="2387">
                  <c:v>56248</c:v>
                </c:pt>
                <c:pt idx="2388">
                  <c:v>56254</c:v>
                </c:pt>
                <c:pt idx="2389">
                  <c:v>56258</c:v>
                </c:pt>
                <c:pt idx="2390">
                  <c:v>56265</c:v>
                </c:pt>
                <c:pt idx="2391">
                  <c:v>56272</c:v>
                </c:pt>
                <c:pt idx="2392">
                  <c:v>56279</c:v>
                </c:pt>
                <c:pt idx="2393">
                  <c:v>56286</c:v>
                </c:pt>
                <c:pt idx="2394">
                  <c:v>56293</c:v>
                </c:pt>
                <c:pt idx="2395">
                  <c:v>56300</c:v>
                </c:pt>
                <c:pt idx="2396">
                  <c:v>56307</c:v>
                </c:pt>
                <c:pt idx="2397">
                  <c:v>56314</c:v>
                </c:pt>
                <c:pt idx="2398">
                  <c:v>56321</c:v>
                </c:pt>
                <c:pt idx="2399">
                  <c:v>56328</c:v>
                </c:pt>
                <c:pt idx="2400">
                  <c:v>56339</c:v>
                </c:pt>
                <c:pt idx="2401">
                  <c:v>56342</c:v>
                </c:pt>
                <c:pt idx="2402">
                  <c:v>56349</c:v>
                </c:pt>
                <c:pt idx="2403">
                  <c:v>56356</c:v>
                </c:pt>
                <c:pt idx="2404">
                  <c:v>56363</c:v>
                </c:pt>
                <c:pt idx="2405">
                  <c:v>56373</c:v>
                </c:pt>
                <c:pt idx="2406">
                  <c:v>56380</c:v>
                </c:pt>
                <c:pt idx="2407">
                  <c:v>56384</c:v>
                </c:pt>
                <c:pt idx="2408">
                  <c:v>56391</c:v>
                </c:pt>
                <c:pt idx="2409">
                  <c:v>56398</c:v>
                </c:pt>
                <c:pt idx="2410">
                  <c:v>56405</c:v>
                </c:pt>
                <c:pt idx="2411">
                  <c:v>56412</c:v>
                </c:pt>
                <c:pt idx="2412">
                  <c:v>56422</c:v>
                </c:pt>
                <c:pt idx="2413">
                  <c:v>56426</c:v>
                </c:pt>
                <c:pt idx="2414">
                  <c:v>56433</c:v>
                </c:pt>
                <c:pt idx="2415">
                  <c:v>56440</c:v>
                </c:pt>
                <c:pt idx="2416">
                  <c:v>56447</c:v>
                </c:pt>
                <c:pt idx="2417">
                  <c:v>56454</c:v>
                </c:pt>
                <c:pt idx="2418">
                  <c:v>56461</c:v>
                </c:pt>
                <c:pt idx="2419">
                  <c:v>56468</c:v>
                </c:pt>
                <c:pt idx="2420">
                  <c:v>56475</c:v>
                </c:pt>
                <c:pt idx="2421">
                  <c:v>56482</c:v>
                </c:pt>
                <c:pt idx="2422">
                  <c:v>56489</c:v>
                </c:pt>
                <c:pt idx="2423">
                  <c:v>56496</c:v>
                </c:pt>
                <c:pt idx="2424">
                  <c:v>56503</c:v>
                </c:pt>
                <c:pt idx="2425">
                  <c:v>56510</c:v>
                </c:pt>
                <c:pt idx="2426">
                  <c:v>56517</c:v>
                </c:pt>
                <c:pt idx="2427">
                  <c:v>56524</c:v>
                </c:pt>
                <c:pt idx="2428">
                  <c:v>56531</c:v>
                </c:pt>
                <c:pt idx="2429">
                  <c:v>56538</c:v>
                </c:pt>
                <c:pt idx="2430">
                  <c:v>56545</c:v>
                </c:pt>
                <c:pt idx="2431">
                  <c:v>56552</c:v>
                </c:pt>
                <c:pt idx="2432">
                  <c:v>56559</c:v>
                </c:pt>
                <c:pt idx="2433">
                  <c:v>56566</c:v>
                </c:pt>
                <c:pt idx="2434">
                  <c:v>56573</c:v>
                </c:pt>
                <c:pt idx="2435">
                  <c:v>56580</c:v>
                </c:pt>
                <c:pt idx="2436">
                  <c:v>56587</c:v>
                </c:pt>
                <c:pt idx="2437">
                  <c:v>56594</c:v>
                </c:pt>
                <c:pt idx="2438">
                  <c:v>56601</c:v>
                </c:pt>
                <c:pt idx="2439">
                  <c:v>56612</c:v>
                </c:pt>
                <c:pt idx="2440">
                  <c:v>56619</c:v>
                </c:pt>
                <c:pt idx="2441">
                  <c:v>56625</c:v>
                </c:pt>
                <c:pt idx="2442">
                  <c:v>56632</c:v>
                </c:pt>
                <c:pt idx="2443">
                  <c:v>56639</c:v>
                </c:pt>
                <c:pt idx="2444">
                  <c:v>56646</c:v>
                </c:pt>
                <c:pt idx="2445">
                  <c:v>56653</c:v>
                </c:pt>
                <c:pt idx="2446">
                  <c:v>56660</c:v>
                </c:pt>
                <c:pt idx="2447">
                  <c:v>56667</c:v>
                </c:pt>
                <c:pt idx="2448">
                  <c:v>56674</c:v>
                </c:pt>
                <c:pt idx="2449">
                  <c:v>56681</c:v>
                </c:pt>
                <c:pt idx="2450">
                  <c:v>56688</c:v>
                </c:pt>
                <c:pt idx="2451">
                  <c:v>56695</c:v>
                </c:pt>
                <c:pt idx="2452">
                  <c:v>56702</c:v>
                </c:pt>
                <c:pt idx="2453">
                  <c:v>56709</c:v>
                </c:pt>
                <c:pt idx="2454">
                  <c:v>56716</c:v>
                </c:pt>
                <c:pt idx="2455">
                  <c:v>56725</c:v>
                </c:pt>
                <c:pt idx="2456">
                  <c:v>56730</c:v>
                </c:pt>
                <c:pt idx="2457">
                  <c:v>56737</c:v>
                </c:pt>
                <c:pt idx="2458">
                  <c:v>56744</c:v>
                </c:pt>
                <c:pt idx="2459">
                  <c:v>56751</c:v>
                </c:pt>
                <c:pt idx="2460">
                  <c:v>56758</c:v>
                </c:pt>
                <c:pt idx="2461">
                  <c:v>56766</c:v>
                </c:pt>
                <c:pt idx="2462">
                  <c:v>56774</c:v>
                </c:pt>
                <c:pt idx="2463">
                  <c:v>56780</c:v>
                </c:pt>
                <c:pt idx="2464">
                  <c:v>56787</c:v>
                </c:pt>
                <c:pt idx="2465">
                  <c:v>56795</c:v>
                </c:pt>
                <c:pt idx="2466">
                  <c:v>56802</c:v>
                </c:pt>
                <c:pt idx="2467">
                  <c:v>56809</c:v>
                </c:pt>
                <c:pt idx="2468">
                  <c:v>56816</c:v>
                </c:pt>
                <c:pt idx="2469">
                  <c:v>56823</c:v>
                </c:pt>
                <c:pt idx="2470">
                  <c:v>56830</c:v>
                </c:pt>
                <c:pt idx="2471">
                  <c:v>56837</c:v>
                </c:pt>
                <c:pt idx="2472">
                  <c:v>56844</c:v>
                </c:pt>
                <c:pt idx="2473">
                  <c:v>56851</c:v>
                </c:pt>
                <c:pt idx="2474">
                  <c:v>56858</c:v>
                </c:pt>
                <c:pt idx="2475">
                  <c:v>56865</c:v>
                </c:pt>
                <c:pt idx="2476">
                  <c:v>56872</c:v>
                </c:pt>
                <c:pt idx="2477">
                  <c:v>56879</c:v>
                </c:pt>
                <c:pt idx="2478">
                  <c:v>56886</c:v>
                </c:pt>
                <c:pt idx="2479">
                  <c:v>56893</c:v>
                </c:pt>
                <c:pt idx="2480">
                  <c:v>56900</c:v>
                </c:pt>
                <c:pt idx="2481">
                  <c:v>56907</c:v>
                </c:pt>
                <c:pt idx="2482">
                  <c:v>56914</c:v>
                </c:pt>
                <c:pt idx="2483">
                  <c:v>56921</c:v>
                </c:pt>
                <c:pt idx="2484">
                  <c:v>56928</c:v>
                </c:pt>
                <c:pt idx="2485">
                  <c:v>56935</c:v>
                </c:pt>
                <c:pt idx="2486">
                  <c:v>56942</c:v>
                </c:pt>
                <c:pt idx="2487">
                  <c:v>56949</c:v>
                </c:pt>
                <c:pt idx="2488">
                  <c:v>56956</c:v>
                </c:pt>
                <c:pt idx="2489">
                  <c:v>56963</c:v>
                </c:pt>
                <c:pt idx="2490">
                  <c:v>56970</c:v>
                </c:pt>
                <c:pt idx="2491">
                  <c:v>56977</c:v>
                </c:pt>
                <c:pt idx="2492">
                  <c:v>56984</c:v>
                </c:pt>
                <c:pt idx="2493">
                  <c:v>56991</c:v>
                </c:pt>
                <c:pt idx="2494">
                  <c:v>56998</c:v>
                </c:pt>
                <c:pt idx="2495">
                  <c:v>57005</c:v>
                </c:pt>
                <c:pt idx="2496">
                  <c:v>57012</c:v>
                </c:pt>
                <c:pt idx="2497">
                  <c:v>57019</c:v>
                </c:pt>
                <c:pt idx="2498">
                  <c:v>57026</c:v>
                </c:pt>
                <c:pt idx="2499">
                  <c:v>57033</c:v>
                </c:pt>
                <c:pt idx="2500">
                  <c:v>57040</c:v>
                </c:pt>
                <c:pt idx="2501">
                  <c:v>57047</c:v>
                </c:pt>
                <c:pt idx="2502">
                  <c:v>57054</c:v>
                </c:pt>
                <c:pt idx="2503">
                  <c:v>57061</c:v>
                </c:pt>
                <c:pt idx="2504">
                  <c:v>57068</c:v>
                </c:pt>
                <c:pt idx="2505">
                  <c:v>57076</c:v>
                </c:pt>
                <c:pt idx="2506">
                  <c:v>57083</c:v>
                </c:pt>
                <c:pt idx="2507">
                  <c:v>57090</c:v>
                </c:pt>
                <c:pt idx="2508">
                  <c:v>57097</c:v>
                </c:pt>
                <c:pt idx="2509">
                  <c:v>57104</c:v>
                </c:pt>
                <c:pt idx="2510">
                  <c:v>57112</c:v>
                </c:pt>
                <c:pt idx="2511">
                  <c:v>57118</c:v>
                </c:pt>
                <c:pt idx="2512">
                  <c:v>57125</c:v>
                </c:pt>
                <c:pt idx="2513">
                  <c:v>57132</c:v>
                </c:pt>
                <c:pt idx="2514">
                  <c:v>57139</c:v>
                </c:pt>
                <c:pt idx="2515">
                  <c:v>57146</c:v>
                </c:pt>
                <c:pt idx="2516">
                  <c:v>57153</c:v>
                </c:pt>
                <c:pt idx="2517">
                  <c:v>57160</c:v>
                </c:pt>
                <c:pt idx="2518">
                  <c:v>57167</c:v>
                </c:pt>
                <c:pt idx="2519">
                  <c:v>57174</c:v>
                </c:pt>
                <c:pt idx="2520">
                  <c:v>57181</c:v>
                </c:pt>
                <c:pt idx="2521">
                  <c:v>57188</c:v>
                </c:pt>
                <c:pt idx="2522">
                  <c:v>57195</c:v>
                </c:pt>
                <c:pt idx="2523">
                  <c:v>57202</c:v>
                </c:pt>
                <c:pt idx="2524">
                  <c:v>57209</c:v>
                </c:pt>
                <c:pt idx="2525">
                  <c:v>57216</c:v>
                </c:pt>
                <c:pt idx="2526">
                  <c:v>57223</c:v>
                </c:pt>
                <c:pt idx="2527">
                  <c:v>57230</c:v>
                </c:pt>
                <c:pt idx="2528">
                  <c:v>57237</c:v>
                </c:pt>
                <c:pt idx="2529">
                  <c:v>57244</c:v>
                </c:pt>
                <c:pt idx="2530">
                  <c:v>57251</c:v>
                </c:pt>
                <c:pt idx="2531">
                  <c:v>57258</c:v>
                </c:pt>
                <c:pt idx="2532">
                  <c:v>57265</c:v>
                </c:pt>
                <c:pt idx="2533">
                  <c:v>57272</c:v>
                </c:pt>
                <c:pt idx="2534">
                  <c:v>57279</c:v>
                </c:pt>
                <c:pt idx="2535">
                  <c:v>57286</c:v>
                </c:pt>
                <c:pt idx="2536">
                  <c:v>57293</c:v>
                </c:pt>
                <c:pt idx="2537">
                  <c:v>57300</c:v>
                </c:pt>
                <c:pt idx="2538">
                  <c:v>57307</c:v>
                </c:pt>
                <c:pt idx="2539">
                  <c:v>57314</c:v>
                </c:pt>
                <c:pt idx="2540">
                  <c:v>57321</c:v>
                </c:pt>
                <c:pt idx="2541">
                  <c:v>57328</c:v>
                </c:pt>
                <c:pt idx="2542">
                  <c:v>57335</c:v>
                </c:pt>
                <c:pt idx="2543">
                  <c:v>57343</c:v>
                </c:pt>
                <c:pt idx="2544">
                  <c:v>57350</c:v>
                </c:pt>
                <c:pt idx="2545">
                  <c:v>57357</c:v>
                </c:pt>
                <c:pt idx="2546">
                  <c:v>57364</c:v>
                </c:pt>
                <c:pt idx="2547">
                  <c:v>57371</c:v>
                </c:pt>
                <c:pt idx="2548">
                  <c:v>57378</c:v>
                </c:pt>
                <c:pt idx="2549">
                  <c:v>57385</c:v>
                </c:pt>
                <c:pt idx="2550">
                  <c:v>57392</c:v>
                </c:pt>
                <c:pt idx="2551">
                  <c:v>57399</c:v>
                </c:pt>
                <c:pt idx="2552">
                  <c:v>57406</c:v>
                </c:pt>
                <c:pt idx="2553">
                  <c:v>57413</c:v>
                </c:pt>
                <c:pt idx="2554">
                  <c:v>57420</c:v>
                </c:pt>
                <c:pt idx="2555">
                  <c:v>57427</c:v>
                </c:pt>
                <c:pt idx="2556">
                  <c:v>57434</c:v>
                </c:pt>
                <c:pt idx="2557">
                  <c:v>57441</c:v>
                </c:pt>
                <c:pt idx="2558">
                  <c:v>57448</c:v>
                </c:pt>
                <c:pt idx="2559">
                  <c:v>57459</c:v>
                </c:pt>
                <c:pt idx="2560">
                  <c:v>57462</c:v>
                </c:pt>
                <c:pt idx="2561">
                  <c:v>57469</c:v>
                </c:pt>
                <c:pt idx="2562">
                  <c:v>57476</c:v>
                </c:pt>
                <c:pt idx="2563">
                  <c:v>57483</c:v>
                </c:pt>
                <c:pt idx="2564">
                  <c:v>57490</c:v>
                </c:pt>
                <c:pt idx="2565">
                  <c:v>57500</c:v>
                </c:pt>
                <c:pt idx="2566">
                  <c:v>57504</c:v>
                </c:pt>
                <c:pt idx="2567">
                  <c:v>57511</c:v>
                </c:pt>
                <c:pt idx="2568">
                  <c:v>57521</c:v>
                </c:pt>
                <c:pt idx="2569">
                  <c:v>57525</c:v>
                </c:pt>
                <c:pt idx="2570">
                  <c:v>57532</c:v>
                </c:pt>
                <c:pt idx="2571">
                  <c:v>57539</c:v>
                </c:pt>
                <c:pt idx="2572">
                  <c:v>57546</c:v>
                </c:pt>
                <c:pt idx="2573">
                  <c:v>57553</c:v>
                </c:pt>
                <c:pt idx="2574">
                  <c:v>57560</c:v>
                </c:pt>
                <c:pt idx="2575">
                  <c:v>57567</c:v>
                </c:pt>
                <c:pt idx="2576">
                  <c:v>57574</c:v>
                </c:pt>
                <c:pt idx="2577">
                  <c:v>57581</c:v>
                </c:pt>
                <c:pt idx="2578">
                  <c:v>57588</c:v>
                </c:pt>
                <c:pt idx="2579">
                  <c:v>57595</c:v>
                </c:pt>
                <c:pt idx="2580">
                  <c:v>57602</c:v>
                </c:pt>
                <c:pt idx="2581">
                  <c:v>57609</c:v>
                </c:pt>
                <c:pt idx="2582">
                  <c:v>57616</c:v>
                </c:pt>
                <c:pt idx="2583">
                  <c:v>57623</c:v>
                </c:pt>
                <c:pt idx="2584">
                  <c:v>57630</c:v>
                </c:pt>
                <c:pt idx="2585">
                  <c:v>57637</c:v>
                </c:pt>
                <c:pt idx="2586">
                  <c:v>57644</c:v>
                </c:pt>
                <c:pt idx="2587">
                  <c:v>57651</c:v>
                </c:pt>
                <c:pt idx="2588">
                  <c:v>57658</c:v>
                </c:pt>
                <c:pt idx="2589">
                  <c:v>57665</c:v>
                </c:pt>
                <c:pt idx="2590">
                  <c:v>57672</c:v>
                </c:pt>
                <c:pt idx="2591">
                  <c:v>57679</c:v>
                </c:pt>
                <c:pt idx="2592">
                  <c:v>57686</c:v>
                </c:pt>
                <c:pt idx="2593">
                  <c:v>57693</c:v>
                </c:pt>
                <c:pt idx="2594">
                  <c:v>57700</c:v>
                </c:pt>
                <c:pt idx="2595">
                  <c:v>57712</c:v>
                </c:pt>
                <c:pt idx="2596">
                  <c:v>57717</c:v>
                </c:pt>
                <c:pt idx="2597">
                  <c:v>57724</c:v>
                </c:pt>
                <c:pt idx="2598">
                  <c:v>57731</c:v>
                </c:pt>
                <c:pt idx="2599">
                  <c:v>57738</c:v>
                </c:pt>
                <c:pt idx="2600">
                  <c:v>57745</c:v>
                </c:pt>
                <c:pt idx="2601">
                  <c:v>57752</c:v>
                </c:pt>
                <c:pt idx="2602">
                  <c:v>57759</c:v>
                </c:pt>
                <c:pt idx="2603">
                  <c:v>57766</c:v>
                </c:pt>
                <c:pt idx="2604">
                  <c:v>57773</c:v>
                </c:pt>
                <c:pt idx="2605">
                  <c:v>57780</c:v>
                </c:pt>
                <c:pt idx="2606">
                  <c:v>57787</c:v>
                </c:pt>
                <c:pt idx="2607">
                  <c:v>57794</c:v>
                </c:pt>
                <c:pt idx="2608">
                  <c:v>57801</c:v>
                </c:pt>
                <c:pt idx="2609">
                  <c:v>57808</c:v>
                </c:pt>
                <c:pt idx="2610">
                  <c:v>57817</c:v>
                </c:pt>
                <c:pt idx="2611">
                  <c:v>57822</c:v>
                </c:pt>
                <c:pt idx="2612">
                  <c:v>57829</c:v>
                </c:pt>
                <c:pt idx="2613">
                  <c:v>57836</c:v>
                </c:pt>
                <c:pt idx="2614">
                  <c:v>57843</c:v>
                </c:pt>
                <c:pt idx="2615">
                  <c:v>57850</c:v>
                </c:pt>
                <c:pt idx="2616">
                  <c:v>57858</c:v>
                </c:pt>
                <c:pt idx="2617">
                  <c:v>57866</c:v>
                </c:pt>
                <c:pt idx="2618">
                  <c:v>57872</c:v>
                </c:pt>
                <c:pt idx="2619">
                  <c:v>57879</c:v>
                </c:pt>
                <c:pt idx="2620">
                  <c:v>57887</c:v>
                </c:pt>
                <c:pt idx="2621">
                  <c:v>57894</c:v>
                </c:pt>
                <c:pt idx="2622">
                  <c:v>57901</c:v>
                </c:pt>
                <c:pt idx="2623">
                  <c:v>57908</c:v>
                </c:pt>
                <c:pt idx="2624">
                  <c:v>57915</c:v>
                </c:pt>
                <c:pt idx="2625">
                  <c:v>57922</c:v>
                </c:pt>
                <c:pt idx="2626">
                  <c:v>57929</c:v>
                </c:pt>
                <c:pt idx="2627">
                  <c:v>57936</c:v>
                </c:pt>
                <c:pt idx="2628">
                  <c:v>57943</c:v>
                </c:pt>
                <c:pt idx="2629">
                  <c:v>57950</c:v>
                </c:pt>
                <c:pt idx="2630">
                  <c:v>57957</c:v>
                </c:pt>
                <c:pt idx="2631">
                  <c:v>57964</c:v>
                </c:pt>
                <c:pt idx="2632">
                  <c:v>57971</c:v>
                </c:pt>
                <c:pt idx="2633">
                  <c:v>57978</c:v>
                </c:pt>
                <c:pt idx="2634">
                  <c:v>57985</c:v>
                </c:pt>
                <c:pt idx="2635">
                  <c:v>57992</c:v>
                </c:pt>
                <c:pt idx="2636">
                  <c:v>57999</c:v>
                </c:pt>
                <c:pt idx="2637">
                  <c:v>58006</c:v>
                </c:pt>
                <c:pt idx="2638">
                  <c:v>58013</c:v>
                </c:pt>
                <c:pt idx="2639">
                  <c:v>58020</c:v>
                </c:pt>
                <c:pt idx="2640">
                  <c:v>58027</c:v>
                </c:pt>
                <c:pt idx="2641">
                  <c:v>58034</c:v>
                </c:pt>
                <c:pt idx="2642">
                  <c:v>58041</c:v>
                </c:pt>
                <c:pt idx="2643">
                  <c:v>58048</c:v>
                </c:pt>
                <c:pt idx="2644">
                  <c:v>58055</c:v>
                </c:pt>
                <c:pt idx="2645">
                  <c:v>58062</c:v>
                </c:pt>
                <c:pt idx="2646">
                  <c:v>58074</c:v>
                </c:pt>
                <c:pt idx="2647">
                  <c:v>58078</c:v>
                </c:pt>
                <c:pt idx="2648">
                  <c:v>58084</c:v>
                </c:pt>
                <c:pt idx="2649">
                  <c:v>58091</c:v>
                </c:pt>
                <c:pt idx="2650">
                  <c:v>58098</c:v>
                </c:pt>
                <c:pt idx="2651">
                  <c:v>58105</c:v>
                </c:pt>
                <c:pt idx="2652">
                  <c:v>58112</c:v>
                </c:pt>
                <c:pt idx="2653">
                  <c:v>58119</c:v>
                </c:pt>
                <c:pt idx="2654">
                  <c:v>58126</c:v>
                </c:pt>
                <c:pt idx="2655">
                  <c:v>58133</c:v>
                </c:pt>
                <c:pt idx="2656">
                  <c:v>58140</c:v>
                </c:pt>
                <c:pt idx="2657">
                  <c:v>58147</c:v>
                </c:pt>
                <c:pt idx="2658">
                  <c:v>58154</c:v>
                </c:pt>
                <c:pt idx="2659">
                  <c:v>58161</c:v>
                </c:pt>
                <c:pt idx="2660">
                  <c:v>58168</c:v>
                </c:pt>
                <c:pt idx="2661">
                  <c:v>58175</c:v>
                </c:pt>
                <c:pt idx="2662">
                  <c:v>58182</c:v>
                </c:pt>
                <c:pt idx="2663">
                  <c:v>58189</c:v>
                </c:pt>
                <c:pt idx="2664">
                  <c:v>58197</c:v>
                </c:pt>
                <c:pt idx="2665">
                  <c:v>58204</c:v>
                </c:pt>
                <c:pt idx="2666">
                  <c:v>58210</c:v>
                </c:pt>
                <c:pt idx="2667">
                  <c:v>58217</c:v>
                </c:pt>
                <c:pt idx="2668">
                  <c:v>58224</c:v>
                </c:pt>
                <c:pt idx="2669">
                  <c:v>58231</c:v>
                </c:pt>
                <c:pt idx="2670">
                  <c:v>58238</c:v>
                </c:pt>
                <c:pt idx="2671">
                  <c:v>58245</c:v>
                </c:pt>
                <c:pt idx="2672">
                  <c:v>58252</c:v>
                </c:pt>
                <c:pt idx="2673">
                  <c:v>58259</c:v>
                </c:pt>
                <c:pt idx="2674">
                  <c:v>58266</c:v>
                </c:pt>
                <c:pt idx="2675">
                  <c:v>58273</c:v>
                </c:pt>
                <c:pt idx="2676">
                  <c:v>58280</c:v>
                </c:pt>
                <c:pt idx="2677">
                  <c:v>58287</c:v>
                </c:pt>
                <c:pt idx="2678">
                  <c:v>58294</c:v>
                </c:pt>
                <c:pt idx="2679">
                  <c:v>58301</c:v>
                </c:pt>
                <c:pt idx="2680">
                  <c:v>58308</c:v>
                </c:pt>
                <c:pt idx="2681">
                  <c:v>58315</c:v>
                </c:pt>
                <c:pt idx="2682">
                  <c:v>58322</c:v>
                </c:pt>
                <c:pt idx="2683">
                  <c:v>58329</c:v>
                </c:pt>
                <c:pt idx="2684">
                  <c:v>58336</c:v>
                </c:pt>
                <c:pt idx="2685">
                  <c:v>58343</c:v>
                </c:pt>
                <c:pt idx="2686">
                  <c:v>58350</c:v>
                </c:pt>
                <c:pt idx="2687">
                  <c:v>58357</c:v>
                </c:pt>
                <c:pt idx="2688">
                  <c:v>58364</c:v>
                </c:pt>
                <c:pt idx="2689">
                  <c:v>58371</c:v>
                </c:pt>
                <c:pt idx="2690">
                  <c:v>58378</c:v>
                </c:pt>
                <c:pt idx="2691">
                  <c:v>58385</c:v>
                </c:pt>
                <c:pt idx="2692">
                  <c:v>58392</c:v>
                </c:pt>
                <c:pt idx="2693">
                  <c:v>58399</c:v>
                </c:pt>
                <c:pt idx="2694">
                  <c:v>58406</c:v>
                </c:pt>
                <c:pt idx="2695">
                  <c:v>58413</c:v>
                </c:pt>
                <c:pt idx="2696">
                  <c:v>58420</c:v>
                </c:pt>
                <c:pt idx="2697">
                  <c:v>58427</c:v>
                </c:pt>
                <c:pt idx="2698">
                  <c:v>58439</c:v>
                </c:pt>
                <c:pt idx="2699">
                  <c:v>58445</c:v>
                </c:pt>
                <c:pt idx="2700">
                  <c:v>58449</c:v>
                </c:pt>
                <c:pt idx="2701">
                  <c:v>58456</c:v>
                </c:pt>
                <c:pt idx="2702">
                  <c:v>58463</c:v>
                </c:pt>
                <c:pt idx="2703">
                  <c:v>58470</c:v>
                </c:pt>
                <c:pt idx="2704">
                  <c:v>58477</c:v>
                </c:pt>
                <c:pt idx="2705">
                  <c:v>58484</c:v>
                </c:pt>
                <c:pt idx="2706">
                  <c:v>58491</c:v>
                </c:pt>
                <c:pt idx="2707">
                  <c:v>58498</c:v>
                </c:pt>
                <c:pt idx="2708">
                  <c:v>58505</c:v>
                </c:pt>
                <c:pt idx="2709">
                  <c:v>58512</c:v>
                </c:pt>
                <c:pt idx="2710">
                  <c:v>58519</c:v>
                </c:pt>
                <c:pt idx="2711">
                  <c:v>58526</c:v>
                </c:pt>
                <c:pt idx="2712">
                  <c:v>58533</c:v>
                </c:pt>
                <c:pt idx="2713">
                  <c:v>58540</c:v>
                </c:pt>
                <c:pt idx="2714">
                  <c:v>58551</c:v>
                </c:pt>
                <c:pt idx="2715">
                  <c:v>58554</c:v>
                </c:pt>
                <c:pt idx="2716">
                  <c:v>58561</c:v>
                </c:pt>
                <c:pt idx="2717">
                  <c:v>58568</c:v>
                </c:pt>
                <c:pt idx="2718">
                  <c:v>58575</c:v>
                </c:pt>
                <c:pt idx="2719">
                  <c:v>58582</c:v>
                </c:pt>
                <c:pt idx="2720">
                  <c:v>58592</c:v>
                </c:pt>
                <c:pt idx="2721">
                  <c:v>58596</c:v>
                </c:pt>
                <c:pt idx="2722">
                  <c:v>58603</c:v>
                </c:pt>
                <c:pt idx="2723">
                  <c:v>58610</c:v>
                </c:pt>
                <c:pt idx="2724">
                  <c:v>58620</c:v>
                </c:pt>
                <c:pt idx="2725">
                  <c:v>58624</c:v>
                </c:pt>
                <c:pt idx="2726">
                  <c:v>58631</c:v>
                </c:pt>
                <c:pt idx="2727">
                  <c:v>58638</c:v>
                </c:pt>
                <c:pt idx="2728">
                  <c:v>58645</c:v>
                </c:pt>
                <c:pt idx="2729">
                  <c:v>58652</c:v>
                </c:pt>
                <c:pt idx="2730">
                  <c:v>58659</c:v>
                </c:pt>
                <c:pt idx="2731">
                  <c:v>58666</c:v>
                </c:pt>
                <c:pt idx="2732">
                  <c:v>58673</c:v>
                </c:pt>
                <c:pt idx="2733">
                  <c:v>58680</c:v>
                </c:pt>
                <c:pt idx="2734">
                  <c:v>58687</c:v>
                </c:pt>
                <c:pt idx="2735">
                  <c:v>58694</c:v>
                </c:pt>
                <c:pt idx="2736">
                  <c:v>58701</c:v>
                </c:pt>
                <c:pt idx="2737">
                  <c:v>58708</c:v>
                </c:pt>
                <c:pt idx="2738">
                  <c:v>58715</c:v>
                </c:pt>
                <c:pt idx="2739">
                  <c:v>58722</c:v>
                </c:pt>
                <c:pt idx="2740">
                  <c:v>58729</c:v>
                </c:pt>
                <c:pt idx="2741">
                  <c:v>58736</c:v>
                </c:pt>
                <c:pt idx="2742">
                  <c:v>58743</c:v>
                </c:pt>
                <c:pt idx="2743">
                  <c:v>58750</c:v>
                </c:pt>
                <c:pt idx="2744">
                  <c:v>58757</c:v>
                </c:pt>
                <c:pt idx="2745">
                  <c:v>58764</c:v>
                </c:pt>
                <c:pt idx="2746">
                  <c:v>58771</c:v>
                </c:pt>
                <c:pt idx="2747">
                  <c:v>58778</c:v>
                </c:pt>
                <c:pt idx="2748">
                  <c:v>58785</c:v>
                </c:pt>
                <c:pt idx="2749">
                  <c:v>58792</c:v>
                </c:pt>
                <c:pt idx="2750">
                  <c:v>58802</c:v>
                </c:pt>
                <c:pt idx="2751">
                  <c:v>58809</c:v>
                </c:pt>
                <c:pt idx="2752">
                  <c:v>58816</c:v>
                </c:pt>
                <c:pt idx="2753">
                  <c:v>58820</c:v>
                </c:pt>
                <c:pt idx="2754">
                  <c:v>58827</c:v>
                </c:pt>
                <c:pt idx="2755">
                  <c:v>58834</c:v>
                </c:pt>
                <c:pt idx="2756">
                  <c:v>58841</c:v>
                </c:pt>
                <c:pt idx="2757">
                  <c:v>58848</c:v>
                </c:pt>
                <c:pt idx="2758">
                  <c:v>58855</c:v>
                </c:pt>
                <c:pt idx="2759">
                  <c:v>58862</c:v>
                </c:pt>
                <c:pt idx="2760">
                  <c:v>58869</c:v>
                </c:pt>
                <c:pt idx="2761">
                  <c:v>58876</c:v>
                </c:pt>
                <c:pt idx="2762">
                  <c:v>58883</c:v>
                </c:pt>
                <c:pt idx="2763">
                  <c:v>58890</c:v>
                </c:pt>
                <c:pt idx="2764">
                  <c:v>58897</c:v>
                </c:pt>
                <c:pt idx="2765">
                  <c:v>58908</c:v>
                </c:pt>
                <c:pt idx="2766">
                  <c:v>58911</c:v>
                </c:pt>
                <c:pt idx="2767">
                  <c:v>58918</c:v>
                </c:pt>
                <c:pt idx="2768">
                  <c:v>58925</c:v>
                </c:pt>
                <c:pt idx="2769">
                  <c:v>58932</c:v>
                </c:pt>
                <c:pt idx="2770">
                  <c:v>58939</c:v>
                </c:pt>
                <c:pt idx="2771">
                  <c:v>58949</c:v>
                </c:pt>
                <c:pt idx="2772">
                  <c:v>58953</c:v>
                </c:pt>
                <c:pt idx="2773">
                  <c:v>58960</c:v>
                </c:pt>
                <c:pt idx="2774">
                  <c:v>58967</c:v>
                </c:pt>
                <c:pt idx="2775">
                  <c:v>58974</c:v>
                </c:pt>
                <c:pt idx="2776">
                  <c:v>58984</c:v>
                </c:pt>
                <c:pt idx="2777">
                  <c:v>58988</c:v>
                </c:pt>
                <c:pt idx="2778">
                  <c:v>58995</c:v>
                </c:pt>
                <c:pt idx="2779">
                  <c:v>59002</c:v>
                </c:pt>
                <c:pt idx="2780">
                  <c:v>59009</c:v>
                </c:pt>
                <c:pt idx="2781">
                  <c:v>59016</c:v>
                </c:pt>
                <c:pt idx="2782">
                  <c:v>59023</c:v>
                </c:pt>
                <c:pt idx="2783">
                  <c:v>59030</c:v>
                </c:pt>
                <c:pt idx="2784">
                  <c:v>59037</c:v>
                </c:pt>
                <c:pt idx="2785">
                  <c:v>59044</c:v>
                </c:pt>
                <c:pt idx="2786">
                  <c:v>59051</c:v>
                </c:pt>
                <c:pt idx="2787">
                  <c:v>59058</c:v>
                </c:pt>
                <c:pt idx="2788">
                  <c:v>59065</c:v>
                </c:pt>
                <c:pt idx="2789">
                  <c:v>59072</c:v>
                </c:pt>
                <c:pt idx="2790">
                  <c:v>59079</c:v>
                </c:pt>
                <c:pt idx="2791">
                  <c:v>59086</c:v>
                </c:pt>
                <c:pt idx="2792">
                  <c:v>59093</c:v>
                </c:pt>
                <c:pt idx="2793">
                  <c:v>59100</c:v>
                </c:pt>
                <c:pt idx="2794">
                  <c:v>59107</c:v>
                </c:pt>
                <c:pt idx="2795">
                  <c:v>59114</c:v>
                </c:pt>
                <c:pt idx="2796">
                  <c:v>59121</c:v>
                </c:pt>
                <c:pt idx="2797">
                  <c:v>59128</c:v>
                </c:pt>
                <c:pt idx="2798">
                  <c:v>59135</c:v>
                </c:pt>
                <c:pt idx="2799">
                  <c:v>59142</c:v>
                </c:pt>
                <c:pt idx="2800">
                  <c:v>59149</c:v>
                </c:pt>
                <c:pt idx="2801">
                  <c:v>59156</c:v>
                </c:pt>
                <c:pt idx="2802">
                  <c:v>59163</c:v>
                </c:pt>
                <c:pt idx="2803">
                  <c:v>59170</c:v>
                </c:pt>
                <c:pt idx="2804">
                  <c:v>59180</c:v>
                </c:pt>
                <c:pt idx="2805">
                  <c:v>59184</c:v>
                </c:pt>
                <c:pt idx="2806">
                  <c:v>59191</c:v>
                </c:pt>
                <c:pt idx="2807">
                  <c:v>59198</c:v>
                </c:pt>
                <c:pt idx="2808">
                  <c:v>59205</c:v>
                </c:pt>
                <c:pt idx="2809">
                  <c:v>59212</c:v>
                </c:pt>
                <c:pt idx="2810">
                  <c:v>59219</c:v>
                </c:pt>
                <c:pt idx="2811">
                  <c:v>59226</c:v>
                </c:pt>
                <c:pt idx="2812">
                  <c:v>59233</c:v>
                </c:pt>
                <c:pt idx="2813">
                  <c:v>59240</c:v>
                </c:pt>
                <c:pt idx="2814">
                  <c:v>59247</c:v>
                </c:pt>
                <c:pt idx="2815">
                  <c:v>59258</c:v>
                </c:pt>
                <c:pt idx="2816">
                  <c:v>59261</c:v>
                </c:pt>
                <c:pt idx="2817">
                  <c:v>59268</c:v>
                </c:pt>
                <c:pt idx="2818">
                  <c:v>59275</c:v>
                </c:pt>
                <c:pt idx="2819">
                  <c:v>59282</c:v>
                </c:pt>
                <c:pt idx="2820">
                  <c:v>59289</c:v>
                </c:pt>
                <c:pt idx="2821">
                  <c:v>59299</c:v>
                </c:pt>
                <c:pt idx="2822">
                  <c:v>59303</c:v>
                </c:pt>
                <c:pt idx="2823">
                  <c:v>59310</c:v>
                </c:pt>
                <c:pt idx="2824">
                  <c:v>59317</c:v>
                </c:pt>
                <c:pt idx="2825">
                  <c:v>59324</c:v>
                </c:pt>
                <c:pt idx="2826">
                  <c:v>59331</c:v>
                </c:pt>
                <c:pt idx="2827">
                  <c:v>59338</c:v>
                </c:pt>
                <c:pt idx="2828">
                  <c:v>59348</c:v>
                </c:pt>
                <c:pt idx="2829">
                  <c:v>59352</c:v>
                </c:pt>
                <c:pt idx="2830">
                  <c:v>59359</c:v>
                </c:pt>
                <c:pt idx="2831">
                  <c:v>59366</c:v>
                </c:pt>
                <c:pt idx="2832">
                  <c:v>59373</c:v>
                </c:pt>
                <c:pt idx="2833">
                  <c:v>59380</c:v>
                </c:pt>
                <c:pt idx="2834">
                  <c:v>59387</c:v>
                </c:pt>
                <c:pt idx="2835">
                  <c:v>59394</c:v>
                </c:pt>
                <c:pt idx="2836">
                  <c:v>59401</c:v>
                </c:pt>
                <c:pt idx="2837">
                  <c:v>59408</c:v>
                </c:pt>
                <c:pt idx="2838">
                  <c:v>59415</c:v>
                </c:pt>
                <c:pt idx="2839">
                  <c:v>59422</c:v>
                </c:pt>
                <c:pt idx="2840">
                  <c:v>59429</c:v>
                </c:pt>
                <c:pt idx="2841">
                  <c:v>59436</c:v>
                </c:pt>
                <c:pt idx="2842">
                  <c:v>59443</c:v>
                </c:pt>
                <c:pt idx="2843">
                  <c:v>59450</c:v>
                </c:pt>
                <c:pt idx="2844">
                  <c:v>59457</c:v>
                </c:pt>
                <c:pt idx="2845">
                  <c:v>59464</c:v>
                </c:pt>
                <c:pt idx="2846">
                  <c:v>59471</c:v>
                </c:pt>
                <c:pt idx="2847">
                  <c:v>59478</c:v>
                </c:pt>
                <c:pt idx="2848">
                  <c:v>59485</c:v>
                </c:pt>
                <c:pt idx="2849">
                  <c:v>59492</c:v>
                </c:pt>
                <c:pt idx="2850">
                  <c:v>59499</c:v>
                </c:pt>
                <c:pt idx="2851">
                  <c:v>59506</c:v>
                </c:pt>
                <c:pt idx="2852">
                  <c:v>59513</c:v>
                </c:pt>
                <c:pt idx="2853">
                  <c:v>59520</c:v>
                </c:pt>
                <c:pt idx="2854">
                  <c:v>59527</c:v>
                </c:pt>
                <c:pt idx="2855">
                  <c:v>59534</c:v>
                </c:pt>
                <c:pt idx="2856">
                  <c:v>59541</c:v>
                </c:pt>
                <c:pt idx="2857">
                  <c:v>59548</c:v>
                </c:pt>
                <c:pt idx="2858">
                  <c:v>59555</c:v>
                </c:pt>
                <c:pt idx="2859">
                  <c:v>59562</c:v>
                </c:pt>
                <c:pt idx="2860">
                  <c:v>59569</c:v>
                </c:pt>
                <c:pt idx="2861">
                  <c:v>59576</c:v>
                </c:pt>
                <c:pt idx="2862">
                  <c:v>59583</c:v>
                </c:pt>
                <c:pt idx="2863">
                  <c:v>59590</c:v>
                </c:pt>
                <c:pt idx="2864">
                  <c:v>59597</c:v>
                </c:pt>
                <c:pt idx="2865">
                  <c:v>59604</c:v>
                </c:pt>
                <c:pt idx="2866">
                  <c:v>59611</c:v>
                </c:pt>
                <c:pt idx="2867">
                  <c:v>59618</c:v>
                </c:pt>
                <c:pt idx="2868">
                  <c:v>59625</c:v>
                </c:pt>
                <c:pt idx="2869">
                  <c:v>59632</c:v>
                </c:pt>
                <c:pt idx="2870">
                  <c:v>59643</c:v>
                </c:pt>
                <c:pt idx="2871">
                  <c:v>59646</c:v>
                </c:pt>
                <c:pt idx="2872">
                  <c:v>59653</c:v>
                </c:pt>
                <c:pt idx="2873">
                  <c:v>59660</c:v>
                </c:pt>
                <c:pt idx="2874">
                  <c:v>59667</c:v>
                </c:pt>
                <c:pt idx="2875">
                  <c:v>59674</c:v>
                </c:pt>
                <c:pt idx="2876">
                  <c:v>59684</c:v>
                </c:pt>
                <c:pt idx="2877">
                  <c:v>59688</c:v>
                </c:pt>
                <c:pt idx="2878">
                  <c:v>59695</c:v>
                </c:pt>
                <c:pt idx="2879">
                  <c:v>59702</c:v>
                </c:pt>
                <c:pt idx="2880">
                  <c:v>59712</c:v>
                </c:pt>
                <c:pt idx="2881">
                  <c:v>59716</c:v>
                </c:pt>
                <c:pt idx="2882">
                  <c:v>59723</c:v>
                </c:pt>
                <c:pt idx="2883">
                  <c:v>59730</c:v>
                </c:pt>
                <c:pt idx="2884">
                  <c:v>59737</c:v>
                </c:pt>
                <c:pt idx="2885">
                  <c:v>59744</c:v>
                </c:pt>
                <c:pt idx="2886">
                  <c:v>59751</c:v>
                </c:pt>
                <c:pt idx="2887">
                  <c:v>59758</c:v>
                </c:pt>
                <c:pt idx="2888">
                  <c:v>59765</c:v>
                </c:pt>
                <c:pt idx="2889">
                  <c:v>59772</c:v>
                </c:pt>
                <c:pt idx="2890">
                  <c:v>59779</c:v>
                </c:pt>
                <c:pt idx="2891">
                  <c:v>59786</c:v>
                </c:pt>
                <c:pt idx="2892">
                  <c:v>59793</c:v>
                </c:pt>
                <c:pt idx="2893">
                  <c:v>59800</c:v>
                </c:pt>
                <c:pt idx="2894">
                  <c:v>59807</c:v>
                </c:pt>
                <c:pt idx="2895">
                  <c:v>59814</c:v>
                </c:pt>
                <c:pt idx="2896">
                  <c:v>59821</c:v>
                </c:pt>
                <c:pt idx="2897">
                  <c:v>59828</c:v>
                </c:pt>
                <c:pt idx="2898">
                  <c:v>59835</c:v>
                </c:pt>
                <c:pt idx="2899">
                  <c:v>59842</c:v>
                </c:pt>
                <c:pt idx="2900">
                  <c:v>59849</c:v>
                </c:pt>
                <c:pt idx="2901">
                  <c:v>59856</c:v>
                </c:pt>
                <c:pt idx="2902">
                  <c:v>59863</c:v>
                </c:pt>
                <c:pt idx="2903">
                  <c:v>59870</c:v>
                </c:pt>
                <c:pt idx="2904">
                  <c:v>59877</c:v>
                </c:pt>
                <c:pt idx="2905">
                  <c:v>59884</c:v>
                </c:pt>
                <c:pt idx="2906">
                  <c:v>59891</c:v>
                </c:pt>
                <c:pt idx="2907">
                  <c:v>59903</c:v>
                </c:pt>
                <c:pt idx="2908">
                  <c:v>59908</c:v>
                </c:pt>
                <c:pt idx="2909">
                  <c:v>59915</c:v>
                </c:pt>
                <c:pt idx="2910">
                  <c:v>59922</c:v>
                </c:pt>
                <c:pt idx="2911">
                  <c:v>59929</c:v>
                </c:pt>
                <c:pt idx="2912">
                  <c:v>59936</c:v>
                </c:pt>
                <c:pt idx="2913">
                  <c:v>59943</c:v>
                </c:pt>
                <c:pt idx="2914">
                  <c:v>59950</c:v>
                </c:pt>
                <c:pt idx="2915">
                  <c:v>59957</c:v>
                </c:pt>
                <c:pt idx="2916">
                  <c:v>59964</c:v>
                </c:pt>
                <c:pt idx="2917">
                  <c:v>59971</c:v>
                </c:pt>
                <c:pt idx="2918">
                  <c:v>59978</c:v>
                </c:pt>
                <c:pt idx="2919">
                  <c:v>59985</c:v>
                </c:pt>
                <c:pt idx="2920">
                  <c:v>59992</c:v>
                </c:pt>
                <c:pt idx="2921">
                  <c:v>60001</c:v>
                </c:pt>
                <c:pt idx="2922">
                  <c:v>60006</c:v>
                </c:pt>
                <c:pt idx="2923">
                  <c:v>60013</c:v>
                </c:pt>
                <c:pt idx="2924">
                  <c:v>60020</c:v>
                </c:pt>
                <c:pt idx="2925">
                  <c:v>60028</c:v>
                </c:pt>
                <c:pt idx="2926">
                  <c:v>60035</c:v>
                </c:pt>
                <c:pt idx="2927">
                  <c:v>60042</c:v>
                </c:pt>
                <c:pt idx="2928">
                  <c:v>60050</c:v>
                </c:pt>
                <c:pt idx="2929">
                  <c:v>60056</c:v>
                </c:pt>
                <c:pt idx="2930">
                  <c:v>60063</c:v>
                </c:pt>
                <c:pt idx="2931">
                  <c:v>60070</c:v>
                </c:pt>
                <c:pt idx="2932">
                  <c:v>60078</c:v>
                </c:pt>
                <c:pt idx="2933">
                  <c:v>60085</c:v>
                </c:pt>
                <c:pt idx="2934">
                  <c:v>60092</c:v>
                </c:pt>
                <c:pt idx="2935">
                  <c:v>60099</c:v>
                </c:pt>
                <c:pt idx="2936">
                  <c:v>60106</c:v>
                </c:pt>
                <c:pt idx="2937">
                  <c:v>60113</c:v>
                </c:pt>
                <c:pt idx="2938">
                  <c:v>60120</c:v>
                </c:pt>
                <c:pt idx="2939">
                  <c:v>60127</c:v>
                </c:pt>
                <c:pt idx="2940">
                  <c:v>60134</c:v>
                </c:pt>
                <c:pt idx="2941">
                  <c:v>60141</c:v>
                </c:pt>
                <c:pt idx="2942">
                  <c:v>60148</c:v>
                </c:pt>
                <c:pt idx="2943">
                  <c:v>60155</c:v>
                </c:pt>
                <c:pt idx="2944">
                  <c:v>60162</c:v>
                </c:pt>
                <c:pt idx="2945">
                  <c:v>60169</c:v>
                </c:pt>
                <c:pt idx="2946">
                  <c:v>60176</c:v>
                </c:pt>
                <c:pt idx="2947">
                  <c:v>60183</c:v>
                </c:pt>
                <c:pt idx="2948">
                  <c:v>60190</c:v>
                </c:pt>
                <c:pt idx="2949">
                  <c:v>60197</c:v>
                </c:pt>
                <c:pt idx="2950">
                  <c:v>60204</c:v>
                </c:pt>
                <c:pt idx="2951">
                  <c:v>60211</c:v>
                </c:pt>
                <c:pt idx="2952">
                  <c:v>60218</c:v>
                </c:pt>
                <c:pt idx="2953">
                  <c:v>60225</c:v>
                </c:pt>
                <c:pt idx="2954">
                  <c:v>60232</c:v>
                </c:pt>
                <c:pt idx="2955">
                  <c:v>60239</c:v>
                </c:pt>
                <c:pt idx="2956">
                  <c:v>60246</c:v>
                </c:pt>
                <c:pt idx="2957">
                  <c:v>60253</c:v>
                </c:pt>
                <c:pt idx="2958">
                  <c:v>60265</c:v>
                </c:pt>
                <c:pt idx="2959">
                  <c:v>60269</c:v>
                </c:pt>
                <c:pt idx="2960">
                  <c:v>60275</c:v>
                </c:pt>
                <c:pt idx="2961">
                  <c:v>60281</c:v>
                </c:pt>
                <c:pt idx="2962">
                  <c:v>60288</c:v>
                </c:pt>
                <c:pt idx="2963">
                  <c:v>60295</c:v>
                </c:pt>
                <c:pt idx="2964">
                  <c:v>60302</c:v>
                </c:pt>
                <c:pt idx="2965">
                  <c:v>60309</c:v>
                </c:pt>
                <c:pt idx="2966">
                  <c:v>60316</c:v>
                </c:pt>
                <c:pt idx="2967">
                  <c:v>60323</c:v>
                </c:pt>
                <c:pt idx="2968">
                  <c:v>60330</c:v>
                </c:pt>
                <c:pt idx="2969">
                  <c:v>60337</c:v>
                </c:pt>
                <c:pt idx="2970">
                  <c:v>60344</c:v>
                </c:pt>
                <c:pt idx="2971">
                  <c:v>60351</c:v>
                </c:pt>
                <c:pt idx="2972">
                  <c:v>60359</c:v>
                </c:pt>
                <c:pt idx="2973">
                  <c:v>60366</c:v>
                </c:pt>
                <c:pt idx="2974">
                  <c:v>60373</c:v>
                </c:pt>
                <c:pt idx="2975">
                  <c:v>60380</c:v>
                </c:pt>
                <c:pt idx="2976">
                  <c:v>60387</c:v>
                </c:pt>
                <c:pt idx="2977">
                  <c:v>60395</c:v>
                </c:pt>
                <c:pt idx="2978">
                  <c:v>60401</c:v>
                </c:pt>
                <c:pt idx="2979">
                  <c:v>60408</c:v>
                </c:pt>
                <c:pt idx="2980">
                  <c:v>60415</c:v>
                </c:pt>
                <c:pt idx="2981">
                  <c:v>60422</c:v>
                </c:pt>
                <c:pt idx="2982">
                  <c:v>60429</c:v>
                </c:pt>
                <c:pt idx="2983">
                  <c:v>60436</c:v>
                </c:pt>
                <c:pt idx="2984">
                  <c:v>60443</c:v>
                </c:pt>
                <c:pt idx="2985">
                  <c:v>60450</c:v>
                </c:pt>
                <c:pt idx="2986">
                  <c:v>60457</c:v>
                </c:pt>
                <c:pt idx="2987">
                  <c:v>60464</c:v>
                </c:pt>
                <c:pt idx="2988">
                  <c:v>60471</c:v>
                </c:pt>
                <c:pt idx="2989">
                  <c:v>60478</c:v>
                </c:pt>
                <c:pt idx="2990">
                  <c:v>60485</c:v>
                </c:pt>
                <c:pt idx="2991">
                  <c:v>60492</c:v>
                </c:pt>
                <c:pt idx="2992">
                  <c:v>60499</c:v>
                </c:pt>
                <c:pt idx="2993">
                  <c:v>60506</c:v>
                </c:pt>
                <c:pt idx="2994">
                  <c:v>60513</c:v>
                </c:pt>
                <c:pt idx="2995">
                  <c:v>60520</c:v>
                </c:pt>
                <c:pt idx="2996">
                  <c:v>60527</c:v>
                </c:pt>
                <c:pt idx="2997">
                  <c:v>60534</c:v>
                </c:pt>
                <c:pt idx="2998">
                  <c:v>60541</c:v>
                </c:pt>
                <c:pt idx="2999">
                  <c:v>60548</c:v>
                </c:pt>
                <c:pt idx="3000">
                  <c:v>60555</c:v>
                </c:pt>
                <c:pt idx="3001">
                  <c:v>60562</c:v>
                </c:pt>
                <c:pt idx="3002">
                  <c:v>60569</c:v>
                </c:pt>
                <c:pt idx="3003">
                  <c:v>60576</c:v>
                </c:pt>
                <c:pt idx="3004">
                  <c:v>60583</c:v>
                </c:pt>
                <c:pt idx="3005">
                  <c:v>60590</c:v>
                </c:pt>
                <c:pt idx="3006">
                  <c:v>60597</c:v>
                </c:pt>
                <c:pt idx="3007">
                  <c:v>60604</c:v>
                </c:pt>
                <c:pt idx="3008">
                  <c:v>60611</c:v>
                </c:pt>
                <c:pt idx="3009">
                  <c:v>60618</c:v>
                </c:pt>
                <c:pt idx="3010">
                  <c:v>60629</c:v>
                </c:pt>
                <c:pt idx="3011">
                  <c:v>60636</c:v>
                </c:pt>
                <c:pt idx="3012">
                  <c:v>60640</c:v>
                </c:pt>
                <c:pt idx="3013">
                  <c:v>60646</c:v>
                </c:pt>
                <c:pt idx="3014">
                  <c:v>60653</c:v>
                </c:pt>
                <c:pt idx="3015">
                  <c:v>60660</c:v>
                </c:pt>
                <c:pt idx="3016">
                  <c:v>60667</c:v>
                </c:pt>
                <c:pt idx="3017">
                  <c:v>60674</c:v>
                </c:pt>
                <c:pt idx="3018">
                  <c:v>60681</c:v>
                </c:pt>
                <c:pt idx="3019">
                  <c:v>60688</c:v>
                </c:pt>
                <c:pt idx="3020">
                  <c:v>60695</c:v>
                </c:pt>
                <c:pt idx="3021">
                  <c:v>60702</c:v>
                </c:pt>
                <c:pt idx="3022">
                  <c:v>60709</c:v>
                </c:pt>
                <c:pt idx="3023">
                  <c:v>60716</c:v>
                </c:pt>
                <c:pt idx="3024">
                  <c:v>60723</c:v>
                </c:pt>
                <c:pt idx="3025">
                  <c:v>60730</c:v>
                </c:pt>
                <c:pt idx="3026">
                  <c:v>60737</c:v>
                </c:pt>
                <c:pt idx="3027">
                  <c:v>60744</c:v>
                </c:pt>
                <c:pt idx="3028">
                  <c:v>60751</c:v>
                </c:pt>
                <c:pt idx="3029">
                  <c:v>60758</c:v>
                </c:pt>
                <c:pt idx="3030">
                  <c:v>60765</c:v>
                </c:pt>
                <c:pt idx="3031">
                  <c:v>60773</c:v>
                </c:pt>
                <c:pt idx="3032">
                  <c:v>60779</c:v>
                </c:pt>
                <c:pt idx="3033">
                  <c:v>60786</c:v>
                </c:pt>
                <c:pt idx="3034">
                  <c:v>60793</c:v>
                </c:pt>
                <c:pt idx="3035">
                  <c:v>60800</c:v>
                </c:pt>
                <c:pt idx="3036">
                  <c:v>60807</c:v>
                </c:pt>
                <c:pt idx="3037">
                  <c:v>60814</c:v>
                </c:pt>
                <c:pt idx="3038">
                  <c:v>60821</c:v>
                </c:pt>
                <c:pt idx="3039">
                  <c:v>60828</c:v>
                </c:pt>
                <c:pt idx="3040">
                  <c:v>60835</c:v>
                </c:pt>
                <c:pt idx="3041">
                  <c:v>60842</c:v>
                </c:pt>
                <c:pt idx="3042">
                  <c:v>60849</c:v>
                </c:pt>
                <c:pt idx="3043">
                  <c:v>60856</c:v>
                </c:pt>
                <c:pt idx="3044">
                  <c:v>60863</c:v>
                </c:pt>
                <c:pt idx="3045">
                  <c:v>60870</c:v>
                </c:pt>
                <c:pt idx="3046">
                  <c:v>60877</c:v>
                </c:pt>
                <c:pt idx="3047">
                  <c:v>60884</c:v>
                </c:pt>
                <c:pt idx="3048">
                  <c:v>60891</c:v>
                </c:pt>
                <c:pt idx="3049">
                  <c:v>60898</c:v>
                </c:pt>
                <c:pt idx="3050">
                  <c:v>60905</c:v>
                </c:pt>
                <c:pt idx="3051">
                  <c:v>60912</c:v>
                </c:pt>
                <c:pt idx="3052">
                  <c:v>60919</c:v>
                </c:pt>
                <c:pt idx="3053">
                  <c:v>60926</c:v>
                </c:pt>
                <c:pt idx="3054">
                  <c:v>60933</c:v>
                </c:pt>
                <c:pt idx="3055">
                  <c:v>60940</c:v>
                </c:pt>
                <c:pt idx="3056">
                  <c:v>60947</c:v>
                </c:pt>
                <c:pt idx="3057">
                  <c:v>60954</c:v>
                </c:pt>
                <c:pt idx="3058">
                  <c:v>60961</c:v>
                </c:pt>
                <c:pt idx="3059">
                  <c:v>60968</c:v>
                </c:pt>
                <c:pt idx="3060">
                  <c:v>60975</c:v>
                </c:pt>
                <c:pt idx="3061">
                  <c:v>60982</c:v>
                </c:pt>
                <c:pt idx="3062">
                  <c:v>60989</c:v>
                </c:pt>
                <c:pt idx="3063">
                  <c:v>60996</c:v>
                </c:pt>
                <c:pt idx="3064">
                  <c:v>61004</c:v>
                </c:pt>
                <c:pt idx="3065">
                  <c:v>61010</c:v>
                </c:pt>
                <c:pt idx="3066">
                  <c:v>61017</c:v>
                </c:pt>
                <c:pt idx="3067">
                  <c:v>61024</c:v>
                </c:pt>
                <c:pt idx="3068">
                  <c:v>61031</c:v>
                </c:pt>
                <c:pt idx="3069">
                  <c:v>61038</c:v>
                </c:pt>
                <c:pt idx="3070">
                  <c:v>61045</c:v>
                </c:pt>
                <c:pt idx="3071">
                  <c:v>61052</c:v>
                </c:pt>
                <c:pt idx="3072">
                  <c:v>61059</c:v>
                </c:pt>
                <c:pt idx="3073">
                  <c:v>61066</c:v>
                </c:pt>
                <c:pt idx="3074">
                  <c:v>61073</c:v>
                </c:pt>
                <c:pt idx="3075">
                  <c:v>61080</c:v>
                </c:pt>
                <c:pt idx="3076">
                  <c:v>61087</c:v>
                </c:pt>
                <c:pt idx="3077">
                  <c:v>61094</c:v>
                </c:pt>
                <c:pt idx="3078">
                  <c:v>61101</c:v>
                </c:pt>
                <c:pt idx="3079">
                  <c:v>61108</c:v>
                </c:pt>
                <c:pt idx="3080">
                  <c:v>61115</c:v>
                </c:pt>
                <c:pt idx="3081">
                  <c:v>61122</c:v>
                </c:pt>
                <c:pt idx="3082">
                  <c:v>61130</c:v>
                </c:pt>
                <c:pt idx="3083">
                  <c:v>61136</c:v>
                </c:pt>
                <c:pt idx="3084">
                  <c:v>61143</c:v>
                </c:pt>
                <c:pt idx="3085">
                  <c:v>61150</c:v>
                </c:pt>
                <c:pt idx="3086">
                  <c:v>61157</c:v>
                </c:pt>
                <c:pt idx="3087">
                  <c:v>61164</c:v>
                </c:pt>
                <c:pt idx="3088">
                  <c:v>61171</c:v>
                </c:pt>
                <c:pt idx="3089">
                  <c:v>61178</c:v>
                </c:pt>
                <c:pt idx="3090">
                  <c:v>61185</c:v>
                </c:pt>
                <c:pt idx="3091">
                  <c:v>61192</c:v>
                </c:pt>
                <c:pt idx="3092">
                  <c:v>61199</c:v>
                </c:pt>
                <c:pt idx="3093">
                  <c:v>61206</c:v>
                </c:pt>
                <c:pt idx="3094">
                  <c:v>61213</c:v>
                </c:pt>
                <c:pt idx="3095">
                  <c:v>61220</c:v>
                </c:pt>
                <c:pt idx="3096">
                  <c:v>61227</c:v>
                </c:pt>
                <c:pt idx="3097">
                  <c:v>61234</c:v>
                </c:pt>
                <c:pt idx="3098">
                  <c:v>61241</c:v>
                </c:pt>
                <c:pt idx="3099">
                  <c:v>61248</c:v>
                </c:pt>
                <c:pt idx="3100">
                  <c:v>61255</c:v>
                </c:pt>
                <c:pt idx="3101">
                  <c:v>61262</c:v>
                </c:pt>
                <c:pt idx="3102">
                  <c:v>61269</c:v>
                </c:pt>
                <c:pt idx="3103">
                  <c:v>61276</c:v>
                </c:pt>
                <c:pt idx="3104">
                  <c:v>61283</c:v>
                </c:pt>
                <c:pt idx="3105">
                  <c:v>61290</c:v>
                </c:pt>
                <c:pt idx="3106">
                  <c:v>61297</c:v>
                </c:pt>
                <c:pt idx="3107">
                  <c:v>61304</c:v>
                </c:pt>
                <c:pt idx="3108">
                  <c:v>61311</c:v>
                </c:pt>
                <c:pt idx="3109">
                  <c:v>61318</c:v>
                </c:pt>
                <c:pt idx="3110">
                  <c:v>61325</c:v>
                </c:pt>
                <c:pt idx="3111">
                  <c:v>61332</c:v>
                </c:pt>
                <c:pt idx="3112">
                  <c:v>61339</c:v>
                </c:pt>
                <c:pt idx="3113">
                  <c:v>61346</c:v>
                </c:pt>
                <c:pt idx="3114">
                  <c:v>61353</c:v>
                </c:pt>
                <c:pt idx="3115">
                  <c:v>61360</c:v>
                </c:pt>
                <c:pt idx="3116">
                  <c:v>61367</c:v>
                </c:pt>
                <c:pt idx="3117">
                  <c:v>61374</c:v>
                </c:pt>
                <c:pt idx="3118">
                  <c:v>61381</c:v>
                </c:pt>
                <c:pt idx="3119">
                  <c:v>61388</c:v>
                </c:pt>
                <c:pt idx="3120">
                  <c:v>61395</c:v>
                </c:pt>
                <c:pt idx="3121">
                  <c:v>61402</c:v>
                </c:pt>
                <c:pt idx="3122">
                  <c:v>61409</c:v>
                </c:pt>
                <c:pt idx="3123">
                  <c:v>61416</c:v>
                </c:pt>
                <c:pt idx="3124">
                  <c:v>61423</c:v>
                </c:pt>
                <c:pt idx="3125">
                  <c:v>61430</c:v>
                </c:pt>
                <c:pt idx="3126">
                  <c:v>61437</c:v>
                </c:pt>
                <c:pt idx="3127">
                  <c:v>61444</c:v>
                </c:pt>
                <c:pt idx="3128">
                  <c:v>61451</c:v>
                </c:pt>
                <c:pt idx="3129">
                  <c:v>61458</c:v>
                </c:pt>
                <c:pt idx="3130">
                  <c:v>61465</c:v>
                </c:pt>
                <c:pt idx="3131">
                  <c:v>61472</c:v>
                </c:pt>
                <c:pt idx="3132">
                  <c:v>61479</c:v>
                </c:pt>
                <c:pt idx="3133">
                  <c:v>61487</c:v>
                </c:pt>
                <c:pt idx="3134">
                  <c:v>61494</c:v>
                </c:pt>
                <c:pt idx="3135">
                  <c:v>61501</c:v>
                </c:pt>
                <c:pt idx="3136">
                  <c:v>61508</c:v>
                </c:pt>
                <c:pt idx="3137">
                  <c:v>61518</c:v>
                </c:pt>
                <c:pt idx="3138">
                  <c:v>61522</c:v>
                </c:pt>
                <c:pt idx="3139">
                  <c:v>61529</c:v>
                </c:pt>
                <c:pt idx="3140">
                  <c:v>61539</c:v>
                </c:pt>
                <c:pt idx="3141">
                  <c:v>61543</c:v>
                </c:pt>
                <c:pt idx="3142">
                  <c:v>61550</c:v>
                </c:pt>
                <c:pt idx="3143">
                  <c:v>61557</c:v>
                </c:pt>
                <c:pt idx="3144">
                  <c:v>61564</c:v>
                </c:pt>
                <c:pt idx="3145">
                  <c:v>61571</c:v>
                </c:pt>
                <c:pt idx="3146">
                  <c:v>61578</c:v>
                </c:pt>
                <c:pt idx="3147">
                  <c:v>61585</c:v>
                </c:pt>
                <c:pt idx="3148">
                  <c:v>61592</c:v>
                </c:pt>
                <c:pt idx="3149">
                  <c:v>61599</c:v>
                </c:pt>
                <c:pt idx="3150">
                  <c:v>61606</c:v>
                </c:pt>
                <c:pt idx="3151">
                  <c:v>61613</c:v>
                </c:pt>
                <c:pt idx="3152">
                  <c:v>61620</c:v>
                </c:pt>
                <c:pt idx="3153">
                  <c:v>61627</c:v>
                </c:pt>
                <c:pt idx="3154">
                  <c:v>61634</c:v>
                </c:pt>
                <c:pt idx="3155">
                  <c:v>61641</c:v>
                </c:pt>
                <c:pt idx="3156">
                  <c:v>61648</c:v>
                </c:pt>
                <c:pt idx="3157">
                  <c:v>61655</c:v>
                </c:pt>
                <c:pt idx="3158">
                  <c:v>61662</c:v>
                </c:pt>
                <c:pt idx="3159">
                  <c:v>61669</c:v>
                </c:pt>
                <c:pt idx="3160">
                  <c:v>61676</c:v>
                </c:pt>
                <c:pt idx="3161">
                  <c:v>61683</c:v>
                </c:pt>
                <c:pt idx="3162">
                  <c:v>61690</c:v>
                </c:pt>
                <c:pt idx="3163">
                  <c:v>61697</c:v>
                </c:pt>
                <c:pt idx="3164">
                  <c:v>61704</c:v>
                </c:pt>
                <c:pt idx="3165">
                  <c:v>61711</c:v>
                </c:pt>
                <c:pt idx="3166">
                  <c:v>61718</c:v>
                </c:pt>
                <c:pt idx="3167">
                  <c:v>61730</c:v>
                </c:pt>
                <c:pt idx="3168">
                  <c:v>61735</c:v>
                </c:pt>
                <c:pt idx="3169">
                  <c:v>61742</c:v>
                </c:pt>
                <c:pt idx="3170">
                  <c:v>61749</c:v>
                </c:pt>
                <c:pt idx="3171">
                  <c:v>61756</c:v>
                </c:pt>
                <c:pt idx="3172">
                  <c:v>61763</c:v>
                </c:pt>
                <c:pt idx="3173">
                  <c:v>61770</c:v>
                </c:pt>
                <c:pt idx="3174">
                  <c:v>61777</c:v>
                </c:pt>
                <c:pt idx="3175">
                  <c:v>61784</c:v>
                </c:pt>
                <c:pt idx="3176">
                  <c:v>61791</c:v>
                </c:pt>
                <c:pt idx="3177">
                  <c:v>61798</c:v>
                </c:pt>
                <c:pt idx="3178">
                  <c:v>61805</c:v>
                </c:pt>
                <c:pt idx="3179">
                  <c:v>61812</c:v>
                </c:pt>
                <c:pt idx="3180">
                  <c:v>61819</c:v>
                </c:pt>
                <c:pt idx="3181">
                  <c:v>61826</c:v>
                </c:pt>
                <c:pt idx="3182">
                  <c:v>61835</c:v>
                </c:pt>
                <c:pt idx="3183">
                  <c:v>61840</c:v>
                </c:pt>
                <c:pt idx="3184">
                  <c:v>61847</c:v>
                </c:pt>
                <c:pt idx="3185">
                  <c:v>61854</c:v>
                </c:pt>
                <c:pt idx="3186">
                  <c:v>61861</c:v>
                </c:pt>
                <c:pt idx="3187">
                  <c:v>61868</c:v>
                </c:pt>
                <c:pt idx="3188">
                  <c:v>61876</c:v>
                </c:pt>
                <c:pt idx="3189">
                  <c:v>61884</c:v>
                </c:pt>
                <c:pt idx="3190">
                  <c:v>61890</c:v>
                </c:pt>
                <c:pt idx="3191">
                  <c:v>61897</c:v>
                </c:pt>
                <c:pt idx="3192">
                  <c:v>61905</c:v>
                </c:pt>
                <c:pt idx="3193">
                  <c:v>61912</c:v>
                </c:pt>
                <c:pt idx="3194">
                  <c:v>61919</c:v>
                </c:pt>
                <c:pt idx="3195">
                  <c:v>61926</c:v>
                </c:pt>
                <c:pt idx="3196">
                  <c:v>61933</c:v>
                </c:pt>
                <c:pt idx="3197">
                  <c:v>61940</c:v>
                </c:pt>
                <c:pt idx="3198">
                  <c:v>61947</c:v>
                </c:pt>
                <c:pt idx="3199">
                  <c:v>61954</c:v>
                </c:pt>
                <c:pt idx="3200">
                  <c:v>61961</c:v>
                </c:pt>
                <c:pt idx="3201">
                  <c:v>61968</c:v>
                </c:pt>
                <c:pt idx="3202">
                  <c:v>61975</c:v>
                </c:pt>
                <c:pt idx="3203">
                  <c:v>61982</c:v>
                </c:pt>
                <c:pt idx="3204">
                  <c:v>61989</c:v>
                </c:pt>
                <c:pt idx="3205">
                  <c:v>61996</c:v>
                </c:pt>
                <c:pt idx="3206">
                  <c:v>62003</c:v>
                </c:pt>
                <c:pt idx="3207">
                  <c:v>62010</c:v>
                </c:pt>
                <c:pt idx="3208">
                  <c:v>62017</c:v>
                </c:pt>
                <c:pt idx="3209">
                  <c:v>62024</c:v>
                </c:pt>
                <c:pt idx="3210">
                  <c:v>62031</c:v>
                </c:pt>
                <c:pt idx="3211">
                  <c:v>62038</c:v>
                </c:pt>
                <c:pt idx="3212">
                  <c:v>62045</c:v>
                </c:pt>
                <c:pt idx="3213">
                  <c:v>62052</c:v>
                </c:pt>
                <c:pt idx="3214">
                  <c:v>62059</c:v>
                </c:pt>
                <c:pt idx="3215">
                  <c:v>62066</c:v>
                </c:pt>
                <c:pt idx="3216">
                  <c:v>62073</c:v>
                </c:pt>
                <c:pt idx="3217">
                  <c:v>62080</c:v>
                </c:pt>
                <c:pt idx="3218">
                  <c:v>62092</c:v>
                </c:pt>
                <c:pt idx="3219">
                  <c:v>62096</c:v>
                </c:pt>
                <c:pt idx="3220">
                  <c:v>62102</c:v>
                </c:pt>
                <c:pt idx="3221">
                  <c:v>62109</c:v>
                </c:pt>
                <c:pt idx="3222">
                  <c:v>62116</c:v>
                </c:pt>
                <c:pt idx="3223">
                  <c:v>62123</c:v>
                </c:pt>
                <c:pt idx="3224">
                  <c:v>62130</c:v>
                </c:pt>
                <c:pt idx="3225">
                  <c:v>62137</c:v>
                </c:pt>
                <c:pt idx="3226">
                  <c:v>62144</c:v>
                </c:pt>
                <c:pt idx="3227">
                  <c:v>62151</c:v>
                </c:pt>
                <c:pt idx="3228">
                  <c:v>62158</c:v>
                </c:pt>
                <c:pt idx="3229">
                  <c:v>62165</c:v>
                </c:pt>
                <c:pt idx="3230">
                  <c:v>62172</c:v>
                </c:pt>
                <c:pt idx="3231">
                  <c:v>62179</c:v>
                </c:pt>
                <c:pt idx="3232">
                  <c:v>62186</c:v>
                </c:pt>
                <c:pt idx="3233">
                  <c:v>62193</c:v>
                </c:pt>
                <c:pt idx="3234">
                  <c:v>62200</c:v>
                </c:pt>
                <c:pt idx="3235">
                  <c:v>62207</c:v>
                </c:pt>
                <c:pt idx="3236">
                  <c:v>62215</c:v>
                </c:pt>
                <c:pt idx="3237">
                  <c:v>62222</c:v>
                </c:pt>
                <c:pt idx="3238">
                  <c:v>62228</c:v>
                </c:pt>
                <c:pt idx="3239">
                  <c:v>62235</c:v>
                </c:pt>
                <c:pt idx="3240">
                  <c:v>62242</c:v>
                </c:pt>
                <c:pt idx="3241">
                  <c:v>62249</c:v>
                </c:pt>
                <c:pt idx="3242">
                  <c:v>62256</c:v>
                </c:pt>
                <c:pt idx="3243">
                  <c:v>62263</c:v>
                </c:pt>
                <c:pt idx="3244">
                  <c:v>62270</c:v>
                </c:pt>
                <c:pt idx="3245">
                  <c:v>62277</c:v>
                </c:pt>
                <c:pt idx="3246">
                  <c:v>62284</c:v>
                </c:pt>
                <c:pt idx="3247">
                  <c:v>62291</c:v>
                </c:pt>
                <c:pt idx="3248">
                  <c:v>62298</c:v>
                </c:pt>
                <c:pt idx="3249">
                  <c:v>62305</c:v>
                </c:pt>
                <c:pt idx="3250">
                  <c:v>62312</c:v>
                </c:pt>
                <c:pt idx="3251">
                  <c:v>62319</c:v>
                </c:pt>
                <c:pt idx="3252">
                  <c:v>62326</c:v>
                </c:pt>
                <c:pt idx="3253">
                  <c:v>62333</c:v>
                </c:pt>
                <c:pt idx="3254">
                  <c:v>62340</c:v>
                </c:pt>
                <c:pt idx="3255">
                  <c:v>62347</c:v>
                </c:pt>
                <c:pt idx="3256">
                  <c:v>62354</c:v>
                </c:pt>
                <c:pt idx="3257">
                  <c:v>62361</c:v>
                </c:pt>
                <c:pt idx="3258">
                  <c:v>62368</c:v>
                </c:pt>
                <c:pt idx="3259">
                  <c:v>62375</c:v>
                </c:pt>
                <c:pt idx="3260">
                  <c:v>62382</c:v>
                </c:pt>
                <c:pt idx="3261">
                  <c:v>62389</c:v>
                </c:pt>
                <c:pt idx="3262">
                  <c:v>62396</c:v>
                </c:pt>
                <c:pt idx="3263">
                  <c:v>62403</c:v>
                </c:pt>
                <c:pt idx="3264">
                  <c:v>62410</c:v>
                </c:pt>
                <c:pt idx="3265">
                  <c:v>62417</c:v>
                </c:pt>
                <c:pt idx="3266">
                  <c:v>62424</c:v>
                </c:pt>
                <c:pt idx="3267">
                  <c:v>62431</c:v>
                </c:pt>
                <c:pt idx="3268">
                  <c:v>62438</c:v>
                </c:pt>
                <c:pt idx="3269">
                  <c:v>62445</c:v>
                </c:pt>
                <c:pt idx="3270">
                  <c:v>62457</c:v>
                </c:pt>
                <c:pt idx="3271">
                  <c:v>62463</c:v>
                </c:pt>
                <c:pt idx="3272">
                  <c:v>62467</c:v>
                </c:pt>
                <c:pt idx="3273">
                  <c:v>62474</c:v>
                </c:pt>
                <c:pt idx="3274">
                  <c:v>62481</c:v>
                </c:pt>
                <c:pt idx="3275">
                  <c:v>62488</c:v>
                </c:pt>
                <c:pt idx="3276">
                  <c:v>62495</c:v>
                </c:pt>
                <c:pt idx="3277">
                  <c:v>62502</c:v>
                </c:pt>
                <c:pt idx="3278">
                  <c:v>62509</c:v>
                </c:pt>
                <c:pt idx="3279">
                  <c:v>62516</c:v>
                </c:pt>
                <c:pt idx="3280">
                  <c:v>62523</c:v>
                </c:pt>
                <c:pt idx="3281">
                  <c:v>62530</c:v>
                </c:pt>
                <c:pt idx="3282">
                  <c:v>62537</c:v>
                </c:pt>
                <c:pt idx="3283">
                  <c:v>62544</c:v>
                </c:pt>
                <c:pt idx="3284">
                  <c:v>62551</c:v>
                </c:pt>
                <c:pt idx="3285">
                  <c:v>62558</c:v>
                </c:pt>
                <c:pt idx="3286">
                  <c:v>62569</c:v>
                </c:pt>
                <c:pt idx="3287">
                  <c:v>62572</c:v>
                </c:pt>
                <c:pt idx="3288">
                  <c:v>62582</c:v>
                </c:pt>
                <c:pt idx="3289">
                  <c:v>62586</c:v>
                </c:pt>
                <c:pt idx="3290">
                  <c:v>62593</c:v>
                </c:pt>
                <c:pt idx="3291">
                  <c:v>62600</c:v>
                </c:pt>
                <c:pt idx="3292">
                  <c:v>62610</c:v>
                </c:pt>
                <c:pt idx="3293">
                  <c:v>62614</c:v>
                </c:pt>
                <c:pt idx="3294">
                  <c:v>62621</c:v>
                </c:pt>
                <c:pt idx="3295">
                  <c:v>62631</c:v>
                </c:pt>
                <c:pt idx="3296">
                  <c:v>62635</c:v>
                </c:pt>
                <c:pt idx="3297">
                  <c:v>62642</c:v>
                </c:pt>
                <c:pt idx="3298">
                  <c:v>62649</c:v>
                </c:pt>
                <c:pt idx="3299">
                  <c:v>62656</c:v>
                </c:pt>
                <c:pt idx="3300">
                  <c:v>62663</c:v>
                </c:pt>
                <c:pt idx="3301">
                  <c:v>62670</c:v>
                </c:pt>
                <c:pt idx="3302">
                  <c:v>62677</c:v>
                </c:pt>
                <c:pt idx="3303">
                  <c:v>62684</c:v>
                </c:pt>
                <c:pt idx="3304">
                  <c:v>62691</c:v>
                </c:pt>
                <c:pt idx="3305">
                  <c:v>62698</c:v>
                </c:pt>
                <c:pt idx="3306">
                  <c:v>62705</c:v>
                </c:pt>
                <c:pt idx="3307">
                  <c:v>62712</c:v>
                </c:pt>
                <c:pt idx="3308">
                  <c:v>62719</c:v>
                </c:pt>
                <c:pt idx="3309">
                  <c:v>62726</c:v>
                </c:pt>
                <c:pt idx="3310">
                  <c:v>62733</c:v>
                </c:pt>
                <c:pt idx="3311">
                  <c:v>62740</c:v>
                </c:pt>
                <c:pt idx="3312">
                  <c:v>62747</c:v>
                </c:pt>
                <c:pt idx="3313">
                  <c:v>62754</c:v>
                </c:pt>
                <c:pt idx="3314">
                  <c:v>62761</c:v>
                </c:pt>
                <c:pt idx="3315">
                  <c:v>62768</c:v>
                </c:pt>
                <c:pt idx="3316">
                  <c:v>62775</c:v>
                </c:pt>
                <c:pt idx="3317">
                  <c:v>62782</c:v>
                </c:pt>
                <c:pt idx="3318">
                  <c:v>62789</c:v>
                </c:pt>
                <c:pt idx="3319">
                  <c:v>62796</c:v>
                </c:pt>
                <c:pt idx="3320">
                  <c:v>62803</c:v>
                </c:pt>
                <c:pt idx="3321">
                  <c:v>62810</c:v>
                </c:pt>
                <c:pt idx="3322">
                  <c:v>62821</c:v>
                </c:pt>
                <c:pt idx="3323">
                  <c:v>62828</c:v>
                </c:pt>
                <c:pt idx="3324">
                  <c:v>62834</c:v>
                </c:pt>
                <c:pt idx="3325">
                  <c:v>62841</c:v>
                </c:pt>
                <c:pt idx="3326">
                  <c:v>62848</c:v>
                </c:pt>
                <c:pt idx="3327">
                  <c:v>62855</c:v>
                </c:pt>
                <c:pt idx="3328">
                  <c:v>62862</c:v>
                </c:pt>
                <c:pt idx="3329">
                  <c:v>62869</c:v>
                </c:pt>
                <c:pt idx="3330">
                  <c:v>62876</c:v>
                </c:pt>
                <c:pt idx="3331">
                  <c:v>62883</c:v>
                </c:pt>
                <c:pt idx="3332">
                  <c:v>62890</c:v>
                </c:pt>
                <c:pt idx="3333">
                  <c:v>62897</c:v>
                </c:pt>
                <c:pt idx="3334">
                  <c:v>62904</c:v>
                </c:pt>
                <c:pt idx="3335">
                  <c:v>62911</c:v>
                </c:pt>
                <c:pt idx="3336">
                  <c:v>62918</c:v>
                </c:pt>
                <c:pt idx="3337">
                  <c:v>62927</c:v>
                </c:pt>
                <c:pt idx="3338">
                  <c:v>62932</c:v>
                </c:pt>
                <c:pt idx="3339">
                  <c:v>62939</c:v>
                </c:pt>
                <c:pt idx="3340">
                  <c:v>62946</c:v>
                </c:pt>
                <c:pt idx="3341">
                  <c:v>62953</c:v>
                </c:pt>
                <c:pt idx="3342">
                  <c:v>62960</c:v>
                </c:pt>
                <c:pt idx="3343">
                  <c:v>62968</c:v>
                </c:pt>
                <c:pt idx="3344">
                  <c:v>62976</c:v>
                </c:pt>
                <c:pt idx="3345">
                  <c:v>62982</c:v>
                </c:pt>
                <c:pt idx="3346">
                  <c:v>62989</c:v>
                </c:pt>
                <c:pt idx="3347">
                  <c:v>62996</c:v>
                </c:pt>
                <c:pt idx="3348">
                  <c:v>63004</c:v>
                </c:pt>
                <c:pt idx="3349">
                  <c:v>63011</c:v>
                </c:pt>
                <c:pt idx="3350">
                  <c:v>63018</c:v>
                </c:pt>
                <c:pt idx="3351">
                  <c:v>63025</c:v>
                </c:pt>
                <c:pt idx="3352">
                  <c:v>63032</c:v>
                </c:pt>
                <c:pt idx="3353">
                  <c:v>63039</c:v>
                </c:pt>
                <c:pt idx="3354">
                  <c:v>63046</c:v>
                </c:pt>
                <c:pt idx="3355">
                  <c:v>63053</c:v>
                </c:pt>
                <c:pt idx="3356">
                  <c:v>63060</c:v>
                </c:pt>
                <c:pt idx="3357">
                  <c:v>63067</c:v>
                </c:pt>
                <c:pt idx="3358">
                  <c:v>63074</c:v>
                </c:pt>
                <c:pt idx="3359">
                  <c:v>63081</c:v>
                </c:pt>
                <c:pt idx="3360">
                  <c:v>63088</c:v>
                </c:pt>
                <c:pt idx="3361">
                  <c:v>63095</c:v>
                </c:pt>
                <c:pt idx="3362">
                  <c:v>63102</c:v>
                </c:pt>
                <c:pt idx="3363">
                  <c:v>63109</c:v>
                </c:pt>
                <c:pt idx="3364">
                  <c:v>63116</c:v>
                </c:pt>
                <c:pt idx="3365">
                  <c:v>63123</c:v>
                </c:pt>
                <c:pt idx="3366">
                  <c:v>63130</c:v>
                </c:pt>
                <c:pt idx="3367">
                  <c:v>63137</c:v>
                </c:pt>
                <c:pt idx="3368">
                  <c:v>63144</c:v>
                </c:pt>
                <c:pt idx="3369">
                  <c:v>63151</c:v>
                </c:pt>
                <c:pt idx="3370">
                  <c:v>63158</c:v>
                </c:pt>
                <c:pt idx="3371">
                  <c:v>63165</c:v>
                </c:pt>
                <c:pt idx="3372">
                  <c:v>63172</c:v>
                </c:pt>
                <c:pt idx="3373">
                  <c:v>63179</c:v>
                </c:pt>
                <c:pt idx="3374">
                  <c:v>63187</c:v>
                </c:pt>
                <c:pt idx="3375">
                  <c:v>63194</c:v>
                </c:pt>
                <c:pt idx="3376">
                  <c:v>63201</c:v>
                </c:pt>
                <c:pt idx="3377">
                  <c:v>63208</c:v>
                </c:pt>
                <c:pt idx="3378">
                  <c:v>63215</c:v>
                </c:pt>
                <c:pt idx="3379">
                  <c:v>63222</c:v>
                </c:pt>
                <c:pt idx="3380">
                  <c:v>63229</c:v>
                </c:pt>
                <c:pt idx="3381">
                  <c:v>63236</c:v>
                </c:pt>
                <c:pt idx="3382">
                  <c:v>63243</c:v>
                </c:pt>
                <c:pt idx="3383">
                  <c:v>63250</c:v>
                </c:pt>
                <c:pt idx="3384">
                  <c:v>63257</c:v>
                </c:pt>
                <c:pt idx="3385">
                  <c:v>63264</c:v>
                </c:pt>
                <c:pt idx="3386">
                  <c:v>63271</c:v>
                </c:pt>
                <c:pt idx="3387">
                  <c:v>63278</c:v>
                </c:pt>
                <c:pt idx="3388">
                  <c:v>63285</c:v>
                </c:pt>
                <c:pt idx="3389">
                  <c:v>63292</c:v>
                </c:pt>
                <c:pt idx="3390">
                  <c:v>63299</c:v>
                </c:pt>
                <c:pt idx="3391">
                  <c:v>63306</c:v>
                </c:pt>
                <c:pt idx="3392">
                  <c:v>63314</c:v>
                </c:pt>
                <c:pt idx="3393">
                  <c:v>63320</c:v>
                </c:pt>
                <c:pt idx="3394">
                  <c:v>63327</c:v>
                </c:pt>
                <c:pt idx="3395">
                  <c:v>63334</c:v>
                </c:pt>
                <c:pt idx="3396">
                  <c:v>63341</c:v>
                </c:pt>
                <c:pt idx="3397">
                  <c:v>63348</c:v>
                </c:pt>
                <c:pt idx="3398">
                  <c:v>63355</c:v>
                </c:pt>
                <c:pt idx="3399">
                  <c:v>63362</c:v>
                </c:pt>
                <c:pt idx="3400">
                  <c:v>63369</c:v>
                </c:pt>
                <c:pt idx="3401">
                  <c:v>63376</c:v>
                </c:pt>
                <c:pt idx="3402">
                  <c:v>63383</c:v>
                </c:pt>
                <c:pt idx="3403">
                  <c:v>63390</c:v>
                </c:pt>
                <c:pt idx="3404">
                  <c:v>63397</c:v>
                </c:pt>
                <c:pt idx="3405">
                  <c:v>63404</c:v>
                </c:pt>
                <c:pt idx="3406">
                  <c:v>63411</c:v>
                </c:pt>
                <c:pt idx="3407">
                  <c:v>63418</c:v>
                </c:pt>
                <c:pt idx="3408">
                  <c:v>63425</c:v>
                </c:pt>
                <c:pt idx="3409">
                  <c:v>63432</c:v>
                </c:pt>
                <c:pt idx="3410">
                  <c:v>63439</c:v>
                </c:pt>
                <c:pt idx="3411">
                  <c:v>63446</c:v>
                </c:pt>
                <c:pt idx="3412">
                  <c:v>63453</c:v>
                </c:pt>
                <c:pt idx="3413">
                  <c:v>63460</c:v>
                </c:pt>
                <c:pt idx="3414">
                  <c:v>63467</c:v>
                </c:pt>
                <c:pt idx="3415">
                  <c:v>63474</c:v>
                </c:pt>
                <c:pt idx="3416">
                  <c:v>63481</c:v>
                </c:pt>
                <c:pt idx="3417">
                  <c:v>63488</c:v>
                </c:pt>
                <c:pt idx="3418">
                  <c:v>63495</c:v>
                </c:pt>
                <c:pt idx="3419">
                  <c:v>63502</c:v>
                </c:pt>
                <c:pt idx="3420">
                  <c:v>63509</c:v>
                </c:pt>
                <c:pt idx="3421">
                  <c:v>63516</c:v>
                </c:pt>
                <c:pt idx="3422">
                  <c:v>63523</c:v>
                </c:pt>
                <c:pt idx="3423">
                  <c:v>63530</c:v>
                </c:pt>
                <c:pt idx="3424">
                  <c:v>63537</c:v>
                </c:pt>
                <c:pt idx="3425">
                  <c:v>63544</c:v>
                </c:pt>
                <c:pt idx="3426">
                  <c:v>63552</c:v>
                </c:pt>
                <c:pt idx="3427">
                  <c:v>63559</c:v>
                </c:pt>
                <c:pt idx="3428">
                  <c:v>63566</c:v>
                </c:pt>
                <c:pt idx="3429">
                  <c:v>63573</c:v>
                </c:pt>
                <c:pt idx="3430">
                  <c:v>63580</c:v>
                </c:pt>
                <c:pt idx="3431">
                  <c:v>63587</c:v>
                </c:pt>
                <c:pt idx="3432">
                  <c:v>63594</c:v>
                </c:pt>
                <c:pt idx="3433">
                  <c:v>63601</c:v>
                </c:pt>
                <c:pt idx="3434">
                  <c:v>63608</c:v>
                </c:pt>
                <c:pt idx="3435">
                  <c:v>63615</c:v>
                </c:pt>
                <c:pt idx="3436">
                  <c:v>63622</c:v>
                </c:pt>
                <c:pt idx="3437">
                  <c:v>63629</c:v>
                </c:pt>
                <c:pt idx="3438">
                  <c:v>63636</c:v>
                </c:pt>
                <c:pt idx="3439">
                  <c:v>63643</c:v>
                </c:pt>
                <c:pt idx="3440">
                  <c:v>63650</c:v>
                </c:pt>
                <c:pt idx="3441">
                  <c:v>63661</c:v>
                </c:pt>
                <c:pt idx="3442">
                  <c:v>63664</c:v>
                </c:pt>
                <c:pt idx="3443">
                  <c:v>63671</c:v>
                </c:pt>
                <c:pt idx="3444">
                  <c:v>63678</c:v>
                </c:pt>
                <c:pt idx="3445">
                  <c:v>63685</c:v>
                </c:pt>
                <c:pt idx="3446">
                  <c:v>63692</c:v>
                </c:pt>
                <c:pt idx="3447">
                  <c:v>63702</c:v>
                </c:pt>
                <c:pt idx="3448">
                  <c:v>63706</c:v>
                </c:pt>
                <c:pt idx="3449">
                  <c:v>63713</c:v>
                </c:pt>
                <c:pt idx="3450">
                  <c:v>63720</c:v>
                </c:pt>
                <c:pt idx="3451">
                  <c:v>63730</c:v>
                </c:pt>
                <c:pt idx="3452">
                  <c:v>63734</c:v>
                </c:pt>
                <c:pt idx="3453">
                  <c:v>63741</c:v>
                </c:pt>
                <c:pt idx="3454">
                  <c:v>63748</c:v>
                </c:pt>
                <c:pt idx="3455">
                  <c:v>63755</c:v>
                </c:pt>
                <c:pt idx="3456">
                  <c:v>63762</c:v>
                </c:pt>
                <c:pt idx="3457">
                  <c:v>63769</c:v>
                </c:pt>
                <c:pt idx="3458">
                  <c:v>63776</c:v>
                </c:pt>
                <c:pt idx="3459">
                  <c:v>63783</c:v>
                </c:pt>
                <c:pt idx="3460">
                  <c:v>63790</c:v>
                </c:pt>
                <c:pt idx="3461">
                  <c:v>63797</c:v>
                </c:pt>
                <c:pt idx="3462">
                  <c:v>63804</c:v>
                </c:pt>
                <c:pt idx="3463">
                  <c:v>63811</c:v>
                </c:pt>
                <c:pt idx="3464">
                  <c:v>63818</c:v>
                </c:pt>
                <c:pt idx="3465">
                  <c:v>63825</c:v>
                </c:pt>
                <c:pt idx="3466">
                  <c:v>63832</c:v>
                </c:pt>
                <c:pt idx="3467">
                  <c:v>63839</c:v>
                </c:pt>
                <c:pt idx="3468">
                  <c:v>63846</c:v>
                </c:pt>
                <c:pt idx="3469">
                  <c:v>63853</c:v>
                </c:pt>
                <c:pt idx="3470">
                  <c:v>63860</c:v>
                </c:pt>
                <c:pt idx="3471">
                  <c:v>63867</c:v>
                </c:pt>
                <c:pt idx="3472">
                  <c:v>63874</c:v>
                </c:pt>
                <c:pt idx="3473">
                  <c:v>63881</c:v>
                </c:pt>
                <c:pt idx="3474">
                  <c:v>63888</c:v>
                </c:pt>
                <c:pt idx="3475">
                  <c:v>63895</c:v>
                </c:pt>
                <c:pt idx="3476">
                  <c:v>63902</c:v>
                </c:pt>
                <c:pt idx="3477">
                  <c:v>63909</c:v>
                </c:pt>
                <c:pt idx="3478">
                  <c:v>63921</c:v>
                </c:pt>
                <c:pt idx="3479">
                  <c:v>63926</c:v>
                </c:pt>
                <c:pt idx="3480">
                  <c:v>63933</c:v>
                </c:pt>
                <c:pt idx="3481">
                  <c:v>63940</c:v>
                </c:pt>
                <c:pt idx="3482">
                  <c:v>63947</c:v>
                </c:pt>
                <c:pt idx="3483">
                  <c:v>63954</c:v>
                </c:pt>
                <c:pt idx="3484">
                  <c:v>63961</c:v>
                </c:pt>
                <c:pt idx="3485">
                  <c:v>63968</c:v>
                </c:pt>
                <c:pt idx="3486">
                  <c:v>63975</c:v>
                </c:pt>
                <c:pt idx="3487">
                  <c:v>63982</c:v>
                </c:pt>
                <c:pt idx="3488">
                  <c:v>63989</c:v>
                </c:pt>
                <c:pt idx="3489">
                  <c:v>63996</c:v>
                </c:pt>
                <c:pt idx="3490">
                  <c:v>64003</c:v>
                </c:pt>
                <c:pt idx="3491">
                  <c:v>64010</c:v>
                </c:pt>
                <c:pt idx="3492">
                  <c:v>64019</c:v>
                </c:pt>
                <c:pt idx="3493">
                  <c:v>64024</c:v>
                </c:pt>
                <c:pt idx="3494">
                  <c:v>64031</c:v>
                </c:pt>
                <c:pt idx="3495">
                  <c:v>64038</c:v>
                </c:pt>
                <c:pt idx="3496">
                  <c:v>64045</c:v>
                </c:pt>
                <c:pt idx="3497">
                  <c:v>64052</c:v>
                </c:pt>
                <c:pt idx="3498">
                  <c:v>64060</c:v>
                </c:pt>
                <c:pt idx="3499">
                  <c:v>64068</c:v>
                </c:pt>
                <c:pt idx="3500">
                  <c:v>64074</c:v>
                </c:pt>
                <c:pt idx="3501">
                  <c:v>64081</c:v>
                </c:pt>
                <c:pt idx="3502">
                  <c:v>64088</c:v>
                </c:pt>
                <c:pt idx="3503">
                  <c:v>64096</c:v>
                </c:pt>
                <c:pt idx="3504">
                  <c:v>64103</c:v>
                </c:pt>
                <c:pt idx="3505">
                  <c:v>64110</c:v>
                </c:pt>
                <c:pt idx="3506">
                  <c:v>64117</c:v>
                </c:pt>
                <c:pt idx="3507">
                  <c:v>64124</c:v>
                </c:pt>
                <c:pt idx="3508">
                  <c:v>64131</c:v>
                </c:pt>
                <c:pt idx="3509">
                  <c:v>64138</c:v>
                </c:pt>
                <c:pt idx="3510">
                  <c:v>64145</c:v>
                </c:pt>
                <c:pt idx="3511">
                  <c:v>64152</c:v>
                </c:pt>
                <c:pt idx="3512">
                  <c:v>64159</c:v>
                </c:pt>
                <c:pt idx="3513">
                  <c:v>64166</c:v>
                </c:pt>
                <c:pt idx="3514">
                  <c:v>64173</c:v>
                </c:pt>
                <c:pt idx="3515">
                  <c:v>64180</c:v>
                </c:pt>
                <c:pt idx="3516">
                  <c:v>64187</c:v>
                </c:pt>
                <c:pt idx="3517">
                  <c:v>64194</c:v>
                </c:pt>
                <c:pt idx="3518">
                  <c:v>64201</c:v>
                </c:pt>
                <c:pt idx="3519">
                  <c:v>64208</c:v>
                </c:pt>
                <c:pt idx="3520">
                  <c:v>64215</c:v>
                </c:pt>
                <c:pt idx="3521">
                  <c:v>64222</c:v>
                </c:pt>
                <c:pt idx="3522">
                  <c:v>64229</c:v>
                </c:pt>
                <c:pt idx="3523">
                  <c:v>64236</c:v>
                </c:pt>
                <c:pt idx="3524">
                  <c:v>64243</c:v>
                </c:pt>
                <c:pt idx="3525">
                  <c:v>64250</c:v>
                </c:pt>
                <c:pt idx="3526">
                  <c:v>64257</c:v>
                </c:pt>
                <c:pt idx="3527">
                  <c:v>64264</c:v>
                </c:pt>
                <c:pt idx="3528">
                  <c:v>64271</c:v>
                </c:pt>
                <c:pt idx="3529">
                  <c:v>64283</c:v>
                </c:pt>
                <c:pt idx="3530">
                  <c:v>64287</c:v>
                </c:pt>
                <c:pt idx="3531">
                  <c:v>64293</c:v>
                </c:pt>
                <c:pt idx="3532">
                  <c:v>64300</c:v>
                </c:pt>
                <c:pt idx="3533">
                  <c:v>64307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-4.3899999999996069E-3</c:v>
                </c:pt>
                <c:pt idx="1">
                  <c:v>-4.3931067723662117E-3</c:v>
                </c:pt>
                <c:pt idx="2">
                  <c:v>-4.3963906985448886E-3</c:v>
                </c:pt>
                <c:pt idx="3">
                  <c:v>-4.3998530010622774E-3</c:v>
                </c:pt>
                <c:pt idx="4">
                  <c:v>-4.4257719194054721E-3</c:v>
                </c:pt>
                <c:pt idx="5">
                  <c:v>-4.4346420884086492E-3</c:v>
                </c:pt>
                <c:pt idx="6">
                  <c:v>-4.4523597752219798E-3</c:v>
                </c:pt>
                <c:pt idx="7">
                  <c:v>-4.4569555237024272E-3</c:v>
                </c:pt>
                <c:pt idx="8">
                  <c:v>-4.4617014850210869E-3</c:v>
                </c:pt>
                <c:pt idx="9">
                  <c:v>-4.4890611319316973E-3</c:v>
                </c:pt>
                <c:pt idx="10">
                  <c:v>-4.4981647178787111E-3</c:v>
                </c:pt>
                <c:pt idx="11">
                  <c:v>-4.5146499065282994E-3</c:v>
                </c:pt>
                <c:pt idx="12">
                  <c:v>-4.5198525724716998E-3</c:v>
                </c:pt>
                <c:pt idx="13">
                  <c:v>-4.525089172759812E-3</c:v>
                </c:pt>
                <c:pt idx="14">
                  <c:v>-4.5506629769915246E-3</c:v>
                </c:pt>
                <c:pt idx="15">
                  <c:v>-4.558712785279858E-3</c:v>
                </c:pt>
                <c:pt idx="16">
                  <c:v>-4.5727121789146908E-3</c:v>
                </c:pt>
                <c:pt idx="17">
                  <c:v>-4.6014810430448153E-3</c:v>
                </c:pt>
                <c:pt idx="18">
                  <c:v>-4.6078662410551433E-3</c:v>
                </c:pt>
                <c:pt idx="19">
                  <c:v>-4.6112474881789822E-3</c:v>
                </c:pt>
                <c:pt idx="20">
                  <c:v>-4.6435584534046843E-3</c:v>
                </c:pt>
                <c:pt idx="21">
                  <c:v>-4.6492558139673672E-3</c:v>
                </c:pt>
                <c:pt idx="22">
                  <c:v>-4.6632087170531134E-3</c:v>
                </c:pt>
                <c:pt idx="23">
                  <c:v>-4.66612478206459E-3</c:v>
                </c:pt>
                <c:pt idx="24">
                  <c:v>-4.6826590809172369E-3</c:v>
                </c:pt>
                <c:pt idx="25">
                  <c:v>-4.6880961431731401E-3</c:v>
                </c:pt>
                <c:pt idx="26">
                  <c:v>-4.6985990703615503E-3</c:v>
                </c:pt>
                <c:pt idx="27">
                  <c:v>-4.7013978056345551E-3</c:v>
                </c:pt>
                <c:pt idx="28">
                  <c:v>-4.7041842185843643E-3</c:v>
                </c:pt>
                <c:pt idx="29">
                  <c:v>-4.719937628043863E-3</c:v>
                </c:pt>
                <c:pt idx="30">
                  <c:v>-4.725114394554808E-3</c:v>
                </c:pt>
                <c:pt idx="31">
                  <c:v>-4.7350957753409459E-3</c:v>
                </c:pt>
                <c:pt idx="32">
                  <c:v>-4.7377648426438768E-3</c:v>
                </c:pt>
                <c:pt idx="33">
                  <c:v>-4.7404215848584879E-3</c:v>
                </c:pt>
                <c:pt idx="34">
                  <c:v>-4.7553941123421309E-3</c:v>
                </c:pt>
                <c:pt idx="35">
                  <c:v>-4.7603105855448784E-3</c:v>
                </c:pt>
                <c:pt idx="36">
                  <c:v>-4.7697704656139584E-3</c:v>
                </c:pt>
                <c:pt idx="37">
                  <c:v>-4.7723098457444491E-3</c:v>
                </c:pt>
                <c:pt idx="38">
                  <c:v>-4.7748368979494415E-3</c:v>
                </c:pt>
                <c:pt idx="39">
                  <c:v>-4.7845846933106785E-3</c:v>
                </c:pt>
                <c:pt idx="40">
                  <c:v>-4.7892781845794187E-3</c:v>
                </c:pt>
                <c:pt idx="41">
                  <c:v>-4.7939344906883802E-3</c:v>
                </c:pt>
                <c:pt idx="42">
                  <c:v>-4.7985536116816651E-3</c:v>
                </c:pt>
                <c:pt idx="43">
                  <c:v>-4.8074301740558805E-3</c:v>
                </c:pt>
                <c:pt idx="44">
                  <c:v>-4.8166582453263457E-3</c:v>
                </c:pt>
                <c:pt idx="45">
                  <c:v>-4.8210914413600644E-3</c:v>
                </c:pt>
                <c:pt idx="46">
                  <c:v>-4.8254874525137806E-3</c:v>
                </c:pt>
                <c:pt idx="47">
                  <c:v>-4.8298462788426231E-3</c:v>
                </c:pt>
                <c:pt idx="48">
                  <c:v>-4.8382014285345528E-3</c:v>
                </c:pt>
                <c:pt idx="49">
                  <c:v>-4.8469097366066194E-3</c:v>
                </c:pt>
                <c:pt idx="50">
                  <c:v>-4.8510826393499684E-3</c:v>
                </c:pt>
                <c:pt idx="51">
                  <c:v>-4.8552183574930904E-3</c:v>
                </c:pt>
                <c:pt idx="52">
                  <c:v>-4.8593168910731985E-3</c:v>
                </c:pt>
                <c:pt idx="53">
                  <c:v>-4.867150675868067E-3</c:v>
                </c:pt>
                <c:pt idx="54">
                  <c:v>-4.8753391804663652E-3</c:v>
                </c:pt>
                <c:pt idx="55">
                  <c:v>-4.8792517917647651E-3</c:v>
                </c:pt>
                <c:pt idx="56">
                  <c:v>-4.8831272187179059E-3</c:v>
                </c:pt>
                <c:pt idx="57">
                  <c:v>-4.8940130831910305E-3</c:v>
                </c:pt>
                <c:pt idx="58">
                  <c:v>-4.8960149709766088E-3</c:v>
                </c:pt>
                <c:pt idx="59">
                  <c:v>-4.9053461456924621E-3</c:v>
                </c:pt>
                <c:pt idx="60">
                  <c:v>-4.9089611846354951E-3</c:v>
                </c:pt>
                <c:pt idx="61">
                  <c:v>-4.9158142727997759E-3</c:v>
                </c:pt>
                <c:pt idx="62">
                  <c:v>-4.9177049094106806E-3</c:v>
                </c:pt>
                <c:pt idx="63">
                  <c:v>-4.9195832027741056E-3</c:v>
                </c:pt>
                <c:pt idx="64">
                  <c:v>-4.9298705735886707E-3</c:v>
                </c:pt>
                <c:pt idx="65">
                  <c:v>-4.9332253312745116E-3</c:v>
                </c:pt>
                <c:pt idx="66">
                  <c:v>-4.9395572078880789E-3</c:v>
                </c:pt>
                <c:pt idx="67">
                  <c:v>-4.9413180307177063E-3</c:v>
                </c:pt>
                <c:pt idx="68">
                  <c:v>-4.9430665070352682E-3</c:v>
                </c:pt>
                <c:pt idx="69">
                  <c:v>-4.9525730375013241E-3</c:v>
                </c:pt>
                <c:pt idx="70">
                  <c:v>-4.9556675155132219E-3</c:v>
                </c:pt>
                <c:pt idx="71">
                  <c:v>-4.9614782307589268E-3</c:v>
                </c:pt>
                <c:pt idx="72">
                  <c:v>-4.9631092170568381E-3</c:v>
                </c:pt>
                <c:pt idx="73">
                  <c:v>-4.9647278535298383E-3</c:v>
                </c:pt>
                <c:pt idx="74">
                  <c:v>-4.9734535481263838E-3</c:v>
                </c:pt>
                <c:pt idx="75">
                  <c:v>-4.9762877479186595E-3</c:v>
                </c:pt>
                <c:pt idx="76">
                  <c:v>-4.9815773523986806E-3</c:v>
                </c:pt>
                <c:pt idx="77">
                  <c:v>-4.9830784790208527E-3</c:v>
                </c:pt>
                <c:pt idx="78">
                  <c:v>-4.9950860382030537E-3</c:v>
                </c:pt>
                <c:pt idx="79">
                  <c:v>-4.9964882380049147E-3</c:v>
                </c:pt>
                <c:pt idx="80">
                  <c:v>-4.9978780816841394E-3</c:v>
                </c:pt>
                <c:pt idx="81">
                  <c:v>-5.0025847131640244E-3</c:v>
                </c:pt>
                <c:pt idx="82">
                  <c:v>-5.0087073324984743E-3</c:v>
                </c:pt>
                <c:pt idx="83">
                  <c:v>-5.0120623952135211E-3</c:v>
                </c:pt>
                <c:pt idx="84">
                  <c:v>-5.0133346913612264E-3</c:v>
                </c:pt>
                <c:pt idx="85">
                  <c:v>-5.0175512677806677E-3</c:v>
                </c:pt>
                <c:pt idx="86">
                  <c:v>-5.0187802441268017E-3</c:v>
                </c:pt>
                <c:pt idx="87">
                  <c:v>-5.0242523926922189E-3</c:v>
                </c:pt>
                <c:pt idx="88">
                  <c:v>-5.0263243852670669E-3</c:v>
                </c:pt>
                <c:pt idx="89">
                  <c:v>-5.0283591953221851E-3</c:v>
                </c:pt>
                <c:pt idx="90">
                  <c:v>-5.0328851785693988E-3</c:v>
                </c:pt>
                <c:pt idx="91">
                  <c:v>-5.0339780201827389E-3</c:v>
                </c:pt>
                <c:pt idx="92">
                  <c:v>-5.0379755084679623E-3</c:v>
                </c:pt>
                <c:pt idx="93">
                  <c:v>-5.0397872237963881E-3</c:v>
                </c:pt>
                <c:pt idx="94">
                  <c:v>-5.0415617567369786E-3</c:v>
                </c:pt>
                <c:pt idx="95">
                  <c:v>-5.0447364640160419E-3</c:v>
                </c:pt>
                <c:pt idx="96">
                  <c:v>-5.0457055464809613E-3</c:v>
                </c:pt>
                <c:pt idx="97">
                  <c:v>-5.0498766860793687E-3</c:v>
                </c:pt>
                <c:pt idx="98">
                  <c:v>-5.0514281249900428E-3</c:v>
                </c:pt>
                <c:pt idx="99">
                  <c:v>-5.0529423816154662E-3</c:v>
                </c:pt>
                <c:pt idx="100">
                  <c:v>-5.055596232002163E-3</c:v>
                </c:pt>
                <c:pt idx="101">
                  <c:v>-5.0569989024669415E-3</c:v>
                </c:pt>
                <c:pt idx="102">
                  <c:v>-5.0604760833352202E-3</c:v>
                </c:pt>
                <c:pt idx="103">
                  <c:v>-5.0617486375494833E-3</c:v>
                </c:pt>
                <c:pt idx="104">
                  <c:v>-5.0639126566749812E-3</c:v>
                </c:pt>
                <c:pt idx="105">
                  <c:v>-5.0653432102289939E-3</c:v>
                </c:pt>
                <c:pt idx="106">
                  <c:v>-5.068603148184702E-3</c:v>
                </c:pt>
                <c:pt idx="107">
                  <c:v>-5.0696154309494111E-3</c:v>
                </c:pt>
                <c:pt idx="108">
                  <c:v>-5.07125870065537E-3</c:v>
                </c:pt>
                <c:pt idx="109">
                  <c:v>-5.0718501341176503E-3</c:v>
                </c:pt>
                <c:pt idx="110">
                  <c:v>-5.0724291897173302E-3</c:v>
                </c:pt>
                <c:pt idx="111">
                  <c:v>-5.0756603261712099E-3</c:v>
                </c:pt>
                <c:pt idx="112">
                  <c:v>-5.0767828984357981E-3</c:v>
                </c:pt>
                <c:pt idx="113">
                  <c:v>-5.0772442761469472E-3</c:v>
                </c:pt>
                <c:pt idx="114">
                  <c:v>-5.0776932723542176E-3</c:v>
                </c:pt>
                <c:pt idx="115">
                  <c:v>-5.0793915848912708E-3</c:v>
                </c:pt>
                <c:pt idx="116">
                  <c:v>-5.0801415716575865E-3</c:v>
                </c:pt>
                <c:pt idx="117">
                  <c:v>-5.0804852527837471E-3</c:v>
                </c:pt>
                <c:pt idx="118">
                  <c:v>-5.080816549278E-3</c:v>
                </c:pt>
                <c:pt idx="119">
                  <c:v>-5.0811354606215432E-3</c:v>
                </c:pt>
                <c:pt idx="120">
                  <c:v>-5.0820529618255872E-3</c:v>
                </c:pt>
                <c:pt idx="121">
                  <c:v>-5.0823037274354554E-3</c:v>
                </c:pt>
                <c:pt idx="122">
                  <c:v>-5.0825166104853103E-3</c:v>
                </c:pt>
                <c:pt idx="123">
                  <c:v>-5.0825669552494179E-3</c:v>
                </c:pt>
                <c:pt idx="124">
                  <c:v>-5.0827557561309196E-3</c:v>
                </c:pt>
                <c:pt idx="125">
                  <c:v>-5.0830232958256616E-3</c:v>
                </c:pt>
                <c:pt idx="126">
                  <c:v>-5.0830130869186085E-3</c:v>
                </c:pt>
                <c:pt idx="127">
                  <c:v>-5.0829656960194036E-3</c:v>
                </c:pt>
                <c:pt idx="128">
                  <c:v>-5.0824954949092727E-3</c:v>
                </c:pt>
                <c:pt idx="129">
                  <c:v>-5.0825541596468968E-3</c:v>
                </c:pt>
                <c:pt idx="130">
                  <c:v>-5.0821710116277785E-3</c:v>
                </c:pt>
                <c:pt idx="131">
                  <c:v>-5.081900528758343E-3</c:v>
                </c:pt>
                <c:pt idx="132">
                  <c:v>-5.081592863888762E-3</c:v>
                </c:pt>
                <c:pt idx="133">
                  <c:v>-5.0806021682313351E-3</c:v>
                </c:pt>
                <c:pt idx="134">
                  <c:v>-5.0805306710805147E-3</c:v>
                </c:pt>
                <c:pt idx="135">
                  <c:v>-5.0794968094001192E-3</c:v>
                </c:pt>
                <c:pt idx="136">
                  <c:v>-5.0789660524483971E-3</c:v>
                </c:pt>
                <c:pt idx="137">
                  <c:v>-5.0783981134658873E-3</c:v>
                </c:pt>
                <c:pt idx="138">
                  <c:v>-5.0768869742826017E-3</c:v>
                </c:pt>
                <c:pt idx="139">
                  <c:v>-5.0750006879249909E-3</c:v>
                </c:pt>
                <c:pt idx="140">
                  <c:v>-5.0742096566498418E-3</c:v>
                </c:pt>
                <c:pt idx="141">
                  <c:v>-5.0733814432959434E-3</c:v>
                </c:pt>
                <c:pt idx="142">
                  <c:v>-5.0730805484951891E-3</c:v>
                </c:pt>
                <c:pt idx="143">
                  <c:v>-5.0710180130192533E-3</c:v>
                </c:pt>
                <c:pt idx="144">
                  <c:v>-5.0680314567047397E-3</c:v>
                </c:pt>
                <c:pt idx="145">
                  <c:v>-5.0669615747333365E-3</c:v>
                </c:pt>
                <c:pt idx="146">
                  <c:v>-5.0644407067477401E-3</c:v>
                </c:pt>
                <c:pt idx="147">
                  <c:v>-5.0639909764892133E-3</c:v>
                </c:pt>
                <c:pt idx="148">
                  <c:v>-5.0635288390440871E-3</c:v>
                </c:pt>
                <c:pt idx="149">
                  <c:v>-5.0597614684827668E-3</c:v>
                </c:pt>
                <c:pt idx="150">
                  <c:v>-5.0584313149341694E-3</c:v>
                </c:pt>
                <c:pt idx="151">
                  <c:v>-5.055390157881025E-3</c:v>
                </c:pt>
                <c:pt idx="152">
                  <c:v>-5.0548101663745737E-3</c:v>
                </c:pt>
                <c:pt idx="153">
                  <c:v>-5.0542177640259863E-3</c:v>
                </c:pt>
                <c:pt idx="154">
                  <c:v>-5.0496695774386365E-3</c:v>
                </c:pt>
                <c:pt idx="155">
                  <c:v>-5.0480791516914082E-3</c:v>
                </c:pt>
                <c:pt idx="156">
                  <c:v>-5.044517754858288E-3</c:v>
                </c:pt>
                <c:pt idx="157">
                  <c:v>-5.0438074764591612E-3</c:v>
                </c:pt>
                <c:pt idx="158">
                  <c:v>-5.0430847835787832E-3</c:v>
                </c:pt>
                <c:pt idx="159">
                  <c:v>-5.0377557788251802E-3</c:v>
                </c:pt>
                <c:pt idx="160">
                  <c:v>-5.0359050801289523E-3</c:v>
                </c:pt>
                <c:pt idx="161">
                  <c:v>-5.0318234922293445E-3</c:v>
                </c:pt>
                <c:pt idx="162">
                  <c:v>-5.0309829013960028E-3</c:v>
                </c:pt>
                <c:pt idx="163">
                  <c:v>-5.0278619319047129E-3</c:v>
                </c:pt>
                <c:pt idx="164">
                  <c:v>-5.0240200670301129E-3</c:v>
                </c:pt>
                <c:pt idx="165">
                  <c:v>-5.0219090945171916E-3</c:v>
                </c:pt>
                <c:pt idx="166">
                  <c:v>-5.0173073636271652E-3</c:v>
                </c:pt>
                <c:pt idx="167">
                  <c:v>-5.0163364349513351E-3</c:v>
                </c:pt>
                <c:pt idx="168">
                  <c:v>-5.015353084573234E-3</c:v>
                </c:pt>
                <c:pt idx="169">
                  <c:v>-5.0084624355889269E-3</c:v>
                </c:pt>
                <c:pt idx="170">
                  <c:v>-5.006091188261402E-3</c:v>
                </c:pt>
                <c:pt idx="171">
                  <c:v>-5.000969361782414E-3</c:v>
                </c:pt>
                <c:pt idx="172">
                  <c:v>-4.9998680700046039E-3</c:v>
                </c:pt>
                <c:pt idx="173">
                  <c:v>-4.998754352956946E-3</c:v>
                </c:pt>
                <c:pt idx="174">
                  <c:v>-4.991082877175871E-3</c:v>
                </c:pt>
                <c:pt idx="175">
                  <c:v>-4.9884513539185053E-3</c:v>
                </c:pt>
                <c:pt idx="176">
                  <c:v>-4.9828094785028558E-3</c:v>
                </c:pt>
                <c:pt idx="177">
                  <c:v>-4.9815777985509624E-3</c:v>
                </c:pt>
                <c:pt idx="178">
                  <c:v>-4.9803336897969617E-3</c:v>
                </c:pt>
                <c:pt idx="179">
                  <c:v>-4.9718813836065233E-3</c:v>
                </c:pt>
                <c:pt idx="180">
                  <c:v>-4.9689895831790181E-3</c:v>
                </c:pt>
                <c:pt idx="181">
                  <c:v>-4.9628277046842584E-3</c:v>
                </c:pt>
                <c:pt idx="182">
                  <c:v>-4.9614656117050182E-3</c:v>
                </c:pt>
                <c:pt idx="183">
                  <c:v>-4.9600910864202163E-3</c:v>
                </c:pt>
                <c:pt idx="184">
                  <c:v>-4.9508579458365058E-3</c:v>
                </c:pt>
                <c:pt idx="185">
                  <c:v>-4.9477058668799491E-3</c:v>
                </c:pt>
                <c:pt idx="186">
                  <c:v>-4.9462443720171834E-3</c:v>
                </c:pt>
                <c:pt idx="187">
                  <c:v>-4.9395314996908413E-3</c:v>
                </c:pt>
                <c:pt idx="188">
                  <c:v>-4.9380265332911143E-3</c:v>
                </c:pt>
                <c:pt idx="189">
                  <c:v>-4.9298330529801149E-3</c:v>
                </c:pt>
                <c:pt idx="190">
                  <c:v>-4.9264392390475642E-3</c:v>
                </c:pt>
                <c:pt idx="191">
                  <c:v>-4.9230082416680254E-3</c:v>
                </c:pt>
                <c:pt idx="192">
                  <c:v>-4.9157754518432129E-3</c:v>
                </c:pt>
                <c:pt idx="193">
                  <c:v>-4.9141400200257025E-3</c:v>
                </c:pt>
                <c:pt idx="194">
                  <c:v>-4.9052955019344147E-3</c:v>
                </c:pt>
                <c:pt idx="195">
                  <c:v>-4.9016414031908262E-3</c:v>
                </c:pt>
                <c:pt idx="196">
                  <c:v>-4.8979501207644383E-3</c:v>
                </c:pt>
                <c:pt idx="197">
                  <c:v>-4.8901974566151196E-3</c:v>
                </c:pt>
                <c:pt idx="198">
                  <c:v>-4.8884315353723354E-3</c:v>
                </c:pt>
                <c:pt idx="199">
                  <c:v>-4.8789359522647402E-3</c:v>
                </c:pt>
                <c:pt idx="200">
                  <c:v>-4.8750215670394503E-3</c:v>
                </c:pt>
                <c:pt idx="201">
                  <c:v>-4.8710699978928851E-3</c:v>
                </c:pt>
                <c:pt idx="202">
                  <c:v>-4.8627975015752556E-3</c:v>
                </c:pt>
                <c:pt idx="203">
                  <c:v>-4.860901067228438E-3</c:v>
                </c:pt>
                <c:pt idx="204">
                  <c:v>-4.8507543919606988E-3</c:v>
                </c:pt>
                <c:pt idx="205">
                  <c:v>-4.8465797184724657E-3</c:v>
                </c:pt>
                <c:pt idx="206">
                  <c:v>-4.8423678607938392E-3</c:v>
                </c:pt>
                <c:pt idx="207">
                  <c:v>-4.8335755734080221E-3</c:v>
                </c:pt>
                <c:pt idx="208">
                  <c:v>-4.831548602631474E-3</c:v>
                </c:pt>
                <c:pt idx="209">
                  <c:v>-4.8184112175316922E-3</c:v>
                </c:pt>
                <c:pt idx="210">
                  <c:v>-4.8139577212077149E-3</c:v>
                </c:pt>
                <c:pt idx="211">
                  <c:v>-4.8046767356956337E-3</c:v>
                </c:pt>
                <c:pt idx="212">
                  <c:v>-4.802531657906034E-3</c:v>
                </c:pt>
                <c:pt idx="213">
                  <c:v>-4.8003741277550856E-3</c:v>
                </c:pt>
                <c:pt idx="214">
                  <c:v>-4.7864558766679494E-3</c:v>
                </c:pt>
                <c:pt idx="215">
                  <c:v>-4.7817420910673874E-3</c:v>
                </c:pt>
                <c:pt idx="216">
                  <c:v>-4.7719413965411047E-3</c:v>
                </c:pt>
                <c:pt idx="217">
                  <c:v>-4.7696657399863562E-3</c:v>
                </c:pt>
                <c:pt idx="218">
                  <c:v>-4.7673776279284269E-3</c:v>
                </c:pt>
                <c:pt idx="219">
                  <c:v>-4.7526785042966008E-3</c:v>
                </c:pt>
                <c:pt idx="220">
                  <c:v>-4.7477044272057414E-3</c:v>
                </c:pt>
                <c:pt idx="221">
                  <c:v>-4.7373840611478453E-3</c:v>
                </c:pt>
                <c:pt idx="222">
                  <c:v>-4.7349778036692713E-3</c:v>
                </c:pt>
                <c:pt idx="223">
                  <c:v>-4.7325590876065131E-3</c:v>
                </c:pt>
                <c:pt idx="224">
                  <c:v>-4.7170790845077921E-3</c:v>
                </c:pt>
                <c:pt idx="225">
                  <c:v>-4.7118447135801262E-3</c:v>
                </c:pt>
                <c:pt idx="226">
                  <c:v>-4.7010047121975873E-3</c:v>
                </c:pt>
                <c:pt idx="227">
                  <c:v>-4.6984678320920181E-3</c:v>
                </c:pt>
                <c:pt idx="228">
                  <c:v>-4.695918490397296E-3</c:v>
                </c:pt>
                <c:pt idx="229">
                  <c:v>-4.6825159523571358E-3</c:v>
                </c:pt>
                <c:pt idx="230">
                  <c:v>-4.6770398066495744E-3</c:v>
                </c:pt>
                <c:pt idx="231">
                  <c:v>-4.671526548840621E-3</c:v>
                </c:pt>
                <c:pt idx="232">
                  <c:v>-4.6601402274494552E-3</c:v>
                </c:pt>
                <c:pt idx="233">
                  <c:v>-4.6574603816236021E-3</c:v>
                </c:pt>
                <c:pt idx="234">
                  <c:v>-4.6434179416894317E-3</c:v>
                </c:pt>
                <c:pt idx="235">
                  <c:v>-4.6376908503149572E-3</c:v>
                </c:pt>
                <c:pt idx="236">
                  <c:v>-4.6319296668606569E-3</c:v>
                </c:pt>
                <c:pt idx="237">
                  <c:v>-4.6200736324276959E-3</c:v>
                </c:pt>
                <c:pt idx="238">
                  <c:v>-4.6172659430177366E-3</c:v>
                </c:pt>
                <c:pt idx="239">
                  <c:v>-4.6026278368502815E-3</c:v>
                </c:pt>
                <c:pt idx="240">
                  <c:v>-4.5966713820115856E-3</c:v>
                </c:pt>
                <c:pt idx="241">
                  <c:v>-4.5906839288010204E-3</c:v>
                </c:pt>
                <c:pt idx="242">
                  <c:v>-4.5784082932726067E-3</c:v>
                </c:pt>
                <c:pt idx="243">
                  <c:v>-4.5754799479214014E-3</c:v>
                </c:pt>
                <c:pt idx="244">
                  <c:v>-4.5602971558125205E-3</c:v>
                </c:pt>
                <c:pt idx="245">
                  <c:v>-4.5541329935692154E-3</c:v>
                </c:pt>
                <c:pt idx="246">
                  <c:v>-4.5479409266979687E-3</c:v>
                </c:pt>
                <c:pt idx="247">
                  <c:v>-4.5320568713832802E-3</c:v>
                </c:pt>
                <c:pt idx="248">
                  <c:v>-4.529015418479887E-3</c:v>
                </c:pt>
                <c:pt idx="249">
                  <c:v>-4.5165774917075296E-3</c:v>
                </c:pt>
                <c:pt idx="250">
                  <c:v>-4.5102272783590358E-3</c:v>
                </c:pt>
                <c:pt idx="251">
                  <c:v>-4.5038522541585024E-3</c:v>
                </c:pt>
                <c:pt idx="252">
                  <c:v>-4.4908498332789371E-3</c:v>
                </c:pt>
                <c:pt idx="253">
                  <c:v>-4.4877200169784132E-3</c:v>
                </c:pt>
                <c:pt idx="254">
                  <c:v>-4.4682706254913877E-3</c:v>
                </c:pt>
                <c:pt idx="255">
                  <c:v>-4.4516213420298101E-3</c:v>
                </c:pt>
                <c:pt idx="256">
                  <c:v>-4.4484233250936941E-3</c:v>
                </c:pt>
                <c:pt idx="257">
                  <c:v>-4.445217253369188E-3</c:v>
                </c:pt>
                <c:pt idx="258">
                  <c:v>-4.4420031266366412E-3</c:v>
                </c:pt>
                <c:pt idx="259">
                  <c:v>-4.4220512684168788E-3</c:v>
                </c:pt>
                <c:pt idx="260">
                  <c:v>-4.4153527946837684E-3</c:v>
                </c:pt>
                <c:pt idx="261">
                  <c:v>-4.4017026470146514E-3</c:v>
                </c:pt>
                <c:pt idx="262">
                  <c:v>-4.3984122566158301E-3</c:v>
                </c:pt>
                <c:pt idx="263">
                  <c:v>-4.3951138099130836E-3</c:v>
                </c:pt>
                <c:pt idx="264">
                  <c:v>-4.3746594789176758E-3</c:v>
                </c:pt>
                <c:pt idx="265">
                  <c:v>-4.3677935136722922E-3</c:v>
                </c:pt>
                <c:pt idx="266">
                  <c:v>-4.3538095466248584E-3</c:v>
                </c:pt>
                <c:pt idx="267">
                  <c:v>-4.3504348283818217E-3</c:v>
                </c:pt>
                <c:pt idx="268">
                  <c:v>-4.3470520526036182E-3</c:v>
                </c:pt>
                <c:pt idx="269">
                  <c:v>-4.3190617837976595E-3</c:v>
                </c:pt>
                <c:pt idx="270">
                  <c:v>-4.3047440084748546E-3</c:v>
                </c:pt>
                <c:pt idx="271">
                  <c:v>-4.301284953657919E-3</c:v>
                </c:pt>
                <c:pt idx="272">
                  <c:v>-4.2941678321770094E-3</c:v>
                </c:pt>
                <c:pt idx="273">
                  <c:v>-4.2763585448514184E-3</c:v>
                </c:pt>
                <c:pt idx="274">
                  <c:v>-4.2691575902961956E-3</c:v>
                </c:pt>
                <c:pt idx="275">
                  <c:v>-4.2545060167445666E-3</c:v>
                </c:pt>
                <c:pt idx="276">
                  <c:v>-4.2509626170814108E-3</c:v>
                </c:pt>
                <c:pt idx="277">
                  <c:v>-4.2254493705056045E-3</c:v>
                </c:pt>
                <c:pt idx="278">
                  <c:v>-4.2180809180458025E-3</c:v>
                </c:pt>
                <c:pt idx="279">
                  <c:v>-4.2030955552263549E-3</c:v>
                </c:pt>
                <c:pt idx="280">
                  <c:v>-4.1994678029073917E-3</c:v>
                </c:pt>
                <c:pt idx="281">
                  <c:v>-4.1958319897654247E-3</c:v>
                </c:pt>
                <c:pt idx="282">
                  <c:v>-4.1733677041685506E-3</c:v>
                </c:pt>
                <c:pt idx="283">
                  <c:v>-4.1658317515724077E-3</c:v>
                </c:pt>
                <c:pt idx="284">
                  <c:v>-4.150512607343176E-3</c:v>
                </c:pt>
                <c:pt idx="285">
                  <c:v>-4.1468004950349913E-3</c:v>
                </c:pt>
                <c:pt idx="286">
                  <c:v>-4.1430803209452005E-3</c:v>
                </c:pt>
                <c:pt idx="287">
                  <c:v>-4.1201135300632016E-3</c:v>
                </c:pt>
                <c:pt idx="288">
                  <c:v>-4.1124100750499605E-3</c:v>
                </c:pt>
                <c:pt idx="289">
                  <c:v>-4.0967571561328405E-3</c:v>
                </c:pt>
                <c:pt idx="290">
                  <c:v>-4.0929606769911364E-3</c:v>
                </c:pt>
                <c:pt idx="291">
                  <c:v>-4.0891561351795048E-3</c:v>
                </c:pt>
                <c:pt idx="292">
                  <c:v>-4.0736995847164333E-3</c:v>
                </c:pt>
                <c:pt idx="293">
                  <c:v>-4.0698588005319957E-3</c:v>
                </c:pt>
                <c:pt idx="294">
                  <c:v>-4.0619995392573594E-3</c:v>
                </c:pt>
                <c:pt idx="295">
                  <c:v>-4.054116348274509E-3</c:v>
                </c:pt>
                <c:pt idx="296">
                  <c:v>-4.0462092275277729E-3</c:v>
                </c:pt>
                <c:pt idx="297">
                  <c:v>-4.0223442863131431E-3</c:v>
                </c:pt>
                <c:pt idx="298">
                  <c:v>-4.0143414461011962E-3</c:v>
                </c:pt>
                <c:pt idx="299">
                  <c:v>-4.0063146759055403E-3</c:v>
                </c:pt>
                <c:pt idx="300">
                  <c:v>-3.9982639756904904E-3</c:v>
                </c:pt>
                <c:pt idx="301">
                  <c:v>-3.9901893454032311E-3</c:v>
                </c:pt>
                <c:pt idx="302">
                  <c:v>-3.9658218736799656E-3</c:v>
                </c:pt>
                <c:pt idx="303">
                  <c:v>-3.9576515226685018E-3</c:v>
                </c:pt>
                <c:pt idx="304">
                  <c:v>-3.9494572413621499E-3</c:v>
                </c:pt>
                <c:pt idx="305">
                  <c:v>-3.941239029710949E-3</c:v>
                </c:pt>
                <c:pt idx="306">
                  <c:v>-3.9329968876720767E-3</c:v>
                </c:pt>
                <c:pt idx="307">
                  <c:v>-3.9081268787769362E-3</c:v>
                </c:pt>
                <c:pt idx="308">
                  <c:v>-3.899789014729173E-3</c:v>
                </c:pt>
                <c:pt idx="309">
                  <c:v>-3.8914272200653499E-3</c:v>
                </c:pt>
                <c:pt idx="310">
                  <c:v>-3.8830414947340786E-3</c:v>
                </c:pt>
                <c:pt idx="311">
                  <c:v>-3.8746318386896827E-3</c:v>
                </c:pt>
                <c:pt idx="312">
                  <c:v>-3.8492592858166814E-3</c:v>
                </c:pt>
                <c:pt idx="313">
                  <c:v>-3.8277134627482819E-3</c:v>
                </c:pt>
                <c:pt idx="314">
                  <c:v>-3.8103917301933847E-3</c:v>
                </c:pt>
                <c:pt idx="315">
                  <c:v>-3.8061733320529645E-3</c:v>
                </c:pt>
                <c:pt idx="316">
                  <c:v>-3.8019468679472541E-3</c:v>
                </c:pt>
                <c:pt idx="317">
                  <c:v>-3.7759648939092003E-3</c:v>
                </c:pt>
                <c:pt idx="318">
                  <c:v>-3.7672563735952967E-3</c:v>
                </c:pt>
                <c:pt idx="319">
                  <c:v>-3.7496008817231286E-3</c:v>
                </c:pt>
                <c:pt idx="320">
                  <c:v>-3.7452980865547436E-3</c:v>
                </c:pt>
                <c:pt idx="321">
                  <c:v>-3.7409872249982712E-3</c:v>
                </c:pt>
                <c:pt idx="322">
                  <c:v>-3.7145026937720946E-3</c:v>
                </c:pt>
                <c:pt idx="323">
                  <c:v>-3.6874640539316262E-3</c:v>
                </c:pt>
                <c:pt idx="324">
                  <c:v>-3.6830809345003552E-3</c:v>
                </c:pt>
                <c:pt idx="325">
                  <c:v>-3.6786897484862961E-3</c:v>
                </c:pt>
                <c:pt idx="326">
                  <c:v>-3.6742904957937084E-3</c:v>
                </c:pt>
                <c:pt idx="327">
                  <c:v>-3.6518678468437068E-3</c:v>
                </c:pt>
                <c:pt idx="328">
                  <c:v>-3.6428242841978604E-3</c:v>
                </c:pt>
                <c:pt idx="329">
                  <c:v>-3.6245012669249895E-3</c:v>
                </c:pt>
                <c:pt idx="330">
                  <c:v>-3.6200296689407885E-3</c:v>
                </c:pt>
                <c:pt idx="331">
                  <c:v>-3.6155500039764515E-3</c:v>
                </c:pt>
                <c:pt idx="332">
                  <c:v>-3.5880603341469581E-3</c:v>
                </c:pt>
                <c:pt idx="333">
                  <c:v>-3.5788492462506655E-3</c:v>
                </c:pt>
                <c:pt idx="334">
                  <c:v>-3.5743132830021729E-3</c:v>
                </c:pt>
                <c:pt idx="335">
                  <c:v>-3.569769252515528E-3</c:v>
                </c:pt>
                <c:pt idx="336">
                  <c:v>-3.5652171547152977E-3</c:v>
                </c:pt>
                <c:pt idx="337">
                  <c:v>-3.5278385666335232E-3</c:v>
                </c:pt>
                <c:pt idx="338">
                  <c:v>-3.5184718254441805E-3</c:v>
                </c:pt>
                <c:pt idx="339">
                  <c:v>-3.5090811514870701E-3</c:v>
                </c:pt>
                <c:pt idx="340">
                  <c:v>-3.4900705512996844E-3</c:v>
                </c:pt>
                <c:pt idx="341">
                  <c:v>-3.4854220755153875E-3</c:v>
                </c:pt>
                <c:pt idx="342">
                  <c:v>-3.4617687882039228E-3</c:v>
                </c:pt>
                <c:pt idx="343">
                  <c:v>-3.4522345164478274E-3</c:v>
                </c:pt>
                <c:pt idx="344">
                  <c:v>-3.4426763115309456E-3</c:v>
                </c:pt>
                <c:pt idx="345">
                  <c:v>-3.423331929392065E-3</c:v>
                </c:pt>
                <c:pt idx="346">
                  <c:v>-3.3848244823477813E-3</c:v>
                </c:pt>
                <c:pt idx="347">
                  <c:v>-3.3750987436667046E-3</c:v>
                </c:pt>
                <c:pt idx="348">
                  <c:v>-3.3554205710514817E-3</c:v>
                </c:pt>
                <c:pt idx="349">
                  <c:v>-3.3506032819154196E-3</c:v>
                </c:pt>
                <c:pt idx="350">
                  <c:v>-3.3261110446920483E-3</c:v>
                </c:pt>
                <c:pt idx="351">
                  <c:v>-3.311222016402287E-3</c:v>
                </c:pt>
                <c:pt idx="352">
                  <c:v>-3.3063484280768662E-3</c:v>
                </c:pt>
                <c:pt idx="353">
                  <c:v>-3.2863364550374252E-3</c:v>
                </c:pt>
                <c:pt idx="354">
                  <c:v>-3.2713004728462444E-3</c:v>
                </c:pt>
                <c:pt idx="355">
                  <c:v>-3.24138333806895E-3</c:v>
                </c:pt>
                <c:pt idx="356">
                  <c:v>-3.2159192376420257E-3</c:v>
                </c:pt>
                <c:pt idx="357">
                  <c:v>-3.2109372131282725E-3</c:v>
                </c:pt>
                <c:pt idx="358">
                  <c:v>-3.2059471220582947E-3</c:v>
                </c:pt>
                <c:pt idx="359">
                  <c:v>-3.1805881693851424E-3</c:v>
                </c:pt>
                <c:pt idx="360">
                  <c:v>-3.1703718696009285E-3</c:v>
                </c:pt>
                <c:pt idx="361">
                  <c:v>-3.1497122997624742E-3</c:v>
                </c:pt>
                <c:pt idx="362">
                  <c:v>-3.1446498632020647E-3</c:v>
                </c:pt>
                <c:pt idx="363">
                  <c:v>-3.13957936040556E-3</c:v>
                </c:pt>
                <c:pt idx="364">
                  <c:v>-3.1085714351187753E-3</c:v>
                </c:pt>
                <c:pt idx="365">
                  <c:v>-3.0981875894812412E-3</c:v>
                </c:pt>
                <c:pt idx="366">
                  <c:v>-3.0771941803354641E-3</c:v>
                </c:pt>
                <c:pt idx="367">
                  <c:v>-3.0720473430649597E-3</c:v>
                </c:pt>
                <c:pt idx="368">
                  <c:v>-3.0668924400467645E-3</c:v>
                </c:pt>
                <c:pt idx="369">
                  <c:v>-3.0353818704750755E-3</c:v>
                </c:pt>
                <c:pt idx="370">
                  <c:v>-3.0087263810151059E-3</c:v>
                </c:pt>
                <c:pt idx="371">
                  <c:v>-3.0035032114109328E-3</c:v>
                </c:pt>
                <c:pt idx="372">
                  <c:v>-2.9930326766858966E-3</c:v>
                </c:pt>
                <c:pt idx="373">
                  <c:v>-2.9610194532846807E-3</c:v>
                </c:pt>
                <c:pt idx="374">
                  <c:v>-2.9503005064513226E-3</c:v>
                </c:pt>
                <c:pt idx="375">
                  <c:v>-2.9450049166870329E-3</c:v>
                </c:pt>
                <c:pt idx="376">
                  <c:v>-2.9233237408202162E-3</c:v>
                </c:pt>
                <c:pt idx="377">
                  <c:v>-2.9180000479447285E-3</c:v>
                </c:pt>
                <c:pt idx="378">
                  <c:v>-2.8801162370188926E-3</c:v>
                </c:pt>
                <c:pt idx="379">
                  <c:v>-2.8692176793945201E-3</c:v>
                </c:pt>
                <c:pt idx="380">
                  <c:v>-2.847202612199784E-3</c:v>
                </c:pt>
                <c:pt idx="381">
                  <c:v>-2.8417945310878975E-3</c:v>
                </c:pt>
                <c:pt idx="382">
                  <c:v>-2.8143658401571514E-3</c:v>
                </c:pt>
                <c:pt idx="383">
                  <c:v>-2.8033236616269441E-3</c:v>
                </c:pt>
                <c:pt idx="384">
                  <c:v>-2.7922575460497256E-3</c:v>
                </c:pt>
                <c:pt idx="385">
                  <c:v>-2.7699085669542767E-3</c:v>
                </c:pt>
                <c:pt idx="386">
                  <c:v>-2.7644161030267759E-3</c:v>
                </c:pt>
                <c:pt idx="387">
                  <c:v>-2.736567910117671E-3</c:v>
                </c:pt>
                <c:pt idx="388">
                  <c:v>-2.725358170858172E-3</c:v>
                </c:pt>
                <c:pt idx="389">
                  <c:v>-2.7141244940827036E-3</c:v>
                </c:pt>
                <c:pt idx="390">
                  <c:v>-2.6914415809117798E-3</c:v>
                </c:pt>
                <c:pt idx="391">
                  <c:v>-2.6575970451343522E-3</c:v>
                </c:pt>
                <c:pt idx="392">
                  <c:v>-2.6462197418548605E-3</c:v>
                </c:pt>
                <c:pt idx="393">
                  <c:v>-2.6348185005877767E-3</c:v>
                </c:pt>
                <c:pt idx="394">
                  <c:v>-2.6118016295319235E-3</c:v>
                </c:pt>
                <c:pt idx="395">
                  <c:v>-2.6061404191527722E-3</c:v>
                </c:pt>
                <c:pt idx="396">
                  <c:v>-2.5716137780530711E-3</c:v>
                </c:pt>
                <c:pt idx="397">
                  <c:v>-2.5600570205137401E-3</c:v>
                </c:pt>
                <c:pt idx="398">
                  <c:v>-2.5367262009695132E-3</c:v>
                </c:pt>
                <c:pt idx="399">
                  <c:v>-2.5309886879046339E-3</c:v>
                </c:pt>
                <c:pt idx="400">
                  <c:v>-2.5252431153847013E-3</c:v>
                </c:pt>
                <c:pt idx="401">
                  <c:v>-2.4902137599696634E-3</c:v>
                </c:pt>
                <c:pt idx="402">
                  <c:v>-2.4784894299918264E-3</c:v>
                </c:pt>
                <c:pt idx="403">
                  <c:v>-2.4548245988825265E-3</c:v>
                </c:pt>
                <c:pt idx="404">
                  <c:v>-2.4490027307513818E-3</c:v>
                </c:pt>
                <c:pt idx="405">
                  <c:v>-2.4431728045006748E-3</c:v>
                </c:pt>
                <c:pt idx="406">
                  <c:v>-2.4076407241594325E-3</c:v>
                </c:pt>
                <c:pt idx="407">
                  <c:v>-2.395748818184646E-3</c:v>
                </c:pt>
                <c:pt idx="408">
                  <c:v>-2.3717499465591985E-3</c:v>
                </c:pt>
                <c:pt idx="409">
                  <c:v>-2.3658437324351744E-3</c:v>
                </c:pt>
                <c:pt idx="410">
                  <c:v>-2.3599294616302633E-3</c:v>
                </c:pt>
                <c:pt idx="411">
                  <c:v>-2.3238946456011034E-3</c:v>
                </c:pt>
                <c:pt idx="412">
                  <c:v>-2.3118351600219297E-3</c:v>
                </c:pt>
                <c:pt idx="413">
                  <c:v>-2.2875022172039942E-3</c:v>
                </c:pt>
                <c:pt idx="414">
                  <c:v>-2.2815116669418212E-3</c:v>
                </c:pt>
                <c:pt idx="415">
                  <c:v>-2.2755130615575098E-3</c:v>
                </c:pt>
                <c:pt idx="416">
                  <c:v>-2.2389754989111093E-3</c:v>
                </c:pt>
                <c:pt idx="417">
                  <c:v>-2.2267484300853013E-3</c:v>
                </c:pt>
                <c:pt idx="418">
                  <c:v>-2.2020813836471317E-3</c:v>
                </c:pt>
                <c:pt idx="419">
                  <c:v>-2.1960065078961699E-3</c:v>
                </c:pt>
                <c:pt idx="420">
                  <c:v>-2.1899235786990066E-3</c:v>
                </c:pt>
                <c:pt idx="421">
                  <c:v>-2.1528832583719579E-3</c:v>
                </c:pt>
                <c:pt idx="422">
                  <c:v>-2.1404886025837783E-3</c:v>
                </c:pt>
                <c:pt idx="423">
                  <c:v>-2.1154874183300491E-3</c:v>
                </c:pt>
                <c:pt idx="424">
                  <c:v>-2.1093282285533643E-3</c:v>
                </c:pt>
                <c:pt idx="425">
                  <c:v>-2.103160987120661E-3</c:v>
                </c:pt>
                <c:pt idx="426">
                  <c:v>-2.0656178978883943E-3</c:v>
                </c:pt>
                <c:pt idx="427">
                  <c:v>-2.0530556513885835E-3</c:v>
                </c:pt>
                <c:pt idx="428">
                  <c:v>-2.0277202933284178E-3</c:v>
                </c:pt>
                <c:pt idx="429">
                  <c:v>-2.0214768018038398E-3</c:v>
                </c:pt>
                <c:pt idx="430">
                  <c:v>-2.0152252605389817E-3</c:v>
                </c:pt>
                <c:pt idx="431">
                  <c:v>-1.9771793910235013E-3</c:v>
                </c:pt>
                <c:pt idx="432">
                  <c:v>-1.9644495500047827E-3</c:v>
                </c:pt>
                <c:pt idx="433">
                  <c:v>-1.938779980324283E-3</c:v>
                </c:pt>
                <c:pt idx="434">
                  <c:v>-1.9324522001658295E-3</c:v>
                </c:pt>
                <c:pt idx="435">
                  <c:v>-1.9261163723030281E-3</c:v>
                </c:pt>
                <c:pt idx="436">
                  <c:v>-1.8875677109780706E-3</c:v>
                </c:pt>
                <c:pt idx="437">
                  <c:v>-1.8746702715815953E-3</c:v>
                </c:pt>
                <c:pt idx="438">
                  <c:v>-1.8682782399257469E-3</c:v>
                </c:pt>
                <c:pt idx="439">
                  <c:v>-1.861878162190794E-3</c:v>
                </c:pt>
                <c:pt idx="440">
                  <c:v>-1.8358342954137529E-3</c:v>
                </c:pt>
                <c:pt idx="441">
                  <c:v>-1.803371708614776E-3</c:v>
                </c:pt>
                <c:pt idx="442">
                  <c:v>-1.790318573571259E-3</c:v>
                </c:pt>
                <c:pt idx="443">
                  <c:v>-1.7772414954149163E-3</c:v>
                </c:pt>
                <c:pt idx="444">
                  <c:v>-1.7508833604887308E-3</c:v>
                </c:pt>
                <c:pt idx="445">
                  <c:v>-1.7443790025201314E-3</c:v>
                </c:pt>
                <c:pt idx="446">
                  <c:v>-1.7114969552469717E-3</c:v>
                </c:pt>
                <c:pt idx="447">
                  <c:v>-1.698276216782979E-3</c:v>
                </c:pt>
                <c:pt idx="448">
                  <c:v>-1.6850315346572664E-3</c:v>
                </c:pt>
                <c:pt idx="449">
                  <c:v>-1.6583390656563224E-3</c:v>
                </c:pt>
                <c:pt idx="450">
                  <c:v>-1.6517504659036904E-3</c:v>
                </c:pt>
                <c:pt idx="451">
                  <c:v>-1.6184489663504387E-3</c:v>
                </c:pt>
                <c:pt idx="452">
                  <c:v>-1.6050606205944007E-3</c:v>
                </c:pt>
                <c:pt idx="453">
                  <c:v>-1.5916483306184226E-3</c:v>
                </c:pt>
                <c:pt idx="454">
                  <c:v>-1.5646214823562821E-3</c:v>
                </c:pt>
                <c:pt idx="455">
                  <c:v>-1.5579486575017169E-3</c:v>
                </c:pt>
                <c:pt idx="456">
                  <c:v>-1.5242277146469974E-3</c:v>
                </c:pt>
                <c:pt idx="457">
                  <c:v>-1.5106717576700568E-3</c:v>
                </c:pt>
                <c:pt idx="458">
                  <c:v>-1.4970918559096269E-3</c:v>
                </c:pt>
                <c:pt idx="459">
                  <c:v>-1.4697305812695627E-3</c:v>
                </c:pt>
                <c:pt idx="460">
                  <c:v>-1.4560789554922404E-3</c:v>
                </c:pt>
                <c:pt idx="461">
                  <c:v>-1.421910750258165E-3</c:v>
                </c:pt>
                <c:pt idx="462">
                  <c:v>-1.4081752593444749E-3</c:v>
                </c:pt>
                <c:pt idx="463">
                  <c:v>-1.3804995212985849E-3</c:v>
                </c:pt>
                <c:pt idx="464">
                  <c:v>-1.3736663327248988E-3</c:v>
                </c:pt>
                <c:pt idx="465">
                  <c:v>-1.3668251112878892E-3</c:v>
                </c:pt>
                <c:pt idx="466">
                  <c:v>-1.3252594484794522E-3</c:v>
                </c:pt>
                <c:pt idx="467">
                  <c:v>-1.3113563349776945E-3</c:v>
                </c:pt>
                <c:pt idx="468">
                  <c:v>-1.2833460678321727E-3</c:v>
                </c:pt>
                <c:pt idx="469">
                  <c:v>-1.2764287066663327E-3</c:v>
                </c:pt>
                <c:pt idx="470">
                  <c:v>-1.2695033155649396E-3</c:v>
                </c:pt>
                <c:pt idx="471">
                  <c:v>-1.2274347759840211E-3</c:v>
                </c:pt>
                <c:pt idx="472">
                  <c:v>-1.2133640356807916E-3</c:v>
                </c:pt>
                <c:pt idx="473">
                  <c:v>-1.1850191862631961E-3</c:v>
                </c:pt>
                <c:pt idx="474">
                  <c:v>-1.1780176726831904E-3</c:v>
                </c:pt>
                <c:pt idx="475">
                  <c:v>-1.171008132230399E-3</c:v>
                </c:pt>
                <c:pt idx="476">
                  <c:v>-1.1284367031246191E-3</c:v>
                </c:pt>
                <c:pt idx="477">
                  <c:v>-1.1141983317600997E-3</c:v>
                </c:pt>
                <c:pt idx="478">
                  <c:v>-1.0855188448703631E-3</c:v>
                </c:pt>
                <c:pt idx="479">
                  <c:v>-1.0784331999900976E-3</c:v>
                </c:pt>
                <c:pt idx="480">
                  <c:v>-1.0713395314345961E-3</c:v>
                </c:pt>
                <c:pt idx="481">
                  <c:v>-1.0282651999110424E-3</c:v>
                </c:pt>
                <c:pt idx="482">
                  <c:v>-1.0211274612723642E-3</c:v>
                </c:pt>
                <c:pt idx="483">
                  <c:v>-1.0067094398742427E-3</c:v>
                </c:pt>
                <c:pt idx="484">
                  <c:v>-9.7767887582755897E-4</c:v>
                </c:pt>
                <c:pt idx="485">
                  <c:v>-9.7050121810292995E-4</c:v>
                </c:pt>
                <c:pt idx="486">
                  <c:v>-9.3427798290734998E-4</c:v>
                </c:pt>
                <c:pt idx="487">
                  <c:v>-9.1972928189942849E-4</c:v>
                </c:pt>
                <c:pt idx="488">
                  <c:v>-9.0516177881827531E-4</c:v>
                </c:pt>
                <c:pt idx="489">
                  <c:v>-8.758778291351188E-4</c:v>
                </c:pt>
                <c:pt idx="490">
                  <c:v>-8.6862029544206964E-4</c:v>
                </c:pt>
                <c:pt idx="491">
                  <c:v>-8.3207224962134063E-4</c:v>
                </c:pt>
                <c:pt idx="492">
                  <c:v>-8.1740994455392624E-4</c:v>
                </c:pt>
                <c:pt idx="493">
                  <c:v>-8.0273484094162129E-4</c:v>
                </c:pt>
                <c:pt idx="494">
                  <c:v>-7.7329726111144415E-4</c:v>
                </c:pt>
                <c:pt idx="495">
                  <c:v>-7.6597258669110256E-4</c:v>
                </c:pt>
                <c:pt idx="496">
                  <c:v>-7.2919736303722615E-4</c:v>
                </c:pt>
                <c:pt idx="497">
                  <c:v>-7.1446347922554665E-4</c:v>
                </c:pt>
                <c:pt idx="498">
                  <c:v>-6.9972280059582559E-4</c:v>
                </c:pt>
                <c:pt idx="499">
                  <c:v>-6.5545168742340545E-4</c:v>
                </c:pt>
                <c:pt idx="500">
                  <c:v>-6.4808093609829023E-4</c:v>
                </c:pt>
                <c:pt idx="501">
                  <c:v>-6.2594750462885429E-4</c:v>
                </c:pt>
                <c:pt idx="502">
                  <c:v>-6.1118406880966702E-4</c:v>
                </c:pt>
                <c:pt idx="503">
                  <c:v>-5.9641984211378229E-4</c:v>
                </c:pt>
                <c:pt idx="504">
                  <c:v>-5.8903409057652685E-4</c:v>
                </c:pt>
                <c:pt idx="505">
                  <c:v>-5.521393066304503E-4</c:v>
                </c:pt>
                <c:pt idx="506">
                  <c:v>-5.1523886634498349E-4</c:v>
                </c:pt>
                <c:pt idx="507">
                  <c:v>-5.0048352935016009E-4</c:v>
                </c:pt>
                <c:pt idx="508">
                  <c:v>-4.7098718688889175E-4</c:v>
                </c:pt>
                <c:pt idx="509">
                  <c:v>-4.6360740966699954E-4</c:v>
                </c:pt>
                <c:pt idx="510">
                  <c:v>-4.562282087510409E-4</c:v>
                </c:pt>
                <c:pt idx="511">
                  <c:v>-4.1198892386790266E-4</c:v>
                </c:pt>
                <c:pt idx="512">
                  <c:v>-3.9724605909633343E-4</c:v>
                </c:pt>
                <c:pt idx="513">
                  <c:v>-3.677749017872888E-4</c:v>
                </c:pt>
                <c:pt idx="514">
                  <c:v>-3.6040123833541715E-4</c:v>
                </c:pt>
                <c:pt idx="515">
                  <c:v>-3.5302815545062088E-4</c:v>
                </c:pt>
                <c:pt idx="516">
                  <c:v>-3.0882628795666969E-4</c:v>
                </c:pt>
                <c:pt idx="517">
                  <c:v>-2.9409589574099171E-4</c:v>
                </c:pt>
                <c:pt idx="518">
                  <c:v>-1.542507323545883E-4</c:v>
                </c:pt>
                <c:pt idx="519">
                  <c:v>-5.8661545992887525E-5</c:v>
                </c:pt>
                <c:pt idx="520">
                  <c:v>1.4830729506411995E-5</c:v>
                </c:pt>
                <c:pt idx="521">
                  <c:v>1.1763164185686312E-4</c:v>
                </c:pt>
                <c:pt idx="522">
                  <c:v>2.2034523561108971E-4</c:v>
                </c:pt>
                <c:pt idx="523">
                  <c:v>3.0832469750847211E-4</c:v>
                </c:pt>
                <c:pt idx="524">
                  <c:v>4.0355777821180335E-4</c:v>
                </c:pt>
                <c:pt idx="525">
                  <c:v>5.0602772677813381E-4</c:v>
                </c:pt>
                <c:pt idx="526">
                  <c:v>6.0841026088593556E-4</c:v>
                </c:pt>
                <c:pt idx="527">
                  <c:v>7.107053784140481E-4</c:v>
                </c:pt>
                <c:pt idx="528">
                  <c:v>8.3479297714977331E-4</c:v>
                </c:pt>
                <c:pt idx="529">
                  <c:v>9.3689527553354789E-4</c:v>
                </c:pt>
                <c:pt idx="530">
                  <c:v>1.0389102367088896E-3</c:v>
                </c:pt>
                <c:pt idx="531">
                  <c:v>1.1408378583705452E-3</c:v>
                </c:pt>
                <c:pt idx="532">
                  <c:v>1.2790260442763213E-3</c:v>
                </c:pt>
                <c:pt idx="533">
                  <c:v>1.3807481607613914E-3</c:v>
                </c:pt>
                <c:pt idx="534">
                  <c:v>1.4896374500850129E-3</c:v>
                </c:pt>
                <c:pt idx="535">
                  <c:v>1.5839304346321192E-3</c:v>
                </c:pt>
                <c:pt idx="536">
                  <c:v>1.6926351476380162E-3</c:v>
                </c:pt>
                <c:pt idx="537">
                  <c:v>1.8374171175322875E-3</c:v>
                </c:pt>
                <c:pt idx="538">
                  <c:v>1.8952799872021702E-3</c:v>
                </c:pt>
                <c:pt idx="539">
                  <c:v>1.9964713696703443E-3</c:v>
                </c:pt>
                <c:pt idx="540">
                  <c:v>2.0975753908719103E-3</c:v>
                </c:pt>
                <c:pt idx="541">
                  <c:v>2.198592048501616E-3</c:v>
                </c:pt>
                <c:pt idx="542">
                  <c:v>2.299521340272258E-3</c:v>
                </c:pt>
                <c:pt idx="543">
                  <c:v>2.4363533964635309E-3</c:v>
                </c:pt>
                <c:pt idx="544">
                  <c:v>2.5083152377897155E-3</c:v>
                </c:pt>
                <c:pt idx="545">
                  <c:v>2.6017849974752632E-3</c:v>
                </c:pt>
                <c:pt idx="546">
                  <c:v>2.702364802883475E-3</c:v>
                </c:pt>
                <c:pt idx="547">
                  <c:v>2.8028572309862954E-3</c:v>
                </c:pt>
                <c:pt idx="548">
                  <c:v>2.9032622794965225E-3</c:v>
                </c:pt>
                <c:pt idx="549">
                  <c:v>3.0035799461346885E-3</c:v>
                </c:pt>
                <c:pt idx="550">
                  <c:v>3.1038102286239056E-3</c:v>
                </c:pt>
                <c:pt idx="551">
                  <c:v>3.2039531246872851E-3</c:v>
                </c:pt>
                <c:pt idx="552">
                  <c:v>3.3040086320453603E-3</c:v>
                </c:pt>
                <c:pt idx="553">
                  <c:v>3.3825279799715169E-3</c:v>
                </c:pt>
                <c:pt idx="554">
                  <c:v>3.5038574715741443E-3</c:v>
                </c:pt>
                <c:pt idx="555">
                  <c:v>3.6036507991962338E-3</c:v>
                </c:pt>
                <c:pt idx="556">
                  <c:v>3.7033567290364082E-3</c:v>
                </c:pt>
                <c:pt idx="557">
                  <c:v>3.8172302071356771E-3</c:v>
                </c:pt>
                <c:pt idx="558">
                  <c:v>3.9025063863150312E-3</c:v>
                </c:pt>
                <c:pt idx="559">
                  <c:v>4.0019501092280673E-3</c:v>
                </c:pt>
                <c:pt idx="560">
                  <c:v>4.1013064253109426E-3</c:v>
                </c:pt>
                <c:pt idx="561">
                  <c:v>4.200575332304818E-3</c:v>
                </c:pt>
                <c:pt idx="562">
                  <c:v>4.2997568279508572E-3</c:v>
                </c:pt>
                <c:pt idx="563">
                  <c:v>4.3988670722153265E-3</c:v>
                </c:pt>
                <c:pt idx="564">
                  <c:v>4.497986875016984E-3</c:v>
                </c:pt>
                <c:pt idx="565">
                  <c:v>4.6186305902465802E-3</c:v>
                </c:pt>
                <c:pt idx="566">
                  <c:v>4.6751751410651589E-3</c:v>
                </c:pt>
                <c:pt idx="567">
                  <c:v>4.7963703870883417E-3</c:v>
                </c:pt>
                <c:pt idx="568">
                  <c:v>4.8964385050892694E-3</c:v>
                </c:pt>
                <c:pt idx="569">
                  <c:v>4.9968486953188042E-3</c:v>
                </c:pt>
                <c:pt idx="570">
                  <c:v>5.1843441177658956E-3</c:v>
                </c:pt>
                <c:pt idx="571">
                  <c:v>5.2421262063431515E-3</c:v>
                </c:pt>
                <c:pt idx="572">
                  <c:v>5.3437092830290311E-3</c:v>
                </c:pt>
                <c:pt idx="573">
                  <c:v>5.4456344713829383E-3</c:v>
                </c:pt>
                <c:pt idx="574">
                  <c:v>5.5479017803860753E-3</c:v>
                </c:pt>
                <c:pt idx="575">
                  <c:v>5.6283113475858694E-3</c:v>
                </c:pt>
                <c:pt idx="576">
                  <c:v>5.7311847401589743E-3</c:v>
                </c:pt>
                <c:pt idx="577">
                  <c:v>5.8344001738018314E-3</c:v>
                </c:pt>
                <c:pt idx="578">
                  <c:v>5.9379576567335814E-3</c:v>
                </c:pt>
                <c:pt idx="579">
                  <c:v>6.0643704519164881E-3</c:v>
                </c:pt>
                <c:pt idx="580">
                  <c:v>6.1686906752897366E-3</c:v>
                </c:pt>
                <c:pt idx="581">
                  <c:v>6.2733530830779809E-3</c:v>
                </c:pt>
                <c:pt idx="582">
                  <c:v>6.3783576845151272E-3</c:v>
                </c:pt>
                <c:pt idx="583">
                  <c:v>6.4837044888608631E-3</c:v>
                </c:pt>
                <c:pt idx="584">
                  <c:v>6.58175508427572E-3</c:v>
                </c:pt>
                <c:pt idx="585">
                  <c:v>6.6877599243415631E-3</c:v>
                </c:pt>
                <c:pt idx="586">
                  <c:v>6.8245546763714415E-3</c:v>
                </c:pt>
                <c:pt idx="587">
                  <c:v>6.9007961911848881E-3</c:v>
                </c:pt>
                <c:pt idx="588">
                  <c:v>7.015571880440029E-3</c:v>
                </c:pt>
                <c:pt idx="589">
                  <c:v>7.1229720983952364E-3</c:v>
                </c:pt>
                <c:pt idx="590">
                  <c:v>7.230714584925216E-3</c:v>
                </c:pt>
                <c:pt idx="591">
                  <c:v>7.3387993495397808E-3</c:v>
                </c:pt>
                <c:pt idx="592">
                  <c:v>7.4548894140438193E-3</c:v>
                </c:pt>
                <c:pt idx="593">
                  <c:v>7.5792505320553261E-3</c:v>
                </c:pt>
                <c:pt idx="594">
                  <c:v>7.6728147429223625E-3</c:v>
                </c:pt>
                <c:pt idx="595">
                  <c:v>7.7979581983687041E-3</c:v>
                </c:pt>
                <c:pt idx="596">
                  <c:v>7.9317298906200762E-3</c:v>
                </c:pt>
                <c:pt idx="597">
                  <c:v>8.0420201354333455E-3</c:v>
                </c:pt>
                <c:pt idx="598">
                  <c:v>8.1526528128864333E-3</c:v>
                </c:pt>
                <c:pt idx="599">
                  <c:v>8.2636279333734505E-3</c:v>
                </c:pt>
                <c:pt idx="600">
                  <c:v>8.3507175565049607E-3</c:v>
                </c:pt>
                <c:pt idx="601">
                  <c:v>8.4866055451565166E-3</c:v>
                </c:pt>
                <c:pt idx="602">
                  <c:v>8.5986080573837026E-3</c:v>
                </c:pt>
                <c:pt idx="603">
                  <c:v>8.710953054521622E-3</c:v>
                </c:pt>
                <c:pt idx="604">
                  <c:v>8.8236405471121462E-3</c:v>
                </c:pt>
                <c:pt idx="605">
                  <c:v>8.912035278051178E-3</c:v>
                </c:pt>
                <c:pt idx="606">
                  <c:v>9.0253259310513201E-3</c:v>
                </c:pt>
                <c:pt idx="607">
                  <c:v>9.1389589761101675E-3</c:v>
                </c:pt>
                <c:pt idx="608">
                  <c:v>9.2529344229266286E-3</c:v>
                </c:pt>
                <c:pt idx="609">
                  <c:v>9.3922158133384996E-3</c:v>
                </c:pt>
                <c:pt idx="610">
                  <c:v>9.5069585019884207E-3</c:v>
                </c:pt>
                <c:pt idx="611">
                  <c:v>9.6220437608360056E-3</c:v>
                </c:pt>
                <c:pt idx="612">
                  <c:v>9.7374716006895772E-3</c:v>
                </c:pt>
                <c:pt idx="613">
                  <c:v>9.8279480248866236E-3</c:v>
                </c:pt>
                <c:pt idx="614">
                  <c:v>9.9439703868524632E-3</c:v>
                </c:pt>
                <c:pt idx="615">
                  <c:v>1.0060190468296426E-2</c:v>
                </c:pt>
                <c:pt idx="616">
                  <c:v>1.0176363892718143E-2</c:v>
                </c:pt>
                <c:pt idx="617">
                  <c:v>1.0292243025335601E-2</c:v>
                </c:pt>
                <c:pt idx="618">
                  <c:v>1.0440855886951173E-2</c:v>
                </c:pt>
                <c:pt idx="619">
                  <c:v>1.0547034162552326E-2</c:v>
                </c:pt>
                <c:pt idx="620">
                  <c:v>1.0660805674007826E-2</c:v>
                </c:pt>
                <c:pt idx="621">
                  <c:v>1.084603192953143E-2</c:v>
                </c:pt>
                <c:pt idx="622">
                  <c:v>1.0901929486981009E-2</c:v>
                </c:pt>
                <c:pt idx="623">
                  <c:v>1.1005623700694744E-2</c:v>
                </c:pt>
                <c:pt idx="624">
                  <c:v>1.1116464971626383E-2</c:v>
                </c:pt>
                <c:pt idx="625">
                  <c:v>1.1226587302700375E-2</c:v>
                </c:pt>
                <c:pt idx="626">
                  <c:v>1.131218662107877E-2</c:v>
                </c:pt>
                <c:pt idx="627">
                  <c:v>1.1421014775484172E-2</c:v>
                </c:pt>
                <c:pt idx="628">
                  <c:v>1.152912390199304E-2</c:v>
                </c:pt>
                <c:pt idx="629">
                  <c:v>1.1636513981823159E-2</c:v>
                </c:pt>
                <c:pt idx="630">
                  <c:v>1.1743184996310834E-2</c:v>
                </c:pt>
                <c:pt idx="631">
                  <c:v>1.1872222379479269E-2</c:v>
                </c:pt>
                <c:pt idx="632">
                  <c:v>1.1984950023884848E-2</c:v>
                </c:pt>
                <c:pt idx="633">
                  <c:v>1.2081681611840478E-2</c:v>
                </c:pt>
                <c:pt idx="634">
                  <c:v>1.2185332550657402E-2</c:v>
                </c:pt>
                <c:pt idx="635">
                  <c:v>1.2288264344685607E-2</c:v>
                </c:pt>
                <c:pt idx="636">
                  <c:v>1.2390476974193376E-2</c:v>
                </c:pt>
                <c:pt idx="637">
                  <c:v>1.2491970419581389E-2</c:v>
                </c:pt>
                <c:pt idx="638">
                  <c:v>1.2592744661387711E-2</c:v>
                </c:pt>
                <c:pt idx="639">
                  <c:v>1.2670863169285462E-2</c:v>
                </c:pt>
                <c:pt idx="640">
                  <c:v>1.2792135457111997E-2</c:v>
                </c:pt>
                <c:pt idx="641">
                  <c:v>1.289075197280054E-2</c:v>
                </c:pt>
                <c:pt idx="642">
                  <c:v>1.2995418451123017E-2</c:v>
                </c:pt>
                <c:pt idx="643">
                  <c:v>1.3085827145276063E-2</c:v>
                </c:pt>
                <c:pt idx="644">
                  <c:v>1.318228576466296E-2</c:v>
                </c:pt>
                <c:pt idx="645">
                  <c:v>1.3278025048106545E-2</c:v>
                </c:pt>
                <c:pt idx="646">
                  <c:v>1.3373044977256499E-2</c:v>
                </c:pt>
                <c:pt idx="647">
                  <c:v>1.34673455338849E-2</c:v>
                </c:pt>
                <c:pt idx="648">
                  <c:v>1.3560926699911213E-2</c:v>
                </c:pt>
                <c:pt idx="649">
                  <c:v>1.3653788457397287E-2</c:v>
                </c:pt>
                <c:pt idx="650">
                  <c:v>1.3745930788532368E-2</c:v>
                </c:pt>
                <c:pt idx="651">
                  <c:v>1.3837353675650588E-2</c:v>
                </c:pt>
                <c:pt idx="652">
                  <c:v>1.3928057101218472E-2</c:v>
                </c:pt>
                <c:pt idx="653">
                  <c:v>1.4018041047844931E-2</c:v>
                </c:pt>
                <c:pt idx="654">
                  <c:v>1.4107305498276268E-2</c:v>
                </c:pt>
                <c:pt idx="655">
                  <c:v>1.4195850435393675E-2</c:v>
                </c:pt>
                <c:pt idx="656">
                  <c:v>1.4283675842220733E-2</c:v>
                </c:pt>
                <c:pt idx="657">
                  <c:v>1.4370781701913415E-2</c:v>
                </c:pt>
                <c:pt idx="658">
                  <c:v>1.4457167997770082E-2</c:v>
                </c:pt>
                <c:pt idx="659">
                  <c:v>1.454283471322898E-2</c:v>
                </c:pt>
                <c:pt idx="660">
                  <c:v>1.4627781831855757E-2</c:v>
                </c:pt>
                <c:pt idx="661">
                  <c:v>1.4712009337365939E-2</c:v>
                </c:pt>
                <c:pt idx="662">
                  <c:v>1.4795517213604947E-2</c:v>
                </c:pt>
                <c:pt idx="663">
                  <c:v>1.4878305444563089E-2</c:v>
                </c:pt>
                <c:pt idx="664">
                  <c:v>1.4960374014360567E-2</c:v>
                </c:pt>
                <c:pt idx="665">
                  <c:v>1.5041722907262467E-2</c:v>
                </c:pt>
                <c:pt idx="666">
                  <c:v>1.5122357829926436E-2</c:v>
                </c:pt>
                <c:pt idx="667">
                  <c:v>1.5202319803319098E-2</c:v>
                </c:pt>
                <c:pt idx="668">
                  <c:v>1.5281663307800675E-2</c:v>
                </c:pt>
                <c:pt idx="669">
                  <c:v>1.5360442851853895E-2</c:v>
                </c:pt>
                <c:pt idx="670">
                  <c:v>1.5438712733649718E-2</c:v>
                </c:pt>
                <c:pt idx="671">
                  <c:v>1.551650878740124E-2</c:v>
                </c:pt>
                <c:pt idx="672">
                  <c:v>1.5593834314919786E-2</c:v>
                </c:pt>
                <c:pt idx="673">
                  <c:v>1.5708623010177867E-2</c:v>
                </c:pt>
                <c:pt idx="674">
                  <c:v>1.5784768851492773E-2</c:v>
                </c:pt>
                <c:pt idx="675">
                  <c:v>1.5828069491686195E-2</c:v>
                </c:pt>
                <c:pt idx="676">
                  <c:v>1.5898430969616129E-2</c:v>
                </c:pt>
                <c:pt idx="677">
                  <c:v>1.5973403721697699E-2</c:v>
                </c:pt>
                <c:pt idx="678">
                  <c:v>1.6030983673042464E-2</c:v>
                </c:pt>
                <c:pt idx="679">
                  <c:v>1.6099490297619541E-2</c:v>
                </c:pt>
                <c:pt idx="680">
                  <c:v>1.6173172526908912E-2</c:v>
                </c:pt>
                <c:pt idx="681">
                  <c:v>1.6246384172089456E-2</c:v>
                </c:pt>
                <c:pt idx="682">
                  <c:v>1.6319125225127604E-2</c:v>
                </c:pt>
                <c:pt idx="683">
                  <c:v>1.641884133659359E-2</c:v>
                </c:pt>
                <c:pt idx="684">
                  <c:v>1.6485036128471298E-2</c:v>
                </c:pt>
                <c:pt idx="685">
                  <c:v>1.655624395404981E-2</c:v>
                </c:pt>
                <c:pt idx="686">
                  <c:v>1.6626981123012141E-2</c:v>
                </c:pt>
                <c:pt idx="687">
                  <c:v>1.669724762648539E-2</c:v>
                </c:pt>
                <c:pt idx="688">
                  <c:v>1.6767043455664099E-2</c:v>
                </c:pt>
                <c:pt idx="689">
                  <c:v>1.6836368601787777E-2</c:v>
                </c:pt>
                <c:pt idx="690">
                  <c:v>1.6910494142450071E-2</c:v>
                </c:pt>
                <c:pt idx="691">
                  <c:v>1.6973606810170294E-2</c:v>
                </c:pt>
                <c:pt idx="692">
                  <c:v>1.7041519855215403E-2</c:v>
                </c:pt>
                <c:pt idx="693">
                  <c:v>1.7113380150891623E-2</c:v>
                </c:pt>
                <c:pt idx="694">
                  <c:v>1.7175933784429886E-2</c:v>
                </c:pt>
                <c:pt idx="695">
                  <c:v>1.7242434651745242E-2</c:v>
                </c:pt>
                <c:pt idx="696">
                  <c:v>1.7308464776393251E-2</c:v>
                </c:pt>
                <c:pt idx="697">
                  <c:v>1.7374024150088041E-2</c:v>
                </c:pt>
                <c:pt idx="698">
                  <c:v>1.7439112764613685E-2</c:v>
                </c:pt>
                <c:pt idx="699">
                  <c:v>1.7503730611804214E-2</c:v>
                </c:pt>
                <c:pt idx="700">
                  <c:v>1.7567877683558608E-2</c:v>
                </c:pt>
                <c:pt idx="701">
                  <c:v>1.7631553971830805E-2</c:v>
                </c:pt>
                <c:pt idx="702">
                  <c:v>1.7694759468637189E-2</c:v>
                </c:pt>
                <c:pt idx="703">
                  <c:v>1.7757494166044108E-2</c:v>
                </c:pt>
                <c:pt idx="704">
                  <c:v>1.7819758056195345E-2</c:v>
                </c:pt>
                <c:pt idx="705">
                  <c:v>1.7881551131269657E-2</c:v>
                </c:pt>
                <c:pt idx="706">
                  <c:v>1.7942873383525737E-2</c:v>
                </c:pt>
                <c:pt idx="707">
                  <c:v>1.8003724805269739E-2</c:v>
                </c:pt>
                <c:pt idx="708">
                  <c:v>1.8064105388870266E-2</c:v>
                </c:pt>
                <c:pt idx="709">
                  <c:v>1.8124015126758375E-2</c:v>
                </c:pt>
                <c:pt idx="710">
                  <c:v>1.8183454011415079E-2</c:v>
                </c:pt>
                <c:pt idx="711">
                  <c:v>1.8242422035388839E-2</c:v>
                </c:pt>
                <c:pt idx="712">
                  <c:v>1.8300919191283072E-2</c:v>
                </c:pt>
                <c:pt idx="713">
                  <c:v>1.8345222569258954E-2</c:v>
                </c:pt>
                <c:pt idx="714">
                  <c:v>1.8416500869551378E-2</c:v>
                </c:pt>
                <c:pt idx="715">
                  <c:v>1.8473585377424551E-2</c:v>
                </c:pt>
                <c:pt idx="716">
                  <c:v>1.8530198988228885E-2</c:v>
                </c:pt>
                <c:pt idx="717">
                  <c:v>1.8586341694860065E-2</c:v>
                </c:pt>
                <c:pt idx="718">
                  <c:v>1.8642016648375004E-2</c:v>
                </c:pt>
                <c:pt idx="719">
                  <c:v>1.8697258025200392E-2</c:v>
                </c:pt>
                <c:pt idx="720">
                  <c:v>1.8752117612196029E-2</c:v>
                </c:pt>
                <c:pt idx="721">
                  <c:v>1.88066473993867E-2</c:v>
                </c:pt>
                <c:pt idx="722">
                  <c:v>1.886089935257157E-2</c:v>
                </c:pt>
                <c:pt idx="723">
                  <c:v>1.8914912603778256E-2</c:v>
                </c:pt>
                <c:pt idx="724">
                  <c:v>1.8968692606911586E-2</c:v>
                </c:pt>
                <c:pt idx="725">
                  <c:v>1.9022239358631732E-2</c:v>
                </c:pt>
                <c:pt idx="726">
                  <c:v>1.9075552855608857E-2</c:v>
                </c:pt>
                <c:pt idx="727">
                  <c:v>1.9131920018321501E-2</c:v>
                </c:pt>
                <c:pt idx="728">
                  <c:v>1.9181480072099633E-2</c:v>
                </c:pt>
                <c:pt idx="729">
                  <c:v>1.9234093785031048E-2</c:v>
                </c:pt>
                <c:pt idx="730">
                  <c:v>1.9286474230057471E-2</c:v>
                </c:pt>
                <c:pt idx="731">
                  <c:v>1.9321720511304666E-2</c:v>
                </c:pt>
                <c:pt idx="732">
                  <c:v>1.9373689896251545E-2</c:v>
                </c:pt>
                <c:pt idx="733">
                  <c:v>1.942542602483277E-2</c:v>
                </c:pt>
                <c:pt idx="734">
                  <c:v>1.9476928894233452E-2</c:v>
                </c:pt>
                <c:pt idx="735">
                  <c:v>1.9544877323167953E-2</c:v>
                </c:pt>
                <c:pt idx="736">
                  <c:v>1.9595858092903706E-2</c:v>
                </c:pt>
                <c:pt idx="737">
                  <c:v>1.9650744548398436E-2</c:v>
                </c:pt>
                <c:pt idx="738">
                  <c:v>1.9697119758059212E-2</c:v>
                </c:pt>
                <c:pt idx="739">
                  <c:v>1.9735060117822247E-2</c:v>
                </c:pt>
                <c:pt idx="740">
                  <c:v>1.9797448236511805E-2</c:v>
                </c:pt>
                <c:pt idx="741">
                  <c:v>1.984726252291763E-2</c:v>
                </c:pt>
                <c:pt idx="742">
                  <c:v>1.9896843503313943E-2</c:v>
                </c:pt>
                <c:pt idx="743">
                  <c:v>1.9946191174618211E-2</c:v>
                </c:pt>
                <c:pt idx="744">
                  <c:v>1.9999347036673176E-2</c:v>
                </c:pt>
                <c:pt idx="745">
                  <c:v>2.0044186577695411E-2</c:v>
                </c:pt>
                <c:pt idx="746">
                  <c:v>2.0092834303380713E-2</c:v>
                </c:pt>
                <c:pt idx="747">
                  <c:v>2.0144147184461825E-2</c:v>
                </c:pt>
                <c:pt idx="748">
                  <c:v>2.0189429787929314E-2</c:v>
                </c:pt>
                <c:pt idx="749">
                  <c:v>2.0237377540787416E-2</c:v>
                </c:pt>
                <c:pt idx="750">
                  <c:v>2.02850919633904E-2</c:v>
                </c:pt>
                <c:pt idx="751">
                  <c:v>2.033257305277314E-2</c:v>
                </c:pt>
                <c:pt idx="752">
                  <c:v>2.0368024550240265E-2</c:v>
                </c:pt>
                <c:pt idx="753">
                  <c:v>2.042683522009231E-2</c:v>
                </c:pt>
                <c:pt idx="754">
                  <c:v>2.0473616292168428E-2</c:v>
                </c:pt>
                <c:pt idx="755">
                  <c:v>2.0520164019311171E-2</c:v>
                </c:pt>
                <c:pt idx="756">
                  <c:v>2.0566478398622856E-2</c:v>
                </c:pt>
                <c:pt idx="757">
                  <c:v>2.0612559427230781E-2</c:v>
                </c:pt>
                <c:pt idx="758">
                  <c:v>2.0658407102264742E-2</c:v>
                </c:pt>
                <c:pt idx="759">
                  <c:v>2.0704021420879515E-2</c:v>
                </c:pt>
                <c:pt idx="760">
                  <c:v>2.0749402380237369E-2</c:v>
                </c:pt>
                <c:pt idx="761">
                  <c:v>2.0794549977525556E-2</c:v>
                </c:pt>
                <c:pt idx="762">
                  <c:v>2.0839464209926328E-2</c:v>
                </c:pt>
                <c:pt idx="763">
                  <c:v>2.088414507465941E-2</c:v>
                </c:pt>
                <c:pt idx="764">
                  <c:v>2.0928592568942028E-2</c:v>
                </c:pt>
                <c:pt idx="765">
                  <c:v>2.0972806690011392E-2</c:v>
                </c:pt>
                <c:pt idx="766">
                  <c:v>2.1016787435122197E-2</c:v>
                </c:pt>
                <c:pt idx="767">
                  <c:v>2.106053480154163E-2</c:v>
                </c:pt>
                <c:pt idx="768">
                  <c:v>2.110404878654687E-2</c:v>
                </c:pt>
                <c:pt idx="769">
                  <c:v>2.1147329387440073E-2</c:v>
                </c:pt>
                <c:pt idx="770">
                  <c:v>2.1190375746774626E-2</c:v>
                </c:pt>
                <c:pt idx="771">
                  <c:v>2.1233172649925969E-2</c:v>
                </c:pt>
                <c:pt idx="772">
                  <c:v>2.1275692968886761E-2</c:v>
                </c:pt>
                <c:pt idx="773">
                  <c:v>2.1321524195112573E-2</c:v>
                </c:pt>
                <c:pt idx="774">
                  <c:v>2.1359793897822721E-2</c:v>
                </c:pt>
                <c:pt idx="775">
                  <c:v>2.1401324109644737E-2</c:v>
                </c:pt>
                <c:pt idx="776">
                  <c:v>2.1442495265167061E-2</c:v>
                </c:pt>
                <c:pt idx="777">
                  <c:v>2.1483307360455339E-2</c:v>
                </c:pt>
                <c:pt idx="778">
                  <c:v>2.1523760391607694E-2</c:v>
                </c:pt>
                <c:pt idx="779">
                  <c:v>2.1563854354752221E-2</c:v>
                </c:pt>
                <c:pt idx="780">
                  <c:v>2.1603589246066979E-2</c:v>
                </c:pt>
                <c:pt idx="781">
                  <c:v>2.1642965061742514E-2</c:v>
                </c:pt>
                <c:pt idx="782">
                  <c:v>2.1681981798019334E-2</c:v>
                </c:pt>
                <c:pt idx="783">
                  <c:v>2.1707087855496226E-2</c:v>
                </c:pt>
                <c:pt idx="784">
                  <c:v>2.1745479757459472E-2</c:v>
                </c:pt>
                <c:pt idx="785">
                  <c:v>2.1783512640459586E-2</c:v>
                </c:pt>
                <c:pt idx="786">
                  <c:v>2.1821186501313403E-2</c:v>
                </c:pt>
                <c:pt idx="787">
                  <c:v>2.187167915908117E-2</c:v>
                </c:pt>
                <c:pt idx="788">
                  <c:v>2.1911807142530909E-2</c:v>
                </c:pt>
                <c:pt idx="789">
                  <c:v>2.1945044419812709E-2</c:v>
                </c:pt>
                <c:pt idx="790">
                  <c:v>2.1981188389509909E-2</c:v>
                </c:pt>
                <c:pt idx="791">
                  <c:v>2.2007374244743909E-2</c:v>
                </c:pt>
                <c:pt idx="792">
                  <c:v>2.2052398990285993E-2</c:v>
                </c:pt>
                <c:pt idx="793">
                  <c:v>2.208746561456032E-2</c:v>
                </c:pt>
                <c:pt idx="794">
                  <c:v>2.2122173116939925E-2</c:v>
                </c:pt>
                <c:pt idx="795">
                  <c:v>2.2159622889033868E-2</c:v>
                </c:pt>
                <c:pt idx="796">
                  <c:v>2.2190510742793046E-2</c:v>
                </c:pt>
                <c:pt idx="797">
                  <c:v>2.2224140859729291E-2</c:v>
                </c:pt>
                <c:pt idx="798">
                  <c:v>2.225910611803969E-2</c:v>
                </c:pt>
                <c:pt idx="799">
                  <c:v>2.2290323685551505E-2</c:v>
                </c:pt>
                <c:pt idx="800">
                  <c:v>2.2322876388107538E-2</c:v>
                </c:pt>
                <c:pt idx="801">
                  <c:v>2.2355069946269346E-2</c:v>
                </c:pt>
                <c:pt idx="802">
                  <c:v>2.2386904356956894E-2</c:v>
                </c:pt>
                <c:pt idx="803">
                  <c:v>2.2418379617127615E-2</c:v>
                </c:pt>
                <c:pt idx="804">
                  <c:v>2.2449495723771418E-2</c:v>
                </c:pt>
                <c:pt idx="805">
                  <c:v>2.2480252673915679E-2</c:v>
                </c:pt>
                <c:pt idx="806">
                  <c:v>2.2510650464615256E-2</c:v>
                </c:pt>
                <c:pt idx="807">
                  <c:v>2.2540689092969968E-2</c:v>
                </c:pt>
                <c:pt idx="808">
                  <c:v>2.2570368556107112E-2</c:v>
                </c:pt>
                <c:pt idx="809">
                  <c:v>2.2599688851183963E-2</c:v>
                </c:pt>
                <c:pt idx="810">
                  <c:v>2.2628649975405257E-2</c:v>
                </c:pt>
                <c:pt idx="811">
                  <c:v>2.2657251925998212E-2</c:v>
                </c:pt>
                <c:pt idx="812">
                  <c:v>2.2685494700227515E-2</c:v>
                </c:pt>
                <c:pt idx="813">
                  <c:v>2.2705342500798861E-2</c:v>
                </c:pt>
                <c:pt idx="814">
                  <c:v>2.2740902708833777E-2</c:v>
                </c:pt>
                <c:pt idx="815">
                  <c:v>2.2768067937912473E-2</c:v>
                </c:pt>
                <c:pt idx="816">
                  <c:v>2.279487398003599E-2</c:v>
                </c:pt>
                <c:pt idx="817">
                  <c:v>2.2821320832638881E-2</c:v>
                </c:pt>
                <c:pt idx="818">
                  <c:v>2.2847408493195664E-2</c:v>
                </c:pt>
                <c:pt idx="819">
                  <c:v>2.2873136959210838E-2</c:v>
                </c:pt>
                <c:pt idx="820">
                  <c:v>2.2898506228226367E-2</c:v>
                </c:pt>
                <c:pt idx="821">
                  <c:v>2.2923516297811697E-2</c:v>
                </c:pt>
                <c:pt idx="822">
                  <c:v>2.2948168526217838E-2</c:v>
                </c:pt>
                <c:pt idx="823">
                  <c:v>2.2972509223240789E-2</c:v>
                </c:pt>
                <c:pt idx="824">
                  <c:v>2.2996638872839203E-2</c:v>
                </c:pt>
                <c:pt idx="825">
                  <c:v>2.3025567705618772E-2</c:v>
                </c:pt>
                <c:pt idx="826">
                  <c:v>2.3037300881317949E-2</c:v>
                </c:pt>
                <c:pt idx="827">
                  <c:v>2.3068787757031251E-2</c:v>
                </c:pt>
                <c:pt idx="828">
                  <c:v>2.3093010494794342E-2</c:v>
                </c:pt>
                <c:pt idx="829">
                  <c:v>2.3117348135357207E-2</c:v>
                </c:pt>
                <c:pt idx="830">
                  <c:v>2.314780546162561E-2</c:v>
                </c:pt>
                <c:pt idx="831">
                  <c:v>2.3167376214383657E-2</c:v>
                </c:pt>
                <c:pt idx="832">
                  <c:v>2.3192065187211092E-2</c:v>
                </c:pt>
                <c:pt idx="833">
                  <c:v>2.3216869056793866E-2</c:v>
                </c:pt>
                <c:pt idx="834">
                  <c:v>2.3241787823874607E-2</c:v>
                </c:pt>
                <c:pt idx="835">
                  <c:v>2.3266821489188211E-2</c:v>
                </c:pt>
                <c:pt idx="836">
                  <c:v>2.329197005347473E-2</c:v>
                </c:pt>
                <c:pt idx="837">
                  <c:v>2.3317233517484534E-2</c:v>
                </c:pt>
                <c:pt idx="838">
                  <c:v>2.3342611881957676E-2</c:v>
                </c:pt>
                <c:pt idx="839">
                  <c:v>2.3370694699609562E-2</c:v>
                </c:pt>
                <c:pt idx="840">
                  <c:v>2.3393713315316072E-2</c:v>
                </c:pt>
                <c:pt idx="841">
                  <c:v>2.3419436385712377E-2</c:v>
                </c:pt>
                <c:pt idx="842">
                  <c:v>2.3445274359604428E-2</c:v>
                </c:pt>
                <c:pt idx="843">
                  <c:v>2.3483475355909E-2</c:v>
                </c:pt>
                <c:pt idx="844">
                  <c:v>2.3497295020933985E-2</c:v>
                </c:pt>
                <c:pt idx="845">
                  <c:v>2.352347770991348E-2</c:v>
                </c:pt>
                <c:pt idx="846">
                  <c:v>2.3552434141285439E-2</c:v>
                </c:pt>
                <c:pt idx="847">
                  <c:v>2.3576187808372357E-2</c:v>
                </c:pt>
                <c:pt idx="848">
                  <c:v>2.361411928601638E-2</c:v>
                </c:pt>
                <c:pt idx="849">
                  <c:v>2.364463331428053E-2</c:v>
                </c:pt>
                <c:pt idx="850">
                  <c:v>2.3680710014346573E-2</c:v>
                </c:pt>
                <c:pt idx="851">
                  <c:v>2.3698394010680954E-2</c:v>
                </c:pt>
                <c:pt idx="852">
                  <c:v>2.3722723496836906E-2</c:v>
                </c:pt>
                <c:pt idx="853">
                  <c:v>2.37498811278396E-2</c:v>
                </c:pt>
                <c:pt idx="854">
                  <c:v>2.3777153662520867E-2</c:v>
                </c:pt>
                <c:pt idx="855">
                  <c:v>2.3808462972963795E-2</c:v>
                </c:pt>
                <c:pt idx="856">
                  <c:v>2.3844279092010853E-2</c:v>
                </c:pt>
                <c:pt idx="857">
                  <c:v>2.3871942874020231E-2</c:v>
                </c:pt>
                <c:pt idx="858">
                  <c:v>2.3899721592361575E-2</c:v>
                </c:pt>
                <c:pt idx="859">
                  <c:v>2.3927615247909338E-2</c:v>
                </c:pt>
                <c:pt idx="860">
                  <c:v>2.3947205839735197E-2</c:v>
                </c:pt>
                <c:pt idx="861">
                  <c:v>2.3983747374153423E-2</c:v>
                </c:pt>
                <c:pt idx="862">
                  <c:v>2.4011985846618022E-2</c:v>
                </c:pt>
                <c:pt idx="863">
                  <c:v>2.4040339259828031E-2</c:v>
                </c:pt>
                <c:pt idx="864">
                  <c:v>2.4068807614679697E-2</c:v>
                </c:pt>
                <c:pt idx="865">
                  <c:v>2.4088821439957719E-2</c:v>
                </c:pt>
                <c:pt idx="866">
                  <c:v>2.4117489296910044E-2</c:v>
                </c:pt>
                <c:pt idx="867">
                  <c:v>2.4146272068071184E-2</c:v>
                </c:pt>
                <c:pt idx="868">
                  <c:v>2.417516975426981E-2</c:v>
                </c:pt>
                <c:pt idx="869">
                  <c:v>2.4212873545091638E-2</c:v>
                </c:pt>
                <c:pt idx="870">
                  <c:v>2.424203156876233E-2</c:v>
                </c:pt>
                <c:pt idx="871">
                  <c:v>2.4271304540435652E-2</c:v>
                </c:pt>
                <c:pt idx="872">
                  <c:v>2.4300692461027236E-2</c:v>
                </c:pt>
                <c:pt idx="873">
                  <c:v>2.432138193991662E-2</c:v>
                </c:pt>
                <c:pt idx="874">
                  <c:v>2.4350967778868693E-2</c:v>
                </c:pt>
                <c:pt idx="875">
                  <c:v>2.4380643069354946E-2</c:v>
                </c:pt>
                <c:pt idx="876">
                  <c:v>2.4410364812525565E-2</c:v>
                </c:pt>
                <c:pt idx="877">
                  <c:v>2.4440089437484325E-2</c:v>
                </c:pt>
                <c:pt idx="878">
                  <c:v>2.4481553470562571E-2</c:v>
                </c:pt>
                <c:pt idx="879">
                  <c:v>2.4508214320382103E-2</c:v>
                </c:pt>
                <c:pt idx="880">
                  <c:v>2.4537748085992177E-2</c:v>
                </c:pt>
                <c:pt idx="881">
                  <c:v>2.4585276997828864E-2</c:v>
                </c:pt>
                <c:pt idx="882">
                  <c:v>2.4599120935123623E-2</c:v>
                </c:pt>
                <c:pt idx="883">
                  <c:v>2.4627172082218041E-2</c:v>
                </c:pt>
                <c:pt idx="884">
                  <c:v>2.4656411431185077E-2</c:v>
                </c:pt>
                <c:pt idx="885">
                  <c:v>2.4685578959430243E-2</c:v>
                </c:pt>
                <c:pt idx="886">
                  <c:v>2.47059153581046E-2</c:v>
                </c:pt>
                <c:pt idx="887">
                  <c:v>2.4732031695006942E-2</c:v>
                </c:pt>
                <c:pt idx="888">
                  <c:v>2.4760996320933235E-2</c:v>
                </c:pt>
                <c:pt idx="889">
                  <c:v>2.4789889134529158E-2</c:v>
                </c:pt>
                <c:pt idx="890">
                  <c:v>2.4818710135309389E-2</c:v>
                </c:pt>
                <c:pt idx="891">
                  <c:v>2.4859075862586899E-2</c:v>
                </c:pt>
                <c:pt idx="892">
                  <c:v>2.4887740630231414E-2</c:v>
                </c:pt>
                <c:pt idx="893">
                  <c:v>2.4919230983229731E-2</c:v>
                </c:pt>
                <c:pt idx="894">
                  <c:v>2.4944854689530893E-2</c:v>
                </c:pt>
                <c:pt idx="895">
                  <c:v>2.4973303980096728E-2</c:v>
                </c:pt>
                <c:pt idx="896">
                  <c:v>2.5001681443878043E-2</c:v>
                </c:pt>
                <c:pt idx="897">
                  <c:v>2.502998708033527E-2</c:v>
                </c:pt>
                <c:pt idx="898">
                  <c:v>2.5058220888923843E-2</c:v>
                </c:pt>
                <c:pt idx="899">
                  <c:v>2.5087522006716902E-2</c:v>
                </c:pt>
                <c:pt idx="900">
                  <c:v>2.5117348268936274E-2</c:v>
                </c:pt>
                <c:pt idx="901">
                  <c:v>2.5142491342091955E-2</c:v>
                </c:pt>
                <c:pt idx="902">
                  <c:v>2.5170437833827719E-2</c:v>
                </c:pt>
                <c:pt idx="903">
                  <c:v>2.5199423302448412E-2</c:v>
                </c:pt>
                <c:pt idx="904">
                  <c:v>2.522611532510266E-2</c:v>
                </c:pt>
                <c:pt idx="905">
                  <c:v>2.5253846323580187E-2</c:v>
                </c:pt>
                <c:pt idx="906">
                  <c:v>2.5281505489909983E-2</c:v>
                </c:pt>
                <c:pt idx="907">
                  <c:v>2.5309092823562473E-2</c:v>
                </c:pt>
                <c:pt idx="908">
                  <c:v>2.5336608324008081E-2</c:v>
                </c:pt>
                <c:pt idx="909">
                  <c:v>2.5364051990722225E-2</c:v>
                </c:pt>
                <c:pt idx="910">
                  <c:v>2.5391423823182824E-2</c:v>
                </c:pt>
                <c:pt idx="911">
                  <c:v>2.5418723820862799E-2</c:v>
                </c:pt>
                <c:pt idx="912">
                  <c:v>2.5437440165233947E-2</c:v>
                </c:pt>
                <c:pt idx="913">
                  <c:v>2.5473108309797543E-2</c:v>
                </c:pt>
                <c:pt idx="914">
                  <c:v>2.5500192800013144E-2</c:v>
                </c:pt>
                <c:pt idx="915">
                  <c:v>2.5527205453367285E-2</c:v>
                </c:pt>
                <c:pt idx="916">
                  <c:v>2.5554146269347877E-2</c:v>
                </c:pt>
                <c:pt idx="917">
                  <c:v>2.5581015247435335E-2</c:v>
                </c:pt>
                <c:pt idx="918">
                  <c:v>2.5607812387117568E-2</c:v>
                </c:pt>
                <c:pt idx="919">
                  <c:v>2.5634537687882486E-2</c:v>
                </c:pt>
                <c:pt idx="920">
                  <c:v>2.5661191149217999E-2</c:v>
                </c:pt>
                <c:pt idx="921">
                  <c:v>2.5687772770617012E-2</c:v>
                </c:pt>
                <c:pt idx="922">
                  <c:v>2.5714282551564938E-2</c:v>
                </c:pt>
                <c:pt idx="923">
                  <c:v>2.5740720491562175E-2</c:v>
                </c:pt>
                <c:pt idx="924">
                  <c:v>2.5767086590099131E-2</c:v>
                </c:pt>
                <c:pt idx="925">
                  <c:v>2.5784995043225858E-2</c:v>
                </c:pt>
                <c:pt idx="926">
                  <c:v>2.5819600553182165E-2</c:v>
                </c:pt>
                <c:pt idx="927">
                  <c:v>2.5845732171096703E-2</c:v>
                </c:pt>
                <c:pt idx="928">
                  <c:v>2.5871759454155485E-2</c:v>
                </c:pt>
                <c:pt idx="929">
                  <c:v>2.5897666155946797E-2</c:v>
                </c:pt>
                <c:pt idx="930">
                  <c:v>2.5923436243051046E-2</c:v>
                </c:pt>
                <c:pt idx="931">
                  <c:v>2.5949060723311212E-2</c:v>
                </c:pt>
                <c:pt idx="932">
                  <c:v>2.5974539090524718E-2</c:v>
                </c:pt>
                <c:pt idx="933">
                  <c:v>2.6015147731923132E-2</c:v>
                </c:pt>
                <c:pt idx="934">
                  <c:v>2.6036662729716803E-2</c:v>
                </c:pt>
                <c:pt idx="935">
                  <c:v>2.6050946425831726E-2</c:v>
                </c:pt>
                <c:pt idx="936">
                  <c:v>2.607582809461384E-2</c:v>
                </c:pt>
                <c:pt idx="937">
                  <c:v>2.6100563654250526E-2</c:v>
                </c:pt>
                <c:pt idx="938">
                  <c:v>2.6117077861053582E-2</c:v>
                </c:pt>
                <c:pt idx="939">
                  <c:v>2.614154718599699E-2</c:v>
                </c:pt>
                <c:pt idx="940">
                  <c:v>2.6165870426056208E-2</c:v>
                </c:pt>
                <c:pt idx="941">
                  <c:v>2.6190047580403331E-2</c:v>
                </c:pt>
                <c:pt idx="942">
                  <c:v>2.6224705427560502E-2</c:v>
                </c:pt>
                <c:pt idx="943">
                  <c:v>2.6248555612220226E-2</c:v>
                </c:pt>
                <c:pt idx="944">
                  <c:v>2.6269621437955557E-2</c:v>
                </c:pt>
                <c:pt idx="945">
                  <c:v>2.6293188091319825E-2</c:v>
                </c:pt>
                <c:pt idx="946">
                  <c:v>2.6316608627349084E-2</c:v>
                </c:pt>
                <c:pt idx="947">
                  <c:v>2.6350509348694651E-2</c:v>
                </c:pt>
                <c:pt idx="948">
                  <c:v>2.636301134386735E-2</c:v>
                </c:pt>
                <c:pt idx="949">
                  <c:v>2.6385993522615815E-2</c:v>
                </c:pt>
                <c:pt idx="950">
                  <c:v>2.6411415362178614E-2</c:v>
                </c:pt>
                <c:pt idx="951">
                  <c:v>2.6441199043784454E-2</c:v>
                </c:pt>
                <c:pt idx="952">
                  <c:v>2.6454063330421679E-2</c:v>
                </c:pt>
                <c:pt idx="953">
                  <c:v>2.648601529895591E-2</c:v>
                </c:pt>
                <c:pt idx="954">
                  <c:v>2.6498712586731948E-2</c:v>
                </c:pt>
                <c:pt idx="955">
                  <c:v>2.6523359842429151E-2</c:v>
                </c:pt>
                <c:pt idx="956">
                  <c:v>2.6542777342738574E-2</c:v>
                </c:pt>
                <c:pt idx="957">
                  <c:v>2.6564590531041949E-2</c:v>
                </c:pt>
                <c:pt idx="958">
                  <c:v>2.6592986492450343E-2</c:v>
                </c:pt>
                <c:pt idx="959">
                  <c:v>2.6607778524161765E-2</c:v>
                </c:pt>
                <c:pt idx="960">
                  <c:v>2.6629153327343388E-2</c:v>
                </c:pt>
                <c:pt idx="961">
                  <c:v>2.6650382000534323E-2</c:v>
                </c:pt>
                <c:pt idx="962">
                  <c:v>2.6671464542932628E-2</c:v>
                </c:pt>
                <c:pt idx="963">
                  <c:v>2.6692400953744103E-2</c:v>
                </c:pt>
                <c:pt idx="964">
                  <c:v>2.67131912321797E-2</c:v>
                </c:pt>
                <c:pt idx="965">
                  <c:v>2.6733835377460685E-2</c:v>
                </c:pt>
                <c:pt idx="966">
                  <c:v>2.6754333388800598E-2</c:v>
                </c:pt>
                <c:pt idx="967">
                  <c:v>2.677468526543875E-2</c:v>
                </c:pt>
                <c:pt idx="968">
                  <c:v>2.6794891006596409E-2</c:v>
                </c:pt>
                <c:pt idx="969">
                  <c:v>2.6814950611520633E-2</c:v>
                </c:pt>
                <c:pt idx="970">
                  <c:v>2.6834864079453319E-2</c:v>
                </c:pt>
                <c:pt idx="971">
                  <c:v>2.6854631409644093E-2</c:v>
                </c:pt>
                <c:pt idx="972">
                  <c:v>2.6874252601347754E-2</c:v>
                </c:pt>
                <c:pt idx="973">
                  <c:v>2.6893727653826818E-2</c:v>
                </c:pt>
                <c:pt idx="974">
                  <c:v>2.6913056566346395E-2</c:v>
                </c:pt>
                <c:pt idx="975">
                  <c:v>2.6932239338179325E-2</c:v>
                </c:pt>
                <c:pt idx="976">
                  <c:v>2.6951275968601023E-2</c:v>
                </c:pt>
                <c:pt idx="977">
                  <c:v>2.6970166456894644E-2</c:v>
                </c:pt>
                <c:pt idx="978">
                  <c:v>2.6988910802351079E-2</c:v>
                </c:pt>
                <c:pt idx="979">
                  <c:v>2.7007509004263797E-2</c:v>
                </c:pt>
                <c:pt idx="980">
                  <c:v>2.7025961061928842E-2</c:v>
                </c:pt>
                <c:pt idx="981">
                  <c:v>2.7044266974652575E-2</c:v>
                </c:pt>
                <c:pt idx="982">
                  <c:v>2.7062426741749097E-2</c:v>
                </c:pt>
                <c:pt idx="983">
                  <c:v>2.7080440362529924E-2</c:v>
                </c:pt>
                <c:pt idx="984">
                  <c:v>2.7098307836316893E-2</c:v>
                </c:pt>
                <c:pt idx="985">
                  <c:v>2.7126090016932301E-2</c:v>
                </c:pt>
                <c:pt idx="986">
                  <c:v>2.7143581681090687E-2</c:v>
                </c:pt>
                <c:pt idx="987">
                  <c:v>2.7158458213135638E-2</c:v>
                </c:pt>
                <c:pt idx="988">
                  <c:v>2.71756784565114E-2</c:v>
                </c:pt>
                <c:pt idx="989">
                  <c:v>2.7192752549306497E-2</c:v>
                </c:pt>
                <c:pt idx="990">
                  <c:v>2.7203005971001875E-2</c:v>
                </c:pt>
                <c:pt idx="991">
                  <c:v>2.7219815270942416E-2</c:v>
                </c:pt>
                <c:pt idx="992">
                  <c:v>2.7236478449305261E-2</c:v>
                </c:pt>
                <c:pt idx="993">
                  <c:v>2.7252995505530855E-2</c:v>
                </c:pt>
                <c:pt idx="994">
                  <c:v>2.727593073224913E-2</c:v>
                </c:pt>
                <c:pt idx="995">
                  <c:v>2.7292127908244406E-2</c:v>
                </c:pt>
                <c:pt idx="996">
                  <c:v>2.7308178929270264E-2</c:v>
                </c:pt>
                <c:pt idx="997">
                  <c:v>2.7324083794725895E-2</c:v>
                </c:pt>
                <c:pt idx="998">
                  <c:v>2.7342170373454877E-2</c:v>
                </c:pt>
                <c:pt idx="999">
                  <c:v>2.7353313894107778E-2</c:v>
                </c:pt>
                <c:pt idx="1000">
                  <c:v>2.736878955421318E-2</c:v>
                </c:pt>
                <c:pt idx="1001">
                  <c:v>2.7384119066864443E-2</c:v>
                </c:pt>
                <c:pt idx="1002">
                  <c:v>2.739930243150468E-2</c:v>
                </c:pt>
                <c:pt idx="1003">
                  <c:v>2.7416443687275343E-2</c:v>
                </c:pt>
                <c:pt idx="1004">
                  <c:v>2.7433439481533751E-2</c:v>
                </c:pt>
                <c:pt idx="1005">
                  <c:v>2.7454407524599815E-2</c:v>
                </c:pt>
                <c:pt idx="1006">
                  <c:v>2.7468942312953454E-2</c:v>
                </c:pt>
                <c:pt idx="1007">
                  <c:v>2.7475079744105457E-2</c:v>
                </c:pt>
                <c:pt idx="1008">
                  <c:v>2.7489365330440663E-2</c:v>
                </c:pt>
                <c:pt idx="1009">
                  <c:v>2.7503504764925246E-2</c:v>
                </c:pt>
                <c:pt idx="1010">
                  <c:v>2.7517498047044953E-2</c:v>
                </c:pt>
                <c:pt idx="1011">
                  <c:v>2.7533311406730654E-2</c:v>
                </c:pt>
                <c:pt idx="1012">
                  <c:v>2.755304075358047E-2</c:v>
                </c:pt>
                <c:pt idx="1013">
                  <c:v>2.7566546475127657E-2</c:v>
                </c:pt>
                <c:pt idx="1014">
                  <c:v>2.7579906010092001E-2</c:v>
                </c:pt>
                <c:pt idx="1015">
                  <c:v>2.7593119357935757E-2</c:v>
                </c:pt>
                <c:pt idx="1016">
                  <c:v>2.7606186518126016E-2</c:v>
                </c:pt>
                <c:pt idx="1017">
                  <c:v>2.7619107490146826E-2</c:v>
                </c:pt>
                <c:pt idx="1018">
                  <c:v>2.7631882273470125E-2</c:v>
                </c:pt>
                <c:pt idx="1019">
                  <c:v>2.764451086758965E-2</c:v>
                </c:pt>
                <c:pt idx="1020">
                  <c:v>2.7651170694665161E-2</c:v>
                </c:pt>
                <c:pt idx="1021">
                  <c:v>2.7663535388565919E-2</c:v>
                </c:pt>
                <c:pt idx="1022">
                  <c:v>2.7675753924269131E-2</c:v>
                </c:pt>
                <c:pt idx="1023">
                  <c:v>2.7687826301324492E-2</c:v>
                </c:pt>
                <c:pt idx="1024">
                  <c:v>2.7699752519297682E-2</c:v>
                </c:pt>
                <c:pt idx="1025">
                  <c:v>2.7717212431052379E-2</c:v>
                </c:pt>
                <c:pt idx="1026">
                  <c:v>2.7728817686882644E-2</c:v>
                </c:pt>
                <c:pt idx="1027">
                  <c:v>2.7740276749626185E-2</c:v>
                </c:pt>
                <c:pt idx="1028">
                  <c:v>2.7751589618810645E-2</c:v>
                </c:pt>
                <c:pt idx="1029">
                  <c:v>2.7757191345997967E-2</c:v>
                </c:pt>
                <c:pt idx="1030">
                  <c:v>2.7768253050755476E-2</c:v>
                </c:pt>
                <c:pt idx="1031">
                  <c:v>2.7779214284718634E-2</c:v>
                </c:pt>
                <c:pt idx="1032">
                  <c:v>2.7795655126887038E-2</c:v>
                </c:pt>
                <c:pt idx="1033">
                  <c:v>2.7806525323966467E-2</c:v>
                </c:pt>
                <c:pt idx="1034">
                  <c:v>2.7817396279382321E-2</c:v>
                </c:pt>
                <c:pt idx="1035">
                  <c:v>2.7828273378889472E-2</c:v>
                </c:pt>
                <c:pt idx="1036">
                  <c:v>2.7839156622504874E-2</c:v>
                </c:pt>
                <c:pt idx="1037">
                  <c:v>2.7850046010247907E-2</c:v>
                </c:pt>
                <c:pt idx="1038">
                  <c:v>2.7860941542137949E-2</c:v>
                </c:pt>
                <c:pt idx="1039">
                  <c:v>2.7871843218189536E-2</c:v>
                </c:pt>
                <c:pt idx="1040">
                  <c:v>2.7882751038426887E-2</c:v>
                </c:pt>
                <c:pt idx="1041">
                  <c:v>2.7893665002862118E-2</c:v>
                </c:pt>
                <c:pt idx="1042">
                  <c:v>2.7897142335050664E-2</c:v>
                </c:pt>
                <c:pt idx="1043">
                  <c:v>2.7908063449860396E-2</c:v>
                </c:pt>
                <c:pt idx="1044">
                  <c:v>2.7918990705691614E-2</c:v>
                </c:pt>
                <c:pt idx="1045">
                  <c:v>2.7929924102569125E-2</c:v>
                </c:pt>
                <c:pt idx="1046">
                  <c:v>2.7948326988704059E-2</c:v>
                </c:pt>
                <c:pt idx="1047">
                  <c:v>2.7959277818731081E-2</c:v>
                </c:pt>
                <c:pt idx="1048">
                  <c:v>2.7972103755130661E-2</c:v>
                </c:pt>
                <c:pt idx="1049">
                  <c:v>2.7981197911797814E-2</c:v>
                </c:pt>
                <c:pt idx="1050">
                  <c:v>2.7986553866379715E-2</c:v>
                </c:pt>
                <c:pt idx="1051">
                  <c:v>2.7997525400567547E-2</c:v>
                </c:pt>
                <c:pt idx="1052">
                  <c:v>2.8008503076722313E-2</c:v>
                </c:pt>
                <c:pt idx="1053">
                  <c:v>2.8024806619287301E-2</c:v>
                </c:pt>
                <c:pt idx="1054">
                  <c:v>2.8035800043962888E-2</c:v>
                </c:pt>
                <c:pt idx="1055">
                  <c:v>2.8048677584425651E-2</c:v>
                </c:pt>
                <c:pt idx="1056">
                  <c:v>2.8057805324273322E-2</c:v>
                </c:pt>
                <c:pt idx="1057">
                  <c:v>2.8068817179945638E-2</c:v>
                </c:pt>
                <c:pt idx="1058">
                  <c:v>2.8079527855774711E-2</c:v>
                </c:pt>
                <c:pt idx="1059">
                  <c:v>2.8090859322409401E-2</c:v>
                </c:pt>
                <c:pt idx="1060">
                  <c:v>2.8101889609238317E-2</c:v>
                </c:pt>
                <c:pt idx="1061">
                  <c:v>2.8112926039822739E-2</c:v>
                </c:pt>
                <c:pt idx="1062">
                  <c:v>2.8123968614182648E-2</c:v>
                </c:pt>
                <c:pt idx="1063">
                  <c:v>2.8135017332333034E-2</c:v>
                </c:pt>
                <c:pt idx="1064">
                  <c:v>2.8146072194288885E-2</c:v>
                </c:pt>
                <c:pt idx="1065">
                  <c:v>2.8157133200077678E-2</c:v>
                </c:pt>
                <c:pt idx="1066">
                  <c:v>2.8168200349709405E-2</c:v>
                </c:pt>
                <c:pt idx="1067">
                  <c:v>2.817927364320405E-2</c:v>
                </c:pt>
                <c:pt idx="1068">
                  <c:v>2.8190353080581598E-2</c:v>
                </c:pt>
                <c:pt idx="1069">
                  <c:v>2.8201438661857037E-2</c:v>
                </c:pt>
                <c:pt idx="1070">
                  <c:v>2.8212530387052848E-2</c:v>
                </c:pt>
                <c:pt idx="1071">
                  <c:v>2.8223628256184019E-2</c:v>
                </c:pt>
                <c:pt idx="1072">
                  <c:v>2.8229033293984195E-2</c:v>
                </c:pt>
                <c:pt idx="1073">
                  <c:v>2.8245842426322387E-2</c:v>
                </c:pt>
                <c:pt idx="1074">
                  <c:v>2.825695872737205E-2</c:v>
                </c:pt>
                <c:pt idx="1075">
                  <c:v>2.826808117242452E-2</c:v>
                </c:pt>
                <c:pt idx="1076">
                  <c:v>2.8279209761507274E-2</c:v>
                </c:pt>
                <c:pt idx="1077">
                  <c:v>2.8290344494637798E-2</c:v>
                </c:pt>
                <c:pt idx="1078">
                  <c:v>2.8301485371823587E-2</c:v>
                </c:pt>
                <c:pt idx="1079">
                  <c:v>2.8312632393094617E-2</c:v>
                </c:pt>
                <c:pt idx="1080">
                  <c:v>2.8323785558465875E-2</c:v>
                </c:pt>
                <c:pt idx="1081">
                  <c:v>2.833494486795235E-2</c:v>
                </c:pt>
                <c:pt idx="1082">
                  <c:v>2.8346110321576523E-2</c:v>
                </c:pt>
                <c:pt idx="1083">
                  <c:v>2.8357281919353383E-2</c:v>
                </c:pt>
                <c:pt idx="1084">
                  <c:v>2.8372291634530027E-2</c:v>
                </c:pt>
                <c:pt idx="1085">
                  <c:v>2.8373893326747827E-2</c:v>
                </c:pt>
                <c:pt idx="1086">
                  <c:v>2.8390833577792429E-2</c:v>
                </c:pt>
                <c:pt idx="1087">
                  <c:v>2.8402029752369884E-2</c:v>
                </c:pt>
                <c:pt idx="1088">
                  <c:v>2.8413232071189953E-2</c:v>
                </c:pt>
                <c:pt idx="1089">
                  <c:v>2.8427964912399843E-2</c:v>
                </c:pt>
                <c:pt idx="1090">
                  <c:v>2.8435333966130152E-2</c:v>
                </c:pt>
                <c:pt idx="1091">
                  <c:v>2.8446554271289975E-2</c:v>
                </c:pt>
                <c:pt idx="1092">
                  <c:v>2.8457780719935523E-2</c:v>
                </c:pt>
                <c:pt idx="1093">
                  <c:v>2.8469013312087416E-2</c:v>
                </c:pt>
                <c:pt idx="1094">
                  <c:v>2.847446621801808E-2</c:v>
                </c:pt>
                <c:pt idx="1095">
                  <c:v>2.8485707115539452E-2</c:v>
                </c:pt>
                <c:pt idx="1096">
                  <c:v>2.8496954154105643E-2</c:v>
                </c:pt>
                <c:pt idx="1097">
                  <c:v>2.8508207333736633E-2</c:v>
                </c:pt>
                <c:pt idx="1098">
                  <c:v>2.8527202807398511E-2</c:v>
                </c:pt>
                <c:pt idx="1099">
                  <c:v>2.853653787955782E-2</c:v>
                </c:pt>
                <c:pt idx="1100">
                  <c:v>2.8547813476728617E-2</c:v>
                </c:pt>
                <c:pt idx="1101">
                  <c:v>2.8559095217547584E-2</c:v>
                </c:pt>
                <c:pt idx="1102">
                  <c:v>2.8574895837135017E-2</c:v>
                </c:pt>
                <c:pt idx="1103">
                  <c:v>2.8581677130194494E-2</c:v>
                </c:pt>
                <c:pt idx="1104">
                  <c:v>2.8592977302058536E-2</c:v>
                </c:pt>
                <c:pt idx="1105">
                  <c:v>2.8606227333426437E-2</c:v>
                </c:pt>
                <c:pt idx="1106">
                  <c:v>2.8615596076958051E-2</c:v>
                </c:pt>
                <c:pt idx="1107">
                  <c:v>2.8626914680027045E-2</c:v>
                </c:pt>
                <c:pt idx="1108">
                  <c:v>2.8643094770551217E-2</c:v>
                </c:pt>
                <c:pt idx="1109">
                  <c:v>2.8649570317498908E-2</c:v>
                </c:pt>
                <c:pt idx="1110">
                  <c:v>2.8660907351932722E-2</c:v>
                </c:pt>
                <c:pt idx="1111">
                  <c:v>2.8672250530195207E-2</c:v>
                </c:pt>
                <c:pt idx="1112">
                  <c:v>2.868359985229926E-2</c:v>
                </c:pt>
                <c:pt idx="1113">
                  <c:v>2.8694955318262924E-2</c:v>
                </c:pt>
                <c:pt idx="1114">
                  <c:v>2.8709231948196745E-2</c:v>
                </c:pt>
                <c:pt idx="1115">
                  <c:v>2.8719641804213769E-2</c:v>
                </c:pt>
                <c:pt idx="1116">
                  <c:v>2.8729058579502424E-2</c:v>
                </c:pt>
                <c:pt idx="1117">
                  <c:v>2.8740438621087626E-2</c:v>
                </c:pt>
                <c:pt idx="1118">
                  <c:v>2.8751824806625272E-2</c:v>
                </c:pt>
                <c:pt idx="1119">
                  <c:v>2.8763217136130833E-2</c:v>
                </c:pt>
                <c:pt idx="1120">
                  <c:v>2.8774615609622359E-2</c:v>
                </c:pt>
                <c:pt idx="1121">
                  <c:v>2.8786020227120481E-2</c:v>
                </c:pt>
                <c:pt idx="1122">
                  <c:v>2.8797430988640665E-2</c:v>
                </c:pt>
                <c:pt idx="1123">
                  <c:v>2.8808847894200969E-2</c:v>
                </c:pt>
                <c:pt idx="1124">
                  <c:v>2.8814364563835806E-2</c:v>
                </c:pt>
                <c:pt idx="1125">
                  <c:v>2.8831700137519272E-2</c:v>
                </c:pt>
                <c:pt idx="1126">
                  <c:v>2.8843135475308222E-2</c:v>
                </c:pt>
                <c:pt idx="1127">
                  <c:v>2.8854576957212063E-2</c:v>
                </c:pt>
                <c:pt idx="1128">
                  <c:v>2.8869974173788358E-2</c:v>
                </c:pt>
                <c:pt idx="1129">
                  <c:v>2.8877478353431473E-2</c:v>
                </c:pt>
                <c:pt idx="1130">
                  <c:v>2.8888938267780565E-2</c:v>
                </c:pt>
                <c:pt idx="1131">
                  <c:v>2.8900404326316749E-2</c:v>
                </c:pt>
                <c:pt idx="1132">
                  <c:v>2.8911876529060656E-2</c:v>
                </c:pt>
                <c:pt idx="1133">
                  <c:v>2.8923354876020022E-2</c:v>
                </c:pt>
                <c:pt idx="1134">
                  <c:v>2.8934839367225792E-2</c:v>
                </c:pt>
                <c:pt idx="1135">
                  <c:v>2.8946330002683117E-2</c:v>
                </c:pt>
                <c:pt idx="1136">
                  <c:v>2.896378415088699E-2</c:v>
                </c:pt>
                <c:pt idx="1137">
                  <c:v>2.8963370374674367E-2</c:v>
                </c:pt>
                <c:pt idx="1138">
                  <c:v>2.8980838774791372E-2</c:v>
                </c:pt>
                <c:pt idx="1139">
                  <c:v>2.89923539874638E-2</c:v>
                </c:pt>
                <c:pt idx="1140">
                  <c:v>2.9003875344485775E-2</c:v>
                </c:pt>
                <c:pt idx="1141">
                  <c:v>2.902762748486332E-2</c:v>
                </c:pt>
                <c:pt idx="1142">
                  <c:v>2.9031881363635988E-2</c:v>
                </c:pt>
                <c:pt idx="1143">
                  <c:v>2.9043423787135557E-2</c:v>
                </c:pt>
                <c:pt idx="1144">
                  <c:v>2.9054972355064608E-2</c:v>
                </c:pt>
                <c:pt idx="1145">
                  <c:v>2.9066527067443768E-2</c:v>
                </c:pt>
                <c:pt idx="1146">
                  <c:v>2.9072089914813519E-2</c:v>
                </c:pt>
                <c:pt idx="1147">
                  <c:v>2.9083652800422514E-2</c:v>
                </c:pt>
                <c:pt idx="1148">
                  <c:v>2.9095221827929927E-2</c:v>
                </c:pt>
                <c:pt idx="1149">
                  <c:v>2.9106796997352889E-2</c:v>
                </c:pt>
                <c:pt idx="1150">
                  <c:v>2.9124392796689453E-2</c:v>
                </c:pt>
                <c:pt idx="1151">
                  <c:v>2.9135984376138013E-2</c:v>
                </c:pt>
                <c:pt idx="1152">
                  <c:v>2.9147582100163029E-2</c:v>
                </c:pt>
                <c:pt idx="1153">
                  <c:v>2.9159185968782558E-2</c:v>
                </c:pt>
                <c:pt idx="1154">
                  <c:v>2.917079598201465E-2</c:v>
                </c:pt>
                <c:pt idx="1155">
                  <c:v>2.9180400184964483E-2</c:v>
                </c:pt>
                <c:pt idx="1156">
                  <c:v>2.9192021107538046E-2</c:v>
                </c:pt>
                <c:pt idx="1157">
                  <c:v>2.9206971321324993E-2</c:v>
                </c:pt>
                <c:pt idx="1158">
                  <c:v>2.9215281384088243E-2</c:v>
                </c:pt>
                <c:pt idx="1159">
                  <c:v>2.9228938218010734E-2</c:v>
                </c:pt>
                <c:pt idx="1160">
                  <c:v>2.9240585099307555E-2</c:v>
                </c:pt>
                <c:pt idx="1161">
                  <c:v>2.9252238125343284E-2</c:v>
                </c:pt>
                <c:pt idx="1162">
                  <c:v>2.9263897296138555E-2</c:v>
                </c:pt>
                <c:pt idx="1163">
                  <c:v>2.927520636998171E-2</c:v>
                </c:pt>
                <c:pt idx="1164">
                  <c:v>2.9288545101394448E-2</c:v>
                </c:pt>
                <c:pt idx="1165">
                  <c:v>2.9298554416190115E-2</c:v>
                </c:pt>
                <c:pt idx="1166">
                  <c:v>2.9311907190913367E-2</c:v>
                </c:pt>
                <c:pt idx="1167">
                  <c:v>2.932968508660155E-2</c:v>
                </c:pt>
                <c:pt idx="1168">
                  <c:v>2.9341385664058771E-2</c:v>
                </c:pt>
                <c:pt idx="1169">
                  <c:v>2.9353092388170091E-2</c:v>
                </c:pt>
                <c:pt idx="1170">
                  <c:v>2.9364805258957301E-2</c:v>
                </c:pt>
                <c:pt idx="1171">
                  <c:v>2.9370419934638292E-2</c:v>
                </c:pt>
                <c:pt idx="1172">
                  <c:v>2.938824944063935E-2</c:v>
                </c:pt>
                <c:pt idx="1173">
                  <c:v>2.9399980751575364E-2</c:v>
                </c:pt>
                <c:pt idx="1174">
                  <c:v>2.9411718209264786E-2</c:v>
                </c:pt>
                <c:pt idx="1175">
                  <c:v>2.9423461813729419E-2</c:v>
                </c:pt>
                <c:pt idx="1176">
                  <c:v>2.9429086280049255E-2</c:v>
                </c:pt>
                <c:pt idx="1177">
                  <c:v>2.9440837981533186E-2</c:v>
                </c:pt>
                <c:pt idx="1178">
                  <c:v>2.9452595827187622E-2</c:v>
                </c:pt>
                <c:pt idx="1179">
                  <c:v>2.9464359817041874E-2</c:v>
                </c:pt>
                <c:pt idx="1180">
                  <c:v>2.9482272038366248E-2</c:v>
                </c:pt>
                <c:pt idx="1181">
                  <c:v>2.9494052523893935E-2</c:v>
                </c:pt>
                <c:pt idx="1182">
                  <c:v>2.9505839156337324E-2</c:v>
                </c:pt>
                <c:pt idx="1183">
                  <c:v>2.951763193571337E-2</c:v>
                </c:pt>
                <c:pt idx="1184">
                  <c:v>2.9523271929824624E-2</c:v>
                </c:pt>
                <c:pt idx="1185">
                  <c:v>2.9535071933572077E-2</c:v>
                </c:pt>
                <c:pt idx="1186">
                  <c:v>2.9546862073489777E-2</c:v>
                </c:pt>
                <c:pt idx="1187">
                  <c:v>2.9558615323281856E-2</c:v>
                </c:pt>
                <c:pt idx="1188">
                  <c:v>2.9570304297273253E-2</c:v>
                </c:pt>
                <c:pt idx="1189">
                  <c:v>2.9590030317009026E-2</c:v>
                </c:pt>
                <c:pt idx="1190">
                  <c:v>2.959946585036894E-2</c:v>
                </c:pt>
                <c:pt idx="1191">
                  <c:v>2.9610821450014996E-2</c:v>
                </c:pt>
                <c:pt idx="1192">
                  <c:v>2.9628023554088834E-2</c:v>
                </c:pt>
                <c:pt idx="1193">
                  <c:v>2.9632355207025094E-2</c:v>
                </c:pt>
                <c:pt idx="1194">
                  <c:v>2.9643790459799868E-2</c:v>
                </c:pt>
                <c:pt idx="1195">
                  <c:v>2.9654692213929301E-2</c:v>
                </c:pt>
                <c:pt idx="1196">
                  <c:v>2.9665482725448611E-2</c:v>
                </c:pt>
                <c:pt idx="1197">
                  <c:v>2.9670234861772973E-2</c:v>
                </c:pt>
                <c:pt idx="1198">
                  <c:v>2.9678854339255181E-2</c:v>
                </c:pt>
                <c:pt idx="1199">
                  <c:v>2.9689339450146131E-2</c:v>
                </c:pt>
                <c:pt idx="1200">
                  <c:v>2.9699713352703112E-2</c:v>
                </c:pt>
                <c:pt idx="1201">
                  <c:v>2.9709976046652056E-2</c:v>
                </c:pt>
                <c:pt idx="1202">
                  <c:v>2.9727889682078512E-2</c:v>
                </c:pt>
                <c:pt idx="1203">
                  <c:v>2.9739833474348873E-2</c:v>
                </c:pt>
                <c:pt idx="1204">
                  <c:v>2.9747802045981264E-2</c:v>
                </c:pt>
                <c:pt idx="1205">
                  <c:v>2.9757591360025648E-2</c:v>
                </c:pt>
                <c:pt idx="1206">
                  <c:v>2.9767269428417342E-2</c:v>
                </c:pt>
                <c:pt idx="1207">
                  <c:v>2.9776836250866578E-2</c:v>
                </c:pt>
                <c:pt idx="1208">
                  <c:v>2.9786291827088585E-2</c:v>
                </c:pt>
                <c:pt idx="1209">
                  <c:v>2.979563615680858E-2</c:v>
                </c:pt>
                <c:pt idx="1210">
                  <c:v>2.9806179170208391E-2</c:v>
                </c:pt>
                <c:pt idx="1211">
                  <c:v>2.9813991075628432E-2</c:v>
                </c:pt>
                <c:pt idx="1212">
                  <c:v>2.9823001664186222E-2</c:v>
                </c:pt>
                <c:pt idx="1213">
                  <c:v>2.9831303416936541E-2</c:v>
                </c:pt>
                <c:pt idx="1214">
                  <c:v>2.9840689098263595E-2</c:v>
                </c:pt>
                <c:pt idx="1215">
                  <c:v>2.9849365943261097E-2</c:v>
                </c:pt>
                <c:pt idx="1216">
                  <c:v>2.9857931539888083E-2</c:v>
                </c:pt>
                <c:pt idx="1217">
                  <c:v>2.9866385887887259E-2</c:v>
                </c:pt>
                <c:pt idx="1218">
                  <c:v>2.9874728987013821E-2</c:v>
                </c:pt>
                <c:pt idx="1219">
                  <c:v>2.9882960837020467E-2</c:v>
                </c:pt>
                <c:pt idx="1220">
                  <c:v>2.9891081437659894E-2</c:v>
                </c:pt>
                <c:pt idx="1221">
                  <c:v>2.9899090788692295E-2</c:v>
                </c:pt>
                <c:pt idx="1222">
                  <c:v>2.9906988889885355E-2</c:v>
                </c:pt>
                <c:pt idx="1223">
                  <c:v>2.9909409102568979E-2</c:v>
                </c:pt>
                <c:pt idx="1224">
                  <c:v>2.9922451341806711E-2</c:v>
                </c:pt>
                <c:pt idx="1225">
                  <c:v>2.9930015692082867E-2</c:v>
                </c:pt>
                <c:pt idx="1226">
                  <c:v>2.9937468791600419E-2</c:v>
                </c:pt>
                <c:pt idx="1227">
                  <c:v>2.9944810640137043E-2</c:v>
                </c:pt>
                <c:pt idx="1228">
                  <c:v>2.9952041237480409E-2</c:v>
                </c:pt>
                <c:pt idx="1229">
                  <c:v>2.9959160583415689E-2</c:v>
                </c:pt>
                <c:pt idx="1230">
                  <c:v>2.9966168677728056E-2</c:v>
                </c:pt>
                <c:pt idx="1231">
                  <c:v>2.997306552021517E-2</c:v>
                </c:pt>
                <c:pt idx="1232">
                  <c:v>2.9979851110669697E-2</c:v>
                </c:pt>
                <c:pt idx="1233">
                  <c:v>2.9986525448891799E-2</c:v>
                </c:pt>
                <c:pt idx="1234">
                  <c:v>2.9993088534689127E-2</c:v>
                </c:pt>
                <c:pt idx="1235">
                  <c:v>2.9999540367856847E-2</c:v>
                </c:pt>
                <c:pt idx="1236">
                  <c:v>3.0000801436063172E-2</c:v>
                </c:pt>
                <c:pt idx="1237">
                  <c:v>3.0012110275561554E-2</c:v>
                </c:pt>
                <c:pt idx="1238">
                  <c:v>3.0018228349728837E-2</c:v>
                </c:pt>
                <c:pt idx="1239">
                  <c:v>3.0024235170524605E-2</c:v>
                </c:pt>
                <c:pt idx="1240">
                  <c:v>3.0030130737776495E-2</c:v>
                </c:pt>
                <c:pt idx="1241">
                  <c:v>3.0035915051309647E-2</c:v>
                </c:pt>
                <c:pt idx="1242">
                  <c:v>3.00415881109517E-2</c:v>
                </c:pt>
                <c:pt idx="1243">
                  <c:v>3.0047149916532789E-2</c:v>
                </c:pt>
                <c:pt idx="1244">
                  <c:v>3.0054798080218548E-2</c:v>
                </c:pt>
                <c:pt idx="1245">
                  <c:v>3.0059319751434062E-2</c:v>
                </c:pt>
                <c:pt idx="1246">
                  <c:v>3.0062288792617294E-2</c:v>
                </c:pt>
                <c:pt idx="1247">
                  <c:v>3.0067397207498077E-2</c:v>
                </c:pt>
                <c:pt idx="1248">
                  <c:v>3.007239437672617E-2</c:v>
                </c:pt>
                <c:pt idx="1249">
                  <c:v>3.0072493900419328E-2</c:v>
                </c:pt>
                <c:pt idx="1250">
                  <c:v>3.0082054977659579E-2</c:v>
                </c:pt>
                <c:pt idx="1251">
                  <c:v>3.0086718409088983E-2</c:v>
                </c:pt>
                <c:pt idx="1252">
                  <c:v>3.0091270594311305E-2</c:v>
                </c:pt>
                <c:pt idx="1253">
                  <c:v>3.009883881216056E-2</c:v>
                </c:pt>
                <c:pt idx="1254">
                  <c:v>3.0100041225629291E-2</c:v>
                </c:pt>
                <c:pt idx="1255">
                  <c:v>3.0104259671469676E-2</c:v>
                </c:pt>
                <c:pt idx="1256">
                  <c:v>3.010836687060273E-2</c:v>
                </c:pt>
                <c:pt idx="1257">
                  <c:v>3.0114596276628585E-2</c:v>
                </c:pt>
                <c:pt idx="1258">
                  <c:v>3.0116247528277549E-2</c:v>
                </c:pt>
                <c:pt idx="1259">
                  <c:v>3.0120020986594973E-2</c:v>
                </c:pt>
                <c:pt idx="1260">
                  <c:v>3.0125193863550226E-2</c:v>
                </c:pt>
                <c:pt idx="1261">
                  <c:v>3.0127234161648361E-2</c:v>
                </c:pt>
                <c:pt idx="1262">
                  <c:v>3.013067387817803E-2</c:v>
                </c:pt>
                <c:pt idx="1263">
                  <c:v>3.0135394778609898E-2</c:v>
                </c:pt>
                <c:pt idx="1264">
                  <c:v>3.0137219568740509E-2</c:v>
                </c:pt>
                <c:pt idx="1265">
                  <c:v>3.0140325542595395E-2</c:v>
                </c:pt>
                <c:pt idx="1266">
                  <c:v>3.0143320268703783E-2</c:v>
                </c:pt>
                <c:pt idx="1267">
                  <c:v>3.0146203746990893E-2</c:v>
                </c:pt>
                <c:pt idx="1268">
                  <c:v>3.0148975977363893E-2</c:v>
                </c:pt>
                <c:pt idx="1269">
                  <c:v>3.0151636959745431E-2</c:v>
                </c:pt>
                <c:pt idx="1270">
                  <c:v>3.0153814293909065E-2</c:v>
                </c:pt>
                <c:pt idx="1271">
                  <c:v>3.0156625180247892E-2</c:v>
                </c:pt>
                <c:pt idx="1272">
                  <c:v>3.0158952418219261E-2</c:v>
                </c:pt>
                <c:pt idx="1273">
                  <c:v>3.0161168407915516E-2</c:v>
                </c:pt>
                <c:pt idx="1274">
                  <c:v>3.0163273149274781E-2</c:v>
                </c:pt>
                <c:pt idx="1275">
                  <c:v>3.0166661581467191E-2</c:v>
                </c:pt>
                <c:pt idx="1276">
                  <c:v>3.0167148886737358E-2</c:v>
                </c:pt>
                <c:pt idx="1277">
                  <c:v>3.0168919882729798E-2</c:v>
                </c:pt>
                <c:pt idx="1278">
                  <c:v>3.017057963016348E-2</c:v>
                </c:pt>
                <c:pt idx="1279">
                  <c:v>3.0172128128989419E-2</c:v>
                </c:pt>
                <c:pt idx="1280">
                  <c:v>3.0173565379161198E-2</c:v>
                </c:pt>
                <c:pt idx="1281">
                  <c:v>3.0174891380637562E-2</c:v>
                </c:pt>
                <c:pt idx="1282">
                  <c:v>3.0176106133382407E-2</c:v>
                </c:pt>
                <c:pt idx="1283">
                  <c:v>3.0177209637359634E-2</c:v>
                </c:pt>
                <c:pt idx="1284">
                  <c:v>3.017820189254088E-2</c:v>
                </c:pt>
                <c:pt idx="1285">
                  <c:v>3.0179082898892623E-2</c:v>
                </c:pt>
                <c:pt idx="1286">
                  <c:v>3.0179852656394234E-2</c:v>
                </c:pt>
                <c:pt idx="1287">
                  <c:v>3.0180511165022506E-2</c:v>
                </c:pt>
                <c:pt idx="1288">
                  <c:v>3.0182351374861693E-2</c:v>
                </c:pt>
                <c:pt idx="1289">
                  <c:v>3.0181494435579093E-2</c:v>
                </c:pt>
                <c:pt idx="1290">
                  <c:v>3.0181819197484205E-2</c:v>
                </c:pt>
                <c:pt idx="1291">
                  <c:v>3.018203271045667E-2</c:v>
                </c:pt>
                <c:pt idx="1292">
                  <c:v>3.0182134974493909E-2</c:v>
                </c:pt>
                <c:pt idx="1293">
                  <c:v>3.0182125989588183E-2</c:v>
                </c:pt>
                <c:pt idx="1294">
                  <c:v>3.0182005755747237E-2</c:v>
                </c:pt>
                <c:pt idx="1295">
                  <c:v>3.0181774272968486E-2</c:v>
                </c:pt>
                <c:pt idx="1296">
                  <c:v>3.0181250600451522E-2</c:v>
                </c:pt>
                <c:pt idx="1297">
                  <c:v>3.0180748941718905E-2</c:v>
                </c:pt>
                <c:pt idx="1298">
                  <c:v>3.0180136034084579E-2</c:v>
                </c:pt>
                <c:pt idx="1299">
                  <c:v>3.0179735852676567E-2</c:v>
                </c:pt>
                <c:pt idx="1300">
                  <c:v>3.0178948125378986E-2</c:v>
                </c:pt>
                <c:pt idx="1301">
                  <c:v>3.0178049149239005E-2</c:v>
                </c:pt>
                <c:pt idx="1302">
                  <c:v>3.0173490659067031E-2</c:v>
                </c:pt>
                <c:pt idx="1303">
                  <c:v>3.0172393299963445E-2</c:v>
                </c:pt>
                <c:pt idx="1304">
                  <c:v>3.0171184720015898E-2</c:v>
                </c:pt>
                <c:pt idx="1305">
                  <c:v>3.0169864919258643E-2</c:v>
                </c:pt>
                <c:pt idx="1306">
                  <c:v>3.0171885536810817E-2</c:v>
                </c:pt>
                <c:pt idx="1307">
                  <c:v>3.0170319068230162E-2</c:v>
                </c:pt>
                <c:pt idx="1308">
                  <c:v>3.0169774321467946E-2</c:v>
                </c:pt>
                <c:pt idx="1309">
                  <c:v>3.0166852385312658E-2</c:v>
                </c:pt>
                <c:pt idx="1310">
                  <c:v>3.0164952171081529E-2</c:v>
                </c:pt>
                <c:pt idx="1311">
                  <c:v>3.0162940708394793E-2</c:v>
                </c:pt>
                <c:pt idx="1312">
                  <c:v>3.015845847619314E-2</c:v>
                </c:pt>
                <c:pt idx="1313">
                  <c:v>3.0158584037922671E-2</c:v>
                </c:pt>
                <c:pt idx="1314">
                  <c:v>3.0157323080984288E-2</c:v>
                </c:pt>
                <c:pt idx="1315">
                  <c:v>3.0154858472659363E-2</c:v>
                </c:pt>
                <c:pt idx="1316">
                  <c:v>3.0151214670406452E-2</c:v>
                </c:pt>
                <c:pt idx="1317">
                  <c:v>3.0148535718365604E-2</c:v>
                </c:pt>
                <c:pt idx="1318">
                  <c:v>3.01445156628539E-2</c:v>
                </c:pt>
                <c:pt idx="1319">
                  <c:v>3.0142844070428131E-2</c:v>
                </c:pt>
                <c:pt idx="1320">
                  <c:v>3.0139831374699114E-2</c:v>
                </c:pt>
                <c:pt idx="1321">
                  <c:v>3.0136707431244227E-2</c:v>
                </c:pt>
                <c:pt idx="1322">
                  <c:v>3.0131035700241782E-2</c:v>
                </c:pt>
                <c:pt idx="1323">
                  <c:v>3.0130125801510109E-2</c:v>
                </c:pt>
                <c:pt idx="1324">
                  <c:v>3.0126668115424273E-2</c:v>
                </c:pt>
                <c:pt idx="1325">
                  <c:v>3.0123099181989039E-2</c:v>
                </c:pt>
                <c:pt idx="1326">
                  <c:v>3.0119419001302394E-2</c:v>
                </c:pt>
                <c:pt idx="1327">
                  <c:v>3.011758193051732E-2</c:v>
                </c:pt>
                <c:pt idx="1328">
                  <c:v>3.0111724898615806E-2</c:v>
                </c:pt>
                <c:pt idx="1329">
                  <c:v>3.0107710976837624E-2</c:v>
                </c:pt>
                <c:pt idx="1330">
                  <c:v>3.010358580824897E-2</c:v>
                </c:pt>
                <c:pt idx="1331">
                  <c:v>3.0099349392973613E-2</c:v>
                </c:pt>
                <c:pt idx="1332">
                  <c:v>3.009500173113017E-2</c:v>
                </c:pt>
                <c:pt idx="1333">
                  <c:v>3.0090542822850147E-2</c:v>
                </c:pt>
                <c:pt idx="1334">
                  <c:v>3.0085972668249583E-2</c:v>
                </c:pt>
                <c:pt idx="1335">
                  <c:v>3.0081291267467718E-2</c:v>
                </c:pt>
                <c:pt idx="1336">
                  <c:v>3.0076498620638641E-2</c:v>
                </c:pt>
                <c:pt idx="1337">
                  <c:v>3.0071594727899015E-2</c:v>
                </c:pt>
                <c:pt idx="1338">
                  <c:v>3.0066579589385509E-2</c:v>
                </c:pt>
                <c:pt idx="1339">
                  <c:v>3.0061453205247675E-2</c:v>
                </c:pt>
                <c:pt idx="1340">
                  <c:v>3.005621557562476E-2</c:v>
                </c:pt>
                <c:pt idx="1341">
                  <c:v>3.0050866700674056E-2</c:v>
                </c:pt>
                <c:pt idx="1342">
                  <c:v>3.00454065805477E-2</c:v>
                </c:pt>
                <c:pt idx="1343">
                  <c:v>3.003983521540041E-2</c:v>
                </c:pt>
                <c:pt idx="1344">
                  <c:v>3.0034988257270634E-2</c:v>
                </c:pt>
                <c:pt idx="1345">
                  <c:v>3.0028358750685082E-2</c:v>
                </c:pt>
                <c:pt idx="1346">
                  <c:v>3.0022453651447102E-2</c:v>
                </c:pt>
                <c:pt idx="1347">
                  <c:v>3.0016437307845728E-2</c:v>
                </c:pt>
                <c:pt idx="1348">
                  <c:v>3.0010309720056295E-2</c:v>
                </c:pt>
                <c:pt idx="1349">
                  <c:v>3.0004864301503287E-2</c:v>
                </c:pt>
                <c:pt idx="1350">
                  <c:v>2.9994965297433455E-2</c:v>
                </c:pt>
                <c:pt idx="1351">
                  <c:v>2.9991259493318267E-2</c:v>
                </c:pt>
                <c:pt idx="1352">
                  <c:v>2.9984686930555841E-2</c:v>
                </c:pt>
                <c:pt idx="1353">
                  <c:v>2.9978003124515595E-2</c:v>
                </c:pt>
                <c:pt idx="1354">
                  <c:v>2.9968950617542994E-2</c:v>
                </c:pt>
                <c:pt idx="1355">
                  <c:v>2.9962069879677804E-2</c:v>
                </c:pt>
                <c:pt idx="1356">
                  <c:v>2.9955077926412863E-2</c:v>
                </c:pt>
                <c:pt idx="1357">
                  <c:v>2.9947974757930887E-2</c:v>
                </c:pt>
                <c:pt idx="1358">
                  <c:v>2.9942915451923662E-2</c:v>
                </c:pt>
                <c:pt idx="1359">
                  <c:v>2.9936272441883627E-2</c:v>
                </c:pt>
                <c:pt idx="1360">
                  <c:v>2.9928101686883212E-2</c:v>
                </c:pt>
                <c:pt idx="1361">
                  <c:v>2.9920527941765699E-2</c:v>
                </c:pt>
                <c:pt idx="1362">
                  <c:v>2.9910790693794542E-2</c:v>
                </c:pt>
                <c:pt idx="1363">
                  <c:v>2.9899871994336635E-2</c:v>
                </c:pt>
                <c:pt idx="1364">
                  <c:v>2.9897139258659319E-2</c:v>
                </c:pt>
                <c:pt idx="1365">
                  <c:v>2.9889120549117788E-2</c:v>
                </c:pt>
                <c:pt idx="1366">
                  <c:v>2.9882286009147344E-2</c:v>
                </c:pt>
                <c:pt idx="1367">
                  <c:v>2.9872749408638405E-2</c:v>
                </c:pt>
                <c:pt idx="1368">
                  <c:v>2.9864396978177589E-2</c:v>
                </c:pt>
                <c:pt idx="1369">
                  <c:v>2.9852271967661971E-2</c:v>
                </c:pt>
                <c:pt idx="1370">
                  <c:v>2.9847358397994701E-2</c:v>
                </c:pt>
                <c:pt idx="1371">
                  <c:v>2.9838672248770296E-2</c:v>
                </c:pt>
                <c:pt idx="1372">
                  <c:v>2.9829874860447955E-2</c:v>
                </c:pt>
                <c:pt idx="1373">
                  <c:v>2.9820966233282963E-2</c:v>
                </c:pt>
                <c:pt idx="1374">
                  <c:v>2.9807470778100864E-2</c:v>
                </c:pt>
                <c:pt idx="1375">
                  <c:v>2.9802815263451292E-2</c:v>
                </c:pt>
                <c:pt idx="1376">
                  <c:v>2.9793572921305488E-2</c:v>
                </c:pt>
                <c:pt idx="1377">
                  <c:v>2.9784219341356201E-2</c:v>
                </c:pt>
                <c:pt idx="1378">
                  <c:v>2.9774754523871599E-2</c:v>
                </c:pt>
                <c:pt idx="1379">
                  <c:v>2.9765178469130175E-2</c:v>
                </c:pt>
                <c:pt idx="1380">
                  <c:v>2.9755491177397519E-2</c:v>
                </c:pt>
                <c:pt idx="1381">
                  <c:v>2.9745692648957277E-2</c:v>
                </c:pt>
                <c:pt idx="1382">
                  <c:v>2.9735782884087934E-2</c:v>
                </c:pt>
                <c:pt idx="1383">
                  <c:v>2.9725761883070554E-2</c:v>
                </c:pt>
                <c:pt idx="1384">
                  <c:v>2.9715629646193942E-2</c:v>
                </c:pt>
                <c:pt idx="1385">
                  <c:v>2.9705386173754636E-2</c:v>
                </c:pt>
                <c:pt idx="1386">
                  <c:v>2.9695031466036276E-2</c:v>
                </c:pt>
                <c:pt idx="1387">
                  <c:v>2.9684565523343139E-2</c:v>
                </c:pt>
                <c:pt idx="1388">
                  <c:v>2.9674444527509058E-2</c:v>
                </c:pt>
                <c:pt idx="1389">
                  <c:v>2.9663299934231561E-2</c:v>
                </c:pt>
                <c:pt idx="1390">
                  <c:v>2.9652500288419092E-2</c:v>
                </c:pt>
                <c:pt idx="1391">
                  <c:v>2.9641589408851511E-2</c:v>
                </c:pt>
                <c:pt idx="1392">
                  <c:v>2.9630567295835672E-2</c:v>
                </c:pt>
                <c:pt idx="1393">
                  <c:v>2.9619433949691319E-2</c:v>
                </c:pt>
                <c:pt idx="1394">
                  <c:v>2.9608189370738194E-2</c:v>
                </c:pt>
                <c:pt idx="1395">
                  <c:v>2.9596833559293465E-2</c:v>
                </c:pt>
                <c:pt idx="1396">
                  <c:v>2.9586136348759791E-2</c:v>
                </c:pt>
                <c:pt idx="1397">
                  <c:v>2.9574164674125436E-2</c:v>
                </c:pt>
                <c:pt idx="1398">
                  <c:v>2.9562098733312819E-2</c:v>
                </c:pt>
                <c:pt idx="1399">
                  <c:v>2.9550297995204835E-2</c:v>
                </c:pt>
                <c:pt idx="1400">
                  <c:v>2.9538386026271013E-2</c:v>
                </c:pt>
                <c:pt idx="1401">
                  <c:v>2.9527043519967128E-2</c:v>
                </c:pt>
                <c:pt idx="1402">
                  <c:v>2.9514228397284761E-2</c:v>
                </c:pt>
                <c:pt idx="1403">
                  <c:v>2.9501982737923389E-2</c:v>
                </c:pt>
                <c:pt idx="1404">
                  <c:v>2.9489625849123458E-2</c:v>
                </c:pt>
                <c:pt idx="1405">
                  <c:v>2.947715773123049E-2</c:v>
                </c:pt>
                <c:pt idx="1406">
                  <c:v>2.9463685410066845E-2</c:v>
                </c:pt>
                <c:pt idx="1407">
                  <c:v>2.9451021775143298E-2</c:v>
                </c:pt>
                <c:pt idx="1408">
                  <c:v>2.9438246938049417E-2</c:v>
                </c:pt>
                <c:pt idx="1409">
                  <c:v>2.9426441981577067E-2</c:v>
                </c:pt>
                <c:pt idx="1410">
                  <c:v>2.9413148718049054E-2</c:v>
                </c:pt>
                <c:pt idx="1411">
                  <c:v>2.9400013233238233E-2</c:v>
                </c:pt>
                <c:pt idx="1412">
                  <c:v>2.9386766521905222E-2</c:v>
                </c:pt>
                <c:pt idx="1413">
                  <c:v>2.936572553918133E-2</c:v>
                </c:pt>
                <c:pt idx="1414">
                  <c:v>2.935993942119659E-2</c:v>
                </c:pt>
                <c:pt idx="1415">
                  <c:v>2.9346359032594537E-2</c:v>
                </c:pt>
                <c:pt idx="1416">
                  <c:v>2.9332873185803077E-2</c:v>
                </c:pt>
                <c:pt idx="1417">
                  <c:v>2.9318864580828906E-2</c:v>
                </c:pt>
                <c:pt idx="1418">
                  <c:v>2.9304950518459529E-2</c:v>
                </c:pt>
                <c:pt idx="1419">
                  <c:v>2.9284880347362853E-2</c:v>
                </c:pt>
                <c:pt idx="1420">
                  <c:v>2.9276788722730582E-2</c:v>
                </c:pt>
                <c:pt idx="1421">
                  <c:v>2.926254099017811E-2</c:v>
                </c:pt>
                <c:pt idx="1422">
                  <c:v>2.9248182035046102E-2</c:v>
                </c:pt>
                <c:pt idx="1423">
                  <c:v>2.9233711857747136E-2</c:v>
                </c:pt>
                <c:pt idx="1424">
                  <c:v>2.9219130458693784E-2</c:v>
                </c:pt>
                <c:pt idx="1425">
                  <c:v>2.9204437838301192E-2</c:v>
                </c:pt>
                <c:pt idx="1426">
                  <c:v>2.9183143797333777E-2</c:v>
                </c:pt>
                <c:pt idx="1427">
                  <c:v>2.9174824487139539E-2</c:v>
                </c:pt>
                <c:pt idx="1428">
                  <c:v>2.9159692653345254E-2</c:v>
                </c:pt>
                <c:pt idx="1429">
                  <c:v>2.9144555151852963E-2</c:v>
                </c:pt>
                <c:pt idx="1430">
                  <c:v>2.9129306431166818E-2</c:v>
                </c:pt>
                <c:pt idx="1431">
                  <c:v>2.9113946491714861E-2</c:v>
                </c:pt>
                <c:pt idx="1432">
                  <c:v>2.9098475333943191E-2</c:v>
                </c:pt>
                <c:pt idx="1433">
                  <c:v>2.9082892958292746E-2</c:v>
                </c:pt>
                <c:pt idx="1434">
                  <c:v>2.9067199365212192E-2</c:v>
                </c:pt>
                <c:pt idx="1435">
                  <c:v>2.9051394555150212E-2</c:v>
                </c:pt>
                <c:pt idx="1436">
                  <c:v>2.9035404841117565E-2</c:v>
                </c:pt>
                <c:pt idx="1437">
                  <c:v>2.9019451285899854E-2</c:v>
                </c:pt>
                <c:pt idx="1438">
                  <c:v>2.9003312827624295E-2</c:v>
                </c:pt>
                <c:pt idx="1439">
                  <c:v>2.8987063154198103E-2</c:v>
                </c:pt>
                <c:pt idx="1440">
                  <c:v>2.8970673012900443E-2</c:v>
                </c:pt>
                <c:pt idx="1441">
                  <c:v>2.8954230163765856E-2</c:v>
                </c:pt>
                <c:pt idx="1442">
                  <c:v>2.8937646847698405E-2</c:v>
                </c:pt>
                <c:pt idx="1443">
                  <c:v>2.8920952318362683E-2</c:v>
                </c:pt>
                <c:pt idx="1444">
                  <c:v>2.8904146576238306E-2</c:v>
                </c:pt>
                <c:pt idx="1445">
                  <c:v>2.8887229621804889E-2</c:v>
                </c:pt>
                <c:pt idx="1446">
                  <c:v>2.8870205820125582E-2</c:v>
                </c:pt>
                <c:pt idx="1447">
                  <c:v>2.8853096994512575E-2</c:v>
                </c:pt>
                <c:pt idx="1448">
                  <c:v>2.8835703562525884E-2</c:v>
                </c:pt>
                <c:pt idx="1449">
                  <c:v>2.8818958060307574E-2</c:v>
                </c:pt>
                <c:pt idx="1450">
                  <c:v>2.8801521436455969E-2</c:v>
                </c:pt>
                <c:pt idx="1451">
                  <c:v>2.8784318269002816E-2</c:v>
                </c:pt>
                <c:pt idx="1452">
                  <c:v>2.8767119863536597E-2</c:v>
                </c:pt>
                <c:pt idx="1453">
                  <c:v>2.8737484991903501E-2</c:v>
                </c:pt>
                <c:pt idx="1454">
                  <c:v>2.8725372132679779E-2</c:v>
                </c:pt>
                <c:pt idx="1455">
                  <c:v>2.8708190053859401E-2</c:v>
                </c:pt>
                <c:pt idx="1456">
                  <c:v>2.8691012736927972E-2</c:v>
                </c:pt>
                <c:pt idx="1457">
                  <c:v>2.867384018186744E-2</c:v>
                </c:pt>
                <c:pt idx="1458">
                  <c:v>2.8656844636063012E-2</c:v>
                </c:pt>
                <c:pt idx="1459">
                  <c:v>2.8639683652783077E-2</c:v>
                </c:pt>
                <c:pt idx="1460">
                  <c:v>2.8622527428923586E-2</c:v>
                </c:pt>
                <c:pt idx="1461">
                  <c:v>2.8605375964468001E-2</c:v>
                </c:pt>
                <c:pt idx="1462">
                  <c:v>2.8588048833885611E-2</c:v>
                </c:pt>
                <c:pt idx="1463">
                  <c:v>2.8570904849609526E-2</c:v>
                </c:pt>
                <c:pt idx="1464">
                  <c:v>2.8553765627049622E-2</c:v>
                </c:pt>
                <c:pt idx="1465">
                  <c:v>2.853663116619817E-2</c:v>
                </c:pt>
                <c:pt idx="1466">
                  <c:v>2.8519595800606368E-2</c:v>
                </c:pt>
                <c:pt idx="1467">
                  <c:v>2.8502471877590807E-2</c:v>
                </c:pt>
                <c:pt idx="1468">
                  <c:v>2.8480462400091611E-2</c:v>
                </c:pt>
                <c:pt idx="1469">
                  <c:v>2.8468238312898464E-2</c:v>
                </c:pt>
                <c:pt idx="1470">
                  <c:v>2.8451128671181714E-2</c:v>
                </c:pt>
                <c:pt idx="1471">
                  <c:v>2.8431481085632926E-2</c:v>
                </c:pt>
                <c:pt idx="1472">
                  <c:v>2.8414380636333753E-2</c:v>
                </c:pt>
                <c:pt idx="1473">
                  <c:v>2.8396979679458416E-2</c:v>
                </c:pt>
                <c:pt idx="1474">
                  <c:v>2.8380194022306359E-2</c:v>
                </c:pt>
                <c:pt idx="1475">
                  <c:v>2.8360771073833391E-2</c:v>
                </c:pt>
                <c:pt idx="1476">
                  <c:v>2.8346131022733978E-2</c:v>
                </c:pt>
                <c:pt idx="1477">
                  <c:v>2.8329055383370161E-2</c:v>
                </c:pt>
                <c:pt idx="1478">
                  <c:v>2.8309546195824709E-2</c:v>
                </c:pt>
                <c:pt idx="1479">
                  <c:v>2.8292157308948358E-2</c:v>
                </c:pt>
                <c:pt idx="1480">
                  <c:v>2.8275093634152787E-2</c:v>
                </c:pt>
                <c:pt idx="1481">
                  <c:v>2.8258034723076329E-2</c:v>
                </c:pt>
                <c:pt idx="1482">
                  <c:v>2.8240980575699612E-2</c:v>
                </c:pt>
                <c:pt idx="1483">
                  <c:v>2.8224266603354309E-2</c:v>
                </c:pt>
                <c:pt idx="1484">
                  <c:v>2.8206886571943653E-2</c:v>
                </c:pt>
                <c:pt idx="1485">
                  <c:v>2.818984671552081E-2</c:v>
                </c:pt>
                <c:pt idx="1486">
                  <c:v>2.8172811622708079E-2</c:v>
                </c:pt>
                <c:pt idx="1487">
                  <c:v>2.8155781293476394E-2</c:v>
                </c:pt>
                <c:pt idx="1488">
                  <c:v>2.8139106013960635E-2</c:v>
                </c:pt>
                <c:pt idx="1489">
                  <c:v>2.8122088176232296E-2</c:v>
                </c:pt>
                <c:pt idx="1490">
                  <c:v>2.8105075098501686E-2</c:v>
                </c:pt>
                <c:pt idx="1491">
                  <c:v>2.8088066780752818E-2</c:v>
                </c:pt>
                <c:pt idx="1492">
                  <c:v>2.8070701100350544E-2</c:v>
                </c:pt>
                <c:pt idx="1493">
                  <c:v>2.805369935217638E-2</c:v>
                </c:pt>
                <c:pt idx="1494">
                  <c:v>2.803670236742823E-2</c:v>
                </c:pt>
                <c:pt idx="1495">
                  <c:v>2.8019710146091566E-2</c:v>
                </c:pt>
                <c:pt idx="1496">
                  <c:v>2.8003096591047161E-2</c:v>
                </c:pt>
                <c:pt idx="1497">
                  <c:v>2.7986116832770414E-2</c:v>
                </c:pt>
                <c:pt idx="1498">
                  <c:v>2.7969141834336853E-2</c:v>
                </c:pt>
                <c:pt idx="1499">
                  <c:v>2.7952171595717168E-2</c:v>
                </c:pt>
                <c:pt idx="1500">
                  <c:v>2.793482048975449E-2</c:v>
                </c:pt>
                <c:pt idx="1501">
                  <c:v>2.7917856848404685E-2</c:v>
                </c:pt>
                <c:pt idx="1502">
                  <c:v>2.7900897970308917E-2</c:v>
                </c:pt>
                <c:pt idx="1503">
                  <c:v>2.7883943855442957E-2</c:v>
                </c:pt>
                <c:pt idx="1504">
                  <c:v>2.7855157088263544E-2</c:v>
                </c:pt>
                <c:pt idx="1505">
                  <c:v>2.7845476934434059E-2</c:v>
                </c:pt>
                <c:pt idx="1506">
                  <c:v>2.7830825110686241E-2</c:v>
                </c:pt>
                <c:pt idx="1507">
                  <c:v>2.7816175027863016E-2</c:v>
                </c:pt>
                <c:pt idx="1508">
                  <c:v>2.7799244728828786E-2</c:v>
                </c:pt>
                <c:pt idx="1509">
                  <c:v>2.7782730995329352E-2</c:v>
                </c:pt>
                <c:pt idx="1510">
                  <c:v>2.7766089081548984E-2</c:v>
                </c:pt>
                <c:pt idx="1511">
                  <c:v>2.7749177884537662E-2</c:v>
                </c:pt>
                <c:pt idx="1512">
                  <c:v>2.7732271444766657E-2</c:v>
                </c:pt>
                <c:pt idx="1513">
                  <c:v>2.7715369762227406E-2</c:v>
                </c:pt>
                <c:pt idx="1514">
                  <c:v>2.7697620687655643E-2</c:v>
                </c:pt>
                <c:pt idx="1515">
                  <c:v>2.7680866001138102E-2</c:v>
                </c:pt>
                <c:pt idx="1516">
                  <c:v>2.766397380628308E-2</c:v>
                </c:pt>
                <c:pt idx="1517">
                  <c:v>2.7647086374350236E-2</c:v>
                </c:pt>
                <c:pt idx="1518">
                  <c:v>2.7630203705322615E-2</c:v>
                </c:pt>
                <c:pt idx="1519">
                  <c:v>2.7611062144781151E-2</c:v>
                </c:pt>
                <c:pt idx="1520">
                  <c:v>2.7594190633765392E-2</c:v>
                </c:pt>
                <c:pt idx="1521">
                  <c:v>2.757717489558412E-2</c:v>
                </c:pt>
                <c:pt idx="1522">
                  <c:v>2.756091112378856E-2</c:v>
                </c:pt>
                <c:pt idx="1523">
                  <c:v>2.7543604670709487E-2</c:v>
                </c:pt>
                <c:pt idx="1524">
                  <c:v>2.7524496971500001E-2</c:v>
                </c:pt>
                <c:pt idx="1525">
                  <c:v>2.7509904503460192E-2</c:v>
                </c:pt>
                <c:pt idx="1526">
                  <c:v>2.7493061562208487E-2</c:v>
                </c:pt>
                <c:pt idx="1527">
                  <c:v>2.7476223382507936E-2</c:v>
                </c:pt>
                <c:pt idx="1528">
                  <c:v>2.7459389964341052E-2</c:v>
                </c:pt>
                <c:pt idx="1529">
                  <c:v>2.7442561307687852E-2</c:v>
                </c:pt>
                <c:pt idx="1530">
                  <c:v>2.7425737412518358E-2</c:v>
                </c:pt>
                <c:pt idx="1531">
                  <c:v>2.7408918278820082E-2</c:v>
                </c:pt>
                <c:pt idx="1532">
                  <c:v>2.7392103906568044E-2</c:v>
                </c:pt>
                <c:pt idx="1533">
                  <c:v>2.7375294295742258E-2</c:v>
                </c:pt>
                <c:pt idx="1534">
                  <c:v>2.7358489446322742E-2</c:v>
                </c:pt>
                <c:pt idx="1535">
                  <c:v>2.7341689358287014E-2</c:v>
                </c:pt>
                <c:pt idx="1536">
                  <c:v>2.7324894031610092E-2</c:v>
                </c:pt>
                <c:pt idx="1537">
                  <c:v>2.7308103466276989E-2</c:v>
                </c:pt>
                <c:pt idx="1538">
                  <c:v>2.7291317662262726E-2</c:v>
                </c:pt>
                <c:pt idx="1539">
                  <c:v>2.7274536619547318E-2</c:v>
                </c:pt>
                <c:pt idx="1540">
                  <c:v>2.7257760338105785E-2</c:v>
                </c:pt>
                <c:pt idx="1541">
                  <c:v>2.7240988817925638E-2</c:v>
                </c:pt>
                <c:pt idx="1542">
                  <c:v>2.7224222058976899E-2</c:v>
                </c:pt>
                <c:pt idx="1543">
                  <c:v>2.720746006124708E-2</c:v>
                </c:pt>
                <c:pt idx="1544">
                  <c:v>2.7190702824706203E-2</c:v>
                </c:pt>
                <c:pt idx="1545">
                  <c:v>2.7173950349336784E-2</c:v>
                </c:pt>
                <c:pt idx="1546">
                  <c:v>2.7157202635118838E-2</c:v>
                </c:pt>
                <c:pt idx="1547">
                  <c:v>2.7140459682029883E-2</c:v>
                </c:pt>
                <c:pt idx="1548">
                  <c:v>2.7123721490047437E-2</c:v>
                </c:pt>
                <c:pt idx="1549">
                  <c:v>2.7106988059156512E-2</c:v>
                </c:pt>
                <c:pt idx="1550">
                  <c:v>2.709025938932963E-2</c:v>
                </c:pt>
                <c:pt idx="1551">
                  <c:v>2.7073535480546806E-2</c:v>
                </c:pt>
                <c:pt idx="1552">
                  <c:v>2.7056816332788058E-2</c:v>
                </c:pt>
                <c:pt idx="1553">
                  <c:v>2.7040101946030903E-2</c:v>
                </c:pt>
                <c:pt idx="1554">
                  <c:v>2.7023392320257855E-2</c:v>
                </c:pt>
                <c:pt idx="1555">
                  <c:v>2.7006687455443934E-2</c:v>
                </c:pt>
                <c:pt idx="1556">
                  <c:v>2.6980628540468309E-2</c:v>
                </c:pt>
                <c:pt idx="1557">
                  <c:v>2.6963936827153551E-2</c:v>
                </c:pt>
                <c:pt idx="1558">
                  <c:v>2.6954400842295022E-2</c:v>
                </c:pt>
                <c:pt idx="1559">
                  <c:v>2.6939915605369846E-2</c:v>
                </c:pt>
                <c:pt idx="1560">
                  <c:v>2.692323454503931E-2</c:v>
                </c:pt>
                <c:pt idx="1561">
                  <c:v>2.6907115915543522E-2</c:v>
                </c:pt>
                <c:pt idx="1562">
                  <c:v>2.6890633692980677E-2</c:v>
                </c:pt>
                <c:pt idx="1563">
                  <c:v>2.6873970527573184E-2</c:v>
                </c:pt>
                <c:pt idx="1564">
                  <c:v>2.6857312118443919E-2</c:v>
                </c:pt>
                <c:pt idx="1565">
                  <c:v>2.6840658465578607E-2</c:v>
                </c:pt>
                <c:pt idx="1566">
                  <c:v>2.682324815985293E-2</c:v>
                </c:pt>
                <c:pt idx="1567">
                  <c:v>2.6806600424922333E-2</c:v>
                </c:pt>
                <c:pt idx="1568">
                  <c:v>2.6789957450676083E-2</c:v>
                </c:pt>
                <c:pt idx="1569">
                  <c:v>2.6773125955079639E-2</c:v>
                </c:pt>
                <c:pt idx="1570">
                  <c:v>2.6756685784166678E-2</c:v>
                </c:pt>
                <c:pt idx="1571">
                  <c:v>2.6740057091856062E-2</c:v>
                </c:pt>
                <c:pt idx="1572">
                  <c:v>2.6723433160147358E-2</c:v>
                </c:pt>
                <c:pt idx="1573">
                  <c:v>2.6706813989023082E-2</c:v>
                </c:pt>
                <c:pt idx="1574">
                  <c:v>2.6690199578458251E-2</c:v>
                </c:pt>
                <c:pt idx="1575">
                  <c:v>2.6673589928432884E-2</c:v>
                </c:pt>
                <c:pt idx="1576">
                  <c:v>2.6656785514651563E-2</c:v>
                </c:pt>
                <c:pt idx="1577">
                  <c:v>2.6640384909923098E-2</c:v>
                </c:pt>
                <c:pt idx="1578">
                  <c:v>2.6623789541391218E-2</c:v>
                </c:pt>
                <c:pt idx="1579">
                  <c:v>2.6605031450019412E-2</c:v>
                </c:pt>
                <c:pt idx="1580">
                  <c:v>2.6590613085678561E-2</c:v>
                </c:pt>
                <c:pt idx="1581">
                  <c:v>2.6574031998452818E-2</c:v>
                </c:pt>
                <c:pt idx="1582">
                  <c:v>2.6557455671621655E-2</c:v>
                </c:pt>
                <c:pt idx="1583">
                  <c:v>2.654088410516009E-2</c:v>
                </c:pt>
                <c:pt idx="1584">
                  <c:v>2.6524317299055633E-2</c:v>
                </c:pt>
                <c:pt idx="1585">
                  <c:v>2.6507755253280807E-2</c:v>
                </c:pt>
                <c:pt idx="1586">
                  <c:v>2.6491197967810631E-2</c:v>
                </c:pt>
                <c:pt idx="1587">
                  <c:v>2.6474645442632616E-2</c:v>
                </c:pt>
                <c:pt idx="1588">
                  <c:v>2.6458097677721781E-2</c:v>
                </c:pt>
                <c:pt idx="1589">
                  <c:v>2.6441554673058143E-2</c:v>
                </c:pt>
                <c:pt idx="1590">
                  <c:v>2.6425016428619219E-2</c:v>
                </c:pt>
                <c:pt idx="1591">
                  <c:v>2.6408482944387524E-2</c:v>
                </c:pt>
                <c:pt idx="1592">
                  <c:v>2.6391954220340574E-2</c:v>
                </c:pt>
                <c:pt idx="1593">
                  <c:v>2.637543025645589E-2</c:v>
                </c:pt>
                <c:pt idx="1594">
                  <c:v>2.6358911052713485E-2</c:v>
                </c:pt>
                <c:pt idx="1595">
                  <c:v>2.6342396609093377E-2</c:v>
                </c:pt>
                <c:pt idx="1596">
                  <c:v>2.6326537544914673E-2</c:v>
                </c:pt>
                <c:pt idx="1597">
                  <c:v>2.6309382002135118E-2</c:v>
                </c:pt>
                <c:pt idx="1598">
                  <c:v>2.6292881838756998E-2</c:v>
                </c:pt>
                <c:pt idx="1599">
                  <c:v>2.6276386435413746E-2</c:v>
                </c:pt>
                <c:pt idx="1600">
                  <c:v>2.6259895792090371E-2</c:v>
                </c:pt>
                <c:pt idx="1601">
                  <c:v>2.6243409908764392E-2</c:v>
                </c:pt>
                <c:pt idx="1602">
                  <c:v>2.622692878541083E-2</c:v>
                </c:pt>
                <c:pt idx="1603">
                  <c:v>2.6210452422017194E-2</c:v>
                </c:pt>
                <c:pt idx="1604">
                  <c:v>2.6193980818556006E-2</c:v>
                </c:pt>
                <c:pt idx="1605">
                  <c:v>2.6177513975009781E-2</c:v>
                </c:pt>
                <c:pt idx="1606">
                  <c:v>2.6161051891356035E-2</c:v>
                </c:pt>
                <c:pt idx="1607">
                  <c:v>2.6144594567572288E-2</c:v>
                </c:pt>
                <c:pt idx="1608">
                  <c:v>2.6128142003641053E-2</c:v>
                </c:pt>
                <c:pt idx="1609">
                  <c:v>2.6111694199539848E-2</c:v>
                </c:pt>
                <c:pt idx="1610">
                  <c:v>2.6093131638050646E-2</c:v>
                </c:pt>
                <c:pt idx="1611">
                  <c:v>2.6078812870747592E-2</c:v>
                </c:pt>
                <c:pt idx="1612">
                  <c:v>2.6062379346016573E-2</c:v>
                </c:pt>
                <c:pt idx="1613">
                  <c:v>2.6045950581030652E-2</c:v>
                </c:pt>
                <c:pt idx="1614">
                  <c:v>2.6030455513027677E-2</c:v>
                </c:pt>
                <c:pt idx="1615">
                  <c:v>2.6014039649867433E-2</c:v>
                </c:pt>
                <c:pt idx="1616">
                  <c:v>2.5997628542034752E-2</c:v>
                </c:pt>
                <c:pt idx="1617">
                  <c:v>2.5981222189518212E-2</c:v>
                </c:pt>
                <c:pt idx="1618">
                  <c:v>2.5963878151588071E-2</c:v>
                </c:pt>
                <c:pt idx="1619">
                  <c:v>2.594724126467602E-2</c:v>
                </c:pt>
                <c:pt idx="1620">
                  <c:v>2.5931082497318292E-2</c:v>
                </c:pt>
                <c:pt idx="1621">
                  <c:v>2.5914691809568735E-2</c:v>
                </c:pt>
                <c:pt idx="1622">
                  <c:v>2.5899022924145448E-2</c:v>
                </c:pt>
                <c:pt idx="1623">
                  <c:v>2.5881924712722881E-2</c:v>
                </c:pt>
                <c:pt idx="1624">
                  <c:v>2.5865548303599106E-2</c:v>
                </c:pt>
                <c:pt idx="1625">
                  <c:v>2.5849176653965633E-2</c:v>
                </c:pt>
                <c:pt idx="1626">
                  <c:v>2.5832567226723346E-2</c:v>
                </c:pt>
                <c:pt idx="1627">
                  <c:v>2.5816447633119632E-2</c:v>
                </c:pt>
                <c:pt idx="1628">
                  <c:v>2.5800090261862141E-2</c:v>
                </c:pt>
                <c:pt idx="1629">
                  <c:v>2.5781647009996252E-2</c:v>
                </c:pt>
                <c:pt idx="1630">
                  <c:v>2.5767389797575757E-2</c:v>
                </c:pt>
                <c:pt idx="1631">
                  <c:v>2.5751046704506897E-2</c:v>
                </c:pt>
                <c:pt idx="1632">
                  <c:v>2.5734708370790949E-2</c:v>
                </c:pt>
                <c:pt idx="1633">
                  <c:v>2.5718374796410426E-2</c:v>
                </c:pt>
                <c:pt idx="1634">
                  <c:v>2.5702045981342847E-2</c:v>
                </c:pt>
                <c:pt idx="1635">
                  <c:v>2.5686471353241508E-2</c:v>
                </c:pt>
                <c:pt idx="1636">
                  <c:v>2.5669402629064086E-2</c:v>
                </c:pt>
                <c:pt idx="1637">
                  <c:v>2.5653088091815435E-2</c:v>
                </c:pt>
                <c:pt idx="1638">
                  <c:v>2.5636778313794795E-2</c:v>
                </c:pt>
                <c:pt idx="1639">
                  <c:v>2.5620473294982182E-2</c:v>
                </c:pt>
                <c:pt idx="1640">
                  <c:v>2.5604173035365108E-2</c:v>
                </c:pt>
                <c:pt idx="1641">
                  <c:v>2.5587877534916093E-2</c:v>
                </c:pt>
                <c:pt idx="1642">
                  <c:v>2.5571586793612655E-2</c:v>
                </c:pt>
                <c:pt idx="1643">
                  <c:v>2.5555300811437309E-2</c:v>
                </c:pt>
                <c:pt idx="1644">
                  <c:v>2.5539019588372569E-2</c:v>
                </c:pt>
                <c:pt idx="1645">
                  <c:v>2.5522743124390956E-2</c:v>
                </c:pt>
                <c:pt idx="1646">
                  <c:v>2.5506471419479981E-2</c:v>
                </c:pt>
                <c:pt idx="1647">
                  <c:v>2.5490204473614664E-2</c:v>
                </c:pt>
                <c:pt idx="1648">
                  <c:v>2.5473942286772522E-2</c:v>
                </c:pt>
                <c:pt idx="1649">
                  <c:v>2.5457684858936069E-2</c:v>
                </c:pt>
                <c:pt idx="1650">
                  <c:v>2.5441432190085322E-2</c:v>
                </c:pt>
                <c:pt idx="1651">
                  <c:v>2.5425184280195301E-2</c:v>
                </c:pt>
                <c:pt idx="1652">
                  <c:v>2.5408941129251017E-2</c:v>
                </c:pt>
                <c:pt idx="1653">
                  <c:v>2.5392702737229988E-2</c:v>
                </c:pt>
                <c:pt idx="1654">
                  <c:v>2.5376469104109733E-2</c:v>
                </c:pt>
                <c:pt idx="1655">
                  <c:v>2.5360240229872766E-2</c:v>
                </c:pt>
                <c:pt idx="1656">
                  <c:v>2.5343749073163998E-2</c:v>
                </c:pt>
                <c:pt idx="1657">
                  <c:v>2.5327796757961263E-2</c:v>
                </c:pt>
                <c:pt idx="1658">
                  <c:v>2.5311582160246759E-2</c:v>
                </c:pt>
                <c:pt idx="1659">
                  <c:v>2.5295372321333109E-2</c:v>
                </c:pt>
                <c:pt idx="1660">
                  <c:v>2.5279167241197831E-2</c:v>
                </c:pt>
                <c:pt idx="1661">
                  <c:v>2.5262966919820939E-2</c:v>
                </c:pt>
                <c:pt idx="1662">
                  <c:v>2.5246771357182451E-2</c:v>
                </c:pt>
                <c:pt idx="1663">
                  <c:v>2.5230580553264881E-2</c:v>
                </c:pt>
                <c:pt idx="1664">
                  <c:v>2.5214394508040749E-2</c:v>
                </c:pt>
                <c:pt idx="1665">
                  <c:v>2.5198213221500065E-2</c:v>
                </c:pt>
                <c:pt idx="1666">
                  <c:v>2.5182861153315774E-2</c:v>
                </c:pt>
                <c:pt idx="1667">
                  <c:v>2.5166691753455348E-2</c:v>
                </c:pt>
                <c:pt idx="1668">
                  <c:v>2.5150527109043374E-2</c:v>
                </c:pt>
                <c:pt idx="1669">
                  <c:v>2.5134367220063313E-2</c:v>
                </c:pt>
                <c:pt idx="1670">
                  <c:v>2.511710001989071E-2</c:v>
                </c:pt>
                <c:pt idx="1671">
                  <c:v>2.5101225433316887E-2</c:v>
                </c:pt>
                <c:pt idx="1672">
                  <c:v>2.508507745694083E-2</c:v>
                </c:pt>
                <c:pt idx="1673">
                  <c:v>2.5068934239080853E-2</c:v>
                </c:pt>
                <c:pt idx="1674">
                  <c:v>2.5052795779714476E-2</c:v>
                </c:pt>
                <c:pt idx="1675">
                  <c:v>2.5036662078821714E-2</c:v>
                </c:pt>
                <c:pt idx="1676">
                  <c:v>2.5020533136382583E-2</c:v>
                </c:pt>
                <c:pt idx="1677">
                  <c:v>2.5004125328087896E-2</c:v>
                </c:pt>
                <c:pt idx="1678">
                  <c:v>2.4988289526782781E-2</c:v>
                </c:pt>
                <c:pt idx="1679">
                  <c:v>2.4970158355890695E-2</c:v>
                </c:pt>
                <c:pt idx="1680">
                  <c:v>2.4947147736266773E-2</c:v>
                </c:pt>
                <c:pt idx="1681">
                  <c:v>2.4937946206872855E-2</c:v>
                </c:pt>
                <c:pt idx="1682">
                  <c:v>2.4921847268293201E-2</c:v>
                </c:pt>
                <c:pt idx="1683">
                  <c:v>2.4905753086979097E-2</c:v>
                </c:pt>
                <c:pt idx="1684">
                  <c:v>2.4889663662904758E-2</c:v>
                </c:pt>
                <c:pt idx="1685">
                  <c:v>2.4873578996054708E-2</c:v>
                </c:pt>
                <c:pt idx="1686">
                  <c:v>2.4850900008328125E-2</c:v>
                </c:pt>
                <c:pt idx="1687">
                  <c:v>2.4841132552798906E-2</c:v>
                </c:pt>
                <c:pt idx="1688">
                  <c:v>2.4825353538641449E-2</c:v>
                </c:pt>
                <c:pt idx="1689">
                  <c:v>2.4809287900487437E-2</c:v>
                </c:pt>
                <c:pt idx="1690">
                  <c:v>2.4793227019451997E-2</c:v>
                </c:pt>
                <c:pt idx="1691">
                  <c:v>2.4777170895524812E-2</c:v>
                </c:pt>
                <c:pt idx="1692">
                  <c:v>2.4761119528685257E-2</c:v>
                </c:pt>
                <c:pt idx="1693">
                  <c:v>2.474507291890754E-2</c:v>
                </c:pt>
                <c:pt idx="1694">
                  <c:v>2.4729031066176192E-2</c:v>
                </c:pt>
                <c:pt idx="1695">
                  <c:v>2.4712993970470585E-2</c:v>
                </c:pt>
                <c:pt idx="1696">
                  <c:v>2.4697855871193157E-2</c:v>
                </c:pt>
                <c:pt idx="1697">
                  <c:v>2.4680934050064399E-2</c:v>
                </c:pt>
                <c:pt idx="1698">
                  <c:v>2.4664911225319979E-2</c:v>
                </c:pt>
                <c:pt idx="1699">
                  <c:v>2.4648893157523943E-2</c:v>
                </c:pt>
                <c:pt idx="1700">
                  <c:v>2.4632277204764789E-2</c:v>
                </c:pt>
                <c:pt idx="1701">
                  <c:v>2.4616871292699665E-2</c:v>
                </c:pt>
                <c:pt idx="1702">
                  <c:v>2.4600867495630167E-2</c:v>
                </c:pt>
                <c:pt idx="1703">
                  <c:v>2.4584868455429117E-2</c:v>
                </c:pt>
                <c:pt idx="1704">
                  <c:v>2.4568874172081041E-2</c:v>
                </c:pt>
                <c:pt idx="1705">
                  <c:v>2.4552884645562732E-2</c:v>
                </c:pt>
                <c:pt idx="1706">
                  <c:v>2.4536902005172223E-2</c:v>
                </c:pt>
                <c:pt idx="1707">
                  <c:v>2.4520936897458958E-2</c:v>
                </c:pt>
                <c:pt idx="1708">
                  <c:v>2.4504100768701714E-2</c:v>
                </c:pt>
                <c:pt idx="1709">
                  <c:v>2.4490005049296406E-2</c:v>
                </c:pt>
                <c:pt idx="1710">
                  <c:v>2.4473274130744894E-2</c:v>
                </c:pt>
                <c:pt idx="1711">
                  <c:v>2.4457499045674413E-2</c:v>
                </c:pt>
                <c:pt idx="1712">
                  <c:v>2.4441785295357982E-2</c:v>
                </c:pt>
                <c:pt idx="1713">
                  <c:v>2.4414426439153564E-2</c:v>
                </c:pt>
                <c:pt idx="1714">
                  <c:v>2.4403878681602972E-2</c:v>
                </c:pt>
                <c:pt idx="1715">
                  <c:v>2.4388375219971069E-2</c:v>
                </c:pt>
                <c:pt idx="1716">
                  <c:v>2.4372933091994741E-2</c:v>
                </c:pt>
                <c:pt idx="1717">
                  <c:v>2.4357552297436757E-2</c:v>
                </c:pt>
                <c:pt idx="1718">
                  <c:v>2.4343033479404967E-2</c:v>
                </c:pt>
                <c:pt idx="1719">
                  <c:v>2.4327765301902664E-2</c:v>
                </c:pt>
                <c:pt idx="1720">
                  <c:v>2.431255844278216E-2</c:v>
                </c:pt>
                <c:pt idx="1721">
                  <c:v>2.4297412901829345E-2</c:v>
                </c:pt>
                <c:pt idx="1722">
                  <c:v>2.4281568317345632E-2</c:v>
                </c:pt>
                <c:pt idx="1723">
                  <c:v>2.4266555518186964E-2</c:v>
                </c:pt>
                <c:pt idx="1724">
                  <c:v>2.4251604050760243E-2</c:v>
                </c:pt>
                <c:pt idx="1725">
                  <c:v>2.4236713914828248E-2</c:v>
                </c:pt>
                <c:pt idx="1726">
                  <c:v>2.4221885110158898E-2</c:v>
                </c:pt>
                <c:pt idx="1727">
                  <c:v>2.4207353887018002E-2</c:v>
                </c:pt>
                <c:pt idx="1728">
                  <c:v>2.4192644351249903E-2</c:v>
                </c:pt>
                <c:pt idx="1729">
                  <c:v>2.4173822202413042E-2</c:v>
                </c:pt>
                <c:pt idx="1730">
                  <c:v>2.4163409257067059E-2</c:v>
                </c:pt>
                <c:pt idx="1731">
                  <c:v>2.4148661047513325E-2</c:v>
                </c:pt>
                <c:pt idx="1732">
                  <c:v>2.4134200225510251E-2</c:v>
                </c:pt>
                <c:pt idx="1733">
                  <c:v>2.4119800733145319E-2</c:v>
                </c:pt>
                <c:pt idx="1734">
                  <c:v>2.4105462570189036E-2</c:v>
                </c:pt>
                <c:pt idx="1735">
                  <c:v>2.4089359681499722E-2</c:v>
                </c:pt>
                <c:pt idx="1736">
                  <c:v>2.4073124488115383E-2</c:v>
                </c:pt>
                <c:pt idx="1737">
                  <c:v>2.40610006565527E-2</c:v>
                </c:pt>
                <c:pt idx="1738">
                  <c:v>2.4044905632175428E-2</c:v>
                </c:pt>
                <c:pt idx="1739">
                  <c:v>2.4030306423322208E-2</c:v>
                </c:pt>
                <c:pt idx="1740">
                  <c:v>2.4016360656414874E-2</c:v>
                </c:pt>
                <c:pt idx="1741">
                  <c:v>2.400247622650847E-2</c:v>
                </c:pt>
                <c:pt idx="1742">
                  <c:v>2.3988653133368038E-2</c:v>
                </c:pt>
                <c:pt idx="1743">
                  <c:v>2.3975431651604318E-2</c:v>
                </c:pt>
                <c:pt idx="1744">
                  <c:v>2.3961190956445222E-2</c:v>
                </c:pt>
                <c:pt idx="1745">
                  <c:v>2.394755187220745E-2</c:v>
                </c:pt>
                <c:pt idx="1746">
                  <c:v>2.3933974123807905E-2</c:v>
                </c:pt>
                <c:pt idx="1747">
                  <c:v>2.392045771102131E-2</c:v>
                </c:pt>
                <c:pt idx="1748">
                  <c:v>2.3907490734536019E-2</c:v>
                </c:pt>
                <c:pt idx="1749">
                  <c:v>2.3894086516443203E-2</c:v>
                </c:pt>
                <c:pt idx="1750">
                  <c:v>2.3880743619650424E-2</c:v>
                </c:pt>
                <c:pt idx="1751">
                  <c:v>2.3867462043941856E-2</c:v>
                </c:pt>
                <c:pt idx="1752">
                  <c:v>2.3853795673337463E-2</c:v>
                </c:pt>
                <c:pt idx="1753">
                  <c:v>2.3840647269480868E-2</c:v>
                </c:pt>
                <c:pt idx="1754">
                  <c:v>2.3827560199665143E-2</c:v>
                </c:pt>
                <c:pt idx="1755">
                  <c:v>2.3814534463672293E-2</c:v>
                </c:pt>
                <c:pt idx="1756">
                  <c:v>2.3801973974675761E-2</c:v>
                </c:pt>
                <c:pt idx="1757">
                  <c:v>2.3789060321273148E-2</c:v>
                </c:pt>
                <c:pt idx="1758">
                  <c:v>2.3776207987558529E-2</c:v>
                </c:pt>
                <c:pt idx="1759">
                  <c:v>2.3763416973334728E-2</c:v>
                </c:pt>
                <c:pt idx="1760">
                  <c:v>2.3750687278401905E-2</c:v>
                </c:pt>
                <c:pt idx="1761">
                  <c:v>2.3737551759748884E-2</c:v>
                </c:pt>
                <c:pt idx="1762">
                  <c:v>2.3725071640428235E-2</c:v>
                </c:pt>
                <c:pt idx="1763">
                  <c:v>2.3712536567203978E-2</c:v>
                </c:pt>
                <c:pt idx="1764">
                  <c:v>2.3691293967500471E-2</c:v>
                </c:pt>
                <c:pt idx="1765">
                  <c:v>2.368431835150854E-2</c:v>
                </c:pt>
                <c:pt idx="1766">
                  <c:v>2.3673638213751458E-2</c:v>
                </c:pt>
                <c:pt idx="1767">
                  <c:v>2.3661353654411688E-2</c:v>
                </c:pt>
                <c:pt idx="1768">
                  <c:v>2.3649130421673215E-2</c:v>
                </c:pt>
                <c:pt idx="1769">
                  <c:v>2.3637233262917209E-2</c:v>
                </c:pt>
                <c:pt idx="1770">
                  <c:v>2.3625207264056529E-2</c:v>
                </c:pt>
                <c:pt idx="1771">
                  <c:v>2.3613153649030431E-2</c:v>
                </c:pt>
                <c:pt idx="1772">
                  <c:v>2.360116134218572E-2</c:v>
                </c:pt>
                <c:pt idx="1773">
                  <c:v>2.3589230343356818E-2</c:v>
                </c:pt>
                <c:pt idx="1774">
                  <c:v>2.3577009279300239E-2</c:v>
                </c:pt>
                <c:pt idx="1775">
                  <c:v>2.3565284920493701E-2</c:v>
                </c:pt>
                <c:pt idx="1776">
                  <c:v>2.3553552293411328E-2</c:v>
                </c:pt>
                <c:pt idx="1777">
                  <c:v>2.3541880991169162E-2</c:v>
                </c:pt>
                <c:pt idx="1778">
                  <c:v>2.3530271013567361E-2</c:v>
                </c:pt>
                <c:pt idx="1779">
                  <c:v>2.3518722360423572E-2</c:v>
                </c:pt>
                <c:pt idx="1780">
                  <c:v>2.3507235031545448E-2</c:v>
                </c:pt>
                <c:pt idx="1781">
                  <c:v>2.349576478991932E-2</c:v>
                </c:pt>
                <c:pt idx="1782">
                  <c:v>2.3482866248163856E-2</c:v>
                </c:pt>
                <c:pt idx="1783">
                  <c:v>2.3473140988646557E-2</c:v>
                </c:pt>
                <c:pt idx="1784">
                  <c:v>2.3460331085635562E-2</c:v>
                </c:pt>
                <c:pt idx="1785">
                  <c:v>2.345071824464251E-2</c:v>
                </c:pt>
                <c:pt idx="1786">
                  <c:v>2.3439598857471489E-2</c:v>
                </c:pt>
                <c:pt idx="1787">
                  <c:v>2.3428540793272168E-2</c:v>
                </c:pt>
                <c:pt idx="1788">
                  <c:v>2.3417544051869688E-2</c:v>
                </c:pt>
                <c:pt idx="1789">
                  <c:v>2.340660863308669E-2</c:v>
                </c:pt>
                <c:pt idx="1790">
                  <c:v>2.3395734536735824E-2</c:v>
                </c:pt>
                <c:pt idx="1791">
                  <c:v>2.3384921762649724E-2</c:v>
                </c:pt>
                <c:pt idx="1792">
                  <c:v>2.3374170310646036E-2</c:v>
                </c:pt>
                <c:pt idx="1793">
                  <c:v>2.33634801805499E-2</c:v>
                </c:pt>
                <c:pt idx="1794">
                  <c:v>2.3352851372191452E-2</c:v>
                </c:pt>
                <c:pt idx="1795">
                  <c:v>2.3342264662875357E-2</c:v>
                </c:pt>
                <c:pt idx="1796">
                  <c:v>2.3331777719983182E-2</c:v>
                </c:pt>
                <c:pt idx="1797">
                  <c:v>2.3321332875788636E-2</c:v>
                </c:pt>
                <c:pt idx="1798">
                  <c:v>2.3310949352642329E-2</c:v>
                </c:pt>
                <c:pt idx="1799">
                  <c:v>2.3300627150374398E-2</c:v>
                </c:pt>
                <c:pt idx="1800">
                  <c:v>2.3290366268812479E-2</c:v>
                </c:pt>
                <c:pt idx="1801">
                  <c:v>2.3280166707791705E-2</c:v>
                </c:pt>
                <c:pt idx="1802">
                  <c:v>2.3270028467147208E-2</c:v>
                </c:pt>
                <c:pt idx="1803">
                  <c:v>2.3259951546709123E-2</c:v>
                </c:pt>
                <c:pt idx="1804">
                  <c:v>2.3249935946320077E-2</c:v>
                </c:pt>
                <c:pt idx="1805">
                  <c:v>2.3239981665812703E-2</c:v>
                </c:pt>
                <c:pt idx="1806">
                  <c:v>2.3230088705019636E-2</c:v>
                </c:pt>
                <c:pt idx="1807">
                  <c:v>2.3220257063793492E-2</c:v>
                </c:pt>
                <c:pt idx="1808">
                  <c:v>2.3210322269932981E-2</c:v>
                </c:pt>
                <c:pt idx="1809">
                  <c:v>2.3200777739360023E-2</c:v>
                </c:pt>
                <c:pt idx="1810">
                  <c:v>2.3191130055840448E-2</c:v>
                </c:pt>
                <c:pt idx="1811">
                  <c:v>2.3181543691248307E-2</c:v>
                </c:pt>
                <c:pt idx="1812">
                  <c:v>2.3172018645418735E-2</c:v>
                </c:pt>
                <c:pt idx="1813">
                  <c:v>2.3162554918199352E-2</c:v>
                </c:pt>
                <c:pt idx="1814">
                  <c:v>2.3153152509435282E-2</c:v>
                </c:pt>
                <c:pt idx="1815">
                  <c:v>2.3143811418976645E-2</c:v>
                </c:pt>
                <c:pt idx="1816">
                  <c:v>2.312785273744853E-2</c:v>
                </c:pt>
                <c:pt idx="1817">
                  <c:v>2.3119981743524802E-2</c:v>
                </c:pt>
                <c:pt idx="1818">
                  <c:v>2.3114759440212431E-2</c:v>
                </c:pt>
                <c:pt idx="1819">
                  <c:v>2.3105668584304375E-2</c:v>
                </c:pt>
                <c:pt idx="1820">
                  <c:v>2.3096639041779075E-2</c:v>
                </c:pt>
                <c:pt idx="1821">
                  <c:v>2.3087358430897074E-2</c:v>
                </c:pt>
                <c:pt idx="1822">
                  <c:v>2.3078440090342447E-2</c:v>
                </c:pt>
                <c:pt idx="1823">
                  <c:v>2.3069583050332465E-2</c:v>
                </c:pt>
                <c:pt idx="1824">
                  <c:v>2.3060787310747215E-2</c:v>
                </c:pt>
                <c:pt idx="1825">
                  <c:v>2.3052531148322064E-2</c:v>
                </c:pt>
                <c:pt idx="1826">
                  <c:v>2.3043749359702544E-2</c:v>
                </c:pt>
                <c:pt idx="1827">
                  <c:v>2.3035149006901005E-2</c:v>
                </c:pt>
                <c:pt idx="1828">
                  <c:v>2.3026609966365703E-2</c:v>
                </c:pt>
                <c:pt idx="1829">
                  <c:v>2.3013178075501628E-2</c:v>
                </c:pt>
                <c:pt idx="1830">
                  <c:v>2.3009715821552285E-2</c:v>
                </c:pt>
                <c:pt idx="1831">
                  <c:v>2.3001360717008576E-2</c:v>
                </c:pt>
                <c:pt idx="1832">
                  <c:v>2.2993213914147548E-2</c:v>
                </c:pt>
                <c:pt idx="1833">
                  <c:v>2.2984834442987052E-2</c:v>
                </c:pt>
                <c:pt idx="1834">
                  <c:v>2.2973180112144737E-2</c:v>
                </c:pt>
                <c:pt idx="1835">
                  <c:v>2.2965096529995274E-2</c:v>
                </c:pt>
                <c:pt idx="1836">
                  <c:v>2.2960504867664919E-2</c:v>
                </c:pt>
                <c:pt idx="1837">
                  <c:v>2.2952517631566596E-2</c:v>
                </c:pt>
                <c:pt idx="1838">
                  <c:v>2.2944761884471643E-2</c:v>
                </c:pt>
                <c:pt idx="1839">
                  <c:v>2.2936727092125429E-2</c:v>
                </c:pt>
                <c:pt idx="1840">
                  <c:v>2.2928923788529881E-2</c:v>
                </c:pt>
                <c:pt idx="1841">
                  <c:v>2.2917699451422635E-2</c:v>
                </c:pt>
                <c:pt idx="1842">
                  <c:v>2.2913501112985478E-2</c:v>
                </c:pt>
                <c:pt idx="1843">
                  <c:v>2.2905881740781339E-2</c:v>
                </c:pt>
                <c:pt idx="1844">
                  <c:v>2.2898323678806353E-2</c:v>
                </c:pt>
                <c:pt idx="1845">
                  <c:v>2.2890826926936746E-2</c:v>
                </c:pt>
                <c:pt idx="1846">
                  <c:v>2.2883391485051325E-2</c:v>
                </c:pt>
                <c:pt idx="1847">
                  <c:v>2.2876017353026318E-2</c:v>
                </c:pt>
                <c:pt idx="1848">
                  <c:v>2.2868704530761161E-2</c:v>
                </c:pt>
                <c:pt idx="1849">
                  <c:v>2.2861453018124346E-2</c:v>
                </c:pt>
                <c:pt idx="1850">
                  <c:v>2.2854262815012728E-2</c:v>
                </c:pt>
                <c:pt idx="1851">
                  <c:v>2.2847133921305118E-2</c:v>
                </c:pt>
                <c:pt idx="1852">
                  <c:v>2.284006633689321E-2</c:v>
                </c:pt>
                <c:pt idx="1853">
                  <c:v>2.2833060061660974E-2</c:v>
                </c:pt>
                <c:pt idx="1854">
                  <c:v>2.2826115095505261E-2</c:v>
                </c:pt>
                <c:pt idx="1855">
                  <c:v>2.2819231438304881E-2</c:v>
                </c:pt>
                <c:pt idx="1856">
                  <c:v>2.2812409089964424E-2</c:v>
                </c:pt>
                <c:pt idx="1857">
                  <c:v>2.2805648050365279E-2</c:v>
                </c:pt>
                <c:pt idx="1858">
                  <c:v>2.2798948319409453E-2</c:v>
                </c:pt>
                <c:pt idx="1859">
                  <c:v>2.2792309896983498E-2</c:v>
                </c:pt>
                <c:pt idx="1860">
                  <c:v>2.278573278298426E-2</c:v>
                </c:pt>
                <c:pt idx="1861">
                  <c:v>2.2779216977306026E-2</c:v>
                </c:pt>
                <c:pt idx="1862">
                  <c:v>2.2772762479853385E-2</c:v>
                </c:pt>
                <c:pt idx="1863">
                  <c:v>2.2766369290515457E-2</c:v>
                </c:pt>
                <c:pt idx="1864">
                  <c:v>2.2760037409199414E-2</c:v>
                </c:pt>
                <c:pt idx="1865">
                  <c:v>2.2753766835796958E-2</c:v>
                </c:pt>
                <c:pt idx="1866">
                  <c:v>2.2747557570217833E-2</c:v>
                </c:pt>
                <c:pt idx="1867">
                  <c:v>2.2741409612353741E-2</c:v>
                </c:pt>
                <c:pt idx="1868">
                  <c:v>2.2731872402101234E-2</c:v>
                </c:pt>
                <c:pt idx="1869">
                  <c:v>2.2725882092219554E-2</c:v>
                </c:pt>
                <c:pt idx="1870">
                  <c:v>2.2720796336562946E-2</c:v>
                </c:pt>
                <c:pt idx="1871">
                  <c:v>2.2714919883161638E-2</c:v>
                </c:pt>
                <c:pt idx="1872">
                  <c:v>2.2709104736969962E-2</c:v>
                </c:pt>
                <c:pt idx="1873">
                  <c:v>2.270273197208704E-2</c:v>
                </c:pt>
                <c:pt idx="1874">
                  <c:v>2.2697031400180107E-2</c:v>
                </c:pt>
                <c:pt idx="1875">
                  <c:v>2.2691392127316256E-2</c:v>
                </c:pt>
                <c:pt idx="1876">
                  <c:v>2.2685814153407285E-2</c:v>
                </c:pt>
                <c:pt idx="1877">
                  <c:v>2.2680948610883836E-2</c:v>
                </c:pt>
                <c:pt idx="1878">
                  <c:v>2.267550130601859E-2</c:v>
                </c:pt>
                <c:pt idx="1879">
                  <c:v>2.2670115307736383E-2</c:v>
                </c:pt>
                <c:pt idx="1880">
                  <c:v>2.2664790615949535E-2</c:v>
                </c:pt>
                <c:pt idx="1881">
                  <c:v>2.265952723057554E-2</c:v>
                </c:pt>
                <c:pt idx="1882">
                  <c:v>2.2653979167164273E-2</c:v>
                </c:pt>
                <c:pt idx="1883">
                  <c:v>2.2648834338774293E-2</c:v>
                </c:pt>
                <c:pt idx="1884">
                  <c:v>2.2642309636169422E-2</c:v>
                </c:pt>
                <c:pt idx="1885">
                  <c:v>2.263872858864957E-2</c:v>
                </c:pt>
                <c:pt idx="1886">
                  <c:v>2.2634129897010295E-2</c:v>
                </c:pt>
                <c:pt idx="1887">
                  <c:v>2.2629234348393482E-2</c:v>
                </c:pt>
                <c:pt idx="1888">
                  <c:v>2.2624400105629966E-2</c:v>
                </c:pt>
                <c:pt idx="1889">
                  <c:v>2.2619627168637232E-2</c:v>
                </c:pt>
                <c:pt idx="1890">
                  <c:v>2.2613868329369069E-2</c:v>
                </c:pt>
                <c:pt idx="1891">
                  <c:v>2.2608564013393284E-2</c:v>
                </c:pt>
                <c:pt idx="1892">
                  <c:v>2.2604638320670389E-2</c:v>
                </c:pt>
                <c:pt idx="1893">
                  <c:v>2.2600115268708088E-2</c:v>
                </c:pt>
                <c:pt idx="1894">
                  <c:v>2.2595021129522941E-2</c:v>
                </c:pt>
                <c:pt idx="1895">
                  <c:v>2.2591831216966056E-2</c:v>
                </c:pt>
                <c:pt idx="1896">
                  <c:v>2.2587513150680912E-2</c:v>
                </c:pt>
                <c:pt idx="1897">
                  <c:v>2.258325639734806E-2</c:v>
                </c:pt>
                <c:pt idx="1898">
                  <c:v>2.2579060956899676E-2</c:v>
                </c:pt>
                <c:pt idx="1899">
                  <c:v>2.2574926829267934E-2</c:v>
                </c:pt>
                <c:pt idx="1900">
                  <c:v>2.2570854014372897E-2</c:v>
                </c:pt>
                <c:pt idx="1901">
                  <c:v>2.2566842512158854E-2</c:v>
                </c:pt>
                <c:pt idx="1902">
                  <c:v>2.2562892322550709E-2</c:v>
                </c:pt>
                <c:pt idx="1903">
                  <c:v>2.2557702747671549E-2</c:v>
                </c:pt>
                <c:pt idx="1904">
                  <c:v>2.255386276587501E-2</c:v>
                </c:pt>
                <c:pt idx="1905">
                  <c:v>2.2550084084869582E-2</c:v>
                </c:pt>
                <c:pt idx="1906">
                  <c:v>2.2546366704599308E-2</c:v>
                </c:pt>
                <c:pt idx="1907">
                  <c:v>2.2542710625002904E-2</c:v>
                </c:pt>
                <c:pt idx="1908">
                  <c:v>2.2540478746014132E-2</c:v>
                </c:pt>
                <c:pt idx="1909">
                  <c:v>2.2536957742859638E-2</c:v>
                </c:pt>
                <c:pt idx="1910">
                  <c:v>2.2533498051807207E-2</c:v>
                </c:pt>
                <c:pt idx="1911">
                  <c:v>2.2530099672801125E-2</c:v>
                </c:pt>
                <c:pt idx="1912">
                  <c:v>2.2525349735290412E-2</c:v>
                </c:pt>
                <c:pt idx="1913">
                  <c:v>2.2522061458626119E-2</c:v>
                </c:pt>
                <c:pt idx="1914">
                  <c:v>2.2518834482265326E-2</c:v>
                </c:pt>
                <c:pt idx="1915">
                  <c:v>2.2515668806160072E-2</c:v>
                </c:pt>
                <c:pt idx="1916">
                  <c:v>2.2512564430267723E-2</c:v>
                </c:pt>
                <c:pt idx="1917">
                  <c:v>2.2510996948618033E-2</c:v>
                </c:pt>
                <c:pt idx="1918">
                  <c:v>2.2508027752395809E-2</c:v>
                </c:pt>
                <c:pt idx="1919">
                  <c:v>2.2505119867793608E-2</c:v>
                </c:pt>
                <c:pt idx="1920">
                  <c:v>2.2501366168788117E-2</c:v>
                </c:pt>
                <c:pt idx="1921">
                  <c:v>2.2498585460294651E-2</c:v>
                </c:pt>
                <c:pt idx="1922">
                  <c:v>2.2495866059422664E-2</c:v>
                </c:pt>
                <c:pt idx="1923">
                  <c:v>2.2493207966129691E-2</c:v>
                </c:pt>
                <c:pt idx="1924">
                  <c:v>2.249061118036827E-2</c:v>
                </c:pt>
                <c:pt idx="1925">
                  <c:v>2.2485973764936964E-2</c:v>
                </c:pt>
                <c:pt idx="1926">
                  <c:v>2.2483482699591533E-2</c:v>
                </c:pt>
                <c:pt idx="1927">
                  <c:v>2.2481052926300395E-2</c:v>
                </c:pt>
                <c:pt idx="1928">
                  <c:v>2.2478684445026431E-2</c:v>
                </c:pt>
                <c:pt idx="1929">
                  <c:v>2.2478546863145543E-2</c:v>
                </c:pt>
                <c:pt idx="1930">
                  <c:v>2.2476865629990881E-2</c:v>
                </c:pt>
                <c:pt idx="1931">
                  <c:v>2.2474150287591921E-2</c:v>
                </c:pt>
                <c:pt idx="1932">
                  <c:v>2.2472043960669041E-2</c:v>
                </c:pt>
                <c:pt idx="1933">
                  <c:v>2.2468320155869869E-2</c:v>
                </c:pt>
                <c:pt idx="1934">
                  <c:v>2.2468015228353788E-2</c:v>
                </c:pt>
                <c:pt idx="1935">
                  <c:v>2.2466092822901462E-2</c:v>
                </c:pt>
                <c:pt idx="1936">
                  <c:v>2.2464231724538541E-2</c:v>
                </c:pt>
                <c:pt idx="1937">
                  <c:v>2.2463009431116537E-2</c:v>
                </c:pt>
                <c:pt idx="1938">
                  <c:v>2.2460693448968505E-2</c:v>
                </c:pt>
                <c:pt idx="1939">
                  <c:v>2.2459016271706433E-2</c:v>
                </c:pt>
                <c:pt idx="1940">
                  <c:v>2.2456584066131748E-2</c:v>
                </c:pt>
                <c:pt idx="1941">
                  <c:v>2.2455845838080801E-2</c:v>
                </c:pt>
                <c:pt idx="1942">
                  <c:v>2.2454352581672277E-2</c:v>
                </c:pt>
                <c:pt idx="1943">
                  <c:v>2.2452920632158313E-2</c:v>
                </c:pt>
                <c:pt idx="1944">
                  <c:v>2.2451549989523922E-2</c:v>
                </c:pt>
                <c:pt idx="1945">
                  <c:v>2.2450240653746623E-2</c:v>
                </c:pt>
                <c:pt idx="1946">
                  <c:v>2.2448992624796438E-2</c:v>
                </c:pt>
                <c:pt idx="1947">
                  <c:v>2.2447805902665874E-2</c:v>
                </c:pt>
                <c:pt idx="1948">
                  <c:v>2.2446680487329951E-2</c:v>
                </c:pt>
                <c:pt idx="1949">
                  <c:v>2.2445616378766187E-2</c:v>
                </c:pt>
                <c:pt idx="1950">
                  <c:v>2.2444613576962091E-2</c:v>
                </c:pt>
                <c:pt idx="1951">
                  <c:v>2.2443672081900179E-2</c:v>
                </c:pt>
                <c:pt idx="1952">
                  <c:v>2.2442791893560465E-2</c:v>
                </c:pt>
                <c:pt idx="1953">
                  <c:v>2.2441973011937955E-2</c:v>
                </c:pt>
                <c:pt idx="1954">
                  <c:v>2.2441215437010165E-2</c:v>
                </c:pt>
                <c:pt idx="1955">
                  <c:v>2.24385569301431E-2</c:v>
                </c:pt>
                <c:pt idx="1956">
                  <c:v>2.2439884207206273E-2</c:v>
                </c:pt>
                <c:pt idx="1957">
                  <c:v>2.2439310552310188E-2</c:v>
                </c:pt>
                <c:pt idx="1958">
                  <c:v>2.2438798204061361E-2</c:v>
                </c:pt>
                <c:pt idx="1959">
                  <c:v>2.2438347162464789E-2</c:v>
                </c:pt>
                <c:pt idx="1960">
                  <c:v>2.2437957427505484E-2</c:v>
                </c:pt>
                <c:pt idx="1961">
                  <c:v>2.2437628999178449E-2</c:v>
                </c:pt>
                <c:pt idx="1962">
                  <c:v>2.2437361877483686E-2</c:v>
                </c:pt>
                <c:pt idx="1963">
                  <c:v>2.2437156062408703E-2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352192"/>
        <c:axId val="703382656"/>
      </c:lineChart>
      <c:dateAx>
        <c:axId val="703352192"/>
        <c:scaling>
          <c:orientation val="minMax"/>
          <c:max val="4307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38265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03382656"/>
        <c:scaling>
          <c:orientation val="minMax"/>
          <c:max val="1E-3"/>
          <c:min val="-6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0335219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42339</c:v>
                </c:pt>
                <c:pt idx="1">
                  <c:v>42340</c:v>
                </c:pt>
                <c:pt idx="2">
                  <c:v>42341</c:v>
                </c:pt>
                <c:pt idx="3">
                  <c:v>42342</c:v>
                </c:pt>
                <c:pt idx="4">
                  <c:v>42345</c:v>
                </c:pt>
                <c:pt idx="5">
                  <c:v>42346</c:v>
                </c:pt>
                <c:pt idx="6">
                  <c:v>42347</c:v>
                </c:pt>
                <c:pt idx="7">
                  <c:v>42348</c:v>
                </c:pt>
                <c:pt idx="8">
                  <c:v>42349</c:v>
                </c:pt>
                <c:pt idx="9">
                  <c:v>42352</c:v>
                </c:pt>
                <c:pt idx="10">
                  <c:v>42353</c:v>
                </c:pt>
                <c:pt idx="11">
                  <c:v>42354</c:v>
                </c:pt>
                <c:pt idx="12">
                  <c:v>42355</c:v>
                </c:pt>
                <c:pt idx="13">
                  <c:v>42356</c:v>
                </c:pt>
                <c:pt idx="14">
                  <c:v>42359</c:v>
                </c:pt>
                <c:pt idx="15">
                  <c:v>42360</c:v>
                </c:pt>
                <c:pt idx="16">
                  <c:v>42361</c:v>
                </c:pt>
                <c:pt idx="17">
                  <c:v>42366</c:v>
                </c:pt>
                <c:pt idx="18">
                  <c:v>42367</c:v>
                </c:pt>
                <c:pt idx="19">
                  <c:v>42368</c:v>
                </c:pt>
                <c:pt idx="20">
                  <c:v>42373</c:v>
                </c:pt>
                <c:pt idx="21">
                  <c:v>42374</c:v>
                </c:pt>
                <c:pt idx="22">
                  <c:v>42376</c:v>
                </c:pt>
                <c:pt idx="23">
                  <c:v>42377</c:v>
                </c:pt>
                <c:pt idx="24">
                  <c:v>42380</c:v>
                </c:pt>
                <c:pt idx="25">
                  <c:v>42381</c:v>
                </c:pt>
                <c:pt idx="26">
                  <c:v>42382</c:v>
                </c:pt>
                <c:pt idx="27">
                  <c:v>42383</c:v>
                </c:pt>
                <c:pt idx="28">
                  <c:v>42384</c:v>
                </c:pt>
                <c:pt idx="29">
                  <c:v>42387</c:v>
                </c:pt>
                <c:pt idx="30">
                  <c:v>42388</c:v>
                </c:pt>
                <c:pt idx="31">
                  <c:v>42389</c:v>
                </c:pt>
                <c:pt idx="32">
                  <c:v>42390</c:v>
                </c:pt>
                <c:pt idx="33">
                  <c:v>42391</c:v>
                </c:pt>
                <c:pt idx="34">
                  <c:v>42394</c:v>
                </c:pt>
                <c:pt idx="35">
                  <c:v>42395</c:v>
                </c:pt>
                <c:pt idx="36">
                  <c:v>42396</c:v>
                </c:pt>
                <c:pt idx="37">
                  <c:v>42397</c:v>
                </c:pt>
                <c:pt idx="38">
                  <c:v>42398</c:v>
                </c:pt>
                <c:pt idx="39">
                  <c:v>42401</c:v>
                </c:pt>
                <c:pt idx="40">
                  <c:v>42402</c:v>
                </c:pt>
                <c:pt idx="41">
                  <c:v>42403</c:v>
                </c:pt>
                <c:pt idx="42">
                  <c:v>42404</c:v>
                </c:pt>
                <c:pt idx="43">
                  <c:v>42405</c:v>
                </c:pt>
                <c:pt idx="44">
                  <c:v>42408</c:v>
                </c:pt>
                <c:pt idx="45">
                  <c:v>42409</c:v>
                </c:pt>
                <c:pt idx="46">
                  <c:v>42410</c:v>
                </c:pt>
                <c:pt idx="47">
                  <c:v>42411</c:v>
                </c:pt>
                <c:pt idx="48">
                  <c:v>42412</c:v>
                </c:pt>
                <c:pt idx="49">
                  <c:v>42415</c:v>
                </c:pt>
                <c:pt idx="50">
                  <c:v>42416</c:v>
                </c:pt>
                <c:pt idx="51">
                  <c:v>42417</c:v>
                </c:pt>
                <c:pt idx="52">
                  <c:v>42418</c:v>
                </c:pt>
                <c:pt idx="53">
                  <c:v>42419</c:v>
                </c:pt>
                <c:pt idx="54">
                  <c:v>42422</c:v>
                </c:pt>
                <c:pt idx="55">
                  <c:v>42423</c:v>
                </c:pt>
                <c:pt idx="56">
                  <c:v>42424</c:v>
                </c:pt>
                <c:pt idx="57">
                  <c:v>42425</c:v>
                </c:pt>
                <c:pt idx="58">
                  <c:v>42426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42436</c:v>
                </c:pt>
                <c:pt idx="65">
                  <c:v>42437</c:v>
                </c:pt>
                <c:pt idx="66">
                  <c:v>42438</c:v>
                </c:pt>
                <c:pt idx="67">
                  <c:v>42439</c:v>
                </c:pt>
                <c:pt idx="68">
                  <c:v>42440</c:v>
                </c:pt>
                <c:pt idx="69">
                  <c:v>42443</c:v>
                </c:pt>
                <c:pt idx="70">
                  <c:v>42444</c:v>
                </c:pt>
                <c:pt idx="71">
                  <c:v>42445</c:v>
                </c:pt>
                <c:pt idx="72">
                  <c:v>42446</c:v>
                </c:pt>
                <c:pt idx="73">
                  <c:v>42447</c:v>
                </c:pt>
                <c:pt idx="74">
                  <c:v>42450</c:v>
                </c:pt>
                <c:pt idx="75">
                  <c:v>42451</c:v>
                </c:pt>
                <c:pt idx="76">
                  <c:v>42452</c:v>
                </c:pt>
                <c:pt idx="77">
                  <c:v>42453</c:v>
                </c:pt>
                <c:pt idx="78">
                  <c:v>42458</c:v>
                </c:pt>
                <c:pt idx="79">
                  <c:v>42459</c:v>
                </c:pt>
                <c:pt idx="80">
                  <c:v>42460</c:v>
                </c:pt>
                <c:pt idx="81">
                  <c:v>42461</c:v>
                </c:pt>
                <c:pt idx="82">
                  <c:v>42464</c:v>
                </c:pt>
                <c:pt idx="83">
                  <c:v>42465</c:v>
                </c:pt>
                <c:pt idx="84">
                  <c:v>42466</c:v>
                </c:pt>
                <c:pt idx="85">
                  <c:v>42467</c:v>
                </c:pt>
                <c:pt idx="86">
                  <c:v>42468</c:v>
                </c:pt>
                <c:pt idx="87">
                  <c:v>42471</c:v>
                </c:pt>
                <c:pt idx="88">
                  <c:v>42472</c:v>
                </c:pt>
                <c:pt idx="89">
                  <c:v>42473</c:v>
                </c:pt>
                <c:pt idx="90">
                  <c:v>42474</c:v>
                </c:pt>
                <c:pt idx="91">
                  <c:v>42475</c:v>
                </c:pt>
                <c:pt idx="92">
                  <c:v>42478</c:v>
                </c:pt>
                <c:pt idx="93">
                  <c:v>42479</c:v>
                </c:pt>
                <c:pt idx="94">
                  <c:v>42480</c:v>
                </c:pt>
                <c:pt idx="95">
                  <c:v>42481</c:v>
                </c:pt>
                <c:pt idx="96">
                  <c:v>42482</c:v>
                </c:pt>
                <c:pt idx="97">
                  <c:v>42485</c:v>
                </c:pt>
                <c:pt idx="98">
                  <c:v>42486</c:v>
                </c:pt>
                <c:pt idx="99">
                  <c:v>42487</c:v>
                </c:pt>
                <c:pt idx="100">
                  <c:v>42488</c:v>
                </c:pt>
                <c:pt idx="101">
                  <c:v>42489</c:v>
                </c:pt>
                <c:pt idx="102">
                  <c:v>42492</c:v>
                </c:pt>
                <c:pt idx="103">
                  <c:v>42493</c:v>
                </c:pt>
                <c:pt idx="104">
                  <c:v>42494</c:v>
                </c:pt>
                <c:pt idx="105">
                  <c:v>42496</c:v>
                </c:pt>
                <c:pt idx="106">
                  <c:v>42499</c:v>
                </c:pt>
                <c:pt idx="107">
                  <c:v>42500</c:v>
                </c:pt>
                <c:pt idx="108">
                  <c:v>42501</c:v>
                </c:pt>
                <c:pt idx="109">
                  <c:v>42502</c:v>
                </c:pt>
                <c:pt idx="110">
                  <c:v>42503</c:v>
                </c:pt>
                <c:pt idx="111">
                  <c:v>42507</c:v>
                </c:pt>
                <c:pt idx="112">
                  <c:v>42508</c:v>
                </c:pt>
                <c:pt idx="113">
                  <c:v>42509</c:v>
                </c:pt>
                <c:pt idx="114">
                  <c:v>42510</c:v>
                </c:pt>
                <c:pt idx="115">
                  <c:v>42513</c:v>
                </c:pt>
                <c:pt idx="116">
                  <c:v>42514</c:v>
                </c:pt>
                <c:pt idx="117">
                  <c:v>42515</c:v>
                </c:pt>
                <c:pt idx="118">
                  <c:v>42516</c:v>
                </c:pt>
                <c:pt idx="119">
                  <c:v>42517</c:v>
                </c:pt>
                <c:pt idx="120">
                  <c:v>42520</c:v>
                </c:pt>
                <c:pt idx="121">
                  <c:v>42521</c:v>
                </c:pt>
                <c:pt idx="122">
                  <c:v>42522</c:v>
                </c:pt>
                <c:pt idx="123">
                  <c:v>42523</c:v>
                </c:pt>
                <c:pt idx="124">
                  <c:v>42524</c:v>
                </c:pt>
                <c:pt idx="125">
                  <c:v>42527</c:v>
                </c:pt>
                <c:pt idx="126">
                  <c:v>42528</c:v>
                </c:pt>
                <c:pt idx="127">
                  <c:v>42529</c:v>
                </c:pt>
                <c:pt idx="128">
                  <c:v>42530</c:v>
                </c:pt>
                <c:pt idx="129">
                  <c:v>42531</c:v>
                </c:pt>
                <c:pt idx="130">
                  <c:v>42534</c:v>
                </c:pt>
                <c:pt idx="131">
                  <c:v>42535</c:v>
                </c:pt>
                <c:pt idx="132">
                  <c:v>42536</c:v>
                </c:pt>
                <c:pt idx="133">
                  <c:v>42537</c:v>
                </c:pt>
                <c:pt idx="134">
                  <c:v>42538</c:v>
                </c:pt>
                <c:pt idx="135">
                  <c:v>42541</c:v>
                </c:pt>
                <c:pt idx="136">
                  <c:v>42542</c:v>
                </c:pt>
                <c:pt idx="137">
                  <c:v>42543</c:v>
                </c:pt>
                <c:pt idx="138">
                  <c:v>42544</c:v>
                </c:pt>
                <c:pt idx="139">
                  <c:v>42548</c:v>
                </c:pt>
                <c:pt idx="140">
                  <c:v>42549</c:v>
                </c:pt>
                <c:pt idx="141">
                  <c:v>42550</c:v>
                </c:pt>
                <c:pt idx="142">
                  <c:v>42551</c:v>
                </c:pt>
                <c:pt idx="143">
                  <c:v>42552</c:v>
                </c:pt>
                <c:pt idx="144">
                  <c:v>42555</c:v>
                </c:pt>
                <c:pt idx="145">
                  <c:v>42556</c:v>
                </c:pt>
                <c:pt idx="146">
                  <c:v>42557</c:v>
                </c:pt>
                <c:pt idx="147">
                  <c:v>42558</c:v>
                </c:pt>
                <c:pt idx="148">
                  <c:v>42559</c:v>
                </c:pt>
                <c:pt idx="149">
                  <c:v>42562</c:v>
                </c:pt>
                <c:pt idx="150">
                  <c:v>42563</c:v>
                </c:pt>
                <c:pt idx="151">
                  <c:v>42564</c:v>
                </c:pt>
                <c:pt idx="152">
                  <c:v>42565</c:v>
                </c:pt>
                <c:pt idx="153">
                  <c:v>42566</c:v>
                </c:pt>
                <c:pt idx="154">
                  <c:v>42569</c:v>
                </c:pt>
                <c:pt idx="155">
                  <c:v>42570</c:v>
                </c:pt>
                <c:pt idx="156">
                  <c:v>42571</c:v>
                </c:pt>
                <c:pt idx="157">
                  <c:v>42572</c:v>
                </c:pt>
                <c:pt idx="158">
                  <c:v>42573</c:v>
                </c:pt>
                <c:pt idx="159">
                  <c:v>42576</c:v>
                </c:pt>
                <c:pt idx="160">
                  <c:v>42577</c:v>
                </c:pt>
                <c:pt idx="161">
                  <c:v>42578</c:v>
                </c:pt>
                <c:pt idx="162">
                  <c:v>42579</c:v>
                </c:pt>
                <c:pt idx="163">
                  <c:v>42580</c:v>
                </c:pt>
                <c:pt idx="164">
                  <c:v>42583</c:v>
                </c:pt>
                <c:pt idx="165">
                  <c:v>42584</c:v>
                </c:pt>
                <c:pt idx="166">
                  <c:v>42585</c:v>
                </c:pt>
                <c:pt idx="167">
                  <c:v>42586</c:v>
                </c:pt>
                <c:pt idx="168">
                  <c:v>42587</c:v>
                </c:pt>
                <c:pt idx="169">
                  <c:v>42590</c:v>
                </c:pt>
                <c:pt idx="170">
                  <c:v>42591</c:v>
                </c:pt>
                <c:pt idx="171">
                  <c:v>42592</c:v>
                </c:pt>
                <c:pt idx="172">
                  <c:v>42593</c:v>
                </c:pt>
                <c:pt idx="173">
                  <c:v>42594</c:v>
                </c:pt>
                <c:pt idx="174">
                  <c:v>42597</c:v>
                </c:pt>
                <c:pt idx="175">
                  <c:v>42598</c:v>
                </c:pt>
                <c:pt idx="176">
                  <c:v>42599</c:v>
                </c:pt>
                <c:pt idx="177">
                  <c:v>42600</c:v>
                </c:pt>
                <c:pt idx="178">
                  <c:v>42601</c:v>
                </c:pt>
                <c:pt idx="179">
                  <c:v>42604</c:v>
                </c:pt>
                <c:pt idx="180">
                  <c:v>42605</c:v>
                </c:pt>
                <c:pt idx="181">
                  <c:v>42606</c:v>
                </c:pt>
                <c:pt idx="182">
                  <c:v>42607</c:v>
                </c:pt>
                <c:pt idx="183">
                  <c:v>42608</c:v>
                </c:pt>
                <c:pt idx="184">
                  <c:v>42611</c:v>
                </c:pt>
                <c:pt idx="185">
                  <c:v>42612</c:v>
                </c:pt>
                <c:pt idx="186">
                  <c:v>42613</c:v>
                </c:pt>
                <c:pt idx="187">
                  <c:v>42614</c:v>
                </c:pt>
                <c:pt idx="188">
                  <c:v>42615</c:v>
                </c:pt>
                <c:pt idx="189">
                  <c:v>42618</c:v>
                </c:pt>
                <c:pt idx="190">
                  <c:v>42619</c:v>
                </c:pt>
                <c:pt idx="191">
                  <c:v>42620</c:v>
                </c:pt>
                <c:pt idx="192">
                  <c:v>42621</c:v>
                </c:pt>
                <c:pt idx="193">
                  <c:v>42622</c:v>
                </c:pt>
                <c:pt idx="194">
                  <c:v>42625</c:v>
                </c:pt>
                <c:pt idx="195">
                  <c:v>42626</c:v>
                </c:pt>
                <c:pt idx="196">
                  <c:v>42627</c:v>
                </c:pt>
                <c:pt idx="197">
                  <c:v>42628</c:v>
                </c:pt>
                <c:pt idx="198">
                  <c:v>42629</c:v>
                </c:pt>
                <c:pt idx="199">
                  <c:v>42632</c:v>
                </c:pt>
                <c:pt idx="200">
                  <c:v>42633</c:v>
                </c:pt>
                <c:pt idx="201">
                  <c:v>42634</c:v>
                </c:pt>
                <c:pt idx="202">
                  <c:v>42635</c:v>
                </c:pt>
                <c:pt idx="203">
                  <c:v>42636</c:v>
                </c:pt>
                <c:pt idx="204">
                  <c:v>42639</c:v>
                </c:pt>
                <c:pt idx="205">
                  <c:v>42640</c:v>
                </c:pt>
                <c:pt idx="206">
                  <c:v>42641</c:v>
                </c:pt>
                <c:pt idx="207">
                  <c:v>42642</c:v>
                </c:pt>
                <c:pt idx="208">
                  <c:v>42643</c:v>
                </c:pt>
                <c:pt idx="209">
                  <c:v>42646</c:v>
                </c:pt>
                <c:pt idx="210">
                  <c:v>42647</c:v>
                </c:pt>
                <c:pt idx="211">
                  <c:v>42648</c:v>
                </c:pt>
                <c:pt idx="212">
                  <c:v>42649</c:v>
                </c:pt>
                <c:pt idx="213">
                  <c:v>42650</c:v>
                </c:pt>
                <c:pt idx="214">
                  <c:v>42653</c:v>
                </c:pt>
                <c:pt idx="215">
                  <c:v>42654</c:v>
                </c:pt>
                <c:pt idx="216">
                  <c:v>42655</c:v>
                </c:pt>
                <c:pt idx="217">
                  <c:v>42656</c:v>
                </c:pt>
                <c:pt idx="218">
                  <c:v>42657</c:v>
                </c:pt>
                <c:pt idx="219">
                  <c:v>42660</c:v>
                </c:pt>
                <c:pt idx="220">
                  <c:v>42661</c:v>
                </c:pt>
                <c:pt idx="221">
                  <c:v>42662</c:v>
                </c:pt>
                <c:pt idx="222">
                  <c:v>42663</c:v>
                </c:pt>
                <c:pt idx="223">
                  <c:v>42664</c:v>
                </c:pt>
                <c:pt idx="224">
                  <c:v>42667</c:v>
                </c:pt>
                <c:pt idx="225">
                  <c:v>42668</c:v>
                </c:pt>
                <c:pt idx="226">
                  <c:v>42669</c:v>
                </c:pt>
                <c:pt idx="227">
                  <c:v>42670</c:v>
                </c:pt>
                <c:pt idx="228">
                  <c:v>42671</c:v>
                </c:pt>
                <c:pt idx="229">
                  <c:v>42674</c:v>
                </c:pt>
                <c:pt idx="230">
                  <c:v>42675</c:v>
                </c:pt>
                <c:pt idx="231">
                  <c:v>42676</c:v>
                </c:pt>
                <c:pt idx="232">
                  <c:v>42677</c:v>
                </c:pt>
                <c:pt idx="233">
                  <c:v>42678</c:v>
                </c:pt>
                <c:pt idx="234">
                  <c:v>42681</c:v>
                </c:pt>
                <c:pt idx="235">
                  <c:v>42682</c:v>
                </c:pt>
                <c:pt idx="236">
                  <c:v>42683</c:v>
                </c:pt>
                <c:pt idx="237">
                  <c:v>42684</c:v>
                </c:pt>
                <c:pt idx="238">
                  <c:v>42685</c:v>
                </c:pt>
                <c:pt idx="239">
                  <c:v>42688</c:v>
                </c:pt>
                <c:pt idx="240">
                  <c:v>42689</c:v>
                </c:pt>
                <c:pt idx="241">
                  <c:v>42690</c:v>
                </c:pt>
                <c:pt idx="242">
                  <c:v>42691</c:v>
                </c:pt>
                <c:pt idx="243">
                  <c:v>42692</c:v>
                </c:pt>
                <c:pt idx="244">
                  <c:v>42695</c:v>
                </c:pt>
                <c:pt idx="245">
                  <c:v>42696</c:v>
                </c:pt>
                <c:pt idx="246">
                  <c:v>42697</c:v>
                </c:pt>
                <c:pt idx="247">
                  <c:v>42698</c:v>
                </c:pt>
                <c:pt idx="248">
                  <c:v>42699</c:v>
                </c:pt>
                <c:pt idx="249">
                  <c:v>42702</c:v>
                </c:pt>
                <c:pt idx="250">
                  <c:v>42703</c:v>
                </c:pt>
                <c:pt idx="251">
                  <c:v>42704</c:v>
                </c:pt>
                <c:pt idx="252">
                  <c:v>42705</c:v>
                </c:pt>
                <c:pt idx="253">
                  <c:v>42706</c:v>
                </c:pt>
                <c:pt idx="254">
                  <c:v>42709</c:v>
                </c:pt>
                <c:pt idx="255">
                  <c:v>42710</c:v>
                </c:pt>
                <c:pt idx="256">
                  <c:v>42711</c:v>
                </c:pt>
                <c:pt idx="257">
                  <c:v>42712</c:v>
                </c:pt>
                <c:pt idx="258">
                  <c:v>42713</c:v>
                </c:pt>
                <c:pt idx="259">
                  <c:v>42716</c:v>
                </c:pt>
                <c:pt idx="260">
                  <c:v>42717</c:v>
                </c:pt>
                <c:pt idx="261">
                  <c:v>42718</c:v>
                </c:pt>
                <c:pt idx="262">
                  <c:v>42719</c:v>
                </c:pt>
                <c:pt idx="263">
                  <c:v>42720</c:v>
                </c:pt>
                <c:pt idx="264">
                  <c:v>42723</c:v>
                </c:pt>
                <c:pt idx="265">
                  <c:v>42724</c:v>
                </c:pt>
                <c:pt idx="266">
                  <c:v>42725</c:v>
                </c:pt>
                <c:pt idx="267">
                  <c:v>42726</c:v>
                </c:pt>
                <c:pt idx="268">
                  <c:v>42727</c:v>
                </c:pt>
                <c:pt idx="269">
                  <c:v>42731</c:v>
                </c:pt>
                <c:pt idx="270">
                  <c:v>42732</c:v>
                </c:pt>
                <c:pt idx="271">
                  <c:v>42733</c:v>
                </c:pt>
                <c:pt idx="272">
                  <c:v>42734</c:v>
                </c:pt>
                <c:pt idx="273">
                  <c:v>42737</c:v>
                </c:pt>
                <c:pt idx="274">
                  <c:v>42738</c:v>
                </c:pt>
                <c:pt idx="275">
                  <c:v>42739</c:v>
                </c:pt>
                <c:pt idx="276">
                  <c:v>42740</c:v>
                </c:pt>
                <c:pt idx="277">
                  <c:v>42744</c:v>
                </c:pt>
                <c:pt idx="278">
                  <c:v>42745</c:v>
                </c:pt>
                <c:pt idx="279">
                  <c:v>42746</c:v>
                </c:pt>
                <c:pt idx="280">
                  <c:v>42747</c:v>
                </c:pt>
                <c:pt idx="281">
                  <c:v>42748</c:v>
                </c:pt>
                <c:pt idx="282">
                  <c:v>42751</c:v>
                </c:pt>
                <c:pt idx="283">
                  <c:v>42752</c:v>
                </c:pt>
                <c:pt idx="284">
                  <c:v>42753</c:v>
                </c:pt>
                <c:pt idx="285">
                  <c:v>42754</c:v>
                </c:pt>
                <c:pt idx="286">
                  <c:v>42755</c:v>
                </c:pt>
                <c:pt idx="287">
                  <c:v>42758</c:v>
                </c:pt>
                <c:pt idx="288">
                  <c:v>42759</c:v>
                </c:pt>
                <c:pt idx="289">
                  <c:v>42760</c:v>
                </c:pt>
                <c:pt idx="290">
                  <c:v>42761</c:v>
                </c:pt>
                <c:pt idx="291">
                  <c:v>42762</c:v>
                </c:pt>
                <c:pt idx="292">
                  <c:v>42765</c:v>
                </c:pt>
                <c:pt idx="293">
                  <c:v>42766</c:v>
                </c:pt>
                <c:pt idx="294">
                  <c:v>42767</c:v>
                </c:pt>
                <c:pt idx="295">
                  <c:v>42768</c:v>
                </c:pt>
                <c:pt idx="296">
                  <c:v>42769</c:v>
                </c:pt>
                <c:pt idx="297">
                  <c:v>42772</c:v>
                </c:pt>
                <c:pt idx="298">
                  <c:v>42773</c:v>
                </c:pt>
                <c:pt idx="299">
                  <c:v>42774</c:v>
                </c:pt>
                <c:pt idx="300">
                  <c:v>42775</c:v>
                </c:pt>
                <c:pt idx="301">
                  <c:v>42776</c:v>
                </c:pt>
                <c:pt idx="302">
                  <c:v>42779</c:v>
                </c:pt>
                <c:pt idx="303">
                  <c:v>42780</c:v>
                </c:pt>
                <c:pt idx="304">
                  <c:v>42781</c:v>
                </c:pt>
                <c:pt idx="305">
                  <c:v>42782</c:v>
                </c:pt>
                <c:pt idx="306">
                  <c:v>42783</c:v>
                </c:pt>
                <c:pt idx="307">
                  <c:v>42786</c:v>
                </c:pt>
                <c:pt idx="308">
                  <c:v>42787</c:v>
                </c:pt>
                <c:pt idx="309">
                  <c:v>42788</c:v>
                </c:pt>
                <c:pt idx="310">
                  <c:v>42789</c:v>
                </c:pt>
                <c:pt idx="311">
                  <c:v>42790</c:v>
                </c:pt>
                <c:pt idx="312">
                  <c:v>42793</c:v>
                </c:pt>
                <c:pt idx="313">
                  <c:v>42794</c:v>
                </c:pt>
                <c:pt idx="314">
                  <c:v>42795</c:v>
                </c:pt>
                <c:pt idx="315">
                  <c:v>42796</c:v>
                </c:pt>
                <c:pt idx="316">
                  <c:v>42797</c:v>
                </c:pt>
                <c:pt idx="317">
                  <c:v>42800</c:v>
                </c:pt>
                <c:pt idx="318">
                  <c:v>42801</c:v>
                </c:pt>
                <c:pt idx="319">
                  <c:v>42802</c:v>
                </c:pt>
                <c:pt idx="320">
                  <c:v>42803</c:v>
                </c:pt>
                <c:pt idx="321">
                  <c:v>42804</c:v>
                </c:pt>
                <c:pt idx="322">
                  <c:v>42807</c:v>
                </c:pt>
                <c:pt idx="323">
                  <c:v>42808</c:v>
                </c:pt>
                <c:pt idx="324">
                  <c:v>42809</c:v>
                </c:pt>
                <c:pt idx="325">
                  <c:v>42810</c:v>
                </c:pt>
                <c:pt idx="326">
                  <c:v>42811</c:v>
                </c:pt>
                <c:pt idx="327">
                  <c:v>42814</c:v>
                </c:pt>
                <c:pt idx="328">
                  <c:v>42815</c:v>
                </c:pt>
                <c:pt idx="329">
                  <c:v>42816</c:v>
                </c:pt>
                <c:pt idx="330">
                  <c:v>42817</c:v>
                </c:pt>
                <c:pt idx="331">
                  <c:v>42818</c:v>
                </c:pt>
                <c:pt idx="332">
                  <c:v>42821</c:v>
                </c:pt>
                <c:pt idx="333">
                  <c:v>42822</c:v>
                </c:pt>
                <c:pt idx="334">
                  <c:v>42823</c:v>
                </c:pt>
                <c:pt idx="335">
                  <c:v>42824</c:v>
                </c:pt>
                <c:pt idx="336">
                  <c:v>42825</c:v>
                </c:pt>
                <c:pt idx="337">
                  <c:v>42828</c:v>
                </c:pt>
                <c:pt idx="338">
                  <c:v>42829</c:v>
                </c:pt>
                <c:pt idx="339">
                  <c:v>42830</c:v>
                </c:pt>
                <c:pt idx="340">
                  <c:v>42831</c:v>
                </c:pt>
                <c:pt idx="341">
                  <c:v>42832</c:v>
                </c:pt>
                <c:pt idx="342">
                  <c:v>42835</c:v>
                </c:pt>
                <c:pt idx="343">
                  <c:v>42836</c:v>
                </c:pt>
                <c:pt idx="344">
                  <c:v>42837</c:v>
                </c:pt>
                <c:pt idx="345">
                  <c:v>42838</c:v>
                </c:pt>
                <c:pt idx="346">
                  <c:v>42843</c:v>
                </c:pt>
                <c:pt idx="347">
                  <c:v>42844</c:v>
                </c:pt>
                <c:pt idx="348">
                  <c:v>42845</c:v>
                </c:pt>
                <c:pt idx="349">
                  <c:v>42846</c:v>
                </c:pt>
                <c:pt idx="350">
                  <c:v>42849</c:v>
                </c:pt>
                <c:pt idx="351">
                  <c:v>42850</c:v>
                </c:pt>
                <c:pt idx="352">
                  <c:v>42851</c:v>
                </c:pt>
                <c:pt idx="353">
                  <c:v>42852</c:v>
                </c:pt>
                <c:pt idx="354">
                  <c:v>42853</c:v>
                </c:pt>
                <c:pt idx="355">
                  <c:v>42857</c:v>
                </c:pt>
                <c:pt idx="356">
                  <c:v>42858</c:v>
                </c:pt>
                <c:pt idx="357">
                  <c:v>42859</c:v>
                </c:pt>
                <c:pt idx="358">
                  <c:v>42860</c:v>
                </c:pt>
                <c:pt idx="359">
                  <c:v>42863</c:v>
                </c:pt>
                <c:pt idx="360">
                  <c:v>42864</c:v>
                </c:pt>
                <c:pt idx="361">
                  <c:v>42865</c:v>
                </c:pt>
                <c:pt idx="362">
                  <c:v>42866</c:v>
                </c:pt>
                <c:pt idx="363">
                  <c:v>42867</c:v>
                </c:pt>
                <c:pt idx="364">
                  <c:v>42870</c:v>
                </c:pt>
                <c:pt idx="365">
                  <c:v>42871</c:v>
                </c:pt>
                <c:pt idx="366">
                  <c:v>42872</c:v>
                </c:pt>
                <c:pt idx="367">
                  <c:v>42873</c:v>
                </c:pt>
                <c:pt idx="368">
                  <c:v>42874</c:v>
                </c:pt>
                <c:pt idx="369">
                  <c:v>42877</c:v>
                </c:pt>
                <c:pt idx="370">
                  <c:v>42878</c:v>
                </c:pt>
                <c:pt idx="371">
                  <c:v>42879</c:v>
                </c:pt>
                <c:pt idx="372">
                  <c:v>42881</c:v>
                </c:pt>
                <c:pt idx="373">
                  <c:v>42884</c:v>
                </c:pt>
                <c:pt idx="374">
                  <c:v>42885</c:v>
                </c:pt>
                <c:pt idx="375">
                  <c:v>42886</c:v>
                </c:pt>
                <c:pt idx="376">
                  <c:v>42887</c:v>
                </c:pt>
                <c:pt idx="377">
                  <c:v>42888</c:v>
                </c:pt>
                <c:pt idx="378">
                  <c:v>42892</c:v>
                </c:pt>
                <c:pt idx="379">
                  <c:v>42893</c:v>
                </c:pt>
                <c:pt idx="380">
                  <c:v>42894</c:v>
                </c:pt>
                <c:pt idx="381">
                  <c:v>42895</c:v>
                </c:pt>
                <c:pt idx="382">
                  <c:v>42898</c:v>
                </c:pt>
                <c:pt idx="383">
                  <c:v>42899</c:v>
                </c:pt>
                <c:pt idx="384">
                  <c:v>42900</c:v>
                </c:pt>
                <c:pt idx="385">
                  <c:v>42901</c:v>
                </c:pt>
                <c:pt idx="386">
                  <c:v>42902</c:v>
                </c:pt>
                <c:pt idx="387">
                  <c:v>42905</c:v>
                </c:pt>
                <c:pt idx="388">
                  <c:v>42906</c:v>
                </c:pt>
                <c:pt idx="389">
                  <c:v>42907</c:v>
                </c:pt>
                <c:pt idx="390">
                  <c:v>42908</c:v>
                </c:pt>
                <c:pt idx="391">
                  <c:v>42912</c:v>
                </c:pt>
                <c:pt idx="392">
                  <c:v>42913</c:v>
                </c:pt>
                <c:pt idx="393">
                  <c:v>42914</c:v>
                </c:pt>
                <c:pt idx="394">
                  <c:v>42915</c:v>
                </c:pt>
                <c:pt idx="395">
                  <c:v>42916</c:v>
                </c:pt>
                <c:pt idx="396">
                  <c:v>42919</c:v>
                </c:pt>
                <c:pt idx="397">
                  <c:v>42920</c:v>
                </c:pt>
                <c:pt idx="398">
                  <c:v>42921</c:v>
                </c:pt>
                <c:pt idx="399">
                  <c:v>42922</c:v>
                </c:pt>
                <c:pt idx="400">
                  <c:v>42923</c:v>
                </c:pt>
                <c:pt idx="401">
                  <c:v>42926</c:v>
                </c:pt>
                <c:pt idx="402">
                  <c:v>42927</c:v>
                </c:pt>
                <c:pt idx="403">
                  <c:v>42928</c:v>
                </c:pt>
                <c:pt idx="404">
                  <c:v>42929</c:v>
                </c:pt>
                <c:pt idx="405">
                  <c:v>42930</c:v>
                </c:pt>
                <c:pt idx="406">
                  <c:v>42933</c:v>
                </c:pt>
                <c:pt idx="407">
                  <c:v>42934</c:v>
                </c:pt>
                <c:pt idx="408">
                  <c:v>42935</c:v>
                </c:pt>
                <c:pt idx="409">
                  <c:v>42936</c:v>
                </c:pt>
                <c:pt idx="410">
                  <c:v>42937</c:v>
                </c:pt>
                <c:pt idx="411">
                  <c:v>42940</c:v>
                </c:pt>
                <c:pt idx="412">
                  <c:v>42941</c:v>
                </c:pt>
                <c:pt idx="413">
                  <c:v>42942</c:v>
                </c:pt>
                <c:pt idx="414">
                  <c:v>42943</c:v>
                </c:pt>
                <c:pt idx="415">
                  <c:v>42944</c:v>
                </c:pt>
                <c:pt idx="416">
                  <c:v>42947</c:v>
                </c:pt>
                <c:pt idx="417">
                  <c:v>42948</c:v>
                </c:pt>
                <c:pt idx="418">
                  <c:v>42949</c:v>
                </c:pt>
                <c:pt idx="419">
                  <c:v>42950</c:v>
                </c:pt>
                <c:pt idx="420">
                  <c:v>42951</c:v>
                </c:pt>
                <c:pt idx="421">
                  <c:v>42954</c:v>
                </c:pt>
                <c:pt idx="422">
                  <c:v>42955</c:v>
                </c:pt>
                <c:pt idx="423">
                  <c:v>42956</c:v>
                </c:pt>
                <c:pt idx="424">
                  <c:v>42957</c:v>
                </c:pt>
                <c:pt idx="425">
                  <c:v>42958</c:v>
                </c:pt>
                <c:pt idx="426">
                  <c:v>42961</c:v>
                </c:pt>
                <c:pt idx="427">
                  <c:v>42962</c:v>
                </c:pt>
                <c:pt idx="428">
                  <c:v>42963</c:v>
                </c:pt>
                <c:pt idx="429">
                  <c:v>42964</c:v>
                </c:pt>
                <c:pt idx="430">
                  <c:v>42965</c:v>
                </c:pt>
                <c:pt idx="431">
                  <c:v>42968</c:v>
                </c:pt>
                <c:pt idx="432">
                  <c:v>42969</c:v>
                </c:pt>
                <c:pt idx="433">
                  <c:v>42970</c:v>
                </c:pt>
                <c:pt idx="434">
                  <c:v>42971</c:v>
                </c:pt>
                <c:pt idx="435">
                  <c:v>42972</c:v>
                </c:pt>
                <c:pt idx="436">
                  <c:v>42975</c:v>
                </c:pt>
                <c:pt idx="437">
                  <c:v>42976</c:v>
                </c:pt>
                <c:pt idx="438">
                  <c:v>42977</c:v>
                </c:pt>
                <c:pt idx="439">
                  <c:v>42978</c:v>
                </c:pt>
                <c:pt idx="440">
                  <c:v>42979</c:v>
                </c:pt>
                <c:pt idx="441">
                  <c:v>42982</c:v>
                </c:pt>
                <c:pt idx="442">
                  <c:v>42983</c:v>
                </c:pt>
                <c:pt idx="443">
                  <c:v>42984</c:v>
                </c:pt>
                <c:pt idx="444">
                  <c:v>42985</c:v>
                </c:pt>
                <c:pt idx="445">
                  <c:v>42986</c:v>
                </c:pt>
                <c:pt idx="446">
                  <c:v>42989</c:v>
                </c:pt>
                <c:pt idx="447">
                  <c:v>42990</c:v>
                </c:pt>
                <c:pt idx="448">
                  <c:v>42991</c:v>
                </c:pt>
                <c:pt idx="449">
                  <c:v>42992</c:v>
                </c:pt>
                <c:pt idx="450">
                  <c:v>42993</c:v>
                </c:pt>
                <c:pt idx="451">
                  <c:v>42996</c:v>
                </c:pt>
                <c:pt idx="452">
                  <c:v>42997</c:v>
                </c:pt>
                <c:pt idx="453">
                  <c:v>42998</c:v>
                </c:pt>
                <c:pt idx="454">
                  <c:v>42999</c:v>
                </c:pt>
                <c:pt idx="455">
                  <c:v>43000</c:v>
                </c:pt>
                <c:pt idx="456">
                  <c:v>43003</c:v>
                </c:pt>
                <c:pt idx="457">
                  <c:v>43004</c:v>
                </c:pt>
                <c:pt idx="458">
                  <c:v>43005</c:v>
                </c:pt>
                <c:pt idx="459">
                  <c:v>43006</c:v>
                </c:pt>
                <c:pt idx="460">
                  <c:v>43007</c:v>
                </c:pt>
                <c:pt idx="461">
                  <c:v>43010</c:v>
                </c:pt>
                <c:pt idx="462">
                  <c:v>43011</c:v>
                </c:pt>
                <c:pt idx="463">
                  <c:v>43012</c:v>
                </c:pt>
                <c:pt idx="464">
                  <c:v>43013</c:v>
                </c:pt>
                <c:pt idx="465">
                  <c:v>43014</c:v>
                </c:pt>
                <c:pt idx="466">
                  <c:v>43017</c:v>
                </c:pt>
                <c:pt idx="467">
                  <c:v>43018</c:v>
                </c:pt>
                <c:pt idx="468">
                  <c:v>43019</c:v>
                </c:pt>
                <c:pt idx="469">
                  <c:v>43020</c:v>
                </c:pt>
                <c:pt idx="470">
                  <c:v>43021</c:v>
                </c:pt>
                <c:pt idx="471">
                  <c:v>43024</c:v>
                </c:pt>
                <c:pt idx="472">
                  <c:v>43025</c:v>
                </c:pt>
                <c:pt idx="473">
                  <c:v>43026</c:v>
                </c:pt>
                <c:pt idx="474">
                  <c:v>43027</c:v>
                </c:pt>
                <c:pt idx="475">
                  <c:v>43028</c:v>
                </c:pt>
                <c:pt idx="476">
                  <c:v>43031</c:v>
                </c:pt>
                <c:pt idx="477">
                  <c:v>43032</c:v>
                </c:pt>
                <c:pt idx="478">
                  <c:v>43033</c:v>
                </c:pt>
                <c:pt idx="479">
                  <c:v>43034</c:v>
                </c:pt>
                <c:pt idx="480">
                  <c:v>43035</c:v>
                </c:pt>
                <c:pt idx="481">
                  <c:v>43038</c:v>
                </c:pt>
                <c:pt idx="482">
                  <c:v>43039</c:v>
                </c:pt>
                <c:pt idx="483">
                  <c:v>43040</c:v>
                </c:pt>
                <c:pt idx="484">
                  <c:v>43041</c:v>
                </c:pt>
                <c:pt idx="485">
                  <c:v>43042</c:v>
                </c:pt>
                <c:pt idx="486">
                  <c:v>43045</c:v>
                </c:pt>
                <c:pt idx="487">
                  <c:v>43046</c:v>
                </c:pt>
                <c:pt idx="488">
                  <c:v>43047</c:v>
                </c:pt>
                <c:pt idx="489">
                  <c:v>43048</c:v>
                </c:pt>
                <c:pt idx="490">
                  <c:v>43049</c:v>
                </c:pt>
                <c:pt idx="491">
                  <c:v>43052</c:v>
                </c:pt>
                <c:pt idx="492">
                  <c:v>43053</c:v>
                </c:pt>
                <c:pt idx="493">
                  <c:v>43054</c:v>
                </c:pt>
                <c:pt idx="494">
                  <c:v>43055</c:v>
                </c:pt>
                <c:pt idx="495">
                  <c:v>43056</c:v>
                </c:pt>
                <c:pt idx="496">
                  <c:v>43059</c:v>
                </c:pt>
                <c:pt idx="497">
                  <c:v>43060</c:v>
                </c:pt>
                <c:pt idx="498">
                  <c:v>43061</c:v>
                </c:pt>
                <c:pt idx="499">
                  <c:v>43062</c:v>
                </c:pt>
                <c:pt idx="500">
                  <c:v>43063</c:v>
                </c:pt>
                <c:pt idx="501">
                  <c:v>43066</c:v>
                </c:pt>
                <c:pt idx="502">
                  <c:v>43067</c:v>
                </c:pt>
                <c:pt idx="503">
                  <c:v>43068</c:v>
                </c:pt>
                <c:pt idx="504">
                  <c:v>43069</c:v>
                </c:pt>
                <c:pt idx="505">
                  <c:v>43070</c:v>
                </c:pt>
                <c:pt idx="506">
                  <c:v>43073</c:v>
                </c:pt>
                <c:pt idx="507">
                  <c:v>43074</c:v>
                </c:pt>
                <c:pt idx="508">
                  <c:v>43075</c:v>
                </c:pt>
                <c:pt idx="509">
                  <c:v>43076</c:v>
                </c:pt>
                <c:pt idx="510">
                  <c:v>43077</c:v>
                </c:pt>
                <c:pt idx="511">
                  <c:v>43080</c:v>
                </c:pt>
                <c:pt idx="512">
                  <c:v>43081</c:v>
                </c:pt>
                <c:pt idx="513">
                  <c:v>43082</c:v>
                </c:pt>
                <c:pt idx="514">
                  <c:v>43083</c:v>
                </c:pt>
                <c:pt idx="515">
                  <c:v>43084</c:v>
                </c:pt>
                <c:pt idx="516">
                  <c:v>43087</c:v>
                </c:pt>
                <c:pt idx="517">
                  <c:v>43088</c:v>
                </c:pt>
                <c:pt idx="518">
                  <c:v>43097</c:v>
                </c:pt>
                <c:pt idx="519">
                  <c:v>43103</c:v>
                </c:pt>
                <c:pt idx="520">
                  <c:v>43109</c:v>
                </c:pt>
                <c:pt idx="521">
                  <c:v>43116</c:v>
                </c:pt>
                <c:pt idx="522">
                  <c:v>43123</c:v>
                </c:pt>
                <c:pt idx="523">
                  <c:v>43130</c:v>
                </c:pt>
                <c:pt idx="524">
                  <c:v>43137</c:v>
                </c:pt>
                <c:pt idx="525">
                  <c:v>43144</c:v>
                </c:pt>
                <c:pt idx="526">
                  <c:v>43151</c:v>
                </c:pt>
                <c:pt idx="527">
                  <c:v>43158</c:v>
                </c:pt>
                <c:pt idx="528">
                  <c:v>43165</c:v>
                </c:pt>
                <c:pt idx="529">
                  <c:v>43172</c:v>
                </c:pt>
                <c:pt idx="530">
                  <c:v>43179</c:v>
                </c:pt>
                <c:pt idx="531">
                  <c:v>43186</c:v>
                </c:pt>
                <c:pt idx="532">
                  <c:v>43195</c:v>
                </c:pt>
                <c:pt idx="533">
                  <c:v>43202</c:v>
                </c:pt>
                <c:pt idx="534">
                  <c:v>43209</c:v>
                </c:pt>
                <c:pt idx="535">
                  <c:v>43216</c:v>
                </c:pt>
                <c:pt idx="536">
                  <c:v>43224</c:v>
                </c:pt>
                <c:pt idx="537">
                  <c:v>43234</c:v>
                </c:pt>
                <c:pt idx="538">
                  <c:v>43238</c:v>
                </c:pt>
                <c:pt idx="539">
                  <c:v>43245</c:v>
                </c:pt>
                <c:pt idx="540">
                  <c:v>43252</c:v>
                </c:pt>
                <c:pt idx="541">
                  <c:v>43259</c:v>
                </c:pt>
                <c:pt idx="542">
                  <c:v>43266</c:v>
                </c:pt>
                <c:pt idx="543">
                  <c:v>43276</c:v>
                </c:pt>
                <c:pt idx="544">
                  <c:v>43280</c:v>
                </c:pt>
                <c:pt idx="545">
                  <c:v>43287</c:v>
                </c:pt>
                <c:pt idx="546">
                  <c:v>43294</c:v>
                </c:pt>
                <c:pt idx="547">
                  <c:v>43301</c:v>
                </c:pt>
                <c:pt idx="548">
                  <c:v>43308</c:v>
                </c:pt>
                <c:pt idx="549">
                  <c:v>43315</c:v>
                </c:pt>
                <c:pt idx="550">
                  <c:v>43322</c:v>
                </c:pt>
                <c:pt idx="551">
                  <c:v>43329</c:v>
                </c:pt>
                <c:pt idx="552">
                  <c:v>43336</c:v>
                </c:pt>
                <c:pt idx="553">
                  <c:v>43343</c:v>
                </c:pt>
                <c:pt idx="554">
                  <c:v>43350</c:v>
                </c:pt>
                <c:pt idx="555">
                  <c:v>43357</c:v>
                </c:pt>
                <c:pt idx="556">
                  <c:v>43364</c:v>
                </c:pt>
                <c:pt idx="557">
                  <c:v>43371</c:v>
                </c:pt>
                <c:pt idx="558">
                  <c:v>43378</c:v>
                </c:pt>
                <c:pt idx="559">
                  <c:v>43385</c:v>
                </c:pt>
                <c:pt idx="560">
                  <c:v>43392</c:v>
                </c:pt>
                <c:pt idx="561">
                  <c:v>43399</c:v>
                </c:pt>
                <c:pt idx="562">
                  <c:v>43406</c:v>
                </c:pt>
                <c:pt idx="563">
                  <c:v>43413</c:v>
                </c:pt>
                <c:pt idx="564">
                  <c:v>43420</c:v>
                </c:pt>
                <c:pt idx="565">
                  <c:v>43427</c:v>
                </c:pt>
                <c:pt idx="566">
                  <c:v>43434</c:v>
                </c:pt>
                <c:pt idx="567">
                  <c:v>43441</c:v>
                </c:pt>
                <c:pt idx="568">
                  <c:v>43448</c:v>
                </c:pt>
                <c:pt idx="569">
                  <c:v>43455</c:v>
                </c:pt>
                <c:pt idx="570">
                  <c:v>43467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43620</c:v>
                </c:pt>
                <c:pt idx="593">
                  <c:v>43628</c:v>
                </c:pt>
                <c:pt idx="594">
                  <c:v>43634</c:v>
                </c:pt>
                <c:pt idx="595">
                  <c:v>43642</c:v>
                </c:pt>
                <c:pt idx="596">
                  <c:v>43649</c:v>
                </c:pt>
                <c:pt idx="597">
                  <c:v>43656</c:v>
                </c:pt>
                <c:pt idx="598">
                  <c:v>43663</c:v>
                </c:pt>
                <c:pt idx="599">
                  <c:v>43670</c:v>
                </c:pt>
                <c:pt idx="600">
                  <c:v>43677</c:v>
                </c:pt>
                <c:pt idx="601">
                  <c:v>43684</c:v>
                </c:pt>
                <c:pt idx="602">
                  <c:v>43691</c:v>
                </c:pt>
                <c:pt idx="603">
                  <c:v>43698</c:v>
                </c:pt>
                <c:pt idx="604">
                  <c:v>43705</c:v>
                </c:pt>
                <c:pt idx="605">
                  <c:v>43712</c:v>
                </c:pt>
                <c:pt idx="606">
                  <c:v>43719</c:v>
                </c:pt>
                <c:pt idx="607">
                  <c:v>43726</c:v>
                </c:pt>
                <c:pt idx="608">
                  <c:v>43733</c:v>
                </c:pt>
                <c:pt idx="609">
                  <c:v>43740</c:v>
                </c:pt>
                <c:pt idx="610">
                  <c:v>43747</c:v>
                </c:pt>
                <c:pt idx="611">
                  <c:v>43754</c:v>
                </c:pt>
                <c:pt idx="612">
                  <c:v>43761</c:v>
                </c:pt>
                <c:pt idx="613">
                  <c:v>43768</c:v>
                </c:pt>
                <c:pt idx="614">
                  <c:v>43775</c:v>
                </c:pt>
                <c:pt idx="615">
                  <c:v>43782</c:v>
                </c:pt>
                <c:pt idx="616">
                  <c:v>43789</c:v>
                </c:pt>
                <c:pt idx="617">
                  <c:v>43796</c:v>
                </c:pt>
                <c:pt idx="618">
                  <c:v>43803</c:v>
                </c:pt>
                <c:pt idx="619">
                  <c:v>43810</c:v>
                </c:pt>
                <c:pt idx="620">
                  <c:v>43817</c:v>
                </c:pt>
                <c:pt idx="621">
                  <c:v>43829</c:v>
                </c:pt>
                <c:pt idx="622">
                  <c:v>43833</c:v>
                </c:pt>
                <c:pt idx="623">
                  <c:v>43839</c:v>
                </c:pt>
                <c:pt idx="624">
                  <c:v>43846</c:v>
                </c:pt>
                <c:pt idx="625">
                  <c:v>43853</c:v>
                </c:pt>
                <c:pt idx="626">
                  <c:v>43860</c:v>
                </c:pt>
                <c:pt idx="627">
                  <c:v>43867</c:v>
                </c:pt>
                <c:pt idx="628">
                  <c:v>43874</c:v>
                </c:pt>
                <c:pt idx="629">
                  <c:v>43881</c:v>
                </c:pt>
                <c:pt idx="630">
                  <c:v>43888</c:v>
                </c:pt>
                <c:pt idx="631">
                  <c:v>43895</c:v>
                </c:pt>
                <c:pt idx="632">
                  <c:v>43902</c:v>
                </c:pt>
                <c:pt idx="633">
                  <c:v>43909</c:v>
                </c:pt>
                <c:pt idx="634">
                  <c:v>43916</c:v>
                </c:pt>
                <c:pt idx="635">
                  <c:v>43923</c:v>
                </c:pt>
                <c:pt idx="636">
                  <c:v>43930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43973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44193</c:v>
                </c:pt>
                <c:pt idx="674">
                  <c:v>44200</c:v>
                </c:pt>
                <c:pt idx="675">
                  <c:v>44204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44330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44568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44708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45065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45426</c:v>
                </c:pt>
                <c:pt idx="850">
                  <c:v>45434</c:v>
                </c:pt>
                <c:pt idx="851">
                  <c:v>45440</c:v>
                </c:pt>
                <c:pt idx="852">
                  <c:v>45447</c:v>
                </c:pt>
                <c:pt idx="853">
                  <c:v>45454</c:v>
                </c:pt>
                <c:pt idx="854">
                  <c:v>45461</c:v>
                </c:pt>
                <c:pt idx="855">
                  <c:v>45469</c:v>
                </c:pt>
                <c:pt idx="856">
                  <c:v>45476</c:v>
                </c:pt>
                <c:pt idx="857">
                  <c:v>45483</c:v>
                </c:pt>
                <c:pt idx="858">
                  <c:v>45490</c:v>
                </c:pt>
                <c:pt idx="859">
                  <c:v>45497</c:v>
                </c:pt>
                <c:pt idx="860">
                  <c:v>45504</c:v>
                </c:pt>
                <c:pt idx="861">
                  <c:v>45511</c:v>
                </c:pt>
                <c:pt idx="862">
                  <c:v>45518</c:v>
                </c:pt>
                <c:pt idx="863">
                  <c:v>45525</c:v>
                </c:pt>
                <c:pt idx="864">
                  <c:v>45532</c:v>
                </c:pt>
                <c:pt idx="865">
                  <c:v>45539</c:v>
                </c:pt>
                <c:pt idx="866">
                  <c:v>45546</c:v>
                </c:pt>
                <c:pt idx="867">
                  <c:v>45553</c:v>
                </c:pt>
                <c:pt idx="868">
                  <c:v>45560</c:v>
                </c:pt>
                <c:pt idx="869">
                  <c:v>45567</c:v>
                </c:pt>
                <c:pt idx="870">
                  <c:v>45574</c:v>
                </c:pt>
                <c:pt idx="871">
                  <c:v>45581</c:v>
                </c:pt>
                <c:pt idx="872">
                  <c:v>45588</c:v>
                </c:pt>
                <c:pt idx="873">
                  <c:v>45595</c:v>
                </c:pt>
                <c:pt idx="874">
                  <c:v>45602</c:v>
                </c:pt>
                <c:pt idx="875">
                  <c:v>45609</c:v>
                </c:pt>
                <c:pt idx="876">
                  <c:v>45616</c:v>
                </c:pt>
                <c:pt idx="877">
                  <c:v>45623</c:v>
                </c:pt>
                <c:pt idx="878">
                  <c:v>45630</c:v>
                </c:pt>
                <c:pt idx="879">
                  <c:v>45637</c:v>
                </c:pt>
                <c:pt idx="880">
                  <c:v>45644</c:v>
                </c:pt>
                <c:pt idx="881">
                  <c:v>45656</c:v>
                </c:pt>
                <c:pt idx="882">
                  <c:v>45660</c:v>
                </c:pt>
                <c:pt idx="883">
                  <c:v>45666</c:v>
                </c:pt>
                <c:pt idx="884">
                  <c:v>45673</c:v>
                </c:pt>
                <c:pt idx="885">
                  <c:v>45680</c:v>
                </c:pt>
                <c:pt idx="886">
                  <c:v>45687</c:v>
                </c:pt>
                <c:pt idx="887">
                  <c:v>45694</c:v>
                </c:pt>
                <c:pt idx="888">
                  <c:v>45701</c:v>
                </c:pt>
                <c:pt idx="889">
                  <c:v>45708</c:v>
                </c:pt>
                <c:pt idx="890">
                  <c:v>45715</c:v>
                </c:pt>
                <c:pt idx="891">
                  <c:v>45722</c:v>
                </c:pt>
                <c:pt idx="892">
                  <c:v>45729</c:v>
                </c:pt>
                <c:pt idx="893">
                  <c:v>45736</c:v>
                </c:pt>
                <c:pt idx="894">
                  <c:v>45743</c:v>
                </c:pt>
                <c:pt idx="895">
                  <c:v>45750</c:v>
                </c:pt>
                <c:pt idx="896">
                  <c:v>45757</c:v>
                </c:pt>
                <c:pt idx="897">
                  <c:v>45764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45807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46021</c:v>
                </c:pt>
                <c:pt idx="934">
                  <c:v>46027</c:v>
                </c:pt>
                <c:pt idx="935">
                  <c:v>46031</c:v>
                </c:pt>
                <c:pt idx="936">
                  <c:v>46038</c:v>
                </c:pt>
                <c:pt idx="937">
                  <c:v>46045</c:v>
                </c:pt>
                <c:pt idx="938">
                  <c:v>46052</c:v>
                </c:pt>
                <c:pt idx="939">
                  <c:v>46059</c:v>
                </c:pt>
                <c:pt idx="940">
                  <c:v>46066</c:v>
                </c:pt>
                <c:pt idx="941">
                  <c:v>46073</c:v>
                </c:pt>
                <c:pt idx="942">
                  <c:v>46080</c:v>
                </c:pt>
                <c:pt idx="943">
                  <c:v>46087</c:v>
                </c:pt>
                <c:pt idx="944">
                  <c:v>46094</c:v>
                </c:pt>
                <c:pt idx="945">
                  <c:v>46101</c:v>
                </c:pt>
                <c:pt idx="946">
                  <c:v>46108</c:v>
                </c:pt>
                <c:pt idx="947">
                  <c:v>46119</c:v>
                </c:pt>
                <c:pt idx="948">
                  <c:v>46122</c:v>
                </c:pt>
                <c:pt idx="949">
                  <c:v>46129</c:v>
                </c:pt>
                <c:pt idx="950">
                  <c:v>46136</c:v>
                </c:pt>
                <c:pt idx="951">
                  <c:v>46146</c:v>
                </c:pt>
                <c:pt idx="952">
                  <c:v>46150</c:v>
                </c:pt>
                <c:pt idx="953">
                  <c:v>46160</c:v>
                </c:pt>
                <c:pt idx="954">
                  <c:v>46164</c:v>
                </c:pt>
                <c:pt idx="955">
                  <c:v>46171</c:v>
                </c:pt>
                <c:pt idx="956">
                  <c:v>46178</c:v>
                </c:pt>
                <c:pt idx="957">
                  <c:v>46185</c:v>
                </c:pt>
                <c:pt idx="958">
                  <c:v>46195</c:v>
                </c:pt>
                <c:pt idx="959">
                  <c:v>46199</c:v>
                </c:pt>
                <c:pt idx="960">
                  <c:v>46206</c:v>
                </c:pt>
                <c:pt idx="961">
                  <c:v>46213</c:v>
                </c:pt>
                <c:pt idx="962">
                  <c:v>46220</c:v>
                </c:pt>
                <c:pt idx="963">
                  <c:v>46227</c:v>
                </c:pt>
                <c:pt idx="964">
                  <c:v>46234</c:v>
                </c:pt>
                <c:pt idx="965">
                  <c:v>46241</c:v>
                </c:pt>
                <c:pt idx="966">
                  <c:v>46248</c:v>
                </c:pt>
                <c:pt idx="967">
                  <c:v>46255</c:v>
                </c:pt>
                <c:pt idx="968">
                  <c:v>46262</c:v>
                </c:pt>
                <c:pt idx="969">
                  <c:v>46269</c:v>
                </c:pt>
                <c:pt idx="970">
                  <c:v>46276</c:v>
                </c:pt>
                <c:pt idx="971">
                  <c:v>46283</c:v>
                </c:pt>
                <c:pt idx="972">
                  <c:v>46290</c:v>
                </c:pt>
                <c:pt idx="973">
                  <c:v>46297</c:v>
                </c:pt>
                <c:pt idx="974">
                  <c:v>46304</c:v>
                </c:pt>
                <c:pt idx="975">
                  <c:v>46311</c:v>
                </c:pt>
                <c:pt idx="976">
                  <c:v>46318</c:v>
                </c:pt>
                <c:pt idx="977">
                  <c:v>46325</c:v>
                </c:pt>
                <c:pt idx="978">
                  <c:v>46332</c:v>
                </c:pt>
                <c:pt idx="979">
                  <c:v>46339</c:v>
                </c:pt>
                <c:pt idx="980">
                  <c:v>46346</c:v>
                </c:pt>
                <c:pt idx="981">
                  <c:v>46353</c:v>
                </c:pt>
                <c:pt idx="982">
                  <c:v>46360</c:v>
                </c:pt>
                <c:pt idx="983">
                  <c:v>46367</c:v>
                </c:pt>
                <c:pt idx="984">
                  <c:v>46374</c:v>
                </c:pt>
                <c:pt idx="985">
                  <c:v>46385</c:v>
                </c:pt>
                <c:pt idx="986">
                  <c:v>46392</c:v>
                </c:pt>
                <c:pt idx="987">
                  <c:v>46398</c:v>
                </c:pt>
                <c:pt idx="988">
                  <c:v>46405</c:v>
                </c:pt>
                <c:pt idx="989">
                  <c:v>46412</c:v>
                </c:pt>
                <c:pt idx="990">
                  <c:v>46419</c:v>
                </c:pt>
                <c:pt idx="991">
                  <c:v>46426</c:v>
                </c:pt>
                <c:pt idx="992">
                  <c:v>46433</c:v>
                </c:pt>
                <c:pt idx="993">
                  <c:v>46440</c:v>
                </c:pt>
                <c:pt idx="994">
                  <c:v>46447</c:v>
                </c:pt>
                <c:pt idx="995">
                  <c:v>46454</c:v>
                </c:pt>
                <c:pt idx="996">
                  <c:v>46461</c:v>
                </c:pt>
                <c:pt idx="997">
                  <c:v>46468</c:v>
                </c:pt>
                <c:pt idx="998">
                  <c:v>46477</c:v>
                </c:pt>
                <c:pt idx="999">
                  <c:v>46482</c:v>
                </c:pt>
                <c:pt idx="1000">
                  <c:v>46489</c:v>
                </c:pt>
                <c:pt idx="1001">
                  <c:v>46496</c:v>
                </c:pt>
                <c:pt idx="1002">
                  <c:v>46503</c:v>
                </c:pt>
                <c:pt idx="1003">
                  <c:v>46510</c:v>
                </c:pt>
                <c:pt idx="1004">
                  <c:v>46518</c:v>
                </c:pt>
                <c:pt idx="1005">
                  <c:v>46526</c:v>
                </c:pt>
                <c:pt idx="1006">
                  <c:v>46532</c:v>
                </c:pt>
                <c:pt idx="1007">
                  <c:v>46539</c:v>
                </c:pt>
                <c:pt idx="1008">
                  <c:v>46546</c:v>
                </c:pt>
                <c:pt idx="1009">
                  <c:v>46553</c:v>
                </c:pt>
                <c:pt idx="1010">
                  <c:v>46560</c:v>
                </c:pt>
                <c:pt idx="1011">
                  <c:v>46568</c:v>
                </c:pt>
                <c:pt idx="1012">
                  <c:v>46575</c:v>
                </c:pt>
                <c:pt idx="1013">
                  <c:v>46582</c:v>
                </c:pt>
                <c:pt idx="1014">
                  <c:v>46589</c:v>
                </c:pt>
                <c:pt idx="1015">
                  <c:v>46596</c:v>
                </c:pt>
                <c:pt idx="1016">
                  <c:v>46603</c:v>
                </c:pt>
                <c:pt idx="1017">
                  <c:v>46610</c:v>
                </c:pt>
                <c:pt idx="1018">
                  <c:v>46617</c:v>
                </c:pt>
                <c:pt idx="1019">
                  <c:v>46624</c:v>
                </c:pt>
                <c:pt idx="1020">
                  <c:v>46631</c:v>
                </c:pt>
                <c:pt idx="1021">
                  <c:v>46638</c:v>
                </c:pt>
                <c:pt idx="1022">
                  <c:v>46645</c:v>
                </c:pt>
                <c:pt idx="1023">
                  <c:v>46652</c:v>
                </c:pt>
                <c:pt idx="1024">
                  <c:v>46659</c:v>
                </c:pt>
                <c:pt idx="1025">
                  <c:v>46666</c:v>
                </c:pt>
                <c:pt idx="1026">
                  <c:v>46673</c:v>
                </c:pt>
                <c:pt idx="1027">
                  <c:v>46680</c:v>
                </c:pt>
                <c:pt idx="1028">
                  <c:v>46687</c:v>
                </c:pt>
                <c:pt idx="1029">
                  <c:v>46694</c:v>
                </c:pt>
                <c:pt idx="1030">
                  <c:v>46701</c:v>
                </c:pt>
                <c:pt idx="1031">
                  <c:v>46708</c:v>
                </c:pt>
                <c:pt idx="1032">
                  <c:v>46715</c:v>
                </c:pt>
                <c:pt idx="1033">
                  <c:v>46722</c:v>
                </c:pt>
                <c:pt idx="1034">
                  <c:v>46729</c:v>
                </c:pt>
                <c:pt idx="1035">
                  <c:v>46736</c:v>
                </c:pt>
                <c:pt idx="1036">
                  <c:v>46743</c:v>
                </c:pt>
                <c:pt idx="1037">
                  <c:v>46750</c:v>
                </c:pt>
                <c:pt idx="1038">
                  <c:v>46757</c:v>
                </c:pt>
                <c:pt idx="1039">
                  <c:v>46764</c:v>
                </c:pt>
                <c:pt idx="1040">
                  <c:v>46771</c:v>
                </c:pt>
                <c:pt idx="1041">
                  <c:v>46778</c:v>
                </c:pt>
                <c:pt idx="1042">
                  <c:v>46785</c:v>
                </c:pt>
                <c:pt idx="1043">
                  <c:v>46792</c:v>
                </c:pt>
                <c:pt idx="1044">
                  <c:v>46799</c:v>
                </c:pt>
                <c:pt idx="1045">
                  <c:v>46806</c:v>
                </c:pt>
                <c:pt idx="1046">
                  <c:v>46813</c:v>
                </c:pt>
                <c:pt idx="1047">
                  <c:v>46820</c:v>
                </c:pt>
                <c:pt idx="1048">
                  <c:v>46827</c:v>
                </c:pt>
                <c:pt idx="1049">
                  <c:v>46834</c:v>
                </c:pt>
                <c:pt idx="1050">
                  <c:v>46841</c:v>
                </c:pt>
                <c:pt idx="1051">
                  <c:v>46848</c:v>
                </c:pt>
                <c:pt idx="1052">
                  <c:v>46855</c:v>
                </c:pt>
                <c:pt idx="1053">
                  <c:v>46863</c:v>
                </c:pt>
                <c:pt idx="1054">
                  <c:v>46870</c:v>
                </c:pt>
                <c:pt idx="1055">
                  <c:v>46877</c:v>
                </c:pt>
                <c:pt idx="1056">
                  <c:v>46884</c:v>
                </c:pt>
                <c:pt idx="1057">
                  <c:v>46891</c:v>
                </c:pt>
                <c:pt idx="1058">
                  <c:v>46899</c:v>
                </c:pt>
                <c:pt idx="1059">
                  <c:v>46905</c:v>
                </c:pt>
                <c:pt idx="1060">
                  <c:v>46912</c:v>
                </c:pt>
                <c:pt idx="1061">
                  <c:v>46919</c:v>
                </c:pt>
                <c:pt idx="1062">
                  <c:v>46926</c:v>
                </c:pt>
                <c:pt idx="1063">
                  <c:v>46933</c:v>
                </c:pt>
                <c:pt idx="1064">
                  <c:v>46940</c:v>
                </c:pt>
                <c:pt idx="1065">
                  <c:v>46947</c:v>
                </c:pt>
                <c:pt idx="1066">
                  <c:v>46954</c:v>
                </c:pt>
                <c:pt idx="1067">
                  <c:v>46961</c:v>
                </c:pt>
                <c:pt idx="1068">
                  <c:v>46968</c:v>
                </c:pt>
                <c:pt idx="1069">
                  <c:v>46975</c:v>
                </c:pt>
                <c:pt idx="1070">
                  <c:v>46982</c:v>
                </c:pt>
                <c:pt idx="1071">
                  <c:v>46989</c:v>
                </c:pt>
                <c:pt idx="1072">
                  <c:v>46996</c:v>
                </c:pt>
                <c:pt idx="1073">
                  <c:v>47003</c:v>
                </c:pt>
                <c:pt idx="1074">
                  <c:v>47010</c:v>
                </c:pt>
                <c:pt idx="1075">
                  <c:v>47017</c:v>
                </c:pt>
                <c:pt idx="1076">
                  <c:v>47024</c:v>
                </c:pt>
                <c:pt idx="1077">
                  <c:v>47031</c:v>
                </c:pt>
                <c:pt idx="1078">
                  <c:v>47038</c:v>
                </c:pt>
                <c:pt idx="1079">
                  <c:v>47045</c:v>
                </c:pt>
                <c:pt idx="1080">
                  <c:v>47052</c:v>
                </c:pt>
                <c:pt idx="1081">
                  <c:v>47059</c:v>
                </c:pt>
                <c:pt idx="1082">
                  <c:v>47066</c:v>
                </c:pt>
                <c:pt idx="1083">
                  <c:v>47073</c:v>
                </c:pt>
                <c:pt idx="1084">
                  <c:v>47080</c:v>
                </c:pt>
                <c:pt idx="1085">
                  <c:v>47087</c:v>
                </c:pt>
                <c:pt idx="1086">
                  <c:v>47094</c:v>
                </c:pt>
                <c:pt idx="1087">
                  <c:v>47101</c:v>
                </c:pt>
                <c:pt idx="1088">
                  <c:v>47108</c:v>
                </c:pt>
                <c:pt idx="1089">
                  <c:v>47116</c:v>
                </c:pt>
                <c:pt idx="1090">
                  <c:v>47123</c:v>
                </c:pt>
                <c:pt idx="1091">
                  <c:v>47130</c:v>
                </c:pt>
                <c:pt idx="1092">
                  <c:v>47137</c:v>
                </c:pt>
                <c:pt idx="1093">
                  <c:v>47144</c:v>
                </c:pt>
                <c:pt idx="1094">
                  <c:v>47151</c:v>
                </c:pt>
                <c:pt idx="1095">
                  <c:v>47158</c:v>
                </c:pt>
                <c:pt idx="1096">
                  <c:v>47165</c:v>
                </c:pt>
                <c:pt idx="1097">
                  <c:v>47172</c:v>
                </c:pt>
                <c:pt idx="1098">
                  <c:v>47179</c:v>
                </c:pt>
                <c:pt idx="1099">
                  <c:v>47186</c:v>
                </c:pt>
                <c:pt idx="1100">
                  <c:v>47193</c:v>
                </c:pt>
                <c:pt idx="1101">
                  <c:v>47200</c:v>
                </c:pt>
                <c:pt idx="1102">
                  <c:v>47211</c:v>
                </c:pt>
                <c:pt idx="1103">
                  <c:v>47214</c:v>
                </c:pt>
                <c:pt idx="1104">
                  <c:v>47221</c:v>
                </c:pt>
                <c:pt idx="1105">
                  <c:v>47228</c:v>
                </c:pt>
                <c:pt idx="1106">
                  <c:v>47235</c:v>
                </c:pt>
                <c:pt idx="1107">
                  <c:v>47242</c:v>
                </c:pt>
                <c:pt idx="1108">
                  <c:v>47252</c:v>
                </c:pt>
                <c:pt idx="1109">
                  <c:v>47256</c:v>
                </c:pt>
                <c:pt idx="1110">
                  <c:v>47263</c:v>
                </c:pt>
                <c:pt idx="1111">
                  <c:v>47270</c:v>
                </c:pt>
                <c:pt idx="1112">
                  <c:v>47277</c:v>
                </c:pt>
                <c:pt idx="1113">
                  <c:v>47284</c:v>
                </c:pt>
                <c:pt idx="1114">
                  <c:v>47294</c:v>
                </c:pt>
                <c:pt idx="1115">
                  <c:v>47298</c:v>
                </c:pt>
                <c:pt idx="1116">
                  <c:v>47305</c:v>
                </c:pt>
                <c:pt idx="1117">
                  <c:v>47312</c:v>
                </c:pt>
                <c:pt idx="1118">
                  <c:v>47319</c:v>
                </c:pt>
                <c:pt idx="1119">
                  <c:v>47326</c:v>
                </c:pt>
                <c:pt idx="1120">
                  <c:v>47333</c:v>
                </c:pt>
                <c:pt idx="1121">
                  <c:v>47340</c:v>
                </c:pt>
                <c:pt idx="1122">
                  <c:v>47347</c:v>
                </c:pt>
                <c:pt idx="1123">
                  <c:v>47354</c:v>
                </c:pt>
                <c:pt idx="1124">
                  <c:v>47361</c:v>
                </c:pt>
                <c:pt idx="1125">
                  <c:v>47368</c:v>
                </c:pt>
                <c:pt idx="1126">
                  <c:v>47375</c:v>
                </c:pt>
                <c:pt idx="1127">
                  <c:v>47382</c:v>
                </c:pt>
                <c:pt idx="1128">
                  <c:v>47389</c:v>
                </c:pt>
                <c:pt idx="1129">
                  <c:v>47396</c:v>
                </c:pt>
                <c:pt idx="1130">
                  <c:v>47403</c:v>
                </c:pt>
                <c:pt idx="1131">
                  <c:v>47410</c:v>
                </c:pt>
                <c:pt idx="1132">
                  <c:v>47417</c:v>
                </c:pt>
                <c:pt idx="1133">
                  <c:v>47424</c:v>
                </c:pt>
                <c:pt idx="1134">
                  <c:v>47431</c:v>
                </c:pt>
                <c:pt idx="1135">
                  <c:v>47438</c:v>
                </c:pt>
                <c:pt idx="1136">
                  <c:v>47445</c:v>
                </c:pt>
                <c:pt idx="1137">
                  <c:v>47452</c:v>
                </c:pt>
                <c:pt idx="1138">
                  <c:v>47459</c:v>
                </c:pt>
                <c:pt idx="1139">
                  <c:v>47466</c:v>
                </c:pt>
                <c:pt idx="1140">
                  <c:v>47473</c:v>
                </c:pt>
                <c:pt idx="1141">
                  <c:v>47485</c:v>
                </c:pt>
                <c:pt idx="1142">
                  <c:v>47490</c:v>
                </c:pt>
                <c:pt idx="1143">
                  <c:v>47497</c:v>
                </c:pt>
                <c:pt idx="1144">
                  <c:v>47504</c:v>
                </c:pt>
                <c:pt idx="1145">
                  <c:v>47511</c:v>
                </c:pt>
                <c:pt idx="1146">
                  <c:v>47518</c:v>
                </c:pt>
                <c:pt idx="1147">
                  <c:v>47525</c:v>
                </c:pt>
                <c:pt idx="1148">
                  <c:v>47532</c:v>
                </c:pt>
                <c:pt idx="1149">
                  <c:v>47539</c:v>
                </c:pt>
                <c:pt idx="1150">
                  <c:v>47546</c:v>
                </c:pt>
                <c:pt idx="1151">
                  <c:v>47553</c:v>
                </c:pt>
                <c:pt idx="1152">
                  <c:v>47560</c:v>
                </c:pt>
                <c:pt idx="1153">
                  <c:v>47567</c:v>
                </c:pt>
                <c:pt idx="1154">
                  <c:v>47574</c:v>
                </c:pt>
                <c:pt idx="1155">
                  <c:v>47581</c:v>
                </c:pt>
                <c:pt idx="1156">
                  <c:v>47588</c:v>
                </c:pt>
                <c:pt idx="1157">
                  <c:v>47597</c:v>
                </c:pt>
                <c:pt idx="1158">
                  <c:v>47602</c:v>
                </c:pt>
                <c:pt idx="1159">
                  <c:v>47609</c:v>
                </c:pt>
                <c:pt idx="1160">
                  <c:v>47616</c:v>
                </c:pt>
                <c:pt idx="1161">
                  <c:v>47623</c:v>
                </c:pt>
                <c:pt idx="1162">
                  <c:v>47630</c:v>
                </c:pt>
                <c:pt idx="1163">
                  <c:v>47638</c:v>
                </c:pt>
                <c:pt idx="1164">
                  <c:v>47646</c:v>
                </c:pt>
                <c:pt idx="1165">
                  <c:v>47652</c:v>
                </c:pt>
                <c:pt idx="1166">
                  <c:v>47660</c:v>
                </c:pt>
                <c:pt idx="1167">
                  <c:v>47667</c:v>
                </c:pt>
                <c:pt idx="1168">
                  <c:v>47674</c:v>
                </c:pt>
                <c:pt idx="1169">
                  <c:v>47681</c:v>
                </c:pt>
                <c:pt idx="1170">
                  <c:v>47688</c:v>
                </c:pt>
                <c:pt idx="1171">
                  <c:v>47695</c:v>
                </c:pt>
                <c:pt idx="1172">
                  <c:v>47702</c:v>
                </c:pt>
                <c:pt idx="1173">
                  <c:v>47709</c:v>
                </c:pt>
                <c:pt idx="1174">
                  <c:v>47716</c:v>
                </c:pt>
                <c:pt idx="1175">
                  <c:v>47723</c:v>
                </c:pt>
                <c:pt idx="1176">
                  <c:v>47730</c:v>
                </c:pt>
                <c:pt idx="1177">
                  <c:v>47737</c:v>
                </c:pt>
                <c:pt idx="1178">
                  <c:v>47744</c:v>
                </c:pt>
                <c:pt idx="1179">
                  <c:v>47751</c:v>
                </c:pt>
                <c:pt idx="1180">
                  <c:v>47758</c:v>
                </c:pt>
                <c:pt idx="1181">
                  <c:v>47765</c:v>
                </c:pt>
                <c:pt idx="1182">
                  <c:v>47772</c:v>
                </c:pt>
                <c:pt idx="1183">
                  <c:v>47779</c:v>
                </c:pt>
                <c:pt idx="1184">
                  <c:v>47786</c:v>
                </c:pt>
                <c:pt idx="1185">
                  <c:v>47793</c:v>
                </c:pt>
                <c:pt idx="1186">
                  <c:v>47800</c:v>
                </c:pt>
                <c:pt idx="1187">
                  <c:v>47807</c:v>
                </c:pt>
                <c:pt idx="1188">
                  <c:v>47814</c:v>
                </c:pt>
                <c:pt idx="1189">
                  <c:v>47821</c:v>
                </c:pt>
                <c:pt idx="1190">
                  <c:v>47828</c:v>
                </c:pt>
                <c:pt idx="1191">
                  <c:v>47835</c:v>
                </c:pt>
                <c:pt idx="1192">
                  <c:v>47847</c:v>
                </c:pt>
                <c:pt idx="1193">
                  <c:v>47851</c:v>
                </c:pt>
                <c:pt idx="1194">
                  <c:v>47857</c:v>
                </c:pt>
                <c:pt idx="1195">
                  <c:v>47864</c:v>
                </c:pt>
                <c:pt idx="1196">
                  <c:v>47871</c:v>
                </c:pt>
                <c:pt idx="1197">
                  <c:v>47878</c:v>
                </c:pt>
                <c:pt idx="1198">
                  <c:v>47885</c:v>
                </c:pt>
                <c:pt idx="1199">
                  <c:v>47892</c:v>
                </c:pt>
                <c:pt idx="1200">
                  <c:v>47899</c:v>
                </c:pt>
                <c:pt idx="1201">
                  <c:v>47906</c:v>
                </c:pt>
                <c:pt idx="1202">
                  <c:v>47913</c:v>
                </c:pt>
                <c:pt idx="1203">
                  <c:v>47920</c:v>
                </c:pt>
                <c:pt idx="1204">
                  <c:v>47927</c:v>
                </c:pt>
                <c:pt idx="1205">
                  <c:v>47934</c:v>
                </c:pt>
                <c:pt idx="1206">
                  <c:v>47941</c:v>
                </c:pt>
                <c:pt idx="1207">
                  <c:v>47948</c:v>
                </c:pt>
                <c:pt idx="1208">
                  <c:v>47955</c:v>
                </c:pt>
                <c:pt idx="1209">
                  <c:v>47962</c:v>
                </c:pt>
                <c:pt idx="1210">
                  <c:v>47970</c:v>
                </c:pt>
                <c:pt idx="1211">
                  <c:v>47976</c:v>
                </c:pt>
                <c:pt idx="1212">
                  <c:v>47983</c:v>
                </c:pt>
                <c:pt idx="1213">
                  <c:v>47991</c:v>
                </c:pt>
                <c:pt idx="1214">
                  <c:v>47997</c:v>
                </c:pt>
                <c:pt idx="1215">
                  <c:v>48004</c:v>
                </c:pt>
                <c:pt idx="1216">
                  <c:v>48011</c:v>
                </c:pt>
                <c:pt idx="1217">
                  <c:v>48018</c:v>
                </c:pt>
                <c:pt idx="1218">
                  <c:v>48025</c:v>
                </c:pt>
                <c:pt idx="1219">
                  <c:v>48032</c:v>
                </c:pt>
                <c:pt idx="1220">
                  <c:v>48039</c:v>
                </c:pt>
                <c:pt idx="1221">
                  <c:v>48046</c:v>
                </c:pt>
                <c:pt idx="1222">
                  <c:v>48053</c:v>
                </c:pt>
                <c:pt idx="1223">
                  <c:v>48060</c:v>
                </c:pt>
                <c:pt idx="1224">
                  <c:v>48067</c:v>
                </c:pt>
                <c:pt idx="1225">
                  <c:v>48074</c:v>
                </c:pt>
                <c:pt idx="1226">
                  <c:v>48081</c:v>
                </c:pt>
                <c:pt idx="1227">
                  <c:v>48088</c:v>
                </c:pt>
                <c:pt idx="1228">
                  <c:v>48095</c:v>
                </c:pt>
                <c:pt idx="1229">
                  <c:v>48102</c:v>
                </c:pt>
                <c:pt idx="1230">
                  <c:v>48109</c:v>
                </c:pt>
                <c:pt idx="1231">
                  <c:v>48116</c:v>
                </c:pt>
                <c:pt idx="1232">
                  <c:v>48123</c:v>
                </c:pt>
                <c:pt idx="1233">
                  <c:v>48130</c:v>
                </c:pt>
                <c:pt idx="1234">
                  <c:v>48137</c:v>
                </c:pt>
                <c:pt idx="1235">
                  <c:v>48144</c:v>
                </c:pt>
                <c:pt idx="1236">
                  <c:v>48151</c:v>
                </c:pt>
                <c:pt idx="1237">
                  <c:v>48158</c:v>
                </c:pt>
                <c:pt idx="1238">
                  <c:v>48165</c:v>
                </c:pt>
                <c:pt idx="1239">
                  <c:v>48172</c:v>
                </c:pt>
                <c:pt idx="1240">
                  <c:v>48179</c:v>
                </c:pt>
                <c:pt idx="1241">
                  <c:v>48186</c:v>
                </c:pt>
                <c:pt idx="1242">
                  <c:v>48193</c:v>
                </c:pt>
                <c:pt idx="1243">
                  <c:v>48200</c:v>
                </c:pt>
                <c:pt idx="1244">
                  <c:v>48212</c:v>
                </c:pt>
                <c:pt idx="1245">
                  <c:v>48218</c:v>
                </c:pt>
                <c:pt idx="1246">
                  <c:v>48222</c:v>
                </c:pt>
                <c:pt idx="1247">
                  <c:v>48229</c:v>
                </c:pt>
                <c:pt idx="1248">
                  <c:v>48236</c:v>
                </c:pt>
                <c:pt idx="1249">
                  <c:v>48243</c:v>
                </c:pt>
                <c:pt idx="1250">
                  <c:v>48250</c:v>
                </c:pt>
                <c:pt idx="1251">
                  <c:v>48257</c:v>
                </c:pt>
                <c:pt idx="1252">
                  <c:v>48264</c:v>
                </c:pt>
                <c:pt idx="1253">
                  <c:v>48271</c:v>
                </c:pt>
                <c:pt idx="1254">
                  <c:v>48278</c:v>
                </c:pt>
                <c:pt idx="1255">
                  <c:v>48285</c:v>
                </c:pt>
                <c:pt idx="1256">
                  <c:v>48292</c:v>
                </c:pt>
                <c:pt idx="1257">
                  <c:v>48303</c:v>
                </c:pt>
                <c:pt idx="1258">
                  <c:v>48306</c:v>
                </c:pt>
                <c:pt idx="1259">
                  <c:v>48313</c:v>
                </c:pt>
                <c:pt idx="1260">
                  <c:v>48320</c:v>
                </c:pt>
                <c:pt idx="1261">
                  <c:v>48327</c:v>
                </c:pt>
                <c:pt idx="1262">
                  <c:v>48334</c:v>
                </c:pt>
                <c:pt idx="1263">
                  <c:v>48344</c:v>
                </c:pt>
                <c:pt idx="1264">
                  <c:v>48348</c:v>
                </c:pt>
                <c:pt idx="1265">
                  <c:v>48355</c:v>
                </c:pt>
                <c:pt idx="1266">
                  <c:v>48362</c:v>
                </c:pt>
                <c:pt idx="1267">
                  <c:v>48369</c:v>
                </c:pt>
                <c:pt idx="1268">
                  <c:v>48376</c:v>
                </c:pt>
                <c:pt idx="1269">
                  <c:v>48383</c:v>
                </c:pt>
                <c:pt idx="1270">
                  <c:v>48393</c:v>
                </c:pt>
                <c:pt idx="1271">
                  <c:v>48397</c:v>
                </c:pt>
                <c:pt idx="1272">
                  <c:v>48404</c:v>
                </c:pt>
                <c:pt idx="1273">
                  <c:v>48411</c:v>
                </c:pt>
                <c:pt idx="1274">
                  <c:v>48418</c:v>
                </c:pt>
                <c:pt idx="1275">
                  <c:v>48425</c:v>
                </c:pt>
                <c:pt idx="1276">
                  <c:v>48432</c:v>
                </c:pt>
                <c:pt idx="1277">
                  <c:v>48439</c:v>
                </c:pt>
                <c:pt idx="1278">
                  <c:v>48446</c:v>
                </c:pt>
                <c:pt idx="1279">
                  <c:v>48453</c:v>
                </c:pt>
                <c:pt idx="1280">
                  <c:v>48460</c:v>
                </c:pt>
                <c:pt idx="1281">
                  <c:v>48467</c:v>
                </c:pt>
                <c:pt idx="1282">
                  <c:v>48474</c:v>
                </c:pt>
                <c:pt idx="1283">
                  <c:v>48481</c:v>
                </c:pt>
                <c:pt idx="1284">
                  <c:v>48488</c:v>
                </c:pt>
                <c:pt idx="1285">
                  <c:v>48495</c:v>
                </c:pt>
                <c:pt idx="1286">
                  <c:v>48502</c:v>
                </c:pt>
                <c:pt idx="1287">
                  <c:v>48509</c:v>
                </c:pt>
                <c:pt idx="1288">
                  <c:v>48516</c:v>
                </c:pt>
                <c:pt idx="1289">
                  <c:v>48523</c:v>
                </c:pt>
                <c:pt idx="1290">
                  <c:v>48530</c:v>
                </c:pt>
                <c:pt idx="1291">
                  <c:v>48537</c:v>
                </c:pt>
                <c:pt idx="1292">
                  <c:v>48544</c:v>
                </c:pt>
                <c:pt idx="1293">
                  <c:v>48551</c:v>
                </c:pt>
                <c:pt idx="1294">
                  <c:v>48558</c:v>
                </c:pt>
                <c:pt idx="1295">
                  <c:v>48565</c:v>
                </c:pt>
                <c:pt idx="1296">
                  <c:v>48575</c:v>
                </c:pt>
                <c:pt idx="1297">
                  <c:v>48582</c:v>
                </c:pt>
                <c:pt idx="1298">
                  <c:v>48589</c:v>
                </c:pt>
                <c:pt idx="1299">
                  <c:v>48593</c:v>
                </c:pt>
                <c:pt idx="1300">
                  <c:v>48600</c:v>
                </c:pt>
                <c:pt idx="1301">
                  <c:v>48607</c:v>
                </c:pt>
                <c:pt idx="1302">
                  <c:v>48614</c:v>
                </c:pt>
                <c:pt idx="1303">
                  <c:v>48621</c:v>
                </c:pt>
                <c:pt idx="1304">
                  <c:v>48628</c:v>
                </c:pt>
                <c:pt idx="1305">
                  <c:v>48635</c:v>
                </c:pt>
                <c:pt idx="1306">
                  <c:v>48642</c:v>
                </c:pt>
                <c:pt idx="1307">
                  <c:v>48649</c:v>
                </c:pt>
                <c:pt idx="1308">
                  <c:v>48656</c:v>
                </c:pt>
                <c:pt idx="1309">
                  <c:v>48663</c:v>
                </c:pt>
                <c:pt idx="1310">
                  <c:v>48670</c:v>
                </c:pt>
                <c:pt idx="1311">
                  <c:v>48677</c:v>
                </c:pt>
                <c:pt idx="1312">
                  <c:v>48688</c:v>
                </c:pt>
                <c:pt idx="1313">
                  <c:v>48691</c:v>
                </c:pt>
                <c:pt idx="1314">
                  <c:v>48698</c:v>
                </c:pt>
                <c:pt idx="1315">
                  <c:v>48705</c:v>
                </c:pt>
                <c:pt idx="1316">
                  <c:v>48712</c:v>
                </c:pt>
                <c:pt idx="1317">
                  <c:v>48719</c:v>
                </c:pt>
                <c:pt idx="1318">
                  <c:v>48729</c:v>
                </c:pt>
                <c:pt idx="1319">
                  <c:v>48733</c:v>
                </c:pt>
                <c:pt idx="1320">
                  <c:v>48740</c:v>
                </c:pt>
                <c:pt idx="1321">
                  <c:v>48747</c:v>
                </c:pt>
                <c:pt idx="1322">
                  <c:v>48757</c:v>
                </c:pt>
                <c:pt idx="1323">
                  <c:v>48761</c:v>
                </c:pt>
                <c:pt idx="1324">
                  <c:v>48768</c:v>
                </c:pt>
                <c:pt idx="1325">
                  <c:v>48775</c:v>
                </c:pt>
                <c:pt idx="1326">
                  <c:v>48782</c:v>
                </c:pt>
                <c:pt idx="1327">
                  <c:v>48789</c:v>
                </c:pt>
                <c:pt idx="1328">
                  <c:v>48796</c:v>
                </c:pt>
                <c:pt idx="1329">
                  <c:v>48803</c:v>
                </c:pt>
                <c:pt idx="1330">
                  <c:v>48810</c:v>
                </c:pt>
                <c:pt idx="1331">
                  <c:v>48817</c:v>
                </c:pt>
                <c:pt idx="1332">
                  <c:v>48824</c:v>
                </c:pt>
                <c:pt idx="1333">
                  <c:v>48831</c:v>
                </c:pt>
                <c:pt idx="1334">
                  <c:v>48838</c:v>
                </c:pt>
                <c:pt idx="1335">
                  <c:v>48845</c:v>
                </c:pt>
                <c:pt idx="1336">
                  <c:v>48852</c:v>
                </c:pt>
                <c:pt idx="1337">
                  <c:v>48859</c:v>
                </c:pt>
                <c:pt idx="1338">
                  <c:v>48866</c:v>
                </c:pt>
                <c:pt idx="1339">
                  <c:v>48873</c:v>
                </c:pt>
                <c:pt idx="1340">
                  <c:v>48880</c:v>
                </c:pt>
                <c:pt idx="1341">
                  <c:v>48887</c:v>
                </c:pt>
                <c:pt idx="1342">
                  <c:v>48894</c:v>
                </c:pt>
                <c:pt idx="1343">
                  <c:v>48901</c:v>
                </c:pt>
                <c:pt idx="1344">
                  <c:v>48908</c:v>
                </c:pt>
                <c:pt idx="1345">
                  <c:v>48915</c:v>
                </c:pt>
                <c:pt idx="1346">
                  <c:v>48922</c:v>
                </c:pt>
                <c:pt idx="1347">
                  <c:v>48929</c:v>
                </c:pt>
                <c:pt idx="1348">
                  <c:v>48936</c:v>
                </c:pt>
                <c:pt idx="1349">
                  <c:v>48943</c:v>
                </c:pt>
                <c:pt idx="1350">
                  <c:v>48953</c:v>
                </c:pt>
                <c:pt idx="1351">
                  <c:v>48957</c:v>
                </c:pt>
                <c:pt idx="1352">
                  <c:v>48964</c:v>
                </c:pt>
                <c:pt idx="1353">
                  <c:v>48971</c:v>
                </c:pt>
                <c:pt idx="1354">
                  <c:v>48978</c:v>
                </c:pt>
                <c:pt idx="1355">
                  <c:v>48985</c:v>
                </c:pt>
                <c:pt idx="1356">
                  <c:v>48992</c:v>
                </c:pt>
                <c:pt idx="1357">
                  <c:v>48999</c:v>
                </c:pt>
                <c:pt idx="1358">
                  <c:v>49006</c:v>
                </c:pt>
                <c:pt idx="1359">
                  <c:v>49013</c:v>
                </c:pt>
                <c:pt idx="1360">
                  <c:v>49020</c:v>
                </c:pt>
                <c:pt idx="1361">
                  <c:v>49027</c:v>
                </c:pt>
                <c:pt idx="1362">
                  <c:v>49034</c:v>
                </c:pt>
                <c:pt idx="1363">
                  <c:v>49045</c:v>
                </c:pt>
                <c:pt idx="1364">
                  <c:v>49048</c:v>
                </c:pt>
                <c:pt idx="1365">
                  <c:v>49055</c:v>
                </c:pt>
                <c:pt idx="1366">
                  <c:v>49062</c:v>
                </c:pt>
                <c:pt idx="1367">
                  <c:v>49069</c:v>
                </c:pt>
                <c:pt idx="1368">
                  <c:v>49076</c:v>
                </c:pt>
                <c:pt idx="1369">
                  <c:v>49086</c:v>
                </c:pt>
                <c:pt idx="1370">
                  <c:v>49090</c:v>
                </c:pt>
                <c:pt idx="1371">
                  <c:v>49097</c:v>
                </c:pt>
                <c:pt idx="1372">
                  <c:v>49104</c:v>
                </c:pt>
                <c:pt idx="1373">
                  <c:v>49111</c:v>
                </c:pt>
                <c:pt idx="1374">
                  <c:v>49121</c:v>
                </c:pt>
                <c:pt idx="1375">
                  <c:v>49125</c:v>
                </c:pt>
                <c:pt idx="1376">
                  <c:v>49132</c:v>
                </c:pt>
                <c:pt idx="1377">
                  <c:v>49139</c:v>
                </c:pt>
                <c:pt idx="1378">
                  <c:v>49146</c:v>
                </c:pt>
                <c:pt idx="1379">
                  <c:v>49153</c:v>
                </c:pt>
                <c:pt idx="1380">
                  <c:v>49160</c:v>
                </c:pt>
                <c:pt idx="1381">
                  <c:v>49167</c:v>
                </c:pt>
                <c:pt idx="1382">
                  <c:v>49174</c:v>
                </c:pt>
                <c:pt idx="1383">
                  <c:v>49181</c:v>
                </c:pt>
                <c:pt idx="1384">
                  <c:v>49188</c:v>
                </c:pt>
                <c:pt idx="1385">
                  <c:v>49195</c:v>
                </c:pt>
                <c:pt idx="1386">
                  <c:v>49202</c:v>
                </c:pt>
                <c:pt idx="1387">
                  <c:v>49209</c:v>
                </c:pt>
                <c:pt idx="1388">
                  <c:v>49216</c:v>
                </c:pt>
                <c:pt idx="1389">
                  <c:v>49223</c:v>
                </c:pt>
                <c:pt idx="1390">
                  <c:v>49230</c:v>
                </c:pt>
                <c:pt idx="1391">
                  <c:v>49237</c:v>
                </c:pt>
                <c:pt idx="1392">
                  <c:v>49244</c:v>
                </c:pt>
                <c:pt idx="1393">
                  <c:v>49251</c:v>
                </c:pt>
                <c:pt idx="1394">
                  <c:v>49258</c:v>
                </c:pt>
                <c:pt idx="1395">
                  <c:v>49265</c:v>
                </c:pt>
                <c:pt idx="1396">
                  <c:v>49272</c:v>
                </c:pt>
                <c:pt idx="1397">
                  <c:v>49279</c:v>
                </c:pt>
                <c:pt idx="1398">
                  <c:v>49286</c:v>
                </c:pt>
                <c:pt idx="1399">
                  <c:v>49293</c:v>
                </c:pt>
                <c:pt idx="1400">
                  <c:v>49300</c:v>
                </c:pt>
                <c:pt idx="1401">
                  <c:v>49307</c:v>
                </c:pt>
                <c:pt idx="1402">
                  <c:v>49314</c:v>
                </c:pt>
                <c:pt idx="1403">
                  <c:v>49321</c:v>
                </c:pt>
                <c:pt idx="1404">
                  <c:v>49328</c:v>
                </c:pt>
                <c:pt idx="1405">
                  <c:v>49335</c:v>
                </c:pt>
                <c:pt idx="1406">
                  <c:v>49342</c:v>
                </c:pt>
                <c:pt idx="1407">
                  <c:v>49349</c:v>
                </c:pt>
                <c:pt idx="1408">
                  <c:v>49356</c:v>
                </c:pt>
                <c:pt idx="1409">
                  <c:v>49363</c:v>
                </c:pt>
                <c:pt idx="1410">
                  <c:v>49370</c:v>
                </c:pt>
                <c:pt idx="1411">
                  <c:v>49377</c:v>
                </c:pt>
                <c:pt idx="1412">
                  <c:v>49384</c:v>
                </c:pt>
                <c:pt idx="1413">
                  <c:v>49395</c:v>
                </c:pt>
                <c:pt idx="1414">
                  <c:v>49398</c:v>
                </c:pt>
                <c:pt idx="1415">
                  <c:v>49405</c:v>
                </c:pt>
                <c:pt idx="1416">
                  <c:v>49412</c:v>
                </c:pt>
                <c:pt idx="1417">
                  <c:v>49419</c:v>
                </c:pt>
                <c:pt idx="1418">
                  <c:v>49426</c:v>
                </c:pt>
                <c:pt idx="1419">
                  <c:v>49436</c:v>
                </c:pt>
                <c:pt idx="1420">
                  <c:v>49440</c:v>
                </c:pt>
                <c:pt idx="1421">
                  <c:v>49447</c:v>
                </c:pt>
                <c:pt idx="1422">
                  <c:v>49454</c:v>
                </c:pt>
                <c:pt idx="1423">
                  <c:v>49461</c:v>
                </c:pt>
                <c:pt idx="1424">
                  <c:v>49468</c:v>
                </c:pt>
                <c:pt idx="1425">
                  <c:v>49475</c:v>
                </c:pt>
                <c:pt idx="1426">
                  <c:v>49485</c:v>
                </c:pt>
                <c:pt idx="1427">
                  <c:v>49489</c:v>
                </c:pt>
                <c:pt idx="1428">
                  <c:v>49496</c:v>
                </c:pt>
                <c:pt idx="1429">
                  <c:v>49503</c:v>
                </c:pt>
                <c:pt idx="1430">
                  <c:v>49510</c:v>
                </c:pt>
                <c:pt idx="1431">
                  <c:v>49517</c:v>
                </c:pt>
                <c:pt idx="1432">
                  <c:v>49524</c:v>
                </c:pt>
                <c:pt idx="1433">
                  <c:v>49531</c:v>
                </c:pt>
                <c:pt idx="1434">
                  <c:v>49538</c:v>
                </c:pt>
                <c:pt idx="1435">
                  <c:v>49545</c:v>
                </c:pt>
                <c:pt idx="1436">
                  <c:v>49552</c:v>
                </c:pt>
                <c:pt idx="1437">
                  <c:v>49559</c:v>
                </c:pt>
                <c:pt idx="1438">
                  <c:v>49566</c:v>
                </c:pt>
                <c:pt idx="1439">
                  <c:v>49573</c:v>
                </c:pt>
                <c:pt idx="1440">
                  <c:v>49580</c:v>
                </c:pt>
                <c:pt idx="1441">
                  <c:v>49587</c:v>
                </c:pt>
                <c:pt idx="1442">
                  <c:v>49594</c:v>
                </c:pt>
                <c:pt idx="1443">
                  <c:v>49601</c:v>
                </c:pt>
                <c:pt idx="1444">
                  <c:v>49608</c:v>
                </c:pt>
                <c:pt idx="1445">
                  <c:v>49615</c:v>
                </c:pt>
                <c:pt idx="1446">
                  <c:v>49622</c:v>
                </c:pt>
                <c:pt idx="1447">
                  <c:v>49629</c:v>
                </c:pt>
                <c:pt idx="1448">
                  <c:v>49636</c:v>
                </c:pt>
                <c:pt idx="1449">
                  <c:v>49643</c:v>
                </c:pt>
                <c:pt idx="1450">
                  <c:v>49650</c:v>
                </c:pt>
                <c:pt idx="1451">
                  <c:v>49657</c:v>
                </c:pt>
                <c:pt idx="1452">
                  <c:v>49664</c:v>
                </c:pt>
                <c:pt idx="1453">
                  <c:v>49676</c:v>
                </c:pt>
                <c:pt idx="1454">
                  <c:v>49681</c:v>
                </c:pt>
                <c:pt idx="1455">
                  <c:v>49688</c:v>
                </c:pt>
                <c:pt idx="1456">
                  <c:v>49695</c:v>
                </c:pt>
                <c:pt idx="1457">
                  <c:v>49702</c:v>
                </c:pt>
                <c:pt idx="1458">
                  <c:v>49709</c:v>
                </c:pt>
                <c:pt idx="1459">
                  <c:v>49716</c:v>
                </c:pt>
                <c:pt idx="1460">
                  <c:v>49723</c:v>
                </c:pt>
                <c:pt idx="1461">
                  <c:v>49730</c:v>
                </c:pt>
                <c:pt idx="1462">
                  <c:v>49737</c:v>
                </c:pt>
                <c:pt idx="1463">
                  <c:v>49744</c:v>
                </c:pt>
                <c:pt idx="1464">
                  <c:v>49751</c:v>
                </c:pt>
                <c:pt idx="1465">
                  <c:v>49758</c:v>
                </c:pt>
                <c:pt idx="1466">
                  <c:v>49765</c:v>
                </c:pt>
                <c:pt idx="1467">
                  <c:v>49772</c:v>
                </c:pt>
                <c:pt idx="1468">
                  <c:v>49781</c:v>
                </c:pt>
                <c:pt idx="1469">
                  <c:v>49786</c:v>
                </c:pt>
                <c:pt idx="1470">
                  <c:v>49793</c:v>
                </c:pt>
                <c:pt idx="1471">
                  <c:v>49801</c:v>
                </c:pt>
                <c:pt idx="1472">
                  <c:v>49808</c:v>
                </c:pt>
                <c:pt idx="1473">
                  <c:v>49815</c:v>
                </c:pt>
                <c:pt idx="1474">
                  <c:v>49822</c:v>
                </c:pt>
                <c:pt idx="1475">
                  <c:v>49830</c:v>
                </c:pt>
                <c:pt idx="1476">
                  <c:v>49836</c:v>
                </c:pt>
                <c:pt idx="1477">
                  <c:v>49843</c:v>
                </c:pt>
                <c:pt idx="1478">
                  <c:v>49851</c:v>
                </c:pt>
                <c:pt idx="1479">
                  <c:v>49858</c:v>
                </c:pt>
                <c:pt idx="1480">
                  <c:v>49865</c:v>
                </c:pt>
                <c:pt idx="1481">
                  <c:v>49872</c:v>
                </c:pt>
                <c:pt idx="1482">
                  <c:v>49879</c:v>
                </c:pt>
                <c:pt idx="1483">
                  <c:v>49886</c:v>
                </c:pt>
                <c:pt idx="1484">
                  <c:v>49893</c:v>
                </c:pt>
                <c:pt idx="1485">
                  <c:v>49900</c:v>
                </c:pt>
                <c:pt idx="1486">
                  <c:v>49907</c:v>
                </c:pt>
                <c:pt idx="1487">
                  <c:v>49914</c:v>
                </c:pt>
                <c:pt idx="1488">
                  <c:v>49921</c:v>
                </c:pt>
                <c:pt idx="1489">
                  <c:v>49928</c:v>
                </c:pt>
                <c:pt idx="1490">
                  <c:v>49935</c:v>
                </c:pt>
                <c:pt idx="1491">
                  <c:v>49942</c:v>
                </c:pt>
                <c:pt idx="1492">
                  <c:v>49949</c:v>
                </c:pt>
                <c:pt idx="1493">
                  <c:v>49956</c:v>
                </c:pt>
                <c:pt idx="1494">
                  <c:v>49963</c:v>
                </c:pt>
                <c:pt idx="1495">
                  <c:v>49970</c:v>
                </c:pt>
                <c:pt idx="1496">
                  <c:v>49977</c:v>
                </c:pt>
                <c:pt idx="1497">
                  <c:v>49984</c:v>
                </c:pt>
                <c:pt idx="1498">
                  <c:v>49991</c:v>
                </c:pt>
                <c:pt idx="1499">
                  <c:v>49998</c:v>
                </c:pt>
                <c:pt idx="1500">
                  <c:v>50005</c:v>
                </c:pt>
                <c:pt idx="1501">
                  <c:v>50012</c:v>
                </c:pt>
                <c:pt idx="1502">
                  <c:v>50019</c:v>
                </c:pt>
                <c:pt idx="1503">
                  <c:v>50026</c:v>
                </c:pt>
                <c:pt idx="1504">
                  <c:v>50038</c:v>
                </c:pt>
                <c:pt idx="1505">
                  <c:v>50042</c:v>
                </c:pt>
                <c:pt idx="1506">
                  <c:v>50048</c:v>
                </c:pt>
                <c:pt idx="1507">
                  <c:v>50054</c:v>
                </c:pt>
                <c:pt idx="1508">
                  <c:v>50061</c:v>
                </c:pt>
                <c:pt idx="1509">
                  <c:v>50068</c:v>
                </c:pt>
                <c:pt idx="1510">
                  <c:v>50075</c:v>
                </c:pt>
                <c:pt idx="1511">
                  <c:v>50082</c:v>
                </c:pt>
                <c:pt idx="1512">
                  <c:v>50089</c:v>
                </c:pt>
                <c:pt idx="1513">
                  <c:v>50096</c:v>
                </c:pt>
                <c:pt idx="1514">
                  <c:v>50103</c:v>
                </c:pt>
                <c:pt idx="1515">
                  <c:v>50110</c:v>
                </c:pt>
                <c:pt idx="1516">
                  <c:v>50117</c:v>
                </c:pt>
                <c:pt idx="1517">
                  <c:v>50124</c:v>
                </c:pt>
                <c:pt idx="1518">
                  <c:v>50131</c:v>
                </c:pt>
                <c:pt idx="1519">
                  <c:v>50139</c:v>
                </c:pt>
                <c:pt idx="1520">
                  <c:v>50146</c:v>
                </c:pt>
                <c:pt idx="1521">
                  <c:v>50153</c:v>
                </c:pt>
                <c:pt idx="1522">
                  <c:v>50160</c:v>
                </c:pt>
                <c:pt idx="1523">
                  <c:v>50167</c:v>
                </c:pt>
                <c:pt idx="1524">
                  <c:v>50175</c:v>
                </c:pt>
                <c:pt idx="1525">
                  <c:v>50181</c:v>
                </c:pt>
                <c:pt idx="1526">
                  <c:v>50188</c:v>
                </c:pt>
                <c:pt idx="1527">
                  <c:v>50195</c:v>
                </c:pt>
                <c:pt idx="1528">
                  <c:v>50202</c:v>
                </c:pt>
                <c:pt idx="1529">
                  <c:v>50209</c:v>
                </c:pt>
                <c:pt idx="1530">
                  <c:v>50216</c:v>
                </c:pt>
                <c:pt idx="1531">
                  <c:v>50223</c:v>
                </c:pt>
                <c:pt idx="1532">
                  <c:v>50230</c:v>
                </c:pt>
                <c:pt idx="1533">
                  <c:v>50237</c:v>
                </c:pt>
                <c:pt idx="1534">
                  <c:v>50244</c:v>
                </c:pt>
                <c:pt idx="1535">
                  <c:v>50251</c:v>
                </c:pt>
                <c:pt idx="1536">
                  <c:v>50258</c:v>
                </c:pt>
                <c:pt idx="1537">
                  <c:v>50265</c:v>
                </c:pt>
                <c:pt idx="1538">
                  <c:v>50272</c:v>
                </c:pt>
                <c:pt idx="1539">
                  <c:v>50279</c:v>
                </c:pt>
                <c:pt idx="1540">
                  <c:v>50286</c:v>
                </c:pt>
                <c:pt idx="1541">
                  <c:v>50293</c:v>
                </c:pt>
                <c:pt idx="1542">
                  <c:v>50300</c:v>
                </c:pt>
                <c:pt idx="1543">
                  <c:v>50307</c:v>
                </c:pt>
                <c:pt idx="1544">
                  <c:v>50314</c:v>
                </c:pt>
                <c:pt idx="1545">
                  <c:v>50321</c:v>
                </c:pt>
                <c:pt idx="1546">
                  <c:v>50328</c:v>
                </c:pt>
                <c:pt idx="1547">
                  <c:v>50335</c:v>
                </c:pt>
                <c:pt idx="1548">
                  <c:v>50342</c:v>
                </c:pt>
                <c:pt idx="1549">
                  <c:v>50349</c:v>
                </c:pt>
                <c:pt idx="1550">
                  <c:v>50356</c:v>
                </c:pt>
                <c:pt idx="1551">
                  <c:v>50363</c:v>
                </c:pt>
                <c:pt idx="1552">
                  <c:v>50370</c:v>
                </c:pt>
                <c:pt idx="1553">
                  <c:v>50377</c:v>
                </c:pt>
                <c:pt idx="1554">
                  <c:v>50384</c:v>
                </c:pt>
                <c:pt idx="1555">
                  <c:v>50391</c:v>
                </c:pt>
                <c:pt idx="1556">
                  <c:v>50402</c:v>
                </c:pt>
                <c:pt idx="1557">
                  <c:v>50409</c:v>
                </c:pt>
                <c:pt idx="1558">
                  <c:v>50413</c:v>
                </c:pt>
                <c:pt idx="1559">
                  <c:v>50419</c:v>
                </c:pt>
                <c:pt idx="1560">
                  <c:v>50426</c:v>
                </c:pt>
                <c:pt idx="1561">
                  <c:v>50433</c:v>
                </c:pt>
                <c:pt idx="1562">
                  <c:v>50440</c:v>
                </c:pt>
                <c:pt idx="1563">
                  <c:v>50447</c:v>
                </c:pt>
                <c:pt idx="1564">
                  <c:v>50454</c:v>
                </c:pt>
                <c:pt idx="1565">
                  <c:v>50461</c:v>
                </c:pt>
                <c:pt idx="1566">
                  <c:v>50468</c:v>
                </c:pt>
                <c:pt idx="1567">
                  <c:v>50475</c:v>
                </c:pt>
                <c:pt idx="1568">
                  <c:v>50482</c:v>
                </c:pt>
                <c:pt idx="1569">
                  <c:v>50489</c:v>
                </c:pt>
                <c:pt idx="1570">
                  <c:v>50496</c:v>
                </c:pt>
                <c:pt idx="1571">
                  <c:v>50503</c:v>
                </c:pt>
                <c:pt idx="1572">
                  <c:v>50510</c:v>
                </c:pt>
                <c:pt idx="1573">
                  <c:v>50517</c:v>
                </c:pt>
                <c:pt idx="1574">
                  <c:v>50524</c:v>
                </c:pt>
                <c:pt idx="1575">
                  <c:v>50531</c:v>
                </c:pt>
                <c:pt idx="1576">
                  <c:v>50538</c:v>
                </c:pt>
                <c:pt idx="1577">
                  <c:v>50545</c:v>
                </c:pt>
                <c:pt idx="1578">
                  <c:v>50552</c:v>
                </c:pt>
                <c:pt idx="1579">
                  <c:v>50560</c:v>
                </c:pt>
                <c:pt idx="1580">
                  <c:v>50566</c:v>
                </c:pt>
                <c:pt idx="1581">
                  <c:v>50573</c:v>
                </c:pt>
                <c:pt idx="1582">
                  <c:v>50580</c:v>
                </c:pt>
                <c:pt idx="1583">
                  <c:v>50587</c:v>
                </c:pt>
                <c:pt idx="1584">
                  <c:v>50594</c:v>
                </c:pt>
                <c:pt idx="1585">
                  <c:v>50601</c:v>
                </c:pt>
                <c:pt idx="1586">
                  <c:v>50608</c:v>
                </c:pt>
                <c:pt idx="1587">
                  <c:v>50615</c:v>
                </c:pt>
                <c:pt idx="1588">
                  <c:v>50622</c:v>
                </c:pt>
                <c:pt idx="1589">
                  <c:v>50629</c:v>
                </c:pt>
                <c:pt idx="1590">
                  <c:v>50636</c:v>
                </c:pt>
                <c:pt idx="1591">
                  <c:v>50643</c:v>
                </c:pt>
                <c:pt idx="1592">
                  <c:v>50650</c:v>
                </c:pt>
                <c:pt idx="1593">
                  <c:v>50657</c:v>
                </c:pt>
                <c:pt idx="1594">
                  <c:v>50664</c:v>
                </c:pt>
                <c:pt idx="1595">
                  <c:v>50671</c:v>
                </c:pt>
                <c:pt idx="1596">
                  <c:v>50678</c:v>
                </c:pt>
                <c:pt idx="1597">
                  <c:v>50685</c:v>
                </c:pt>
                <c:pt idx="1598">
                  <c:v>50692</c:v>
                </c:pt>
                <c:pt idx="1599">
                  <c:v>50699</c:v>
                </c:pt>
                <c:pt idx="1600">
                  <c:v>50706</c:v>
                </c:pt>
                <c:pt idx="1601">
                  <c:v>50713</c:v>
                </c:pt>
                <c:pt idx="1602">
                  <c:v>50720</c:v>
                </c:pt>
                <c:pt idx="1603">
                  <c:v>50727</c:v>
                </c:pt>
                <c:pt idx="1604">
                  <c:v>50734</c:v>
                </c:pt>
                <c:pt idx="1605">
                  <c:v>50741</c:v>
                </c:pt>
                <c:pt idx="1606">
                  <c:v>50748</c:v>
                </c:pt>
                <c:pt idx="1607">
                  <c:v>50755</c:v>
                </c:pt>
                <c:pt idx="1608">
                  <c:v>50762</c:v>
                </c:pt>
                <c:pt idx="1609">
                  <c:v>50769</c:v>
                </c:pt>
                <c:pt idx="1610">
                  <c:v>50777</c:v>
                </c:pt>
                <c:pt idx="1611">
                  <c:v>50783</c:v>
                </c:pt>
                <c:pt idx="1612">
                  <c:v>50790</c:v>
                </c:pt>
                <c:pt idx="1613">
                  <c:v>50797</c:v>
                </c:pt>
                <c:pt idx="1614">
                  <c:v>50804</c:v>
                </c:pt>
                <c:pt idx="1615">
                  <c:v>50811</c:v>
                </c:pt>
                <c:pt idx="1616">
                  <c:v>50818</c:v>
                </c:pt>
                <c:pt idx="1617">
                  <c:v>50825</c:v>
                </c:pt>
                <c:pt idx="1618">
                  <c:v>50832</c:v>
                </c:pt>
                <c:pt idx="1619">
                  <c:v>50839</c:v>
                </c:pt>
                <c:pt idx="1620">
                  <c:v>50846</c:v>
                </c:pt>
                <c:pt idx="1621">
                  <c:v>50853</c:v>
                </c:pt>
                <c:pt idx="1622">
                  <c:v>50860</c:v>
                </c:pt>
                <c:pt idx="1623">
                  <c:v>50867</c:v>
                </c:pt>
                <c:pt idx="1624">
                  <c:v>50874</c:v>
                </c:pt>
                <c:pt idx="1625">
                  <c:v>50881</c:v>
                </c:pt>
                <c:pt idx="1626">
                  <c:v>50888</c:v>
                </c:pt>
                <c:pt idx="1627">
                  <c:v>50895</c:v>
                </c:pt>
                <c:pt idx="1628">
                  <c:v>50902</c:v>
                </c:pt>
                <c:pt idx="1629">
                  <c:v>50910</c:v>
                </c:pt>
                <c:pt idx="1630">
                  <c:v>50916</c:v>
                </c:pt>
                <c:pt idx="1631">
                  <c:v>50923</c:v>
                </c:pt>
                <c:pt idx="1632">
                  <c:v>50930</c:v>
                </c:pt>
                <c:pt idx="1633">
                  <c:v>50937</c:v>
                </c:pt>
                <c:pt idx="1634">
                  <c:v>50944</c:v>
                </c:pt>
                <c:pt idx="1635">
                  <c:v>50951</c:v>
                </c:pt>
                <c:pt idx="1636">
                  <c:v>50958</c:v>
                </c:pt>
                <c:pt idx="1637">
                  <c:v>50965</c:v>
                </c:pt>
                <c:pt idx="1638">
                  <c:v>50972</c:v>
                </c:pt>
                <c:pt idx="1639">
                  <c:v>50979</c:v>
                </c:pt>
                <c:pt idx="1640">
                  <c:v>50986</c:v>
                </c:pt>
                <c:pt idx="1641">
                  <c:v>50993</c:v>
                </c:pt>
                <c:pt idx="1642">
                  <c:v>51000</c:v>
                </c:pt>
                <c:pt idx="1643">
                  <c:v>51007</c:v>
                </c:pt>
                <c:pt idx="1644">
                  <c:v>51014</c:v>
                </c:pt>
                <c:pt idx="1645">
                  <c:v>51021</c:v>
                </c:pt>
                <c:pt idx="1646">
                  <c:v>51028</c:v>
                </c:pt>
                <c:pt idx="1647">
                  <c:v>51035</c:v>
                </c:pt>
                <c:pt idx="1648">
                  <c:v>51042</c:v>
                </c:pt>
                <c:pt idx="1649">
                  <c:v>51049</c:v>
                </c:pt>
                <c:pt idx="1650">
                  <c:v>51056</c:v>
                </c:pt>
                <c:pt idx="1651">
                  <c:v>51063</c:v>
                </c:pt>
                <c:pt idx="1652">
                  <c:v>51070</c:v>
                </c:pt>
                <c:pt idx="1653">
                  <c:v>51077</c:v>
                </c:pt>
                <c:pt idx="1654">
                  <c:v>51084</c:v>
                </c:pt>
                <c:pt idx="1655">
                  <c:v>51091</c:v>
                </c:pt>
                <c:pt idx="1656">
                  <c:v>51098</c:v>
                </c:pt>
                <c:pt idx="1657">
                  <c:v>51105</c:v>
                </c:pt>
                <c:pt idx="1658">
                  <c:v>51112</c:v>
                </c:pt>
                <c:pt idx="1659">
                  <c:v>51119</c:v>
                </c:pt>
                <c:pt idx="1660">
                  <c:v>51126</c:v>
                </c:pt>
                <c:pt idx="1661">
                  <c:v>51133</c:v>
                </c:pt>
                <c:pt idx="1662">
                  <c:v>51140</c:v>
                </c:pt>
                <c:pt idx="1663">
                  <c:v>51147</c:v>
                </c:pt>
                <c:pt idx="1664">
                  <c:v>51154</c:v>
                </c:pt>
                <c:pt idx="1665">
                  <c:v>51161</c:v>
                </c:pt>
                <c:pt idx="1666">
                  <c:v>51168</c:v>
                </c:pt>
                <c:pt idx="1667">
                  <c:v>51175</c:v>
                </c:pt>
                <c:pt idx="1668">
                  <c:v>51182</c:v>
                </c:pt>
                <c:pt idx="1669">
                  <c:v>51189</c:v>
                </c:pt>
                <c:pt idx="1670">
                  <c:v>51196</c:v>
                </c:pt>
                <c:pt idx="1671">
                  <c:v>51203</c:v>
                </c:pt>
                <c:pt idx="1672">
                  <c:v>51210</c:v>
                </c:pt>
                <c:pt idx="1673">
                  <c:v>51217</c:v>
                </c:pt>
                <c:pt idx="1674">
                  <c:v>51224</c:v>
                </c:pt>
                <c:pt idx="1675">
                  <c:v>51231</c:v>
                </c:pt>
                <c:pt idx="1676">
                  <c:v>51238</c:v>
                </c:pt>
                <c:pt idx="1677">
                  <c:v>51245</c:v>
                </c:pt>
                <c:pt idx="1678">
                  <c:v>51252</c:v>
                </c:pt>
                <c:pt idx="1679">
                  <c:v>51260</c:v>
                </c:pt>
                <c:pt idx="1680">
                  <c:v>51270</c:v>
                </c:pt>
                <c:pt idx="1681">
                  <c:v>51274</c:v>
                </c:pt>
                <c:pt idx="1682">
                  <c:v>51281</c:v>
                </c:pt>
                <c:pt idx="1683">
                  <c:v>51288</c:v>
                </c:pt>
                <c:pt idx="1684">
                  <c:v>51295</c:v>
                </c:pt>
                <c:pt idx="1685">
                  <c:v>51302</c:v>
                </c:pt>
                <c:pt idx="1686">
                  <c:v>51312</c:v>
                </c:pt>
                <c:pt idx="1687">
                  <c:v>51316</c:v>
                </c:pt>
                <c:pt idx="1688">
                  <c:v>51323</c:v>
                </c:pt>
                <c:pt idx="1689">
                  <c:v>51330</c:v>
                </c:pt>
                <c:pt idx="1690">
                  <c:v>51337</c:v>
                </c:pt>
                <c:pt idx="1691">
                  <c:v>51344</c:v>
                </c:pt>
                <c:pt idx="1692">
                  <c:v>51351</c:v>
                </c:pt>
                <c:pt idx="1693">
                  <c:v>51358</c:v>
                </c:pt>
                <c:pt idx="1694">
                  <c:v>51365</c:v>
                </c:pt>
                <c:pt idx="1695">
                  <c:v>51372</c:v>
                </c:pt>
                <c:pt idx="1696">
                  <c:v>51379</c:v>
                </c:pt>
                <c:pt idx="1697">
                  <c:v>51386</c:v>
                </c:pt>
                <c:pt idx="1698">
                  <c:v>51393</c:v>
                </c:pt>
                <c:pt idx="1699">
                  <c:v>51400</c:v>
                </c:pt>
                <c:pt idx="1700">
                  <c:v>51407</c:v>
                </c:pt>
                <c:pt idx="1701">
                  <c:v>51414</c:v>
                </c:pt>
                <c:pt idx="1702">
                  <c:v>51421</c:v>
                </c:pt>
                <c:pt idx="1703">
                  <c:v>51428</c:v>
                </c:pt>
                <c:pt idx="1704">
                  <c:v>51435</c:v>
                </c:pt>
                <c:pt idx="1705">
                  <c:v>51442</c:v>
                </c:pt>
                <c:pt idx="1706">
                  <c:v>51449</c:v>
                </c:pt>
                <c:pt idx="1707">
                  <c:v>51456</c:v>
                </c:pt>
                <c:pt idx="1708">
                  <c:v>51463</c:v>
                </c:pt>
                <c:pt idx="1709">
                  <c:v>51470</c:v>
                </c:pt>
                <c:pt idx="1710">
                  <c:v>51477</c:v>
                </c:pt>
                <c:pt idx="1711">
                  <c:v>51484</c:v>
                </c:pt>
                <c:pt idx="1712">
                  <c:v>51491</c:v>
                </c:pt>
                <c:pt idx="1713">
                  <c:v>51503</c:v>
                </c:pt>
                <c:pt idx="1714">
                  <c:v>51508</c:v>
                </c:pt>
                <c:pt idx="1715">
                  <c:v>51515</c:v>
                </c:pt>
                <c:pt idx="1716">
                  <c:v>51522</c:v>
                </c:pt>
                <c:pt idx="1717">
                  <c:v>51529</c:v>
                </c:pt>
                <c:pt idx="1718">
                  <c:v>51536</c:v>
                </c:pt>
                <c:pt idx="1719">
                  <c:v>51543</c:v>
                </c:pt>
                <c:pt idx="1720">
                  <c:v>51550</c:v>
                </c:pt>
                <c:pt idx="1721">
                  <c:v>51557</c:v>
                </c:pt>
                <c:pt idx="1722">
                  <c:v>51564</c:v>
                </c:pt>
                <c:pt idx="1723">
                  <c:v>51571</c:v>
                </c:pt>
                <c:pt idx="1724">
                  <c:v>51578</c:v>
                </c:pt>
                <c:pt idx="1725">
                  <c:v>51585</c:v>
                </c:pt>
                <c:pt idx="1726">
                  <c:v>51592</c:v>
                </c:pt>
                <c:pt idx="1727">
                  <c:v>51599</c:v>
                </c:pt>
                <c:pt idx="1728">
                  <c:v>51606</c:v>
                </c:pt>
                <c:pt idx="1729">
                  <c:v>51615</c:v>
                </c:pt>
                <c:pt idx="1730">
                  <c:v>51620</c:v>
                </c:pt>
                <c:pt idx="1731">
                  <c:v>51627</c:v>
                </c:pt>
                <c:pt idx="1732">
                  <c:v>51634</c:v>
                </c:pt>
                <c:pt idx="1733">
                  <c:v>51641</c:v>
                </c:pt>
                <c:pt idx="1734">
                  <c:v>51648</c:v>
                </c:pt>
                <c:pt idx="1735">
                  <c:v>51656</c:v>
                </c:pt>
                <c:pt idx="1736">
                  <c:v>51664</c:v>
                </c:pt>
                <c:pt idx="1737">
                  <c:v>51670</c:v>
                </c:pt>
                <c:pt idx="1738">
                  <c:v>51678</c:v>
                </c:pt>
                <c:pt idx="1739">
                  <c:v>51685</c:v>
                </c:pt>
                <c:pt idx="1740">
                  <c:v>51692</c:v>
                </c:pt>
                <c:pt idx="1741">
                  <c:v>51699</c:v>
                </c:pt>
                <c:pt idx="1742">
                  <c:v>51706</c:v>
                </c:pt>
                <c:pt idx="1743">
                  <c:v>51713</c:v>
                </c:pt>
                <c:pt idx="1744">
                  <c:v>51720</c:v>
                </c:pt>
                <c:pt idx="1745">
                  <c:v>51727</c:v>
                </c:pt>
                <c:pt idx="1746">
                  <c:v>51734</c:v>
                </c:pt>
                <c:pt idx="1747">
                  <c:v>51741</c:v>
                </c:pt>
                <c:pt idx="1748">
                  <c:v>51748</c:v>
                </c:pt>
                <c:pt idx="1749">
                  <c:v>51755</c:v>
                </c:pt>
                <c:pt idx="1750">
                  <c:v>51762</c:v>
                </c:pt>
                <c:pt idx="1751">
                  <c:v>51769</c:v>
                </c:pt>
                <c:pt idx="1752">
                  <c:v>51776</c:v>
                </c:pt>
                <c:pt idx="1753">
                  <c:v>51783</c:v>
                </c:pt>
                <c:pt idx="1754">
                  <c:v>51790</c:v>
                </c:pt>
                <c:pt idx="1755">
                  <c:v>51797</c:v>
                </c:pt>
                <c:pt idx="1756">
                  <c:v>51804</c:v>
                </c:pt>
                <c:pt idx="1757">
                  <c:v>51811</c:v>
                </c:pt>
                <c:pt idx="1758">
                  <c:v>51818</c:v>
                </c:pt>
                <c:pt idx="1759">
                  <c:v>51825</c:v>
                </c:pt>
                <c:pt idx="1760">
                  <c:v>51832</c:v>
                </c:pt>
                <c:pt idx="1761">
                  <c:v>51839</c:v>
                </c:pt>
                <c:pt idx="1762">
                  <c:v>51846</c:v>
                </c:pt>
                <c:pt idx="1763">
                  <c:v>51853</c:v>
                </c:pt>
                <c:pt idx="1764">
                  <c:v>51865</c:v>
                </c:pt>
                <c:pt idx="1765">
                  <c:v>51869</c:v>
                </c:pt>
                <c:pt idx="1766">
                  <c:v>51875</c:v>
                </c:pt>
                <c:pt idx="1767">
                  <c:v>51882</c:v>
                </c:pt>
                <c:pt idx="1768">
                  <c:v>51889</c:v>
                </c:pt>
                <c:pt idx="1769">
                  <c:v>51896</c:v>
                </c:pt>
                <c:pt idx="1770">
                  <c:v>51903</c:v>
                </c:pt>
                <c:pt idx="1771">
                  <c:v>51910</c:v>
                </c:pt>
                <c:pt idx="1772">
                  <c:v>51917</c:v>
                </c:pt>
                <c:pt idx="1773">
                  <c:v>51924</c:v>
                </c:pt>
                <c:pt idx="1774">
                  <c:v>51931</c:v>
                </c:pt>
                <c:pt idx="1775">
                  <c:v>51938</c:v>
                </c:pt>
                <c:pt idx="1776">
                  <c:v>51945</c:v>
                </c:pt>
                <c:pt idx="1777">
                  <c:v>51952</c:v>
                </c:pt>
                <c:pt idx="1778">
                  <c:v>51959</c:v>
                </c:pt>
                <c:pt idx="1779">
                  <c:v>51966</c:v>
                </c:pt>
                <c:pt idx="1780">
                  <c:v>51973</c:v>
                </c:pt>
                <c:pt idx="1781">
                  <c:v>51980</c:v>
                </c:pt>
                <c:pt idx="1782">
                  <c:v>51988</c:v>
                </c:pt>
                <c:pt idx="1783">
                  <c:v>51994</c:v>
                </c:pt>
                <c:pt idx="1784">
                  <c:v>52002</c:v>
                </c:pt>
                <c:pt idx="1785">
                  <c:v>52008</c:v>
                </c:pt>
                <c:pt idx="1786">
                  <c:v>52015</c:v>
                </c:pt>
                <c:pt idx="1787">
                  <c:v>52022</c:v>
                </c:pt>
                <c:pt idx="1788">
                  <c:v>52029</c:v>
                </c:pt>
                <c:pt idx="1789">
                  <c:v>52036</c:v>
                </c:pt>
                <c:pt idx="1790">
                  <c:v>52043</c:v>
                </c:pt>
                <c:pt idx="1791">
                  <c:v>52050</c:v>
                </c:pt>
                <c:pt idx="1792">
                  <c:v>52057</c:v>
                </c:pt>
                <c:pt idx="1793">
                  <c:v>52064</c:v>
                </c:pt>
                <c:pt idx="1794">
                  <c:v>52071</c:v>
                </c:pt>
                <c:pt idx="1795">
                  <c:v>52078</c:v>
                </c:pt>
                <c:pt idx="1796">
                  <c:v>52085</c:v>
                </c:pt>
                <c:pt idx="1797">
                  <c:v>52092</c:v>
                </c:pt>
                <c:pt idx="1798">
                  <c:v>52099</c:v>
                </c:pt>
                <c:pt idx="1799">
                  <c:v>52106</c:v>
                </c:pt>
                <c:pt idx="1800">
                  <c:v>52113</c:v>
                </c:pt>
                <c:pt idx="1801">
                  <c:v>52120</c:v>
                </c:pt>
                <c:pt idx="1802">
                  <c:v>52127</c:v>
                </c:pt>
                <c:pt idx="1803">
                  <c:v>52134</c:v>
                </c:pt>
                <c:pt idx="1804">
                  <c:v>52141</c:v>
                </c:pt>
                <c:pt idx="1805">
                  <c:v>52148</c:v>
                </c:pt>
                <c:pt idx="1806">
                  <c:v>52155</c:v>
                </c:pt>
                <c:pt idx="1807">
                  <c:v>52162</c:v>
                </c:pt>
                <c:pt idx="1808">
                  <c:v>52169</c:v>
                </c:pt>
                <c:pt idx="1809">
                  <c:v>52176</c:v>
                </c:pt>
                <c:pt idx="1810">
                  <c:v>52183</c:v>
                </c:pt>
                <c:pt idx="1811">
                  <c:v>52190</c:v>
                </c:pt>
                <c:pt idx="1812">
                  <c:v>52197</c:v>
                </c:pt>
                <c:pt idx="1813">
                  <c:v>52204</c:v>
                </c:pt>
                <c:pt idx="1814">
                  <c:v>52211</c:v>
                </c:pt>
                <c:pt idx="1815">
                  <c:v>52218</c:v>
                </c:pt>
                <c:pt idx="1816">
                  <c:v>52230</c:v>
                </c:pt>
                <c:pt idx="1817">
                  <c:v>52236</c:v>
                </c:pt>
                <c:pt idx="1818">
                  <c:v>52240</c:v>
                </c:pt>
                <c:pt idx="1819">
                  <c:v>52247</c:v>
                </c:pt>
                <c:pt idx="1820">
                  <c:v>52254</c:v>
                </c:pt>
                <c:pt idx="1821">
                  <c:v>52261</c:v>
                </c:pt>
                <c:pt idx="1822">
                  <c:v>52268</c:v>
                </c:pt>
                <c:pt idx="1823">
                  <c:v>52275</c:v>
                </c:pt>
                <c:pt idx="1824">
                  <c:v>52282</c:v>
                </c:pt>
                <c:pt idx="1825">
                  <c:v>52289</c:v>
                </c:pt>
                <c:pt idx="1826">
                  <c:v>52296</c:v>
                </c:pt>
                <c:pt idx="1827">
                  <c:v>52303</c:v>
                </c:pt>
                <c:pt idx="1828">
                  <c:v>52310</c:v>
                </c:pt>
                <c:pt idx="1829">
                  <c:v>52321</c:v>
                </c:pt>
                <c:pt idx="1830">
                  <c:v>52324</c:v>
                </c:pt>
                <c:pt idx="1831">
                  <c:v>52331</c:v>
                </c:pt>
                <c:pt idx="1832">
                  <c:v>52338</c:v>
                </c:pt>
                <c:pt idx="1833">
                  <c:v>52345</c:v>
                </c:pt>
                <c:pt idx="1834">
                  <c:v>52355</c:v>
                </c:pt>
                <c:pt idx="1835">
                  <c:v>52362</c:v>
                </c:pt>
                <c:pt idx="1836">
                  <c:v>52366</c:v>
                </c:pt>
                <c:pt idx="1837">
                  <c:v>52373</c:v>
                </c:pt>
                <c:pt idx="1838">
                  <c:v>52380</c:v>
                </c:pt>
                <c:pt idx="1839">
                  <c:v>52387</c:v>
                </c:pt>
                <c:pt idx="1840">
                  <c:v>52394</c:v>
                </c:pt>
                <c:pt idx="1841">
                  <c:v>52404</c:v>
                </c:pt>
                <c:pt idx="1842">
                  <c:v>52408</c:v>
                </c:pt>
                <c:pt idx="1843">
                  <c:v>52415</c:v>
                </c:pt>
                <c:pt idx="1844">
                  <c:v>52422</c:v>
                </c:pt>
                <c:pt idx="1845">
                  <c:v>52429</c:v>
                </c:pt>
                <c:pt idx="1846">
                  <c:v>52436</c:v>
                </c:pt>
                <c:pt idx="1847">
                  <c:v>52443</c:v>
                </c:pt>
                <c:pt idx="1848">
                  <c:v>52450</c:v>
                </c:pt>
                <c:pt idx="1849">
                  <c:v>52457</c:v>
                </c:pt>
                <c:pt idx="1850">
                  <c:v>52464</c:v>
                </c:pt>
                <c:pt idx="1851">
                  <c:v>52471</c:v>
                </c:pt>
                <c:pt idx="1852">
                  <c:v>52478</c:v>
                </c:pt>
                <c:pt idx="1853">
                  <c:v>52485</c:v>
                </c:pt>
                <c:pt idx="1854">
                  <c:v>52492</c:v>
                </c:pt>
                <c:pt idx="1855">
                  <c:v>52499</c:v>
                </c:pt>
                <c:pt idx="1856">
                  <c:v>52506</c:v>
                </c:pt>
                <c:pt idx="1857">
                  <c:v>52513</c:v>
                </c:pt>
                <c:pt idx="1858">
                  <c:v>52520</c:v>
                </c:pt>
                <c:pt idx="1859">
                  <c:v>52527</c:v>
                </c:pt>
                <c:pt idx="1860">
                  <c:v>52534</c:v>
                </c:pt>
                <c:pt idx="1861">
                  <c:v>52541</c:v>
                </c:pt>
                <c:pt idx="1862">
                  <c:v>52548</c:v>
                </c:pt>
                <c:pt idx="1863">
                  <c:v>52555</c:v>
                </c:pt>
                <c:pt idx="1864">
                  <c:v>52562</c:v>
                </c:pt>
                <c:pt idx="1865">
                  <c:v>52569</c:v>
                </c:pt>
                <c:pt idx="1866">
                  <c:v>52576</c:v>
                </c:pt>
                <c:pt idx="1867">
                  <c:v>52583</c:v>
                </c:pt>
                <c:pt idx="1868">
                  <c:v>52594</c:v>
                </c:pt>
                <c:pt idx="1869">
                  <c:v>52601</c:v>
                </c:pt>
                <c:pt idx="1870">
                  <c:v>52607</c:v>
                </c:pt>
                <c:pt idx="1871">
                  <c:v>52614</c:v>
                </c:pt>
                <c:pt idx="1872">
                  <c:v>52621</c:v>
                </c:pt>
                <c:pt idx="1873">
                  <c:v>52628</c:v>
                </c:pt>
                <c:pt idx="1874">
                  <c:v>52635</c:v>
                </c:pt>
                <c:pt idx="1875">
                  <c:v>52642</c:v>
                </c:pt>
                <c:pt idx="1876">
                  <c:v>52649</c:v>
                </c:pt>
                <c:pt idx="1877">
                  <c:v>52656</c:v>
                </c:pt>
                <c:pt idx="1878">
                  <c:v>52663</c:v>
                </c:pt>
                <c:pt idx="1879">
                  <c:v>52670</c:v>
                </c:pt>
                <c:pt idx="1880">
                  <c:v>52677</c:v>
                </c:pt>
                <c:pt idx="1881">
                  <c:v>52684</c:v>
                </c:pt>
                <c:pt idx="1882">
                  <c:v>52691</c:v>
                </c:pt>
                <c:pt idx="1883">
                  <c:v>52698</c:v>
                </c:pt>
                <c:pt idx="1884">
                  <c:v>52707</c:v>
                </c:pt>
                <c:pt idx="1885">
                  <c:v>52712</c:v>
                </c:pt>
                <c:pt idx="1886">
                  <c:v>52719</c:v>
                </c:pt>
                <c:pt idx="1887">
                  <c:v>52726</c:v>
                </c:pt>
                <c:pt idx="1888">
                  <c:v>52733</c:v>
                </c:pt>
                <c:pt idx="1889">
                  <c:v>52740</c:v>
                </c:pt>
                <c:pt idx="1890">
                  <c:v>52748</c:v>
                </c:pt>
                <c:pt idx="1891">
                  <c:v>52756</c:v>
                </c:pt>
                <c:pt idx="1892">
                  <c:v>52762</c:v>
                </c:pt>
                <c:pt idx="1893">
                  <c:v>52769</c:v>
                </c:pt>
                <c:pt idx="1894">
                  <c:v>52777</c:v>
                </c:pt>
                <c:pt idx="1895">
                  <c:v>52784</c:v>
                </c:pt>
                <c:pt idx="1896">
                  <c:v>52791</c:v>
                </c:pt>
                <c:pt idx="1897">
                  <c:v>52798</c:v>
                </c:pt>
                <c:pt idx="1898">
                  <c:v>52805</c:v>
                </c:pt>
                <c:pt idx="1899">
                  <c:v>52812</c:v>
                </c:pt>
                <c:pt idx="1900">
                  <c:v>52819</c:v>
                </c:pt>
                <c:pt idx="1901">
                  <c:v>52826</c:v>
                </c:pt>
                <c:pt idx="1902">
                  <c:v>52833</c:v>
                </c:pt>
                <c:pt idx="1903">
                  <c:v>52840</c:v>
                </c:pt>
                <c:pt idx="1904">
                  <c:v>52847</c:v>
                </c:pt>
                <c:pt idx="1905">
                  <c:v>52854</c:v>
                </c:pt>
                <c:pt idx="1906">
                  <c:v>52861</c:v>
                </c:pt>
                <c:pt idx="1907">
                  <c:v>52868</c:v>
                </c:pt>
                <c:pt idx="1908">
                  <c:v>52875</c:v>
                </c:pt>
                <c:pt idx="1909">
                  <c:v>52882</c:v>
                </c:pt>
                <c:pt idx="1910">
                  <c:v>52889</c:v>
                </c:pt>
                <c:pt idx="1911">
                  <c:v>52896</c:v>
                </c:pt>
                <c:pt idx="1912">
                  <c:v>52903</c:v>
                </c:pt>
                <c:pt idx="1913">
                  <c:v>52910</c:v>
                </c:pt>
                <c:pt idx="1914">
                  <c:v>52917</c:v>
                </c:pt>
                <c:pt idx="1915">
                  <c:v>52924</c:v>
                </c:pt>
                <c:pt idx="1916">
                  <c:v>52931</c:v>
                </c:pt>
                <c:pt idx="1917">
                  <c:v>52938</c:v>
                </c:pt>
                <c:pt idx="1918">
                  <c:v>52945</c:v>
                </c:pt>
                <c:pt idx="1919">
                  <c:v>52952</c:v>
                </c:pt>
                <c:pt idx="1920">
                  <c:v>52960</c:v>
                </c:pt>
                <c:pt idx="1921">
                  <c:v>52967</c:v>
                </c:pt>
                <c:pt idx="1922">
                  <c:v>52974</c:v>
                </c:pt>
                <c:pt idx="1923">
                  <c:v>52981</c:v>
                </c:pt>
                <c:pt idx="1924">
                  <c:v>52988</c:v>
                </c:pt>
                <c:pt idx="1925">
                  <c:v>52995</c:v>
                </c:pt>
                <c:pt idx="1926">
                  <c:v>53002</c:v>
                </c:pt>
                <c:pt idx="1927">
                  <c:v>53009</c:v>
                </c:pt>
                <c:pt idx="1928">
                  <c:v>53016</c:v>
                </c:pt>
                <c:pt idx="1929">
                  <c:v>53023</c:v>
                </c:pt>
                <c:pt idx="1930">
                  <c:v>53030</c:v>
                </c:pt>
                <c:pt idx="1931">
                  <c:v>53037</c:v>
                </c:pt>
                <c:pt idx="1932">
                  <c:v>53044</c:v>
                </c:pt>
                <c:pt idx="1933">
                  <c:v>53051</c:v>
                </c:pt>
                <c:pt idx="1934">
                  <c:v>53058</c:v>
                </c:pt>
                <c:pt idx="1935">
                  <c:v>53065</c:v>
                </c:pt>
                <c:pt idx="1936">
                  <c:v>53072</c:v>
                </c:pt>
                <c:pt idx="1937">
                  <c:v>53079</c:v>
                </c:pt>
                <c:pt idx="1938">
                  <c:v>53086</c:v>
                </c:pt>
                <c:pt idx="1939">
                  <c:v>53093</c:v>
                </c:pt>
                <c:pt idx="1940">
                  <c:v>53101</c:v>
                </c:pt>
                <c:pt idx="1941">
                  <c:v>53107</c:v>
                </c:pt>
                <c:pt idx="1942">
                  <c:v>53114</c:v>
                </c:pt>
                <c:pt idx="1943">
                  <c:v>53121</c:v>
                </c:pt>
                <c:pt idx="1944">
                  <c:v>53128</c:v>
                </c:pt>
                <c:pt idx="1945">
                  <c:v>53135</c:v>
                </c:pt>
                <c:pt idx="1946">
                  <c:v>53142</c:v>
                </c:pt>
                <c:pt idx="1947">
                  <c:v>53149</c:v>
                </c:pt>
                <c:pt idx="1948">
                  <c:v>53156</c:v>
                </c:pt>
                <c:pt idx="1949">
                  <c:v>53163</c:v>
                </c:pt>
                <c:pt idx="1950">
                  <c:v>53170</c:v>
                </c:pt>
                <c:pt idx="1951">
                  <c:v>53177</c:v>
                </c:pt>
                <c:pt idx="1952">
                  <c:v>53184</c:v>
                </c:pt>
                <c:pt idx="1953">
                  <c:v>53191</c:v>
                </c:pt>
                <c:pt idx="1954">
                  <c:v>53198</c:v>
                </c:pt>
                <c:pt idx="1955">
                  <c:v>53205</c:v>
                </c:pt>
                <c:pt idx="1956">
                  <c:v>53212</c:v>
                </c:pt>
                <c:pt idx="1957">
                  <c:v>53219</c:v>
                </c:pt>
                <c:pt idx="1958">
                  <c:v>53226</c:v>
                </c:pt>
                <c:pt idx="1959">
                  <c:v>53233</c:v>
                </c:pt>
                <c:pt idx="1960">
                  <c:v>53240</c:v>
                </c:pt>
                <c:pt idx="1961">
                  <c:v>53247</c:v>
                </c:pt>
                <c:pt idx="1962">
                  <c:v>53254</c:v>
                </c:pt>
                <c:pt idx="1963">
                  <c:v>53261</c:v>
                </c:pt>
                <c:pt idx="1964">
                  <c:v>53268</c:v>
                </c:pt>
                <c:pt idx="1965">
                  <c:v>53275</c:v>
                </c:pt>
                <c:pt idx="1966">
                  <c:v>53282</c:v>
                </c:pt>
                <c:pt idx="1967">
                  <c:v>53289</c:v>
                </c:pt>
                <c:pt idx="1968">
                  <c:v>53296</c:v>
                </c:pt>
                <c:pt idx="1969">
                  <c:v>53303</c:v>
                </c:pt>
                <c:pt idx="1970">
                  <c:v>53310</c:v>
                </c:pt>
                <c:pt idx="1971">
                  <c:v>53317</c:v>
                </c:pt>
                <c:pt idx="1972">
                  <c:v>53325</c:v>
                </c:pt>
                <c:pt idx="1973">
                  <c:v>53332</c:v>
                </c:pt>
                <c:pt idx="1974">
                  <c:v>53339</c:v>
                </c:pt>
                <c:pt idx="1975">
                  <c:v>53346</c:v>
                </c:pt>
                <c:pt idx="1976">
                  <c:v>53353</c:v>
                </c:pt>
                <c:pt idx="1977">
                  <c:v>53360</c:v>
                </c:pt>
                <c:pt idx="1978">
                  <c:v>53367</c:v>
                </c:pt>
                <c:pt idx="1979">
                  <c:v>53374</c:v>
                </c:pt>
                <c:pt idx="1980">
                  <c:v>53381</c:v>
                </c:pt>
                <c:pt idx="1981">
                  <c:v>53388</c:v>
                </c:pt>
                <c:pt idx="1982">
                  <c:v>53395</c:v>
                </c:pt>
                <c:pt idx="1983">
                  <c:v>53402</c:v>
                </c:pt>
                <c:pt idx="1984">
                  <c:v>53413</c:v>
                </c:pt>
                <c:pt idx="1985">
                  <c:v>53416</c:v>
                </c:pt>
                <c:pt idx="1986">
                  <c:v>53423</c:v>
                </c:pt>
                <c:pt idx="1987">
                  <c:v>53430</c:v>
                </c:pt>
                <c:pt idx="1988">
                  <c:v>53437</c:v>
                </c:pt>
                <c:pt idx="1989">
                  <c:v>53444</c:v>
                </c:pt>
                <c:pt idx="1990">
                  <c:v>53454</c:v>
                </c:pt>
                <c:pt idx="1991">
                  <c:v>53458</c:v>
                </c:pt>
                <c:pt idx="1992">
                  <c:v>53465</c:v>
                </c:pt>
                <c:pt idx="1993">
                  <c:v>53472</c:v>
                </c:pt>
                <c:pt idx="1994">
                  <c:v>53479</c:v>
                </c:pt>
                <c:pt idx="1995">
                  <c:v>53486</c:v>
                </c:pt>
                <c:pt idx="1996">
                  <c:v>53493</c:v>
                </c:pt>
                <c:pt idx="1997">
                  <c:v>53503</c:v>
                </c:pt>
                <c:pt idx="1998">
                  <c:v>53507</c:v>
                </c:pt>
                <c:pt idx="1999">
                  <c:v>53514</c:v>
                </c:pt>
                <c:pt idx="2000">
                  <c:v>53521</c:v>
                </c:pt>
                <c:pt idx="2001">
                  <c:v>53528</c:v>
                </c:pt>
                <c:pt idx="2002">
                  <c:v>53535</c:v>
                </c:pt>
                <c:pt idx="2003">
                  <c:v>53542</c:v>
                </c:pt>
                <c:pt idx="2004">
                  <c:v>53549</c:v>
                </c:pt>
                <c:pt idx="2005">
                  <c:v>53556</c:v>
                </c:pt>
                <c:pt idx="2006">
                  <c:v>53563</c:v>
                </c:pt>
                <c:pt idx="2007">
                  <c:v>53570</c:v>
                </c:pt>
                <c:pt idx="2008">
                  <c:v>53577</c:v>
                </c:pt>
                <c:pt idx="2009">
                  <c:v>53584</c:v>
                </c:pt>
                <c:pt idx="2010">
                  <c:v>53591</c:v>
                </c:pt>
                <c:pt idx="2011">
                  <c:v>53598</c:v>
                </c:pt>
                <c:pt idx="2012">
                  <c:v>53605</c:v>
                </c:pt>
                <c:pt idx="2013">
                  <c:v>53612</c:v>
                </c:pt>
                <c:pt idx="2014">
                  <c:v>53619</c:v>
                </c:pt>
                <c:pt idx="2015">
                  <c:v>53626</c:v>
                </c:pt>
                <c:pt idx="2016">
                  <c:v>53633</c:v>
                </c:pt>
                <c:pt idx="2017">
                  <c:v>53640</c:v>
                </c:pt>
                <c:pt idx="2018">
                  <c:v>53647</c:v>
                </c:pt>
                <c:pt idx="2019">
                  <c:v>53654</c:v>
                </c:pt>
                <c:pt idx="2020">
                  <c:v>53661</c:v>
                </c:pt>
                <c:pt idx="2021">
                  <c:v>53668</c:v>
                </c:pt>
                <c:pt idx="2022">
                  <c:v>53675</c:v>
                </c:pt>
                <c:pt idx="2023">
                  <c:v>53682</c:v>
                </c:pt>
                <c:pt idx="2024">
                  <c:v>53694</c:v>
                </c:pt>
                <c:pt idx="2025">
                  <c:v>53699</c:v>
                </c:pt>
                <c:pt idx="2026">
                  <c:v>53706</c:v>
                </c:pt>
                <c:pt idx="2027">
                  <c:v>53713</c:v>
                </c:pt>
                <c:pt idx="2028">
                  <c:v>53720</c:v>
                </c:pt>
                <c:pt idx="2029">
                  <c:v>53727</c:v>
                </c:pt>
                <c:pt idx="2030">
                  <c:v>53734</c:v>
                </c:pt>
                <c:pt idx="2031">
                  <c:v>53741</c:v>
                </c:pt>
                <c:pt idx="2032">
                  <c:v>53748</c:v>
                </c:pt>
                <c:pt idx="2033">
                  <c:v>53755</c:v>
                </c:pt>
                <c:pt idx="2034">
                  <c:v>53762</c:v>
                </c:pt>
                <c:pt idx="2035">
                  <c:v>53769</c:v>
                </c:pt>
                <c:pt idx="2036">
                  <c:v>53776</c:v>
                </c:pt>
                <c:pt idx="2037">
                  <c:v>53783</c:v>
                </c:pt>
                <c:pt idx="2038">
                  <c:v>53790</c:v>
                </c:pt>
                <c:pt idx="2039">
                  <c:v>53799</c:v>
                </c:pt>
                <c:pt idx="2040">
                  <c:v>53804</c:v>
                </c:pt>
                <c:pt idx="2041">
                  <c:v>53811</c:v>
                </c:pt>
                <c:pt idx="2042">
                  <c:v>53818</c:v>
                </c:pt>
                <c:pt idx="2043">
                  <c:v>53825</c:v>
                </c:pt>
                <c:pt idx="2044">
                  <c:v>53832</c:v>
                </c:pt>
                <c:pt idx="2045">
                  <c:v>53840</c:v>
                </c:pt>
                <c:pt idx="2046">
                  <c:v>53848</c:v>
                </c:pt>
                <c:pt idx="2047">
                  <c:v>53854</c:v>
                </c:pt>
                <c:pt idx="2048">
                  <c:v>53861</c:v>
                </c:pt>
                <c:pt idx="2049">
                  <c:v>53869</c:v>
                </c:pt>
                <c:pt idx="2050">
                  <c:v>53876</c:v>
                </c:pt>
                <c:pt idx="2051">
                  <c:v>53883</c:v>
                </c:pt>
                <c:pt idx="2052">
                  <c:v>53890</c:v>
                </c:pt>
                <c:pt idx="2053">
                  <c:v>53897</c:v>
                </c:pt>
                <c:pt idx="2054">
                  <c:v>53904</c:v>
                </c:pt>
                <c:pt idx="2055">
                  <c:v>53911</c:v>
                </c:pt>
                <c:pt idx="2056">
                  <c:v>53918</c:v>
                </c:pt>
                <c:pt idx="2057">
                  <c:v>53925</c:v>
                </c:pt>
                <c:pt idx="2058">
                  <c:v>53932</c:v>
                </c:pt>
                <c:pt idx="2059">
                  <c:v>53939</c:v>
                </c:pt>
                <c:pt idx="2060">
                  <c:v>53946</c:v>
                </c:pt>
                <c:pt idx="2061">
                  <c:v>53953</c:v>
                </c:pt>
                <c:pt idx="2062">
                  <c:v>53960</c:v>
                </c:pt>
                <c:pt idx="2063">
                  <c:v>53967</c:v>
                </c:pt>
                <c:pt idx="2064">
                  <c:v>53974</c:v>
                </c:pt>
                <c:pt idx="2065">
                  <c:v>53981</c:v>
                </c:pt>
                <c:pt idx="2066">
                  <c:v>53988</c:v>
                </c:pt>
                <c:pt idx="2067">
                  <c:v>53995</c:v>
                </c:pt>
                <c:pt idx="2068">
                  <c:v>54002</c:v>
                </c:pt>
                <c:pt idx="2069">
                  <c:v>54009</c:v>
                </c:pt>
                <c:pt idx="2070">
                  <c:v>54016</c:v>
                </c:pt>
                <c:pt idx="2071">
                  <c:v>54023</c:v>
                </c:pt>
                <c:pt idx="2072">
                  <c:v>54030</c:v>
                </c:pt>
                <c:pt idx="2073">
                  <c:v>54037</c:v>
                </c:pt>
                <c:pt idx="2074">
                  <c:v>54044</c:v>
                </c:pt>
                <c:pt idx="2075">
                  <c:v>54056</c:v>
                </c:pt>
                <c:pt idx="2076">
                  <c:v>54060</c:v>
                </c:pt>
                <c:pt idx="2077">
                  <c:v>54066</c:v>
                </c:pt>
                <c:pt idx="2078">
                  <c:v>54073</c:v>
                </c:pt>
                <c:pt idx="2079">
                  <c:v>54080</c:v>
                </c:pt>
                <c:pt idx="2080">
                  <c:v>54087</c:v>
                </c:pt>
                <c:pt idx="2081">
                  <c:v>54094</c:v>
                </c:pt>
                <c:pt idx="2082">
                  <c:v>54101</c:v>
                </c:pt>
                <c:pt idx="2083">
                  <c:v>54108</c:v>
                </c:pt>
                <c:pt idx="2084">
                  <c:v>54115</c:v>
                </c:pt>
                <c:pt idx="2085">
                  <c:v>54122</c:v>
                </c:pt>
                <c:pt idx="2086">
                  <c:v>54129</c:v>
                </c:pt>
                <c:pt idx="2087">
                  <c:v>54136</c:v>
                </c:pt>
                <c:pt idx="2088">
                  <c:v>54143</c:v>
                </c:pt>
                <c:pt idx="2089">
                  <c:v>54150</c:v>
                </c:pt>
                <c:pt idx="2090">
                  <c:v>54157</c:v>
                </c:pt>
                <c:pt idx="2091">
                  <c:v>54164</c:v>
                </c:pt>
                <c:pt idx="2092">
                  <c:v>54171</c:v>
                </c:pt>
                <c:pt idx="2093">
                  <c:v>54178</c:v>
                </c:pt>
                <c:pt idx="2094">
                  <c:v>54185</c:v>
                </c:pt>
                <c:pt idx="2095">
                  <c:v>54193</c:v>
                </c:pt>
                <c:pt idx="2096">
                  <c:v>54199</c:v>
                </c:pt>
                <c:pt idx="2097">
                  <c:v>54206</c:v>
                </c:pt>
                <c:pt idx="2098">
                  <c:v>54213</c:v>
                </c:pt>
                <c:pt idx="2099">
                  <c:v>54220</c:v>
                </c:pt>
                <c:pt idx="2100">
                  <c:v>54227</c:v>
                </c:pt>
                <c:pt idx="2101">
                  <c:v>54234</c:v>
                </c:pt>
                <c:pt idx="2102">
                  <c:v>54241</c:v>
                </c:pt>
                <c:pt idx="2103">
                  <c:v>54248</c:v>
                </c:pt>
                <c:pt idx="2104">
                  <c:v>54255</c:v>
                </c:pt>
                <c:pt idx="2105">
                  <c:v>54262</c:v>
                </c:pt>
                <c:pt idx="2106">
                  <c:v>54269</c:v>
                </c:pt>
                <c:pt idx="2107">
                  <c:v>54276</c:v>
                </c:pt>
                <c:pt idx="2108">
                  <c:v>54283</c:v>
                </c:pt>
                <c:pt idx="2109">
                  <c:v>54290</c:v>
                </c:pt>
                <c:pt idx="2110">
                  <c:v>54297</c:v>
                </c:pt>
                <c:pt idx="2111">
                  <c:v>54304</c:v>
                </c:pt>
                <c:pt idx="2112">
                  <c:v>54311</c:v>
                </c:pt>
                <c:pt idx="2113">
                  <c:v>54318</c:v>
                </c:pt>
                <c:pt idx="2114">
                  <c:v>54325</c:v>
                </c:pt>
                <c:pt idx="2115">
                  <c:v>54332</c:v>
                </c:pt>
                <c:pt idx="2116">
                  <c:v>54339</c:v>
                </c:pt>
                <c:pt idx="2117">
                  <c:v>54346</c:v>
                </c:pt>
                <c:pt idx="2118">
                  <c:v>54353</c:v>
                </c:pt>
                <c:pt idx="2119">
                  <c:v>54360</c:v>
                </c:pt>
                <c:pt idx="2120">
                  <c:v>54367</c:v>
                </c:pt>
                <c:pt idx="2121">
                  <c:v>54374</c:v>
                </c:pt>
                <c:pt idx="2122">
                  <c:v>54381</c:v>
                </c:pt>
                <c:pt idx="2123">
                  <c:v>54388</c:v>
                </c:pt>
                <c:pt idx="2124">
                  <c:v>54395</c:v>
                </c:pt>
                <c:pt idx="2125">
                  <c:v>54402</c:v>
                </c:pt>
                <c:pt idx="2126">
                  <c:v>54409</c:v>
                </c:pt>
                <c:pt idx="2127">
                  <c:v>54420</c:v>
                </c:pt>
                <c:pt idx="2128">
                  <c:v>54427</c:v>
                </c:pt>
                <c:pt idx="2129">
                  <c:v>54431</c:v>
                </c:pt>
                <c:pt idx="2130">
                  <c:v>54437</c:v>
                </c:pt>
                <c:pt idx="2131">
                  <c:v>54444</c:v>
                </c:pt>
                <c:pt idx="2132">
                  <c:v>54451</c:v>
                </c:pt>
                <c:pt idx="2133">
                  <c:v>54458</c:v>
                </c:pt>
                <c:pt idx="2134">
                  <c:v>54465</c:v>
                </c:pt>
                <c:pt idx="2135">
                  <c:v>54472</c:v>
                </c:pt>
                <c:pt idx="2136">
                  <c:v>54479</c:v>
                </c:pt>
                <c:pt idx="2137">
                  <c:v>54486</c:v>
                </c:pt>
                <c:pt idx="2138">
                  <c:v>54493</c:v>
                </c:pt>
                <c:pt idx="2139">
                  <c:v>54500</c:v>
                </c:pt>
                <c:pt idx="2140">
                  <c:v>54507</c:v>
                </c:pt>
                <c:pt idx="2141">
                  <c:v>54514</c:v>
                </c:pt>
                <c:pt idx="2142">
                  <c:v>54521</c:v>
                </c:pt>
                <c:pt idx="2143">
                  <c:v>54528</c:v>
                </c:pt>
                <c:pt idx="2144">
                  <c:v>54535</c:v>
                </c:pt>
                <c:pt idx="2145">
                  <c:v>54542</c:v>
                </c:pt>
                <c:pt idx="2146">
                  <c:v>54549</c:v>
                </c:pt>
                <c:pt idx="2147">
                  <c:v>54556</c:v>
                </c:pt>
                <c:pt idx="2148">
                  <c:v>54563</c:v>
                </c:pt>
                <c:pt idx="2149">
                  <c:v>54571</c:v>
                </c:pt>
                <c:pt idx="2150">
                  <c:v>54577</c:v>
                </c:pt>
                <c:pt idx="2151">
                  <c:v>54584</c:v>
                </c:pt>
                <c:pt idx="2152">
                  <c:v>54591</c:v>
                </c:pt>
                <c:pt idx="2153">
                  <c:v>54598</c:v>
                </c:pt>
                <c:pt idx="2154">
                  <c:v>54605</c:v>
                </c:pt>
                <c:pt idx="2155">
                  <c:v>54612</c:v>
                </c:pt>
                <c:pt idx="2156">
                  <c:v>54619</c:v>
                </c:pt>
                <c:pt idx="2157">
                  <c:v>54626</c:v>
                </c:pt>
                <c:pt idx="2158">
                  <c:v>54633</c:v>
                </c:pt>
                <c:pt idx="2159">
                  <c:v>54640</c:v>
                </c:pt>
                <c:pt idx="2160">
                  <c:v>54647</c:v>
                </c:pt>
                <c:pt idx="2161">
                  <c:v>54654</c:v>
                </c:pt>
                <c:pt idx="2162">
                  <c:v>54661</c:v>
                </c:pt>
                <c:pt idx="2163">
                  <c:v>54668</c:v>
                </c:pt>
                <c:pt idx="2164">
                  <c:v>54675</c:v>
                </c:pt>
                <c:pt idx="2165">
                  <c:v>54682</c:v>
                </c:pt>
                <c:pt idx="2166">
                  <c:v>54689</c:v>
                </c:pt>
                <c:pt idx="2167">
                  <c:v>54696</c:v>
                </c:pt>
                <c:pt idx="2168">
                  <c:v>54703</c:v>
                </c:pt>
                <c:pt idx="2169">
                  <c:v>54710</c:v>
                </c:pt>
                <c:pt idx="2170">
                  <c:v>54717</c:v>
                </c:pt>
                <c:pt idx="2171">
                  <c:v>54724</c:v>
                </c:pt>
                <c:pt idx="2172">
                  <c:v>54731</c:v>
                </c:pt>
                <c:pt idx="2173">
                  <c:v>54738</c:v>
                </c:pt>
                <c:pt idx="2174">
                  <c:v>54745</c:v>
                </c:pt>
                <c:pt idx="2175">
                  <c:v>54752</c:v>
                </c:pt>
                <c:pt idx="2176">
                  <c:v>54759</c:v>
                </c:pt>
                <c:pt idx="2177">
                  <c:v>54766</c:v>
                </c:pt>
                <c:pt idx="2178">
                  <c:v>54773</c:v>
                </c:pt>
                <c:pt idx="2179">
                  <c:v>54780</c:v>
                </c:pt>
                <c:pt idx="2180">
                  <c:v>54787</c:v>
                </c:pt>
                <c:pt idx="2181">
                  <c:v>54795</c:v>
                </c:pt>
                <c:pt idx="2182">
                  <c:v>54801</c:v>
                </c:pt>
                <c:pt idx="2183">
                  <c:v>54808</c:v>
                </c:pt>
                <c:pt idx="2184">
                  <c:v>54815</c:v>
                </c:pt>
                <c:pt idx="2185">
                  <c:v>54822</c:v>
                </c:pt>
                <c:pt idx="2186">
                  <c:v>54829</c:v>
                </c:pt>
                <c:pt idx="2187">
                  <c:v>54836</c:v>
                </c:pt>
                <c:pt idx="2188">
                  <c:v>54843</c:v>
                </c:pt>
                <c:pt idx="2189">
                  <c:v>54850</c:v>
                </c:pt>
                <c:pt idx="2190">
                  <c:v>54857</c:v>
                </c:pt>
                <c:pt idx="2191">
                  <c:v>54864</c:v>
                </c:pt>
                <c:pt idx="2192">
                  <c:v>54871</c:v>
                </c:pt>
                <c:pt idx="2193">
                  <c:v>54878</c:v>
                </c:pt>
                <c:pt idx="2194">
                  <c:v>54885</c:v>
                </c:pt>
                <c:pt idx="2195">
                  <c:v>54892</c:v>
                </c:pt>
                <c:pt idx="2196">
                  <c:v>54899</c:v>
                </c:pt>
                <c:pt idx="2197">
                  <c:v>54906</c:v>
                </c:pt>
                <c:pt idx="2198">
                  <c:v>54913</c:v>
                </c:pt>
                <c:pt idx="2199">
                  <c:v>54920</c:v>
                </c:pt>
                <c:pt idx="2200">
                  <c:v>54928</c:v>
                </c:pt>
                <c:pt idx="2201">
                  <c:v>54934</c:v>
                </c:pt>
                <c:pt idx="2202">
                  <c:v>54941</c:v>
                </c:pt>
                <c:pt idx="2203">
                  <c:v>54948</c:v>
                </c:pt>
                <c:pt idx="2204">
                  <c:v>54955</c:v>
                </c:pt>
                <c:pt idx="2205">
                  <c:v>54962</c:v>
                </c:pt>
                <c:pt idx="2206">
                  <c:v>54969</c:v>
                </c:pt>
                <c:pt idx="2207">
                  <c:v>54976</c:v>
                </c:pt>
                <c:pt idx="2208">
                  <c:v>54983</c:v>
                </c:pt>
                <c:pt idx="2209">
                  <c:v>54990</c:v>
                </c:pt>
                <c:pt idx="2210">
                  <c:v>54997</c:v>
                </c:pt>
                <c:pt idx="2211">
                  <c:v>55004</c:v>
                </c:pt>
                <c:pt idx="2212">
                  <c:v>55011</c:v>
                </c:pt>
                <c:pt idx="2213">
                  <c:v>55018</c:v>
                </c:pt>
                <c:pt idx="2214">
                  <c:v>55025</c:v>
                </c:pt>
                <c:pt idx="2215">
                  <c:v>55032</c:v>
                </c:pt>
                <c:pt idx="2216">
                  <c:v>55039</c:v>
                </c:pt>
                <c:pt idx="2217">
                  <c:v>55046</c:v>
                </c:pt>
                <c:pt idx="2218">
                  <c:v>55053</c:v>
                </c:pt>
                <c:pt idx="2219">
                  <c:v>55060</c:v>
                </c:pt>
                <c:pt idx="2220">
                  <c:v>55067</c:v>
                </c:pt>
                <c:pt idx="2221">
                  <c:v>55074</c:v>
                </c:pt>
                <c:pt idx="2222">
                  <c:v>55081</c:v>
                </c:pt>
                <c:pt idx="2223">
                  <c:v>55088</c:v>
                </c:pt>
                <c:pt idx="2224">
                  <c:v>55095</c:v>
                </c:pt>
                <c:pt idx="2225">
                  <c:v>55102</c:v>
                </c:pt>
                <c:pt idx="2226">
                  <c:v>55109</c:v>
                </c:pt>
                <c:pt idx="2227">
                  <c:v>55116</c:v>
                </c:pt>
                <c:pt idx="2228">
                  <c:v>55123</c:v>
                </c:pt>
                <c:pt idx="2229">
                  <c:v>55130</c:v>
                </c:pt>
                <c:pt idx="2230">
                  <c:v>55137</c:v>
                </c:pt>
                <c:pt idx="2231">
                  <c:v>55144</c:v>
                </c:pt>
                <c:pt idx="2232">
                  <c:v>55151</c:v>
                </c:pt>
                <c:pt idx="2233">
                  <c:v>55158</c:v>
                </c:pt>
                <c:pt idx="2234">
                  <c:v>55165</c:v>
                </c:pt>
                <c:pt idx="2235">
                  <c:v>55172</c:v>
                </c:pt>
                <c:pt idx="2236">
                  <c:v>55179</c:v>
                </c:pt>
                <c:pt idx="2237">
                  <c:v>55186</c:v>
                </c:pt>
                <c:pt idx="2238">
                  <c:v>55193</c:v>
                </c:pt>
                <c:pt idx="2239">
                  <c:v>55200</c:v>
                </c:pt>
                <c:pt idx="2240">
                  <c:v>55207</c:v>
                </c:pt>
                <c:pt idx="2241">
                  <c:v>55214</c:v>
                </c:pt>
                <c:pt idx="2242">
                  <c:v>55221</c:v>
                </c:pt>
                <c:pt idx="2243">
                  <c:v>55228</c:v>
                </c:pt>
                <c:pt idx="2244">
                  <c:v>55235</c:v>
                </c:pt>
                <c:pt idx="2245">
                  <c:v>55242</c:v>
                </c:pt>
                <c:pt idx="2246">
                  <c:v>55249</c:v>
                </c:pt>
                <c:pt idx="2247">
                  <c:v>55256</c:v>
                </c:pt>
                <c:pt idx="2248">
                  <c:v>55263</c:v>
                </c:pt>
                <c:pt idx="2249">
                  <c:v>55270</c:v>
                </c:pt>
                <c:pt idx="2250">
                  <c:v>55277</c:v>
                </c:pt>
                <c:pt idx="2251">
                  <c:v>55285</c:v>
                </c:pt>
                <c:pt idx="2252">
                  <c:v>55291</c:v>
                </c:pt>
                <c:pt idx="2253">
                  <c:v>55298</c:v>
                </c:pt>
                <c:pt idx="2254">
                  <c:v>55305</c:v>
                </c:pt>
                <c:pt idx="2255">
                  <c:v>55312</c:v>
                </c:pt>
                <c:pt idx="2256">
                  <c:v>55319</c:v>
                </c:pt>
                <c:pt idx="2257">
                  <c:v>55326</c:v>
                </c:pt>
                <c:pt idx="2258">
                  <c:v>55333</c:v>
                </c:pt>
                <c:pt idx="2259">
                  <c:v>55340</c:v>
                </c:pt>
                <c:pt idx="2260">
                  <c:v>55347</c:v>
                </c:pt>
                <c:pt idx="2261">
                  <c:v>55354</c:v>
                </c:pt>
                <c:pt idx="2262">
                  <c:v>55361</c:v>
                </c:pt>
                <c:pt idx="2263">
                  <c:v>55368</c:v>
                </c:pt>
                <c:pt idx="2264">
                  <c:v>55375</c:v>
                </c:pt>
                <c:pt idx="2265">
                  <c:v>55382</c:v>
                </c:pt>
                <c:pt idx="2266">
                  <c:v>55389</c:v>
                </c:pt>
                <c:pt idx="2267">
                  <c:v>55396</c:v>
                </c:pt>
                <c:pt idx="2268">
                  <c:v>55403</c:v>
                </c:pt>
                <c:pt idx="2269">
                  <c:v>55410</c:v>
                </c:pt>
                <c:pt idx="2270">
                  <c:v>55417</c:v>
                </c:pt>
                <c:pt idx="2271">
                  <c:v>55424</c:v>
                </c:pt>
                <c:pt idx="2272">
                  <c:v>55431</c:v>
                </c:pt>
                <c:pt idx="2273">
                  <c:v>55438</c:v>
                </c:pt>
                <c:pt idx="2274">
                  <c:v>55445</c:v>
                </c:pt>
                <c:pt idx="2275">
                  <c:v>55452</c:v>
                </c:pt>
                <c:pt idx="2276">
                  <c:v>55459</c:v>
                </c:pt>
                <c:pt idx="2277">
                  <c:v>55466</c:v>
                </c:pt>
                <c:pt idx="2278">
                  <c:v>55473</c:v>
                </c:pt>
                <c:pt idx="2279">
                  <c:v>55480</c:v>
                </c:pt>
                <c:pt idx="2280">
                  <c:v>55487</c:v>
                </c:pt>
                <c:pt idx="2281">
                  <c:v>55494</c:v>
                </c:pt>
                <c:pt idx="2282">
                  <c:v>55501</c:v>
                </c:pt>
                <c:pt idx="2283">
                  <c:v>55508</c:v>
                </c:pt>
                <c:pt idx="2284">
                  <c:v>55516</c:v>
                </c:pt>
                <c:pt idx="2285">
                  <c:v>55523</c:v>
                </c:pt>
                <c:pt idx="2286">
                  <c:v>55530</c:v>
                </c:pt>
                <c:pt idx="2287">
                  <c:v>55537</c:v>
                </c:pt>
                <c:pt idx="2288">
                  <c:v>55544</c:v>
                </c:pt>
                <c:pt idx="2289">
                  <c:v>55551</c:v>
                </c:pt>
                <c:pt idx="2290">
                  <c:v>55558</c:v>
                </c:pt>
                <c:pt idx="2291">
                  <c:v>55565</c:v>
                </c:pt>
                <c:pt idx="2292">
                  <c:v>55572</c:v>
                </c:pt>
                <c:pt idx="2293">
                  <c:v>55579</c:v>
                </c:pt>
                <c:pt idx="2294">
                  <c:v>55586</c:v>
                </c:pt>
                <c:pt idx="2295">
                  <c:v>55593</c:v>
                </c:pt>
                <c:pt idx="2296">
                  <c:v>55600</c:v>
                </c:pt>
                <c:pt idx="2297">
                  <c:v>55607</c:v>
                </c:pt>
                <c:pt idx="2298">
                  <c:v>55614</c:v>
                </c:pt>
                <c:pt idx="2299">
                  <c:v>55621</c:v>
                </c:pt>
                <c:pt idx="2300">
                  <c:v>55632</c:v>
                </c:pt>
                <c:pt idx="2301">
                  <c:v>55635</c:v>
                </c:pt>
                <c:pt idx="2302">
                  <c:v>55645</c:v>
                </c:pt>
                <c:pt idx="2303">
                  <c:v>55652</c:v>
                </c:pt>
                <c:pt idx="2304">
                  <c:v>55659</c:v>
                </c:pt>
                <c:pt idx="2305">
                  <c:v>55666</c:v>
                </c:pt>
                <c:pt idx="2306">
                  <c:v>55674</c:v>
                </c:pt>
                <c:pt idx="2307">
                  <c:v>55682</c:v>
                </c:pt>
                <c:pt idx="2308">
                  <c:v>55688</c:v>
                </c:pt>
                <c:pt idx="2309">
                  <c:v>55696</c:v>
                </c:pt>
                <c:pt idx="2310">
                  <c:v>55703</c:v>
                </c:pt>
                <c:pt idx="2311">
                  <c:v>55710</c:v>
                </c:pt>
                <c:pt idx="2312">
                  <c:v>55717</c:v>
                </c:pt>
                <c:pt idx="2313">
                  <c:v>55724</c:v>
                </c:pt>
                <c:pt idx="2314">
                  <c:v>55731</c:v>
                </c:pt>
                <c:pt idx="2315">
                  <c:v>55738</c:v>
                </c:pt>
                <c:pt idx="2316">
                  <c:v>55745</c:v>
                </c:pt>
                <c:pt idx="2317">
                  <c:v>55752</c:v>
                </c:pt>
                <c:pt idx="2318">
                  <c:v>55759</c:v>
                </c:pt>
                <c:pt idx="2319">
                  <c:v>55766</c:v>
                </c:pt>
                <c:pt idx="2320">
                  <c:v>55773</c:v>
                </c:pt>
                <c:pt idx="2321">
                  <c:v>55780</c:v>
                </c:pt>
                <c:pt idx="2322">
                  <c:v>55787</c:v>
                </c:pt>
                <c:pt idx="2323">
                  <c:v>55794</c:v>
                </c:pt>
                <c:pt idx="2324">
                  <c:v>55801</c:v>
                </c:pt>
                <c:pt idx="2325">
                  <c:v>55808</c:v>
                </c:pt>
                <c:pt idx="2326">
                  <c:v>55815</c:v>
                </c:pt>
                <c:pt idx="2327">
                  <c:v>55822</c:v>
                </c:pt>
                <c:pt idx="2328">
                  <c:v>55829</c:v>
                </c:pt>
                <c:pt idx="2329">
                  <c:v>55836</c:v>
                </c:pt>
                <c:pt idx="2330">
                  <c:v>55843</c:v>
                </c:pt>
                <c:pt idx="2331">
                  <c:v>55850</c:v>
                </c:pt>
                <c:pt idx="2332">
                  <c:v>55857</c:v>
                </c:pt>
                <c:pt idx="2333">
                  <c:v>55864</c:v>
                </c:pt>
                <c:pt idx="2334">
                  <c:v>55871</c:v>
                </c:pt>
                <c:pt idx="2335">
                  <c:v>55883</c:v>
                </c:pt>
                <c:pt idx="2336">
                  <c:v>55887</c:v>
                </c:pt>
                <c:pt idx="2337">
                  <c:v>55893</c:v>
                </c:pt>
                <c:pt idx="2338">
                  <c:v>55900</c:v>
                </c:pt>
                <c:pt idx="2339">
                  <c:v>55907</c:v>
                </c:pt>
                <c:pt idx="2340">
                  <c:v>55914</c:v>
                </c:pt>
                <c:pt idx="2341">
                  <c:v>55921</c:v>
                </c:pt>
                <c:pt idx="2342">
                  <c:v>55928</c:v>
                </c:pt>
                <c:pt idx="2343">
                  <c:v>55935</c:v>
                </c:pt>
                <c:pt idx="2344">
                  <c:v>55942</c:v>
                </c:pt>
                <c:pt idx="2345">
                  <c:v>55949</c:v>
                </c:pt>
                <c:pt idx="2346">
                  <c:v>55956</c:v>
                </c:pt>
                <c:pt idx="2347">
                  <c:v>55963</c:v>
                </c:pt>
                <c:pt idx="2348">
                  <c:v>55970</c:v>
                </c:pt>
                <c:pt idx="2349">
                  <c:v>55977</c:v>
                </c:pt>
                <c:pt idx="2350">
                  <c:v>55984</c:v>
                </c:pt>
                <c:pt idx="2351">
                  <c:v>55991</c:v>
                </c:pt>
                <c:pt idx="2352">
                  <c:v>55998</c:v>
                </c:pt>
                <c:pt idx="2353">
                  <c:v>56006</c:v>
                </c:pt>
                <c:pt idx="2354">
                  <c:v>56012</c:v>
                </c:pt>
                <c:pt idx="2355">
                  <c:v>56020</c:v>
                </c:pt>
                <c:pt idx="2356">
                  <c:v>56026</c:v>
                </c:pt>
                <c:pt idx="2357">
                  <c:v>56033</c:v>
                </c:pt>
                <c:pt idx="2358">
                  <c:v>56040</c:v>
                </c:pt>
                <c:pt idx="2359">
                  <c:v>56047</c:v>
                </c:pt>
                <c:pt idx="2360">
                  <c:v>56054</c:v>
                </c:pt>
                <c:pt idx="2361">
                  <c:v>56061</c:v>
                </c:pt>
                <c:pt idx="2362">
                  <c:v>56068</c:v>
                </c:pt>
                <c:pt idx="2363">
                  <c:v>56075</c:v>
                </c:pt>
                <c:pt idx="2364">
                  <c:v>56082</c:v>
                </c:pt>
                <c:pt idx="2365">
                  <c:v>56089</c:v>
                </c:pt>
                <c:pt idx="2366">
                  <c:v>56096</c:v>
                </c:pt>
                <c:pt idx="2367">
                  <c:v>56103</c:v>
                </c:pt>
                <c:pt idx="2368">
                  <c:v>56110</c:v>
                </c:pt>
                <c:pt idx="2369">
                  <c:v>56117</c:v>
                </c:pt>
                <c:pt idx="2370">
                  <c:v>56124</c:v>
                </c:pt>
                <c:pt idx="2371">
                  <c:v>56131</c:v>
                </c:pt>
                <c:pt idx="2372">
                  <c:v>56138</c:v>
                </c:pt>
                <c:pt idx="2373">
                  <c:v>56145</c:v>
                </c:pt>
                <c:pt idx="2374">
                  <c:v>56152</c:v>
                </c:pt>
                <c:pt idx="2375">
                  <c:v>56159</c:v>
                </c:pt>
                <c:pt idx="2376">
                  <c:v>56166</c:v>
                </c:pt>
                <c:pt idx="2377">
                  <c:v>56173</c:v>
                </c:pt>
                <c:pt idx="2378">
                  <c:v>56180</c:v>
                </c:pt>
                <c:pt idx="2379">
                  <c:v>56187</c:v>
                </c:pt>
                <c:pt idx="2380">
                  <c:v>56194</c:v>
                </c:pt>
                <c:pt idx="2381">
                  <c:v>56201</c:v>
                </c:pt>
                <c:pt idx="2382">
                  <c:v>56208</c:v>
                </c:pt>
                <c:pt idx="2383">
                  <c:v>56215</c:v>
                </c:pt>
                <c:pt idx="2384">
                  <c:v>56222</c:v>
                </c:pt>
                <c:pt idx="2385">
                  <c:v>56229</c:v>
                </c:pt>
                <c:pt idx="2386">
                  <c:v>56236</c:v>
                </c:pt>
                <c:pt idx="2387">
                  <c:v>56248</c:v>
                </c:pt>
                <c:pt idx="2388">
                  <c:v>56254</c:v>
                </c:pt>
                <c:pt idx="2389">
                  <c:v>56258</c:v>
                </c:pt>
                <c:pt idx="2390">
                  <c:v>56265</c:v>
                </c:pt>
                <c:pt idx="2391">
                  <c:v>56272</c:v>
                </c:pt>
                <c:pt idx="2392">
                  <c:v>56279</c:v>
                </c:pt>
                <c:pt idx="2393">
                  <c:v>56286</c:v>
                </c:pt>
                <c:pt idx="2394">
                  <c:v>56293</c:v>
                </c:pt>
                <c:pt idx="2395">
                  <c:v>56300</c:v>
                </c:pt>
                <c:pt idx="2396">
                  <c:v>56307</c:v>
                </c:pt>
                <c:pt idx="2397">
                  <c:v>56314</c:v>
                </c:pt>
                <c:pt idx="2398">
                  <c:v>56321</c:v>
                </c:pt>
                <c:pt idx="2399">
                  <c:v>56328</c:v>
                </c:pt>
                <c:pt idx="2400">
                  <c:v>56339</c:v>
                </c:pt>
                <c:pt idx="2401">
                  <c:v>56342</c:v>
                </c:pt>
                <c:pt idx="2402">
                  <c:v>56349</c:v>
                </c:pt>
                <c:pt idx="2403">
                  <c:v>56356</c:v>
                </c:pt>
                <c:pt idx="2404">
                  <c:v>56363</c:v>
                </c:pt>
                <c:pt idx="2405">
                  <c:v>56373</c:v>
                </c:pt>
                <c:pt idx="2406">
                  <c:v>56380</c:v>
                </c:pt>
                <c:pt idx="2407">
                  <c:v>56384</c:v>
                </c:pt>
                <c:pt idx="2408">
                  <c:v>56391</c:v>
                </c:pt>
                <c:pt idx="2409">
                  <c:v>56398</c:v>
                </c:pt>
                <c:pt idx="2410">
                  <c:v>56405</c:v>
                </c:pt>
                <c:pt idx="2411">
                  <c:v>56412</c:v>
                </c:pt>
                <c:pt idx="2412">
                  <c:v>56422</c:v>
                </c:pt>
                <c:pt idx="2413">
                  <c:v>56426</c:v>
                </c:pt>
                <c:pt idx="2414">
                  <c:v>56433</c:v>
                </c:pt>
                <c:pt idx="2415">
                  <c:v>56440</c:v>
                </c:pt>
                <c:pt idx="2416">
                  <c:v>56447</c:v>
                </c:pt>
                <c:pt idx="2417">
                  <c:v>56454</c:v>
                </c:pt>
                <c:pt idx="2418">
                  <c:v>56461</c:v>
                </c:pt>
                <c:pt idx="2419">
                  <c:v>56468</c:v>
                </c:pt>
                <c:pt idx="2420">
                  <c:v>56475</c:v>
                </c:pt>
                <c:pt idx="2421">
                  <c:v>56482</c:v>
                </c:pt>
                <c:pt idx="2422">
                  <c:v>56489</c:v>
                </c:pt>
                <c:pt idx="2423">
                  <c:v>56496</c:v>
                </c:pt>
                <c:pt idx="2424">
                  <c:v>56503</c:v>
                </c:pt>
                <c:pt idx="2425">
                  <c:v>56510</c:v>
                </c:pt>
                <c:pt idx="2426">
                  <c:v>56517</c:v>
                </c:pt>
                <c:pt idx="2427">
                  <c:v>56524</c:v>
                </c:pt>
                <c:pt idx="2428">
                  <c:v>56531</c:v>
                </c:pt>
                <c:pt idx="2429">
                  <c:v>56538</c:v>
                </c:pt>
                <c:pt idx="2430">
                  <c:v>56545</c:v>
                </c:pt>
                <c:pt idx="2431">
                  <c:v>56552</c:v>
                </c:pt>
                <c:pt idx="2432">
                  <c:v>56559</c:v>
                </c:pt>
                <c:pt idx="2433">
                  <c:v>56566</c:v>
                </c:pt>
                <c:pt idx="2434">
                  <c:v>56573</c:v>
                </c:pt>
                <c:pt idx="2435">
                  <c:v>56580</c:v>
                </c:pt>
                <c:pt idx="2436">
                  <c:v>56587</c:v>
                </c:pt>
                <c:pt idx="2437">
                  <c:v>56594</c:v>
                </c:pt>
                <c:pt idx="2438">
                  <c:v>56601</c:v>
                </c:pt>
                <c:pt idx="2439">
                  <c:v>56612</c:v>
                </c:pt>
                <c:pt idx="2440">
                  <c:v>56619</c:v>
                </c:pt>
                <c:pt idx="2441">
                  <c:v>56625</c:v>
                </c:pt>
                <c:pt idx="2442">
                  <c:v>56632</c:v>
                </c:pt>
                <c:pt idx="2443">
                  <c:v>56639</c:v>
                </c:pt>
                <c:pt idx="2444">
                  <c:v>56646</c:v>
                </c:pt>
                <c:pt idx="2445">
                  <c:v>56653</c:v>
                </c:pt>
                <c:pt idx="2446">
                  <c:v>56660</c:v>
                </c:pt>
                <c:pt idx="2447">
                  <c:v>56667</c:v>
                </c:pt>
                <c:pt idx="2448">
                  <c:v>56674</c:v>
                </c:pt>
                <c:pt idx="2449">
                  <c:v>56681</c:v>
                </c:pt>
                <c:pt idx="2450">
                  <c:v>56688</c:v>
                </c:pt>
                <c:pt idx="2451">
                  <c:v>56695</c:v>
                </c:pt>
                <c:pt idx="2452">
                  <c:v>56702</c:v>
                </c:pt>
                <c:pt idx="2453">
                  <c:v>56709</c:v>
                </c:pt>
                <c:pt idx="2454">
                  <c:v>56716</c:v>
                </c:pt>
                <c:pt idx="2455">
                  <c:v>56725</c:v>
                </c:pt>
                <c:pt idx="2456">
                  <c:v>56730</c:v>
                </c:pt>
                <c:pt idx="2457">
                  <c:v>56737</c:v>
                </c:pt>
                <c:pt idx="2458">
                  <c:v>56744</c:v>
                </c:pt>
                <c:pt idx="2459">
                  <c:v>56751</c:v>
                </c:pt>
                <c:pt idx="2460">
                  <c:v>56758</c:v>
                </c:pt>
                <c:pt idx="2461">
                  <c:v>56766</c:v>
                </c:pt>
                <c:pt idx="2462">
                  <c:v>56774</c:v>
                </c:pt>
                <c:pt idx="2463">
                  <c:v>56780</c:v>
                </c:pt>
                <c:pt idx="2464">
                  <c:v>56787</c:v>
                </c:pt>
                <c:pt idx="2465">
                  <c:v>56795</c:v>
                </c:pt>
                <c:pt idx="2466">
                  <c:v>56802</c:v>
                </c:pt>
                <c:pt idx="2467">
                  <c:v>56809</c:v>
                </c:pt>
                <c:pt idx="2468">
                  <c:v>56816</c:v>
                </c:pt>
                <c:pt idx="2469">
                  <c:v>56823</c:v>
                </c:pt>
                <c:pt idx="2470">
                  <c:v>56830</c:v>
                </c:pt>
                <c:pt idx="2471">
                  <c:v>56837</c:v>
                </c:pt>
                <c:pt idx="2472">
                  <c:v>56844</c:v>
                </c:pt>
                <c:pt idx="2473">
                  <c:v>56851</c:v>
                </c:pt>
                <c:pt idx="2474">
                  <c:v>56858</c:v>
                </c:pt>
                <c:pt idx="2475">
                  <c:v>56865</c:v>
                </c:pt>
                <c:pt idx="2476">
                  <c:v>56872</c:v>
                </c:pt>
                <c:pt idx="2477">
                  <c:v>56879</c:v>
                </c:pt>
                <c:pt idx="2478">
                  <c:v>56886</c:v>
                </c:pt>
                <c:pt idx="2479">
                  <c:v>56893</c:v>
                </c:pt>
                <c:pt idx="2480">
                  <c:v>56900</c:v>
                </c:pt>
                <c:pt idx="2481">
                  <c:v>56907</c:v>
                </c:pt>
                <c:pt idx="2482">
                  <c:v>56914</c:v>
                </c:pt>
                <c:pt idx="2483">
                  <c:v>56921</c:v>
                </c:pt>
                <c:pt idx="2484">
                  <c:v>56928</c:v>
                </c:pt>
                <c:pt idx="2485">
                  <c:v>56935</c:v>
                </c:pt>
                <c:pt idx="2486">
                  <c:v>56942</c:v>
                </c:pt>
                <c:pt idx="2487">
                  <c:v>56949</c:v>
                </c:pt>
                <c:pt idx="2488">
                  <c:v>56956</c:v>
                </c:pt>
                <c:pt idx="2489">
                  <c:v>56963</c:v>
                </c:pt>
                <c:pt idx="2490">
                  <c:v>56970</c:v>
                </c:pt>
                <c:pt idx="2491">
                  <c:v>56977</c:v>
                </c:pt>
                <c:pt idx="2492">
                  <c:v>56984</c:v>
                </c:pt>
                <c:pt idx="2493">
                  <c:v>56991</c:v>
                </c:pt>
                <c:pt idx="2494">
                  <c:v>56998</c:v>
                </c:pt>
                <c:pt idx="2495">
                  <c:v>57005</c:v>
                </c:pt>
                <c:pt idx="2496">
                  <c:v>57012</c:v>
                </c:pt>
                <c:pt idx="2497">
                  <c:v>57019</c:v>
                </c:pt>
                <c:pt idx="2498">
                  <c:v>57026</c:v>
                </c:pt>
                <c:pt idx="2499">
                  <c:v>57033</c:v>
                </c:pt>
                <c:pt idx="2500">
                  <c:v>57040</c:v>
                </c:pt>
                <c:pt idx="2501">
                  <c:v>57047</c:v>
                </c:pt>
                <c:pt idx="2502">
                  <c:v>57054</c:v>
                </c:pt>
                <c:pt idx="2503">
                  <c:v>57061</c:v>
                </c:pt>
                <c:pt idx="2504">
                  <c:v>57068</c:v>
                </c:pt>
                <c:pt idx="2505">
                  <c:v>57076</c:v>
                </c:pt>
                <c:pt idx="2506">
                  <c:v>57083</c:v>
                </c:pt>
                <c:pt idx="2507">
                  <c:v>57090</c:v>
                </c:pt>
                <c:pt idx="2508">
                  <c:v>57097</c:v>
                </c:pt>
                <c:pt idx="2509">
                  <c:v>57104</c:v>
                </c:pt>
                <c:pt idx="2510">
                  <c:v>57112</c:v>
                </c:pt>
                <c:pt idx="2511">
                  <c:v>57118</c:v>
                </c:pt>
                <c:pt idx="2512">
                  <c:v>57125</c:v>
                </c:pt>
                <c:pt idx="2513">
                  <c:v>57132</c:v>
                </c:pt>
                <c:pt idx="2514">
                  <c:v>57139</c:v>
                </c:pt>
                <c:pt idx="2515">
                  <c:v>57146</c:v>
                </c:pt>
                <c:pt idx="2516">
                  <c:v>57153</c:v>
                </c:pt>
                <c:pt idx="2517">
                  <c:v>57160</c:v>
                </c:pt>
                <c:pt idx="2518">
                  <c:v>57167</c:v>
                </c:pt>
                <c:pt idx="2519">
                  <c:v>57174</c:v>
                </c:pt>
                <c:pt idx="2520">
                  <c:v>57181</c:v>
                </c:pt>
                <c:pt idx="2521">
                  <c:v>57188</c:v>
                </c:pt>
                <c:pt idx="2522">
                  <c:v>57195</c:v>
                </c:pt>
                <c:pt idx="2523">
                  <c:v>57202</c:v>
                </c:pt>
                <c:pt idx="2524">
                  <c:v>57209</c:v>
                </c:pt>
                <c:pt idx="2525">
                  <c:v>57216</c:v>
                </c:pt>
                <c:pt idx="2526">
                  <c:v>57223</c:v>
                </c:pt>
                <c:pt idx="2527">
                  <c:v>57230</c:v>
                </c:pt>
                <c:pt idx="2528">
                  <c:v>57237</c:v>
                </c:pt>
                <c:pt idx="2529">
                  <c:v>57244</c:v>
                </c:pt>
                <c:pt idx="2530">
                  <c:v>57251</c:v>
                </c:pt>
                <c:pt idx="2531">
                  <c:v>57258</c:v>
                </c:pt>
                <c:pt idx="2532">
                  <c:v>57265</c:v>
                </c:pt>
                <c:pt idx="2533">
                  <c:v>57272</c:v>
                </c:pt>
                <c:pt idx="2534">
                  <c:v>57279</c:v>
                </c:pt>
                <c:pt idx="2535">
                  <c:v>57286</c:v>
                </c:pt>
                <c:pt idx="2536">
                  <c:v>57293</c:v>
                </c:pt>
                <c:pt idx="2537">
                  <c:v>57300</c:v>
                </c:pt>
                <c:pt idx="2538">
                  <c:v>57307</c:v>
                </c:pt>
                <c:pt idx="2539">
                  <c:v>57314</c:v>
                </c:pt>
                <c:pt idx="2540">
                  <c:v>57321</c:v>
                </c:pt>
                <c:pt idx="2541">
                  <c:v>57328</c:v>
                </c:pt>
                <c:pt idx="2542">
                  <c:v>57335</c:v>
                </c:pt>
                <c:pt idx="2543">
                  <c:v>57343</c:v>
                </c:pt>
                <c:pt idx="2544">
                  <c:v>57350</c:v>
                </c:pt>
                <c:pt idx="2545">
                  <c:v>57357</c:v>
                </c:pt>
                <c:pt idx="2546">
                  <c:v>57364</c:v>
                </c:pt>
                <c:pt idx="2547">
                  <c:v>57371</c:v>
                </c:pt>
                <c:pt idx="2548">
                  <c:v>57378</c:v>
                </c:pt>
                <c:pt idx="2549">
                  <c:v>57385</c:v>
                </c:pt>
                <c:pt idx="2550">
                  <c:v>57392</c:v>
                </c:pt>
                <c:pt idx="2551">
                  <c:v>57399</c:v>
                </c:pt>
                <c:pt idx="2552">
                  <c:v>57406</c:v>
                </c:pt>
                <c:pt idx="2553">
                  <c:v>57413</c:v>
                </c:pt>
                <c:pt idx="2554">
                  <c:v>57420</c:v>
                </c:pt>
                <c:pt idx="2555">
                  <c:v>57427</c:v>
                </c:pt>
                <c:pt idx="2556">
                  <c:v>57434</c:v>
                </c:pt>
                <c:pt idx="2557">
                  <c:v>57441</c:v>
                </c:pt>
                <c:pt idx="2558">
                  <c:v>57448</c:v>
                </c:pt>
                <c:pt idx="2559">
                  <c:v>57459</c:v>
                </c:pt>
                <c:pt idx="2560">
                  <c:v>57462</c:v>
                </c:pt>
                <c:pt idx="2561">
                  <c:v>57469</c:v>
                </c:pt>
                <c:pt idx="2562">
                  <c:v>57476</c:v>
                </c:pt>
                <c:pt idx="2563">
                  <c:v>57483</c:v>
                </c:pt>
                <c:pt idx="2564">
                  <c:v>57490</c:v>
                </c:pt>
                <c:pt idx="2565">
                  <c:v>57500</c:v>
                </c:pt>
                <c:pt idx="2566">
                  <c:v>57504</c:v>
                </c:pt>
                <c:pt idx="2567">
                  <c:v>57511</c:v>
                </c:pt>
                <c:pt idx="2568">
                  <c:v>57521</c:v>
                </c:pt>
                <c:pt idx="2569">
                  <c:v>57525</c:v>
                </c:pt>
                <c:pt idx="2570">
                  <c:v>57532</c:v>
                </c:pt>
                <c:pt idx="2571">
                  <c:v>57539</c:v>
                </c:pt>
                <c:pt idx="2572">
                  <c:v>57546</c:v>
                </c:pt>
                <c:pt idx="2573">
                  <c:v>57553</c:v>
                </c:pt>
                <c:pt idx="2574">
                  <c:v>57560</c:v>
                </c:pt>
                <c:pt idx="2575">
                  <c:v>57567</c:v>
                </c:pt>
                <c:pt idx="2576">
                  <c:v>57574</c:v>
                </c:pt>
                <c:pt idx="2577">
                  <c:v>57581</c:v>
                </c:pt>
                <c:pt idx="2578">
                  <c:v>57588</c:v>
                </c:pt>
                <c:pt idx="2579">
                  <c:v>57595</c:v>
                </c:pt>
                <c:pt idx="2580">
                  <c:v>57602</c:v>
                </c:pt>
                <c:pt idx="2581">
                  <c:v>57609</c:v>
                </c:pt>
                <c:pt idx="2582">
                  <c:v>57616</c:v>
                </c:pt>
                <c:pt idx="2583">
                  <c:v>57623</c:v>
                </c:pt>
                <c:pt idx="2584">
                  <c:v>57630</c:v>
                </c:pt>
                <c:pt idx="2585">
                  <c:v>57637</c:v>
                </c:pt>
                <c:pt idx="2586">
                  <c:v>57644</c:v>
                </c:pt>
                <c:pt idx="2587">
                  <c:v>57651</c:v>
                </c:pt>
                <c:pt idx="2588">
                  <c:v>57658</c:v>
                </c:pt>
                <c:pt idx="2589">
                  <c:v>57665</c:v>
                </c:pt>
                <c:pt idx="2590">
                  <c:v>57672</c:v>
                </c:pt>
                <c:pt idx="2591">
                  <c:v>57679</c:v>
                </c:pt>
                <c:pt idx="2592">
                  <c:v>57686</c:v>
                </c:pt>
                <c:pt idx="2593">
                  <c:v>57693</c:v>
                </c:pt>
                <c:pt idx="2594">
                  <c:v>57700</c:v>
                </c:pt>
                <c:pt idx="2595">
                  <c:v>57712</c:v>
                </c:pt>
                <c:pt idx="2596">
                  <c:v>57717</c:v>
                </c:pt>
                <c:pt idx="2597">
                  <c:v>57724</c:v>
                </c:pt>
                <c:pt idx="2598">
                  <c:v>57731</c:v>
                </c:pt>
                <c:pt idx="2599">
                  <c:v>57738</c:v>
                </c:pt>
                <c:pt idx="2600">
                  <c:v>57745</c:v>
                </c:pt>
                <c:pt idx="2601">
                  <c:v>57752</c:v>
                </c:pt>
                <c:pt idx="2602">
                  <c:v>57759</c:v>
                </c:pt>
                <c:pt idx="2603">
                  <c:v>57766</c:v>
                </c:pt>
                <c:pt idx="2604">
                  <c:v>57773</c:v>
                </c:pt>
                <c:pt idx="2605">
                  <c:v>57780</c:v>
                </c:pt>
                <c:pt idx="2606">
                  <c:v>57787</c:v>
                </c:pt>
                <c:pt idx="2607">
                  <c:v>57794</c:v>
                </c:pt>
                <c:pt idx="2608">
                  <c:v>57801</c:v>
                </c:pt>
                <c:pt idx="2609">
                  <c:v>57808</c:v>
                </c:pt>
                <c:pt idx="2610">
                  <c:v>57817</c:v>
                </c:pt>
                <c:pt idx="2611">
                  <c:v>57822</c:v>
                </c:pt>
                <c:pt idx="2612">
                  <c:v>57829</c:v>
                </c:pt>
                <c:pt idx="2613">
                  <c:v>57836</c:v>
                </c:pt>
                <c:pt idx="2614">
                  <c:v>57843</c:v>
                </c:pt>
                <c:pt idx="2615">
                  <c:v>57850</c:v>
                </c:pt>
                <c:pt idx="2616">
                  <c:v>57858</c:v>
                </c:pt>
                <c:pt idx="2617">
                  <c:v>57866</c:v>
                </c:pt>
                <c:pt idx="2618">
                  <c:v>57872</c:v>
                </c:pt>
                <c:pt idx="2619">
                  <c:v>57879</c:v>
                </c:pt>
                <c:pt idx="2620">
                  <c:v>57887</c:v>
                </c:pt>
                <c:pt idx="2621">
                  <c:v>57894</c:v>
                </c:pt>
                <c:pt idx="2622">
                  <c:v>57901</c:v>
                </c:pt>
                <c:pt idx="2623">
                  <c:v>57908</c:v>
                </c:pt>
                <c:pt idx="2624">
                  <c:v>57915</c:v>
                </c:pt>
                <c:pt idx="2625">
                  <c:v>57922</c:v>
                </c:pt>
                <c:pt idx="2626">
                  <c:v>57929</c:v>
                </c:pt>
                <c:pt idx="2627">
                  <c:v>57936</c:v>
                </c:pt>
                <c:pt idx="2628">
                  <c:v>57943</c:v>
                </c:pt>
                <c:pt idx="2629">
                  <c:v>57950</c:v>
                </c:pt>
                <c:pt idx="2630">
                  <c:v>57957</c:v>
                </c:pt>
                <c:pt idx="2631">
                  <c:v>57964</c:v>
                </c:pt>
                <c:pt idx="2632">
                  <c:v>57971</c:v>
                </c:pt>
                <c:pt idx="2633">
                  <c:v>57978</c:v>
                </c:pt>
                <c:pt idx="2634">
                  <c:v>57985</c:v>
                </c:pt>
                <c:pt idx="2635">
                  <c:v>57992</c:v>
                </c:pt>
                <c:pt idx="2636">
                  <c:v>57999</c:v>
                </c:pt>
                <c:pt idx="2637">
                  <c:v>58006</c:v>
                </c:pt>
                <c:pt idx="2638">
                  <c:v>58013</c:v>
                </c:pt>
                <c:pt idx="2639">
                  <c:v>58020</c:v>
                </c:pt>
                <c:pt idx="2640">
                  <c:v>58027</c:v>
                </c:pt>
                <c:pt idx="2641">
                  <c:v>58034</c:v>
                </c:pt>
                <c:pt idx="2642">
                  <c:v>58041</c:v>
                </c:pt>
                <c:pt idx="2643">
                  <c:v>58048</c:v>
                </c:pt>
                <c:pt idx="2644">
                  <c:v>58055</c:v>
                </c:pt>
                <c:pt idx="2645">
                  <c:v>58062</c:v>
                </c:pt>
                <c:pt idx="2646">
                  <c:v>58074</c:v>
                </c:pt>
                <c:pt idx="2647">
                  <c:v>58078</c:v>
                </c:pt>
                <c:pt idx="2648">
                  <c:v>58084</c:v>
                </c:pt>
                <c:pt idx="2649">
                  <c:v>58091</c:v>
                </c:pt>
                <c:pt idx="2650">
                  <c:v>58098</c:v>
                </c:pt>
                <c:pt idx="2651">
                  <c:v>58105</c:v>
                </c:pt>
                <c:pt idx="2652">
                  <c:v>58112</c:v>
                </c:pt>
                <c:pt idx="2653">
                  <c:v>58119</c:v>
                </c:pt>
                <c:pt idx="2654">
                  <c:v>58126</c:v>
                </c:pt>
                <c:pt idx="2655">
                  <c:v>58133</c:v>
                </c:pt>
                <c:pt idx="2656">
                  <c:v>58140</c:v>
                </c:pt>
                <c:pt idx="2657">
                  <c:v>58147</c:v>
                </c:pt>
                <c:pt idx="2658">
                  <c:v>58154</c:v>
                </c:pt>
                <c:pt idx="2659">
                  <c:v>58161</c:v>
                </c:pt>
                <c:pt idx="2660">
                  <c:v>58168</c:v>
                </c:pt>
                <c:pt idx="2661">
                  <c:v>58175</c:v>
                </c:pt>
                <c:pt idx="2662">
                  <c:v>58182</c:v>
                </c:pt>
                <c:pt idx="2663">
                  <c:v>58189</c:v>
                </c:pt>
                <c:pt idx="2664">
                  <c:v>58197</c:v>
                </c:pt>
                <c:pt idx="2665">
                  <c:v>58204</c:v>
                </c:pt>
                <c:pt idx="2666">
                  <c:v>58210</c:v>
                </c:pt>
                <c:pt idx="2667">
                  <c:v>58217</c:v>
                </c:pt>
                <c:pt idx="2668">
                  <c:v>58224</c:v>
                </c:pt>
                <c:pt idx="2669">
                  <c:v>58231</c:v>
                </c:pt>
                <c:pt idx="2670">
                  <c:v>58238</c:v>
                </c:pt>
                <c:pt idx="2671">
                  <c:v>58245</c:v>
                </c:pt>
                <c:pt idx="2672">
                  <c:v>58252</c:v>
                </c:pt>
                <c:pt idx="2673">
                  <c:v>58259</c:v>
                </c:pt>
                <c:pt idx="2674">
                  <c:v>58266</c:v>
                </c:pt>
                <c:pt idx="2675">
                  <c:v>58273</c:v>
                </c:pt>
                <c:pt idx="2676">
                  <c:v>58280</c:v>
                </c:pt>
                <c:pt idx="2677">
                  <c:v>58287</c:v>
                </c:pt>
                <c:pt idx="2678">
                  <c:v>58294</c:v>
                </c:pt>
                <c:pt idx="2679">
                  <c:v>58301</c:v>
                </c:pt>
                <c:pt idx="2680">
                  <c:v>58308</c:v>
                </c:pt>
                <c:pt idx="2681">
                  <c:v>58315</c:v>
                </c:pt>
                <c:pt idx="2682">
                  <c:v>58322</c:v>
                </c:pt>
                <c:pt idx="2683">
                  <c:v>58329</c:v>
                </c:pt>
                <c:pt idx="2684">
                  <c:v>58336</c:v>
                </c:pt>
                <c:pt idx="2685">
                  <c:v>58343</c:v>
                </c:pt>
                <c:pt idx="2686">
                  <c:v>58350</c:v>
                </c:pt>
                <c:pt idx="2687">
                  <c:v>58357</c:v>
                </c:pt>
                <c:pt idx="2688">
                  <c:v>58364</c:v>
                </c:pt>
                <c:pt idx="2689">
                  <c:v>58371</c:v>
                </c:pt>
                <c:pt idx="2690">
                  <c:v>58378</c:v>
                </c:pt>
                <c:pt idx="2691">
                  <c:v>58385</c:v>
                </c:pt>
                <c:pt idx="2692">
                  <c:v>58392</c:v>
                </c:pt>
                <c:pt idx="2693">
                  <c:v>58399</c:v>
                </c:pt>
                <c:pt idx="2694">
                  <c:v>58406</c:v>
                </c:pt>
                <c:pt idx="2695">
                  <c:v>58413</c:v>
                </c:pt>
                <c:pt idx="2696">
                  <c:v>58420</c:v>
                </c:pt>
                <c:pt idx="2697">
                  <c:v>58427</c:v>
                </c:pt>
                <c:pt idx="2698">
                  <c:v>58439</c:v>
                </c:pt>
                <c:pt idx="2699">
                  <c:v>58445</c:v>
                </c:pt>
                <c:pt idx="2700">
                  <c:v>58449</c:v>
                </c:pt>
                <c:pt idx="2701">
                  <c:v>58456</c:v>
                </c:pt>
                <c:pt idx="2702">
                  <c:v>58463</c:v>
                </c:pt>
                <c:pt idx="2703">
                  <c:v>58470</c:v>
                </c:pt>
                <c:pt idx="2704">
                  <c:v>58477</c:v>
                </c:pt>
                <c:pt idx="2705">
                  <c:v>58484</c:v>
                </c:pt>
                <c:pt idx="2706">
                  <c:v>58491</c:v>
                </c:pt>
                <c:pt idx="2707">
                  <c:v>58498</c:v>
                </c:pt>
                <c:pt idx="2708">
                  <c:v>58505</c:v>
                </c:pt>
                <c:pt idx="2709">
                  <c:v>58512</c:v>
                </c:pt>
                <c:pt idx="2710">
                  <c:v>58519</c:v>
                </c:pt>
                <c:pt idx="2711">
                  <c:v>58526</c:v>
                </c:pt>
                <c:pt idx="2712">
                  <c:v>58533</c:v>
                </c:pt>
                <c:pt idx="2713">
                  <c:v>58540</c:v>
                </c:pt>
                <c:pt idx="2714">
                  <c:v>58551</c:v>
                </c:pt>
                <c:pt idx="2715">
                  <c:v>58554</c:v>
                </c:pt>
                <c:pt idx="2716">
                  <c:v>58561</c:v>
                </c:pt>
                <c:pt idx="2717">
                  <c:v>58568</c:v>
                </c:pt>
                <c:pt idx="2718">
                  <c:v>58575</c:v>
                </c:pt>
                <c:pt idx="2719">
                  <c:v>58582</c:v>
                </c:pt>
                <c:pt idx="2720">
                  <c:v>58592</c:v>
                </c:pt>
                <c:pt idx="2721">
                  <c:v>58596</c:v>
                </c:pt>
                <c:pt idx="2722">
                  <c:v>58603</c:v>
                </c:pt>
                <c:pt idx="2723">
                  <c:v>58610</c:v>
                </c:pt>
                <c:pt idx="2724">
                  <c:v>58620</c:v>
                </c:pt>
                <c:pt idx="2725">
                  <c:v>58624</c:v>
                </c:pt>
                <c:pt idx="2726">
                  <c:v>58631</c:v>
                </c:pt>
                <c:pt idx="2727">
                  <c:v>58638</c:v>
                </c:pt>
                <c:pt idx="2728">
                  <c:v>58645</c:v>
                </c:pt>
                <c:pt idx="2729">
                  <c:v>58652</c:v>
                </c:pt>
                <c:pt idx="2730">
                  <c:v>58659</c:v>
                </c:pt>
                <c:pt idx="2731">
                  <c:v>58666</c:v>
                </c:pt>
                <c:pt idx="2732">
                  <c:v>58673</c:v>
                </c:pt>
                <c:pt idx="2733">
                  <c:v>58680</c:v>
                </c:pt>
                <c:pt idx="2734">
                  <c:v>58687</c:v>
                </c:pt>
                <c:pt idx="2735">
                  <c:v>58694</c:v>
                </c:pt>
                <c:pt idx="2736">
                  <c:v>58701</c:v>
                </c:pt>
                <c:pt idx="2737">
                  <c:v>58708</c:v>
                </c:pt>
                <c:pt idx="2738">
                  <c:v>58715</c:v>
                </c:pt>
                <c:pt idx="2739">
                  <c:v>58722</c:v>
                </c:pt>
                <c:pt idx="2740">
                  <c:v>58729</c:v>
                </c:pt>
                <c:pt idx="2741">
                  <c:v>58736</c:v>
                </c:pt>
                <c:pt idx="2742">
                  <c:v>58743</c:v>
                </c:pt>
                <c:pt idx="2743">
                  <c:v>58750</c:v>
                </c:pt>
                <c:pt idx="2744">
                  <c:v>58757</c:v>
                </c:pt>
                <c:pt idx="2745">
                  <c:v>58764</c:v>
                </c:pt>
                <c:pt idx="2746">
                  <c:v>58771</c:v>
                </c:pt>
                <c:pt idx="2747">
                  <c:v>58778</c:v>
                </c:pt>
                <c:pt idx="2748">
                  <c:v>58785</c:v>
                </c:pt>
                <c:pt idx="2749">
                  <c:v>58792</c:v>
                </c:pt>
                <c:pt idx="2750">
                  <c:v>58802</c:v>
                </c:pt>
                <c:pt idx="2751">
                  <c:v>58809</c:v>
                </c:pt>
                <c:pt idx="2752">
                  <c:v>58816</c:v>
                </c:pt>
                <c:pt idx="2753">
                  <c:v>58820</c:v>
                </c:pt>
                <c:pt idx="2754">
                  <c:v>58827</c:v>
                </c:pt>
                <c:pt idx="2755">
                  <c:v>58834</c:v>
                </c:pt>
                <c:pt idx="2756">
                  <c:v>58841</c:v>
                </c:pt>
                <c:pt idx="2757">
                  <c:v>58848</c:v>
                </c:pt>
                <c:pt idx="2758">
                  <c:v>58855</c:v>
                </c:pt>
                <c:pt idx="2759">
                  <c:v>58862</c:v>
                </c:pt>
                <c:pt idx="2760">
                  <c:v>58869</c:v>
                </c:pt>
                <c:pt idx="2761">
                  <c:v>58876</c:v>
                </c:pt>
                <c:pt idx="2762">
                  <c:v>58883</c:v>
                </c:pt>
                <c:pt idx="2763">
                  <c:v>58890</c:v>
                </c:pt>
                <c:pt idx="2764">
                  <c:v>58897</c:v>
                </c:pt>
                <c:pt idx="2765">
                  <c:v>58908</c:v>
                </c:pt>
                <c:pt idx="2766">
                  <c:v>58911</c:v>
                </c:pt>
                <c:pt idx="2767">
                  <c:v>58918</c:v>
                </c:pt>
                <c:pt idx="2768">
                  <c:v>58925</c:v>
                </c:pt>
                <c:pt idx="2769">
                  <c:v>58932</c:v>
                </c:pt>
                <c:pt idx="2770">
                  <c:v>58939</c:v>
                </c:pt>
                <c:pt idx="2771">
                  <c:v>58949</c:v>
                </c:pt>
                <c:pt idx="2772">
                  <c:v>58953</c:v>
                </c:pt>
                <c:pt idx="2773">
                  <c:v>58960</c:v>
                </c:pt>
                <c:pt idx="2774">
                  <c:v>58967</c:v>
                </c:pt>
                <c:pt idx="2775">
                  <c:v>58974</c:v>
                </c:pt>
                <c:pt idx="2776">
                  <c:v>58984</c:v>
                </c:pt>
                <c:pt idx="2777">
                  <c:v>58988</c:v>
                </c:pt>
                <c:pt idx="2778">
                  <c:v>58995</c:v>
                </c:pt>
                <c:pt idx="2779">
                  <c:v>59002</c:v>
                </c:pt>
                <c:pt idx="2780">
                  <c:v>59009</c:v>
                </c:pt>
                <c:pt idx="2781">
                  <c:v>59016</c:v>
                </c:pt>
                <c:pt idx="2782">
                  <c:v>59023</c:v>
                </c:pt>
                <c:pt idx="2783">
                  <c:v>59030</c:v>
                </c:pt>
                <c:pt idx="2784">
                  <c:v>59037</c:v>
                </c:pt>
                <c:pt idx="2785">
                  <c:v>59044</c:v>
                </c:pt>
                <c:pt idx="2786">
                  <c:v>59051</c:v>
                </c:pt>
                <c:pt idx="2787">
                  <c:v>59058</c:v>
                </c:pt>
                <c:pt idx="2788">
                  <c:v>59065</c:v>
                </c:pt>
                <c:pt idx="2789">
                  <c:v>59072</c:v>
                </c:pt>
                <c:pt idx="2790">
                  <c:v>59079</c:v>
                </c:pt>
                <c:pt idx="2791">
                  <c:v>59086</c:v>
                </c:pt>
                <c:pt idx="2792">
                  <c:v>59093</c:v>
                </c:pt>
                <c:pt idx="2793">
                  <c:v>59100</c:v>
                </c:pt>
                <c:pt idx="2794">
                  <c:v>59107</c:v>
                </c:pt>
                <c:pt idx="2795">
                  <c:v>59114</c:v>
                </c:pt>
                <c:pt idx="2796">
                  <c:v>59121</c:v>
                </c:pt>
                <c:pt idx="2797">
                  <c:v>59128</c:v>
                </c:pt>
                <c:pt idx="2798">
                  <c:v>59135</c:v>
                </c:pt>
                <c:pt idx="2799">
                  <c:v>59142</c:v>
                </c:pt>
                <c:pt idx="2800">
                  <c:v>59149</c:v>
                </c:pt>
                <c:pt idx="2801">
                  <c:v>59156</c:v>
                </c:pt>
                <c:pt idx="2802">
                  <c:v>59163</c:v>
                </c:pt>
                <c:pt idx="2803">
                  <c:v>59170</c:v>
                </c:pt>
                <c:pt idx="2804">
                  <c:v>59180</c:v>
                </c:pt>
                <c:pt idx="2805">
                  <c:v>59184</c:v>
                </c:pt>
                <c:pt idx="2806">
                  <c:v>59191</c:v>
                </c:pt>
                <c:pt idx="2807">
                  <c:v>59198</c:v>
                </c:pt>
                <c:pt idx="2808">
                  <c:v>59205</c:v>
                </c:pt>
                <c:pt idx="2809">
                  <c:v>59212</c:v>
                </c:pt>
                <c:pt idx="2810">
                  <c:v>59219</c:v>
                </c:pt>
                <c:pt idx="2811">
                  <c:v>59226</c:v>
                </c:pt>
                <c:pt idx="2812">
                  <c:v>59233</c:v>
                </c:pt>
                <c:pt idx="2813">
                  <c:v>59240</c:v>
                </c:pt>
                <c:pt idx="2814">
                  <c:v>59247</c:v>
                </c:pt>
                <c:pt idx="2815">
                  <c:v>59258</c:v>
                </c:pt>
                <c:pt idx="2816">
                  <c:v>59261</c:v>
                </c:pt>
                <c:pt idx="2817">
                  <c:v>59268</c:v>
                </c:pt>
                <c:pt idx="2818">
                  <c:v>59275</c:v>
                </c:pt>
                <c:pt idx="2819">
                  <c:v>59282</c:v>
                </c:pt>
                <c:pt idx="2820">
                  <c:v>59289</c:v>
                </c:pt>
                <c:pt idx="2821">
                  <c:v>59299</c:v>
                </c:pt>
                <c:pt idx="2822">
                  <c:v>59303</c:v>
                </c:pt>
                <c:pt idx="2823">
                  <c:v>59310</c:v>
                </c:pt>
                <c:pt idx="2824">
                  <c:v>59317</c:v>
                </c:pt>
                <c:pt idx="2825">
                  <c:v>59324</c:v>
                </c:pt>
                <c:pt idx="2826">
                  <c:v>59331</c:v>
                </c:pt>
                <c:pt idx="2827">
                  <c:v>59338</c:v>
                </c:pt>
                <c:pt idx="2828">
                  <c:v>59348</c:v>
                </c:pt>
                <c:pt idx="2829">
                  <c:v>59352</c:v>
                </c:pt>
                <c:pt idx="2830">
                  <c:v>59359</c:v>
                </c:pt>
                <c:pt idx="2831">
                  <c:v>59366</c:v>
                </c:pt>
                <c:pt idx="2832">
                  <c:v>59373</c:v>
                </c:pt>
                <c:pt idx="2833">
                  <c:v>59380</c:v>
                </c:pt>
                <c:pt idx="2834">
                  <c:v>59387</c:v>
                </c:pt>
                <c:pt idx="2835">
                  <c:v>59394</c:v>
                </c:pt>
                <c:pt idx="2836">
                  <c:v>59401</c:v>
                </c:pt>
                <c:pt idx="2837">
                  <c:v>59408</c:v>
                </c:pt>
                <c:pt idx="2838">
                  <c:v>59415</c:v>
                </c:pt>
                <c:pt idx="2839">
                  <c:v>59422</c:v>
                </c:pt>
                <c:pt idx="2840">
                  <c:v>59429</c:v>
                </c:pt>
                <c:pt idx="2841">
                  <c:v>59436</c:v>
                </c:pt>
                <c:pt idx="2842">
                  <c:v>59443</c:v>
                </c:pt>
                <c:pt idx="2843">
                  <c:v>59450</c:v>
                </c:pt>
                <c:pt idx="2844">
                  <c:v>59457</c:v>
                </c:pt>
                <c:pt idx="2845">
                  <c:v>59464</c:v>
                </c:pt>
                <c:pt idx="2846">
                  <c:v>59471</c:v>
                </c:pt>
                <c:pt idx="2847">
                  <c:v>59478</c:v>
                </c:pt>
                <c:pt idx="2848">
                  <c:v>59485</c:v>
                </c:pt>
                <c:pt idx="2849">
                  <c:v>59492</c:v>
                </c:pt>
                <c:pt idx="2850">
                  <c:v>59499</c:v>
                </c:pt>
                <c:pt idx="2851">
                  <c:v>59506</c:v>
                </c:pt>
                <c:pt idx="2852">
                  <c:v>59513</c:v>
                </c:pt>
                <c:pt idx="2853">
                  <c:v>59520</c:v>
                </c:pt>
                <c:pt idx="2854">
                  <c:v>59527</c:v>
                </c:pt>
                <c:pt idx="2855">
                  <c:v>59534</c:v>
                </c:pt>
                <c:pt idx="2856">
                  <c:v>59541</c:v>
                </c:pt>
                <c:pt idx="2857">
                  <c:v>59548</c:v>
                </c:pt>
                <c:pt idx="2858">
                  <c:v>59555</c:v>
                </c:pt>
                <c:pt idx="2859">
                  <c:v>59562</c:v>
                </c:pt>
                <c:pt idx="2860">
                  <c:v>59569</c:v>
                </c:pt>
                <c:pt idx="2861">
                  <c:v>59576</c:v>
                </c:pt>
                <c:pt idx="2862">
                  <c:v>59583</c:v>
                </c:pt>
                <c:pt idx="2863">
                  <c:v>59590</c:v>
                </c:pt>
                <c:pt idx="2864">
                  <c:v>59597</c:v>
                </c:pt>
                <c:pt idx="2865">
                  <c:v>59604</c:v>
                </c:pt>
                <c:pt idx="2866">
                  <c:v>59611</c:v>
                </c:pt>
                <c:pt idx="2867">
                  <c:v>59618</c:v>
                </c:pt>
                <c:pt idx="2868">
                  <c:v>59625</c:v>
                </c:pt>
                <c:pt idx="2869">
                  <c:v>59632</c:v>
                </c:pt>
                <c:pt idx="2870">
                  <c:v>59643</c:v>
                </c:pt>
                <c:pt idx="2871">
                  <c:v>59646</c:v>
                </c:pt>
                <c:pt idx="2872">
                  <c:v>59653</c:v>
                </c:pt>
                <c:pt idx="2873">
                  <c:v>59660</c:v>
                </c:pt>
                <c:pt idx="2874">
                  <c:v>59667</c:v>
                </c:pt>
                <c:pt idx="2875">
                  <c:v>59674</c:v>
                </c:pt>
                <c:pt idx="2876">
                  <c:v>59684</c:v>
                </c:pt>
                <c:pt idx="2877">
                  <c:v>59688</c:v>
                </c:pt>
                <c:pt idx="2878">
                  <c:v>59695</c:v>
                </c:pt>
                <c:pt idx="2879">
                  <c:v>59702</c:v>
                </c:pt>
                <c:pt idx="2880">
                  <c:v>59712</c:v>
                </c:pt>
                <c:pt idx="2881">
                  <c:v>59716</c:v>
                </c:pt>
                <c:pt idx="2882">
                  <c:v>59723</c:v>
                </c:pt>
                <c:pt idx="2883">
                  <c:v>59730</c:v>
                </c:pt>
                <c:pt idx="2884">
                  <c:v>59737</c:v>
                </c:pt>
                <c:pt idx="2885">
                  <c:v>59744</c:v>
                </c:pt>
                <c:pt idx="2886">
                  <c:v>59751</c:v>
                </c:pt>
                <c:pt idx="2887">
                  <c:v>59758</c:v>
                </c:pt>
                <c:pt idx="2888">
                  <c:v>59765</c:v>
                </c:pt>
                <c:pt idx="2889">
                  <c:v>59772</c:v>
                </c:pt>
                <c:pt idx="2890">
                  <c:v>59779</c:v>
                </c:pt>
                <c:pt idx="2891">
                  <c:v>59786</c:v>
                </c:pt>
                <c:pt idx="2892">
                  <c:v>59793</c:v>
                </c:pt>
                <c:pt idx="2893">
                  <c:v>59800</c:v>
                </c:pt>
                <c:pt idx="2894">
                  <c:v>59807</c:v>
                </c:pt>
                <c:pt idx="2895">
                  <c:v>59814</c:v>
                </c:pt>
                <c:pt idx="2896">
                  <c:v>59821</c:v>
                </c:pt>
                <c:pt idx="2897">
                  <c:v>59828</c:v>
                </c:pt>
                <c:pt idx="2898">
                  <c:v>59835</c:v>
                </c:pt>
                <c:pt idx="2899">
                  <c:v>59842</c:v>
                </c:pt>
                <c:pt idx="2900">
                  <c:v>59849</c:v>
                </c:pt>
                <c:pt idx="2901">
                  <c:v>59856</c:v>
                </c:pt>
                <c:pt idx="2902">
                  <c:v>59863</c:v>
                </c:pt>
                <c:pt idx="2903">
                  <c:v>59870</c:v>
                </c:pt>
                <c:pt idx="2904">
                  <c:v>59877</c:v>
                </c:pt>
                <c:pt idx="2905">
                  <c:v>59884</c:v>
                </c:pt>
                <c:pt idx="2906">
                  <c:v>59891</c:v>
                </c:pt>
                <c:pt idx="2907">
                  <c:v>59903</c:v>
                </c:pt>
                <c:pt idx="2908">
                  <c:v>59908</c:v>
                </c:pt>
                <c:pt idx="2909">
                  <c:v>59915</c:v>
                </c:pt>
                <c:pt idx="2910">
                  <c:v>59922</c:v>
                </c:pt>
                <c:pt idx="2911">
                  <c:v>59929</c:v>
                </c:pt>
                <c:pt idx="2912">
                  <c:v>59936</c:v>
                </c:pt>
                <c:pt idx="2913">
                  <c:v>59943</c:v>
                </c:pt>
                <c:pt idx="2914">
                  <c:v>59950</c:v>
                </c:pt>
                <c:pt idx="2915">
                  <c:v>59957</c:v>
                </c:pt>
                <c:pt idx="2916">
                  <c:v>59964</c:v>
                </c:pt>
                <c:pt idx="2917">
                  <c:v>59971</c:v>
                </c:pt>
                <c:pt idx="2918">
                  <c:v>59978</c:v>
                </c:pt>
                <c:pt idx="2919">
                  <c:v>59985</c:v>
                </c:pt>
                <c:pt idx="2920">
                  <c:v>59992</c:v>
                </c:pt>
                <c:pt idx="2921">
                  <c:v>60001</c:v>
                </c:pt>
                <c:pt idx="2922">
                  <c:v>60006</c:v>
                </c:pt>
                <c:pt idx="2923">
                  <c:v>60013</c:v>
                </c:pt>
                <c:pt idx="2924">
                  <c:v>60020</c:v>
                </c:pt>
                <c:pt idx="2925">
                  <c:v>60028</c:v>
                </c:pt>
                <c:pt idx="2926">
                  <c:v>60035</c:v>
                </c:pt>
                <c:pt idx="2927">
                  <c:v>60042</c:v>
                </c:pt>
                <c:pt idx="2928">
                  <c:v>60050</c:v>
                </c:pt>
                <c:pt idx="2929">
                  <c:v>60056</c:v>
                </c:pt>
                <c:pt idx="2930">
                  <c:v>60063</c:v>
                </c:pt>
                <c:pt idx="2931">
                  <c:v>60070</c:v>
                </c:pt>
                <c:pt idx="2932">
                  <c:v>60078</c:v>
                </c:pt>
                <c:pt idx="2933">
                  <c:v>60085</c:v>
                </c:pt>
                <c:pt idx="2934">
                  <c:v>60092</c:v>
                </c:pt>
                <c:pt idx="2935">
                  <c:v>60099</c:v>
                </c:pt>
                <c:pt idx="2936">
                  <c:v>60106</c:v>
                </c:pt>
                <c:pt idx="2937">
                  <c:v>60113</c:v>
                </c:pt>
                <c:pt idx="2938">
                  <c:v>60120</c:v>
                </c:pt>
                <c:pt idx="2939">
                  <c:v>60127</c:v>
                </c:pt>
                <c:pt idx="2940">
                  <c:v>60134</c:v>
                </c:pt>
                <c:pt idx="2941">
                  <c:v>60141</c:v>
                </c:pt>
                <c:pt idx="2942">
                  <c:v>60148</c:v>
                </c:pt>
                <c:pt idx="2943">
                  <c:v>60155</c:v>
                </c:pt>
                <c:pt idx="2944">
                  <c:v>60162</c:v>
                </c:pt>
                <c:pt idx="2945">
                  <c:v>60169</c:v>
                </c:pt>
                <c:pt idx="2946">
                  <c:v>60176</c:v>
                </c:pt>
                <c:pt idx="2947">
                  <c:v>60183</c:v>
                </c:pt>
                <c:pt idx="2948">
                  <c:v>60190</c:v>
                </c:pt>
                <c:pt idx="2949">
                  <c:v>60197</c:v>
                </c:pt>
                <c:pt idx="2950">
                  <c:v>60204</c:v>
                </c:pt>
                <c:pt idx="2951">
                  <c:v>60211</c:v>
                </c:pt>
                <c:pt idx="2952">
                  <c:v>60218</c:v>
                </c:pt>
                <c:pt idx="2953">
                  <c:v>60225</c:v>
                </c:pt>
                <c:pt idx="2954">
                  <c:v>60232</c:v>
                </c:pt>
                <c:pt idx="2955">
                  <c:v>60239</c:v>
                </c:pt>
                <c:pt idx="2956">
                  <c:v>60246</c:v>
                </c:pt>
                <c:pt idx="2957">
                  <c:v>60253</c:v>
                </c:pt>
                <c:pt idx="2958">
                  <c:v>60265</c:v>
                </c:pt>
                <c:pt idx="2959">
                  <c:v>60269</c:v>
                </c:pt>
                <c:pt idx="2960">
                  <c:v>60275</c:v>
                </c:pt>
                <c:pt idx="2961">
                  <c:v>60281</c:v>
                </c:pt>
                <c:pt idx="2962">
                  <c:v>60288</c:v>
                </c:pt>
                <c:pt idx="2963">
                  <c:v>60295</c:v>
                </c:pt>
                <c:pt idx="2964">
                  <c:v>60302</c:v>
                </c:pt>
                <c:pt idx="2965">
                  <c:v>60309</c:v>
                </c:pt>
                <c:pt idx="2966">
                  <c:v>60316</c:v>
                </c:pt>
                <c:pt idx="2967">
                  <c:v>60323</c:v>
                </c:pt>
                <c:pt idx="2968">
                  <c:v>60330</c:v>
                </c:pt>
                <c:pt idx="2969">
                  <c:v>60337</c:v>
                </c:pt>
                <c:pt idx="2970">
                  <c:v>60344</c:v>
                </c:pt>
                <c:pt idx="2971">
                  <c:v>60351</c:v>
                </c:pt>
                <c:pt idx="2972">
                  <c:v>60359</c:v>
                </c:pt>
                <c:pt idx="2973">
                  <c:v>60366</c:v>
                </c:pt>
                <c:pt idx="2974">
                  <c:v>60373</c:v>
                </c:pt>
                <c:pt idx="2975">
                  <c:v>60380</c:v>
                </c:pt>
                <c:pt idx="2976">
                  <c:v>60387</c:v>
                </c:pt>
                <c:pt idx="2977">
                  <c:v>60395</c:v>
                </c:pt>
                <c:pt idx="2978">
                  <c:v>60401</c:v>
                </c:pt>
                <c:pt idx="2979">
                  <c:v>60408</c:v>
                </c:pt>
                <c:pt idx="2980">
                  <c:v>60415</c:v>
                </c:pt>
                <c:pt idx="2981">
                  <c:v>60422</c:v>
                </c:pt>
                <c:pt idx="2982">
                  <c:v>60429</c:v>
                </c:pt>
                <c:pt idx="2983">
                  <c:v>60436</c:v>
                </c:pt>
                <c:pt idx="2984">
                  <c:v>60443</c:v>
                </c:pt>
                <c:pt idx="2985">
                  <c:v>60450</c:v>
                </c:pt>
                <c:pt idx="2986">
                  <c:v>60457</c:v>
                </c:pt>
                <c:pt idx="2987">
                  <c:v>60464</c:v>
                </c:pt>
                <c:pt idx="2988">
                  <c:v>60471</c:v>
                </c:pt>
                <c:pt idx="2989">
                  <c:v>60478</c:v>
                </c:pt>
                <c:pt idx="2990">
                  <c:v>60485</c:v>
                </c:pt>
                <c:pt idx="2991">
                  <c:v>60492</c:v>
                </c:pt>
                <c:pt idx="2992">
                  <c:v>60499</c:v>
                </c:pt>
                <c:pt idx="2993">
                  <c:v>60506</c:v>
                </c:pt>
                <c:pt idx="2994">
                  <c:v>60513</c:v>
                </c:pt>
                <c:pt idx="2995">
                  <c:v>60520</c:v>
                </c:pt>
                <c:pt idx="2996">
                  <c:v>60527</c:v>
                </c:pt>
                <c:pt idx="2997">
                  <c:v>60534</c:v>
                </c:pt>
                <c:pt idx="2998">
                  <c:v>60541</c:v>
                </c:pt>
                <c:pt idx="2999">
                  <c:v>60548</c:v>
                </c:pt>
                <c:pt idx="3000">
                  <c:v>60555</c:v>
                </c:pt>
                <c:pt idx="3001">
                  <c:v>60562</c:v>
                </c:pt>
                <c:pt idx="3002">
                  <c:v>60569</c:v>
                </c:pt>
                <c:pt idx="3003">
                  <c:v>60576</c:v>
                </c:pt>
                <c:pt idx="3004">
                  <c:v>60583</c:v>
                </c:pt>
                <c:pt idx="3005">
                  <c:v>60590</c:v>
                </c:pt>
                <c:pt idx="3006">
                  <c:v>60597</c:v>
                </c:pt>
                <c:pt idx="3007">
                  <c:v>60604</c:v>
                </c:pt>
                <c:pt idx="3008">
                  <c:v>60611</c:v>
                </c:pt>
                <c:pt idx="3009">
                  <c:v>60618</c:v>
                </c:pt>
                <c:pt idx="3010">
                  <c:v>60629</c:v>
                </c:pt>
                <c:pt idx="3011">
                  <c:v>60636</c:v>
                </c:pt>
                <c:pt idx="3012">
                  <c:v>60640</c:v>
                </c:pt>
                <c:pt idx="3013">
                  <c:v>60646</c:v>
                </c:pt>
                <c:pt idx="3014">
                  <c:v>60653</c:v>
                </c:pt>
                <c:pt idx="3015">
                  <c:v>60660</c:v>
                </c:pt>
                <c:pt idx="3016">
                  <c:v>60667</c:v>
                </c:pt>
                <c:pt idx="3017">
                  <c:v>60674</c:v>
                </c:pt>
                <c:pt idx="3018">
                  <c:v>60681</c:v>
                </c:pt>
                <c:pt idx="3019">
                  <c:v>60688</c:v>
                </c:pt>
                <c:pt idx="3020">
                  <c:v>60695</c:v>
                </c:pt>
                <c:pt idx="3021">
                  <c:v>60702</c:v>
                </c:pt>
                <c:pt idx="3022">
                  <c:v>60709</c:v>
                </c:pt>
                <c:pt idx="3023">
                  <c:v>60716</c:v>
                </c:pt>
                <c:pt idx="3024">
                  <c:v>60723</c:v>
                </c:pt>
                <c:pt idx="3025">
                  <c:v>60730</c:v>
                </c:pt>
                <c:pt idx="3026">
                  <c:v>60737</c:v>
                </c:pt>
                <c:pt idx="3027">
                  <c:v>60744</c:v>
                </c:pt>
                <c:pt idx="3028">
                  <c:v>60751</c:v>
                </c:pt>
                <c:pt idx="3029">
                  <c:v>60758</c:v>
                </c:pt>
                <c:pt idx="3030">
                  <c:v>60765</c:v>
                </c:pt>
                <c:pt idx="3031">
                  <c:v>60773</c:v>
                </c:pt>
                <c:pt idx="3032">
                  <c:v>60779</c:v>
                </c:pt>
                <c:pt idx="3033">
                  <c:v>60786</c:v>
                </c:pt>
                <c:pt idx="3034">
                  <c:v>60793</c:v>
                </c:pt>
                <c:pt idx="3035">
                  <c:v>60800</c:v>
                </c:pt>
                <c:pt idx="3036">
                  <c:v>60807</c:v>
                </c:pt>
                <c:pt idx="3037">
                  <c:v>60814</c:v>
                </c:pt>
                <c:pt idx="3038">
                  <c:v>60821</c:v>
                </c:pt>
                <c:pt idx="3039">
                  <c:v>60828</c:v>
                </c:pt>
                <c:pt idx="3040">
                  <c:v>60835</c:v>
                </c:pt>
                <c:pt idx="3041">
                  <c:v>60842</c:v>
                </c:pt>
                <c:pt idx="3042">
                  <c:v>60849</c:v>
                </c:pt>
                <c:pt idx="3043">
                  <c:v>60856</c:v>
                </c:pt>
                <c:pt idx="3044">
                  <c:v>60863</c:v>
                </c:pt>
                <c:pt idx="3045">
                  <c:v>60870</c:v>
                </c:pt>
                <c:pt idx="3046">
                  <c:v>60877</c:v>
                </c:pt>
                <c:pt idx="3047">
                  <c:v>60884</c:v>
                </c:pt>
                <c:pt idx="3048">
                  <c:v>60891</c:v>
                </c:pt>
                <c:pt idx="3049">
                  <c:v>60898</c:v>
                </c:pt>
                <c:pt idx="3050">
                  <c:v>60905</c:v>
                </c:pt>
                <c:pt idx="3051">
                  <c:v>60912</c:v>
                </c:pt>
                <c:pt idx="3052">
                  <c:v>60919</c:v>
                </c:pt>
                <c:pt idx="3053">
                  <c:v>60926</c:v>
                </c:pt>
                <c:pt idx="3054">
                  <c:v>60933</c:v>
                </c:pt>
                <c:pt idx="3055">
                  <c:v>60940</c:v>
                </c:pt>
                <c:pt idx="3056">
                  <c:v>60947</c:v>
                </c:pt>
                <c:pt idx="3057">
                  <c:v>60954</c:v>
                </c:pt>
                <c:pt idx="3058">
                  <c:v>60961</c:v>
                </c:pt>
                <c:pt idx="3059">
                  <c:v>60968</c:v>
                </c:pt>
                <c:pt idx="3060">
                  <c:v>60975</c:v>
                </c:pt>
                <c:pt idx="3061">
                  <c:v>60982</c:v>
                </c:pt>
                <c:pt idx="3062">
                  <c:v>60989</c:v>
                </c:pt>
                <c:pt idx="3063">
                  <c:v>60996</c:v>
                </c:pt>
                <c:pt idx="3064">
                  <c:v>61004</c:v>
                </c:pt>
                <c:pt idx="3065">
                  <c:v>61010</c:v>
                </c:pt>
                <c:pt idx="3066">
                  <c:v>61017</c:v>
                </c:pt>
                <c:pt idx="3067">
                  <c:v>61024</c:v>
                </c:pt>
                <c:pt idx="3068">
                  <c:v>61031</c:v>
                </c:pt>
                <c:pt idx="3069">
                  <c:v>61038</c:v>
                </c:pt>
                <c:pt idx="3070">
                  <c:v>61045</c:v>
                </c:pt>
                <c:pt idx="3071">
                  <c:v>61052</c:v>
                </c:pt>
                <c:pt idx="3072">
                  <c:v>61059</c:v>
                </c:pt>
                <c:pt idx="3073">
                  <c:v>61066</c:v>
                </c:pt>
                <c:pt idx="3074">
                  <c:v>61073</c:v>
                </c:pt>
                <c:pt idx="3075">
                  <c:v>61080</c:v>
                </c:pt>
                <c:pt idx="3076">
                  <c:v>61087</c:v>
                </c:pt>
                <c:pt idx="3077">
                  <c:v>61094</c:v>
                </c:pt>
                <c:pt idx="3078">
                  <c:v>61101</c:v>
                </c:pt>
                <c:pt idx="3079">
                  <c:v>61108</c:v>
                </c:pt>
                <c:pt idx="3080">
                  <c:v>61115</c:v>
                </c:pt>
                <c:pt idx="3081">
                  <c:v>61122</c:v>
                </c:pt>
                <c:pt idx="3082">
                  <c:v>61130</c:v>
                </c:pt>
                <c:pt idx="3083">
                  <c:v>61136</c:v>
                </c:pt>
                <c:pt idx="3084">
                  <c:v>61143</c:v>
                </c:pt>
                <c:pt idx="3085">
                  <c:v>61150</c:v>
                </c:pt>
                <c:pt idx="3086">
                  <c:v>61157</c:v>
                </c:pt>
                <c:pt idx="3087">
                  <c:v>61164</c:v>
                </c:pt>
                <c:pt idx="3088">
                  <c:v>61171</c:v>
                </c:pt>
                <c:pt idx="3089">
                  <c:v>61178</c:v>
                </c:pt>
                <c:pt idx="3090">
                  <c:v>61185</c:v>
                </c:pt>
                <c:pt idx="3091">
                  <c:v>61192</c:v>
                </c:pt>
                <c:pt idx="3092">
                  <c:v>61199</c:v>
                </c:pt>
                <c:pt idx="3093">
                  <c:v>61206</c:v>
                </c:pt>
                <c:pt idx="3094">
                  <c:v>61213</c:v>
                </c:pt>
                <c:pt idx="3095">
                  <c:v>61220</c:v>
                </c:pt>
                <c:pt idx="3096">
                  <c:v>61227</c:v>
                </c:pt>
                <c:pt idx="3097">
                  <c:v>61234</c:v>
                </c:pt>
                <c:pt idx="3098">
                  <c:v>61241</c:v>
                </c:pt>
                <c:pt idx="3099">
                  <c:v>61248</c:v>
                </c:pt>
                <c:pt idx="3100">
                  <c:v>61255</c:v>
                </c:pt>
                <c:pt idx="3101">
                  <c:v>61262</c:v>
                </c:pt>
                <c:pt idx="3102">
                  <c:v>61269</c:v>
                </c:pt>
                <c:pt idx="3103">
                  <c:v>61276</c:v>
                </c:pt>
                <c:pt idx="3104">
                  <c:v>61283</c:v>
                </c:pt>
                <c:pt idx="3105">
                  <c:v>61290</c:v>
                </c:pt>
                <c:pt idx="3106">
                  <c:v>61297</c:v>
                </c:pt>
                <c:pt idx="3107">
                  <c:v>61304</c:v>
                </c:pt>
                <c:pt idx="3108">
                  <c:v>61311</c:v>
                </c:pt>
                <c:pt idx="3109">
                  <c:v>61318</c:v>
                </c:pt>
                <c:pt idx="3110">
                  <c:v>61325</c:v>
                </c:pt>
                <c:pt idx="3111">
                  <c:v>61332</c:v>
                </c:pt>
                <c:pt idx="3112">
                  <c:v>61339</c:v>
                </c:pt>
                <c:pt idx="3113">
                  <c:v>61346</c:v>
                </c:pt>
                <c:pt idx="3114">
                  <c:v>61353</c:v>
                </c:pt>
                <c:pt idx="3115">
                  <c:v>61360</c:v>
                </c:pt>
                <c:pt idx="3116">
                  <c:v>61367</c:v>
                </c:pt>
                <c:pt idx="3117">
                  <c:v>61374</c:v>
                </c:pt>
                <c:pt idx="3118">
                  <c:v>61381</c:v>
                </c:pt>
                <c:pt idx="3119">
                  <c:v>61388</c:v>
                </c:pt>
                <c:pt idx="3120">
                  <c:v>61395</c:v>
                </c:pt>
                <c:pt idx="3121">
                  <c:v>61402</c:v>
                </c:pt>
                <c:pt idx="3122">
                  <c:v>61409</c:v>
                </c:pt>
                <c:pt idx="3123">
                  <c:v>61416</c:v>
                </c:pt>
                <c:pt idx="3124">
                  <c:v>61423</c:v>
                </c:pt>
                <c:pt idx="3125">
                  <c:v>61430</c:v>
                </c:pt>
                <c:pt idx="3126">
                  <c:v>61437</c:v>
                </c:pt>
                <c:pt idx="3127">
                  <c:v>61444</c:v>
                </c:pt>
                <c:pt idx="3128">
                  <c:v>61451</c:v>
                </c:pt>
                <c:pt idx="3129">
                  <c:v>61458</c:v>
                </c:pt>
                <c:pt idx="3130">
                  <c:v>61465</c:v>
                </c:pt>
                <c:pt idx="3131">
                  <c:v>61472</c:v>
                </c:pt>
                <c:pt idx="3132">
                  <c:v>61479</c:v>
                </c:pt>
                <c:pt idx="3133">
                  <c:v>61487</c:v>
                </c:pt>
                <c:pt idx="3134">
                  <c:v>61494</c:v>
                </c:pt>
                <c:pt idx="3135">
                  <c:v>61501</c:v>
                </c:pt>
                <c:pt idx="3136">
                  <c:v>61508</c:v>
                </c:pt>
                <c:pt idx="3137">
                  <c:v>61518</c:v>
                </c:pt>
                <c:pt idx="3138">
                  <c:v>61522</c:v>
                </c:pt>
                <c:pt idx="3139">
                  <c:v>61529</c:v>
                </c:pt>
                <c:pt idx="3140">
                  <c:v>61539</c:v>
                </c:pt>
                <c:pt idx="3141">
                  <c:v>61543</c:v>
                </c:pt>
                <c:pt idx="3142">
                  <c:v>61550</c:v>
                </c:pt>
                <c:pt idx="3143">
                  <c:v>61557</c:v>
                </c:pt>
                <c:pt idx="3144">
                  <c:v>61564</c:v>
                </c:pt>
                <c:pt idx="3145">
                  <c:v>61571</c:v>
                </c:pt>
                <c:pt idx="3146">
                  <c:v>61578</c:v>
                </c:pt>
                <c:pt idx="3147">
                  <c:v>61585</c:v>
                </c:pt>
                <c:pt idx="3148">
                  <c:v>61592</c:v>
                </c:pt>
                <c:pt idx="3149">
                  <c:v>61599</c:v>
                </c:pt>
                <c:pt idx="3150">
                  <c:v>61606</c:v>
                </c:pt>
                <c:pt idx="3151">
                  <c:v>61613</c:v>
                </c:pt>
                <c:pt idx="3152">
                  <c:v>61620</c:v>
                </c:pt>
                <c:pt idx="3153">
                  <c:v>61627</c:v>
                </c:pt>
                <c:pt idx="3154">
                  <c:v>61634</c:v>
                </c:pt>
                <c:pt idx="3155">
                  <c:v>61641</c:v>
                </c:pt>
                <c:pt idx="3156">
                  <c:v>61648</c:v>
                </c:pt>
                <c:pt idx="3157">
                  <c:v>61655</c:v>
                </c:pt>
                <c:pt idx="3158">
                  <c:v>61662</c:v>
                </c:pt>
                <c:pt idx="3159">
                  <c:v>61669</c:v>
                </c:pt>
                <c:pt idx="3160">
                  <c:v>61676</c:v>
                </c:pt>
                <c:pt idx="3161">
                  <c:v>61683</c:v>
                </c:pt>
                <c:pt idx="3162">
                  <c:v>61690</c:v>
                </c:pt>
                <c:pt idx="3163">
                  <c:v>61697</c:v>
                </c:pt>
                <c:pt idx="3164">
                  <c:v>61704</c:v>
                </c:pt>
                <c:pt idx="3165">
                  <c:v>61711</c:v>
                </c:pt>
                <c:pt idx="3166">
                  <c:v>61718</c:v>
                </c:pt>
                <c:pt idx="3167">
                  <c:v>61730</c:v>
                </c:pt>
                <c:pt idx="3168">
                  <c:v>61735</c:v>
                </c:pt>
                <c:pt idx="3169">
                  <c:v>61742</c:v>
                </c:pt>
                <c:pt idx="3170">
                  <c:v>61749</c:v>
                </c:pt>
                <c:pt idx="3171">
                  <c:v>61756</c:v>
                </c:pt>
                <c:pt idx="3172">
                  <c:v>61763</c:v>
                </c:pt>
                <c:pt idx="3173">
                  <c:v>61770</c:v>
                </c:pt>
                <c:pt idx="3174">
                  <c:v>61777</c:v>
                </c:pt>
                <c:pt idx="3175">
                  <c:v>61784</c:v>
                </c:pt>
                <c:pt idx="3176">
                  <c:v>61791</c:v>
                </c:pt>
                <c:pt idx="3177">
                  <c:v>61798</c:v>
                </c:pt>
                <c:pt idx="3178">
                  <c:v>61805</c:v>
                </c:pt>
                <c:pt idx="3179">
                  <c:v>61812</c:v>
                </c:pt>
                <c:pt idx="3180">
                  <c:v>61819</c:v>
                </c:pt>
                <c:pt idx="3181">
                  <c:v>61826</c:v>
                </c:pt>
                <c:pt idx="3182">
                  <c:v>61835</c:v>
                </c:pt>
                <c:pt idx="3183">
                  <c:v>61840</c:v>
                </c:pt>
                <c:pt idx="3184">
                  <c:v>61847</c:v>
                </c:pt>
                <c:pt idx="3185">
                  <c:v>61854</c:v>
                </c:pt>
                <c:pt idx="3186">
                  <c:v>61861</c:v>
                </c:pt>
                <c:pt idx="3187">
                  <c:v>61868</c:v>
                </c:pt>
                <c:pt idx="3188">
                  <c:v>61876</c:v>
                </c:pt>
                <c:pt idx="3189">
                  <c:v>61884</c:v>
                </c:pt>
                <c:pt idx="3190">
                  <c:v>61890</c:v>
                </c:pt>
                <c:pt idx="3191">
                  <c:v>61897</c:v>
                </c:pt>
                <c:pt idx="3192">
                  <c:v>61905</c:v>
                </c:pt>
                <c:pt idx="3193">
                  <c:v>61912</c:v>
                </c:pt>
                <c:pt idx="3194">
                  <c:v>61919</c:v>
                </c:pt>
                <c:pt idx="3195">
                  <c:v>61926</c:v>
                </c:pt>
                <c:pt idx="3196">
                  <c:v>61933</c:v>
                </c:pt>
                <c:pt idx="3197">
                  <c:v>61940</c:v>
                </c:pt>
                <c:pt idx="3198">
                  <c:v>61947</c:v>
                </c:pt>
                <c:pt idx="3199">
                  <c:v>61954</c:v>
                </c:pt>
                <c:pt idx="3200">
                  <c:v>61961</c:v>
                </c:pt>
                <c:pt idx="3201">
                  <c:v>61968</c:v>
                </c:pt>
                <c:pt idx="3202">
                  <c:v>61975</c:v>
                </c:pt>
                <c:pt idx="3203">
                  <c:v>61982</c:v>
                </c:pt>
                <c:pt idx="3204">
                  <c:v>61989</c:v>
                </c:pt>
                <c:pt idx="3205">
                  <c:v>61996</c:v>
                </c:pt>
                <c:pt idx="3206">
                  <c:v>62003</c:v>
                </c:pt>
                <c:pt idx="3207">
                  <c:v>62010</c:v>
                </c:pt>
                <c:pt idx="3208">
                  <c:v>62017</c:v>
                </c:pt>
                <c:pt idx="3209">
                  <c:v>62024</c:v>
                </c:pt>
                <c:pt idx="3210">
                  <c:v>62031</c:v>
                </c:pt>
                <c:pt idx="3211">
                  <c:v>62038</c:v>
                </c:pt>
                <c:pt idx="3212">
                  <c:v>62045</c:v>
                </c:pt>
                <c:pt idx="3213">
                  <c:v>62052</c:v>
                </c:pt>
                <c:pt idx="3214">
                  <c:v>62059</c:v>
                </c:pt>
                <c:pt idx="3215">
                  <c:v>62066</c:v>
                </c:pt>
                <c:pt idx="3216">
                  <c:v>62073</c:v>
                </c:pt>
                <c:pt idx="3217">
                  <c:v>62080</c:v>
                </c:pt>
                <c:pt idx="3218">
                  <c:v>62092</c:v>
                </c:pt>
                <c:pt idx="3219">
                  <c:v>62096</c:v>
                </c:pt>
                <c:pt idx="3220">
                  <c:v>62102</c:v>
                </c:pt>
                <c:pt idx="3221">
                  <c:v>62109</c:v>
                </c:pt>
                <c:pt idx="3222">
                  <c:v>62116</c:v>
                </c:pt>
                <c:pt idx="3223">
                  <c:v>62123</c:v>
                </c:pt>
                <c:pt idx="3224">
                  <c:v>62130</c:v>
                </c:pt>
                <c:pt idx="3225">
                  <c:v>62137</c:v>
                </c:pt>
                <c:pt idx="3226">
                  <c:v>62144</c:v>
                </c:pt>
                <c:pt idx="3227">
                  <c:v>62151</c:v>
                </c:pt>
                <c:pt idx="3228">
                  <c:v>62158</c:v>
                </c:pt>
                <c:pt idx="3229">
                  <c:v>62165</c:v>
                </c:pt>
                <c:pt idx="3230">
                  <c:v>62172</c:v>
                </c:pt>
                <c:pt idx="3231">
                  <c:v>62179</c:v>
                </c:pt>
                <c:pt idx="3232">
                  <c:v>62186</c:v>
                </c:pt>
                <c:pt idx="3233">
                  <c:v>62193</c:v>
                </c:pt>
                <c:pt idx="3234">
                  <c:v>62200</c:v>
                </c:pt>
                <c:pt idx="3235">
                  <c:v>62207</c:v>
                </c:pt>
                <c:pt idx="3236">
                  <c:v>62215</c:v>
                </c:pt>
                <c:pt idx="3237">
                  <c:v>62222</c:v>
                </c:pt>
                <c:pt idx="3238">
                  <c:v>62228</c:v>
                </c:pt>
                <c:pt idx="3239">
                  <c:v>62235</c:v>
                </c:pt>
                <c:pt idx="3240">
                  <c:v>62242</c:v>
                </c:pt>
                <c:pt idx="3241">
                  <c:v>62249</c:v>
                </c:pt>
                <c:pt idx="3242">
                  <c:v>62256</c:v>
                </c:pt>
                <c:pt idx="3243">
                  <c:v>62263</c:v>
                </c:pt>
                <c:pt idx="3244">
                  <c:v>62270</c:v>
                </c:pt>
                <c:pt idx="3245">
                  <c:v>62277</c:v>
                </c:pt>
                <c:pt idx="3246">
                  <c:v>62284</c:v>
                </c:pt>
                <c:pt idx="3247">
                  <c:v>62291</c:v>
                </c:pt>
                <c:pt idx="3248">
                  <c:v>62298</c:v>
                </c:pt>
                <c:pt idx="3249">
                  <c:v>62305</c:v>
                </c:pt>
                <c:pt idx="3250">
                  <c:v>62312</c:v>
                </c:pt>
                <c:pt idx="3251">
                  <c:v>62319</c:v>
                </c:pt>
                <c:pt idx="3252">
                  <c:v>62326</c:v>
                </c:pt>
                <c:pt idx="3253">
                  <c:v>62333</c:v>
                </c:pt>
                <c:pt idx="3254">
                  <c:v>62340</c:v>
                </c:pt>
                <c:pt idx="3255">
                  <c:v>62347</c:v>
                </c:pt>
                <c:pt idx="3256">
                  <c:v>62354</c:v>
                </c:pt>
                <c:pt idx="3257">
                  <c:v>62361</c:v>
                </c:pt>
                <c:pt idx="3258">
                  <c:v>62368</c:v>
                </c:pt>
                <c:pt idx="3259">
                  <c:v>62375</c:v>
                </c:pt>
                <c:pt idx="3260">
                  <c:v>62382</c:v>
                </c:pt>
                <c:pt idx="3261">
                  <c:v>62389</c:v>
                </c:pt>
                <c:pt idx="3262">
                  <c:v>62396</c:v>
                </c:pt>
                <c:pt idx="3263">
                  <c:v>62403</c:v>
                </c:pt>
                <c:pt idx="3264">
                  <c:v>62410</c:v>
                </c:pt>
                <c:pt idx="3265">
                  <c:v>62417</c:v>
                </c:pt>
                <c:pt idx="3266">
                  <c:v>62424</c:v>
                </c:pt>
                <c:pt idx="3267">
                  <c:v>62431</c:v>
                </c:pt>
                <c:pt idx="3268">
                  <c:v>62438</c:v>
                </c:pt>
                <c:pt idx="3269">
                  <c:v>62445</c:v>
                </c:pt>
                <c:pt idx="3270">
                  <c:v>62457</c:v>
                </c:pt>
                <c:pt idx="3271">
                  <c:v>62463</c:v>
                </c:pt>
                <c:pt idx="3272">
                  <c:v>62467</c:v>
                </c:pt>
                <c:pt idx="3273">
                  <c:v>62474</c:v>
                </c:pt>
                <c:pt idx="3274">
                  <c:v>62481</c:v>
                </c:pt>
                <c:pt idx="3275">
                  <c:v>62488</c:v>
                </c:pt>
                <c:pt idx="3276">
                  <c:v>62495</c:v>
                </c:pt>
                <c:pt idx="3277">
                  <c:v>62502</c:v>
                </c:pt>
                <c:pt idx="3278">
                  <c:v>62509</c:v>
                </c:pt>
                <c:pt idx="3279">
                  <c:v>62516</c:v>
                </c:pt>
                <c:pt idx="3280">
                  <c:v>62523</c:v>
                </c:pt>
                <c:pt idx="3281">
                  <c:v>62530</c:v>
                </c:pt>
                <c:pt idx="3282">
                  <c:v>62537</c:v>
                </c:pt>
                <c:pt idx="3283">
                  <c:v>62544</c:v>
                </c:pt>
                <c:pt idx="3284">
                  <c:v>62551</c:v>
                </c:pt>
                <c:pt idx="3285">
                  <c:v>62558</c:v>
                </c:pt>
                <c:pt idx="3286">
                  <c:v>62569</c:v>
                </c:pt>
                <c:pt idx="3287">
                  <c:v>62572</c:v>
                </c:pt>
                <c:pt idx="3288">
                  <c:v>62582</c:v>
                </c:pt>
                <c:pt idx="3289">
                  <c:v>62586</c:v>
                </c:pt>
                <c:pt idx="3290">
                  <c:v>62593</c:v>
                </c:pt>
                <c:pt idx="3291">
                  <c:v>62600</c:v>
                </c:pt>
                <c:pt idx="3292">
                  <c:v>62610</c:v>
                </c:pt>
                <c:pt idx="3293">
                  <c:v>62614</c:v>
                </c:pt>
                <c:pt idx="3294">
                  <c:v>62621</c:v>
                </c:pt>
                <c:pt idx="3295">
                  <c:v>62631</c:v>
                </c:pt>
                <c:pt idx="3296">
                  <c:v>62635</c:v>
                </c:pt>
                <c:pt idx="3297">
                  <c:v>62642</c:v>
                </c:pt>
                <c:pt idx="3298">
                  <c:v>62649</c:v>
                </c:pt>
                <c:pt idx="3299">
                  <c:v>62656</c:v>
                </c:pt>
                <c:pt idx="3300">
                  <c:v>62663</c:v>
                </c:pt>
                <c:pt idx="3301">
                  <c:v>62670</c:v>
                </c:pt>
                <c:pt idx="3302">
                  <c:v>62677</c:v>
                </c:pt>
                <c:pt idx="3303">
                  <c:v>62684</c:v>
                </c:pt>
                <c:pt idx="3304">
                  <c:v>62691</c:v>
                </c:pt>
                <c:pt idx="3305">
                  <c:v>62698</c:v>
                </c:pt>
                <c:pt idx="3306">
                  <c:v>62705</c:v>
                </c:pt>
                <c:pt idx="3307">
                  <c:v>62712</c:v>
                </c:pt>
                <c:pt idx="3308">
                  <c:v>62719</c:v>
                </c:pt>
                <c:pt idx="3309">
                  <c:v>62726</c:v>
                </c:pt>
                <c:pt idx="3310">
                  <c:v>62733</c:v>
                </c:pt>
                <c:pt idx="3311">
                  <c:v>62740</c:v>
                </c:pt>
                <c:pt idx="3312">
                  <c:v>62747</c:v>
                </c:pt>
                <c:pt idx="3313">
                  <c:v>62754</c:v>
                </c:pt>
                <c:pt idx="3314">
                  <c:v>62761</c:v>
                </c:pt>
                <c:pt idx="3315">
                  <c:v>62768</c:v>
                </c:pt>
                <c:pt idx="3316">
                  <c:v>62775</c:v>
                </c:pt>
                <c:pt idx="3317">
                  <c:v>62782</c:v>
                </c:pt>
                <c:pt idx="3318">
                  <c:v>62789</c:v>
                </c:pt>
                <c:pt idx="3319">
                  <c:v>62796</c:v>
                </c:pt>
                <c:pt idx="3320">
                  <c:v>62803</c:v>
                </c:pt>
                <c:pt idx="3321">
                  <c:v>62810</c:v>
                </c:pt>
                <c:pt idx="3322">
                  <c:v>62821</c:v>
                </c:pt>
                <c:pt idx="3323">
                  <c:v>62828</c:v>
                </c:pt>
                <c:pt idx="3324">
                  <c:v>62834</c:v>
                </c:pt>
                <c:pt idx="3325">
                  <c:v>62841</c:v>
                </c:pt>
                <c:pt idx="3326">
                  <c:v>62848</c:v>
                </c:pt>
                <c:pt idx="3327">
                  <c:v>62855</c:v>
                </c:pt>
                <c:pt idx="3328">
                  <c:v>62862</c:v>
                </c:pt>
                <c:pt idx="3329">
                  <c:v>62869</c:v>
                </c:pt>
                <c:pt idx="3330">
                  <c:v>62876</c:v>
                </c:pt>
                <c:pt idx="3331">
                  <c:v>62883</c:v>
                </c:pt>
                <c:pt idx="3332">
                  <c:v>62890</c:v>
                </c:pt>
                <c:pt idx="3333">
                  <c:v>62897</c:v>
                </c:pt>
                <c:pt idx="3334">
                  <c:v>62904</c:v>
                </c:pt>
                <c:pt idx="3335">
                  <c:v>62911</c:v>
                </c:pt>
                <c:pt idx="3336">
                  <c:v>62918</c:v>
                </c:pt>
                <c:pt idx="3337">
                  <c:v>62927</c:v>
                </c:pt>
                <c:pt idx="3338">
                  <c:v>62932</c:v>
                </c:pt>
                <c:pt idx="3339">
                  <c:v>62939</c:v>
                </c:pt>
                <c:pt idx="3340">
                  <c:v>62946</c:v>
                </c:pt>
                <c:pt idx="3341">
                  <c:v>62953</c:v>
                </c:pt>
                <c:pt idx="3342">
                  <c:v>62960</c:v>
                </c:pt>
                <c:pt idx="3343">
                  <c:v>62968</c:v>
                </c:pt>
                <c:pt idx="3344">
                  <c:v>62976</c:v>
                </c:pt>
                <c:pt idx="3345">
                  <c:v>62982</c:v>
                </c:pt>
                <c:pt idx="3346">
                  <c:v>62989</c:v>
                </c:pt>
                <c:pt idx="3347">
                  <c:v>62996</c:v>
                </c:pt>
                <c:pt idx="3348">
                  <c:v>63004</c:v>
                </c:pt>
                <c:pt idx="3349">
                  <c:v>63011</c:v>
                </c:pt>
                <c:pt idx="3350">
                  <c:v>63018</c:v>
                </c:pt>
                <c:pt idx="3351">
                  <c:v>63025</c:v>
                </c:pt>
                <c:pt idx="3352">
                  <c:v>63032</c:v>
                </c:pt>
                <c:pt idx="3353">
                  <c:v>63039</c:v>
                </c:pt>
                <c:pt idx="3354">
                  <c:v>63046</c:v>
                </c:pt>
                <c:pt idx="3355">
                  <c:v>63053</c:v>
                </c:pt>
                <c:pt idx="3356">
                  <c:v>63060</c:v>
                </c:pt>
                <c:pt idx="3357">
                  <c:v>63067</c:v>
                </c:pt>
                <c:pt idx="3358">
                  <c:v>63074</c:v>
                </c:pt>
                <c:pt idx="3359">
                  <c:v>63081</c:v>
                </c:pt>
                <c:pt idx="3360">
                  <c:v>63088</c:v>
                </c:pt>
                <c:pt idx="3361">
                  <c:v>63095</c:v>
                </c:pt>
                <c:pt idx="3362">
                  <c:v>63102</c:v>
                </c:pt>
                <c:pt idx="3363">
                  <c:v>63109</c:v>
                </c:pt>
                <c:pt idx="3364">
                  <c:v>63116</c:v>
                </c:pt>
                <c:pt idx="3365">
                  <c:v>63123</c:v>
                </c:pt>
                <c:pt idx="3366">
                  <c:v>63130</c:v>
                </c:pt>
                <c:pt idx="3367">
                  <c:v>63137</c:v>
                </c:pt>
                <c:pt idx="3368">
                  <c:v>63144</c:v>
                </c:pt>
                <c:pt idx="3369">
                  <c:v>63151</c:v>
                </c:pt>
                <c:pt idx="3370">
                  <c:v>63158</c:v>
                </c:pt>
                <c:pt idx="3371">
                  <c:v>63165</c:v>
                </c:pt>
                <c:pt idx="3372">
                  <c:v>63172</c:v>
                </c:pt>
                <c:pt idx="3373">
                  <c:v>63179</c:v>
                </c:pt>
                <c:pt idx="3374">
                  <c:v>63187</c:v>
                </c:pt>
                <c:pt idx="3375">
                  <c:v>63194</c:v>
                </c:pt>
                <c:pt idx="3376">
                  <c:v>63201</c:v>
                </c:pt>
                <c:pt idx="3377">
                  <c:v>63208</c:v>
                </c:pt>
                <c:pt idx="3378">
                  <c:v>63215</c:v>
                </c:pt>
                <c:pt idx="3379">
                  <c:v>63222</c:v>
                </c:pt>
                <c:pt idx="3380">
                  <c:v>63229</c:v>
                </c:pt>
                <c:pt idx="3381">
                  <c:v>63236</c:v>
                </c:pt>
                <c:pt idx="3382">
                  <c:v>63243</c:v>
                </c:pt>
                <c:pt idx="3383">
                  <c:v>63250</c:v>
                </c:pt>
                <c:pt idx="3384">
                  <c:v>63257</c:v>
                </c:pt>
                <c:pt idx="3385">
                  <c:v>63264</c:v>
                </c:pt>
                <c:pt idx="3386">
                  <c:v>63271</c:v>
                </c:pt>
                <c:pt idx="3387">
                  <c:v>63278</c:v>
                </c:pt>
                <c:pt idx="3388">
                  <c:v>63285</c:v>
                </c:pt>
                <c:pt idx="3389">
                  <c:v>63292</c:v>
                </c:pt>
                <c:pt idx="3390">
                  <c:v>63299</c:v>
                </c:pt>
                <c:pt idx="3391">
                  <c:v>63306</c:v>
                </c:pt>
                <c:pt idx="3392">
                  <c:v>63314</c:v>
                </c:pt>
                <c:pt idx="3393">
                  <c:v>63320</c:v>
                </c:pt>
                <c:pt idx="3394">
                  <c:v>63327</c:v>
                </c:pt>
                <c:pt idx="3395">
                  <c:v>63334</c:v>
                </c:pt>
                <c:pt idx="3396">
                  <c:v>63341</c:v>
                </c:pt>
                <c:pt idx="3397">
                  <c:v>63348</c:v>
                </c:pt>
                <c:pt idx="3398">
                  <c:v>63355</c:v>
                </c:pt>
                <c:pt idx="3399">
                  <c:v>63362</c:v>
                </c:pt>
                <c:pt idx="3400">
                  <c:v>63369</c:v>
                </c:pt>
                <c:pt idx="3401">
                  <c:v>63376</c:v>
                </c:pt>
                <c:pt idx="3402">
                  <c:v>63383</c:v>
                </c:pt>
                <c:pt idx="3403">
                  <c:v>63390</c:v>
                </c:pt>
                <c:pt idx="3404">
                  <c:v>63397</c:v>
                </c:pt>
                <c:pt idx="3405">
                  <c:v>63404</c:v>
                </c:pt>
                <c:pt idx="3406">
                  <c:v>63411</c:v>
                </c:pt>
                <c:pt idx="3407">
                  <c:v>63418</c:v>
                </c:pt>
                <c:pt idx="3408">
                  <c:v>63425</c:v>
                </c:pt>
                <c:pt idx="3409">
                  <c:v>63432</c:v>
                </c:pt>
                <c:pt idx="3410">
                  <c:v>63439</c:v>
                </c:pt>
                <c:pt idx="3411">
                  <c:v>63446</c:v>
                </c:pt>
                <c:pt idx="3412">
                  <c:v>63453</c:v>
                </c:pt>
                <c:pt idx="3413">
                  <c:v>63460</c:v>
                </c:pt>
                <c:pt idx="3414">
                  <c:v>63467</c:v>
                </c:pt>
                <c:pt idx="3415">
                  <c:v>63474</c:v>
                </c:pt>
                <c:pt idx="3416">
                  <c:v>63481</c:v>
                </c:pt>
                <c:pt idx="3417">
                  <c:v>63488</c:v>
                </c:pt>
                <c:pt idx="3418">
                  <c:v>63495</c:v>
                </c:pt>
                <c:pt idx="3419">
                  <c:v>63502</c:v>
                </c:pt>
                <c:pt idx="3420">
                  <c:v>63509</c:v>
                </c:pt>
                <c:pt idx="3421">
                  <c:v>63516</c:v>
                </c:pt>
                <c:pt idx="3422">
                  <c:v>63523</c:v>
                </c:pt>
                <c:pt idx="3423">
                  <c:v>63530</c:v>
                </c:pt>
                <c:pt idx="3424">
                  <c:v>63537</c:v>
                </c:pt>
                <c:pt idx="3425">
                  <c:v>63544</c:v>
                </c:pt>
                <c:pt idx="3426">
                  <c:v>63552</c:v>
                </c:pt>
                <c:pt idx="3427">
                  <c:v>63559</c:v>
                </c:pt>
                <c:pt idx="3428">
                  <c:v>63566</c:v>
                </c:pt>
                <c:pt idx="3429">
                  <c:v>63573</c:v>
                </c:pt>
                <c:pt idx="3430">
                  <c:v>63580</c:v>
                </c:pt>
                <c:pt idx="3431">
                  <c:v>63587</c:v>
                </c:pt>
                <c:pt idx="3432">
                  <c:v>63594</c:v>
                </c:pt>
                <c:pt idx="3433">
                  <c:v>63601</c:v>
                </c:pt>
                <c:pt idx="3434">
                  <c:v>63608</c:v>
                </c:pt>
                <c:pt idx="3435">
                  <c:v>63615</c:v>
                </c:pt>
                <c:pt idx="3436">
                  <c:v>63622</c:v>
                </c:pt>
                <c:pt idx="3437">
                  <c:v>63629</c:v>
                </c:pt>
                <c:pt idx="3438">
                  <c:v>63636</c:v>
                </c:pt>
                <c:pt idx="3439">
                  <c:v>63643</c:v>
                </c:pt>
                <c:pt idx="3440">
                  <c:v>63650</c:v>
                </c:pt>
                <c:pt idx="3441">
                  <c:v>63661</c:v>
                </c:pt>
                <c:pt idx="3442">
                  <c:v>63664</c:v>
                </c:pt>
                <c:pt idx="3443">
                  <c:v>63671</c:v>
                </c:pt>
                <c:pt idx="3444">
                  <c:v>63678</c:v>
                </c:pt>
                <c:pt idx="3445">
                  <c:v>63685</c:v>
                </c:pt>
                <c:pt idx="3446">
                  <c:v>63692</c:v>
                </c:pt>
                <c:pt idx="3447">
                  <c:v>63702</c:v>
                </c:pt>
                <c:pt idx="3448">
                  <c:v>63706</c:v>
                </c:pt>
                <c:pt idx="3449">
                  <c:v>63713</c:v>
                </c:pt>
                <c:pt idx="3450">
                  <c:v>63720</c:v>
                </c:pt>
                <c:pt idx="3451">
                  <c:v>63730</c:v>
                </c:pt>
                <c:pt idx="3452">
                  <c:v>63734</c:v>
                </c:pt>
                <c:pt idx="3453">
                  <c:v>63741</c:v>
                </c:pt>
                <c:pt idx="3454">
                  <c:v>63748</c:v>
                </c:pt>
                <c:pt idx="3455">
                  <c:v>63755</c:v>
                </c:pt>
                <c:pt idx="3456">
                  <c:v>63762</c:v>
                </c:pt>
                <c:pt idx="3457">
                  <c:v>63769</c:v>
                </c:pt>
                <c:pt idx="3458">
                  <c:v>63776</c:v>
                </c:pt>
                <c:pt idx="3459">
                  <c:v>63783</c:v>
                </c:pt>
                <c:pt idx="3460">
                  <c:v>63790</c:v>
                </c:pt>
                <c:pt idx="3461">
                  <c:v>63797</c:v>
                </c:pt>
                <c:pt idx="3462">
                  <c:v>63804</c:v>
                </c:pt>
                <c:pt idx="3463">
                  <c:v>63811</c:v>
                </c:pt>
                <c:pt idx="3464">
                  <c:v>63818</c:v>
                </c:pt>
                <c:pt idx="3465">
                  <c:v>63825</c:v>
                </c:pt>
                <c:pt idx="3466">
                  <c:v>63832</c:v>
                </c:pt>
                <c:pt idx="3467">
                  <c:v>63839</c:v>
                </c:pt>
                <c:pt idx="3468">
                  <c:v>63846</c:v>
                </c:pt>
                <c:pt idx="3469">
                  <c:v>63853</c:v>
                </c:pt>
                <c:pt idx="3470">
                  <c:v>63860</c:v>
                </c:pt>
                <c:pt idx="3471">
                  <c:v>63867</c:v>
                </c:pt>
                <c:pt idx="3472">
                  <c:v>63874</c:v>
                </c:pt>
                <c:pt idx="3473">
                  <c:v>63881</c:v>
                </c:pt>
                <c:pt idx="3474">
                  <c:v>63888</c:v>
                </c:pt>
                <c:pt idx="3475">
                  <c:v>63895</c:v>
                </c:pt>
                <c:pt idx="3476">
                  <c:v>63902</c:v>
                </c:pt>
                <c:pt idx="3477">
                  <c:v>63909</c:v>
                </c:pt>
                <c:pt idx="3478">
                  <c:v>63921</c:v>
                </c:pt>
                <c:pt idx="3479">
                  <c:v>63926</c:v>
                </c:pt>
                <c:pt idx="3480">
                  <c:v>63933</c:v>
                </c:pt>
                <c:pt idx="3481">
                  <c:v>63940</c:v>
                </c:pt>
                <c:pt idx="3482">
                  <c:v>63947</c:v>
                </c:pt>
                <c:pt idx="3483">
                  <c:v>63954</c:v>
                </c:pt>
                <c:pt idx="3484">
                  <c:v>63961</c:v>
                </c:pt>
                <c:pt idx="3485">
                  <c:v>63968</c:v>
                </c:pt>
                <c:pt idx="3486">
                  <c:v>63975</c:v>
                </c:pt>
                <c:pt idx="3487">
                  <c:v>63982</c:v>
                </c:pt>
                <c:pt idx="3488">
                  <c:v>63989</c:v>
                </c:pt>
                <c:pt idx="3489">
                  <c:v>63996</c:v>
                </c:pt>
                <c:pt idx="3490">
                  <c:v>64003</c:v>
                </c:pt>
                <c:pt idx="3491">
                  <c:v>64010</c:v>
                </c:pt>
                <c:pt idx="3492">
                  <c:v>64019</c:v>
                </c:pt>
                <c:pt idx="3493">
                  <c:v>64024</c:v>
                </c:pt>
                <c:pt idx="3494">
                  <c:v>64031</c:v>
                </c:pt>
                <c:pt idx="3495">
                  <c:v>64038</c:v>
                </c:pt>
                <c:pt idx="3496">
                  <c:v>64045</c:v>
                </c:pt>
                <c:pt idx="3497">
                  <c:v>64052</c:v>
                </c:pt>
                <c:pt idx="3498">
                  <c:v>64060</c:v>
                </c:pt>
                <c:pt idx="3499">
                  <c:v>64068</c:v>
                </c:pt>
                <c:pt idx="3500">
                  <c:v>64074</c:v>
                </c:pt>
                <c:pt idx="3501">
                  <c:v>64081</c:v>
                </c:pt>
                <c:pt idx="3502">
                  <c:v>64088</c:v>
                </c:pt>
                <c:pt idx="3503">
                  <c:v>64096</c:v>
                </c:pt>
                <c:pt idx="3504">
                  <c:v>64103</c:v>
                </c:pt>
                <c:pt idx="3505">
                  <c:v>64110</c:v>
                </c:pt>
                <c:pt idx="3506">
                  <c:v>64117</c:v>
                </c:pt>
                <c:pt idx="3507">
                  <c:v>64124</c:v>
                </c:pt>
                <c:pt idx="3508">
                  <c:v>64131</c:v>
                </c:pt>
                <c:pt idx="3509">
                  <c:v>64138</c:v>
                </c:pt>
                <c:pt idx="3510">
                  <c:v>64145</c:v>
                </c:pt>
                <c:pt idx="3511">
                  <c:v>64152</c:v>
                </c:pt>
                <c:pt idx="3512">
                  <c:v>64159</c:v>
                </c:pt>
                <c:pt idx="3513">
                  <c:v>64166</c:v>
                </c:pt>
                <c:pt idx="3514">
                  <c:v>64173</c:v>
                </c:pt>
                <c:pt idx="3515">
                  <c:v>64180</c:v>
                </c:pt>
                <c:pt idx="3516">
                  <c:v>64187</c:v>
                </c:pt>
                <c:pt idx="3517">
                  <c:v>64194</c:v>
                </c:pt>
                <c:pt idx="3518">
                  <c:v>64201</c:v>
                </c:pt>
                <c:pt idx="3519">
                  <c:v>64208</c:v>
                </c:pt>
                <c:pt idx="3520">
                  <c:v>64215</c:v>
                </c:pt>
                <c:pt idx="3521">
                  <c:v>64222</c:v>
                </c:pt>
                <c:pt idx="3522">
                  <c:v>64229</c:v>
                </c:pt>
                <c:pt idx="3523">
                  <c:v>64236</c:v>
                </c:pt>
                <c:pt idx="3524">
                  <c:v>64243</c:v>
                </c:pt>
                <c:pt idx="3525">
                  <c:v>64250</c:v>
                </c:pt>
                <c:pt idx="3526">
                  <c:v>64257</c:v>
                </c:pt>
                <c:pt idx="3527">
                  <c:v>64264</c:v>
                </c:pt>
                <c:pt idx="3528">
                  <c:v>64271</c:v>
                </c:pt>
                <c:pt idx="3529">
                  <c:v>64283</c:v>
                </c:pt>
                <c:pt idx="3530">
                  <c:v>64287</c:v>
                </c:pt>
                <c:pt idx="3531">
                  <c:v>64293</c:v>
                </c:pt>
                <c:pt idx="3532">
                  <c:v>64300</c:v>
                </c:pt>
                <c:pt idx="3533">
                  <c:v>64307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-4.2906849590496066E-3</c:v>
                </c:pt>
                <c:pt idx="1">
                  <c:v>-4.2942543927981802E-3</c:v>
                </c:pt>
                <c:pt idx="2">
                  <c:v>-4.2995720303284912E-3</c:v>
                </c:pt>
                <c:pt idx="3">
                  <c:v>-4.3030315739001068E-3</c:v>
                </c:pt>
                <c:pt idx="4">
                  <c:v>-4.3070021453317509E-3</c:v>
                </c:pt>
                <c:pt idx="5">
                  <c:v>-4.3114872051752684E-3</c:v>
                </c:pt>
                <c:pt idx="6">
                  <c:v>-4.3221203938248465E-3</c:v>
                </c:pt>
                <c:pt idx="7">
                  <c:v>-4.3345723270693526E-3</c:v>
                </c:pt>
                <c:pt idx="8">
                  <c:v>-4.3417313166305149E-3</c:v>
                </c:pt>
                <c:pt idx="9">
                  <c:v>-4.3499122374113242E-3</c:v>
                </c:pt>
                <c:pt idx="10">
                  <c:v>-4.3592165778694181E-3</c:v>
                </c:pt>
                <c:pt idx="11">
                  <c:v>-4.3815166627547697E-3</c:v>
                </c:pt>
                <c:pt idx="12">
                  <c:v>-4.4076681347160473E-3</c:v>
                </c:pt>
                <c:pt idx="13">
                  <c:v>-4.422291736685402E-3</c:v>
                </c:pt>
                <c:pt idx="14">
                  <c:v>-4.462300267533692E-3</c:v>
                </c:pt>
                <c:pt idx="15">
                  <c:v>-4.4978848977761388E-3</c:v>
                </c:pt>
                <c:pt idx="16">
                  <c:v>-4.5081611812802791E-3</c:v>
                </c:pt>
                <c:pt idx="17">
                  <c:v>-4.5342306581295233E-3</c:v>
                </c:pt>
                <c:pt idx="18">
                  <c:v>-4.5559878274836763E-3</c:v>
                </c:pt>
                <c:pt idx="19">
                  <c:v>-4.5653265729805881E-3</c:v>
                </c:pt>
                <c:pt idx="20">
                  <c:v>-4.5746488193154633E-3</c:v>
                </c:pt>
                <c:pt idx="21">
                  <c:v>-4.5868326515918767E-3</c:v>
                </c:pt>
                <c:pt idx="22">
                  <c:v>-4.5990093784054054E-3</c:v>
                </c:pt>
                <c:pt idx="23">
                  <c:v>-4.6050065248248728E-3</c:v>
                </c:pt>
                <c:pt idx="24">
                  <c:v>-4.6109664738391842E-3</c:v>
                </c:pt>
                <c:pt idx="25">
                  <c:v>-4.6168892253684035E-3</c:v>
                </c:pt>
                <c:pt idx="26">
                  <c:v>-4.6285512264798712E-3</c:v>
                </c:pt>
                <c:pt idx="27">
                  <c:v>-4.6402082581931126E-3</c:v>
                </c:pt>
                <c:pt idx="28">
                  <c:v>-4.6459450228963917E-3</c:v>
                </c:pt>
                <c:pt idx="29">
                  <c:v>-4.6516445903943549E-3</c:v>
                </c:pt>
                <c:pt idx="30">
                  <c:v>-4.657306960487162E-3</c:v>
                </c:pt>
                <c:pt idx="31">
                  <c:v>-4.6684471681235351E-3</c:v>
                </c:pt>
                <c:pt idx="32">
                  <c:v>-4.6795844672464781E-3</c:v>
                </c:pt>
                <c:pt idx="33">
                  <c:v>-4.6850608504733771E-3</c:v>
                </c:pt>
                <c:pt idx="34">
                  <c:v>-4.6905000365349281E-3</c:v>
                </c:pt>
                <c:pt idx="35">
                  <c:v>-4.6959020250314509E-3</c:v>
                </c:pt>
                <c:pt idx="36">
                  <c:v>-4.7065204784146886E-3</c:v>
                </c:pt>
                <c:pt idx="37">
                  <c:v>-4.7171380061650225E-3</c:v>
                </c:pt>
                <c:pt idx="38">
                  <c:v>-4.7223540081553494E-3</c:v>
                </c:pt>
                <c:pt idx="39">
                  <c:v>-4.7275328126605842E-3</c:v>
                </c:pt>
                <c:pt idx="40">
                  <c:v>-4.7326744200004711E-3</c:v>
                </c:pt>
                <c:pt idx="41">
                  <c:v>-4.7427711590186661E-3</c:v>
                </c:pt>
                <c:pt idx="42">
                  <c:v>-4.7528688756282023E-3</c:v>
                </c:pt>
                <c:pt idx="43">
                  <c:v>-4.7578244963419891E-3</c:v>
                </c:pt>
                <c:pt idx="44">
                  <c:v>-4.7627429195706839E-3</c:v>
                </c:pt>
                <c:pt idx="45">
                  <c:v>-4.7676241455141266E-3</c:v>
                </c:pt>
                <c:pt idx="46">
                  <c:v>-4.7771992116141249E-3</c:v>
                </c:pt>
                <c:pt idx="47">
                  <c:v>-4.7867770763154738E-3</c:v>
                </c:pt>
                <c:pt idx="48">
                  <c:v>-4.7914723155528804E-3</c:v>
                </c:pt>
                <c:pt idx="49">
                  <c:v>-4.7961303577048753E-3</c:v>
                </c:pt>
                <c:pt idx="50">
                  <c:v>-4.8007512024517141E-3</c:v>
                </c:pt>
                <c:pt idx="51">
                  <c:v>-4.8098046377731407E-3</c:v>
                </c:pt>
                <c:pt idx="52">
                  <c:v>-4.8188626083467412E-3</c:v>
                </c:pt>
                <c:pt idx="53">
                  <c:v>-4.823297466547416E-3</c:v>
                </c:pt>
                <c:pt idx="54">
                  <c:v>-4.8276951274628388E-3</c:v>
                </c:pt>
                <c:pt idx="55">
                  <c:v>-4.8320555910930096E-3</c:v>
                </c:pt>
                <c:pt idx="56">
                  <c:v>-4.8405874389878534E-3</c:v>
                </c:pt>
                <c:pt idx="57">
                  <c:v>-4.8491254725613331E-3</c:v>
                </c:pt>
                <c:pt idx="58">
                  <c:v>-4.853299949685308E-3</c:v>
                </c:pt>
                <c:pt idx="59">
                  <c:v>-4.8574372294840629E-3</c:v>
                </c:pt>
                <c:pt idx="60">
                  <c:v>-4.8615373119975658E-3</c:v>
                </c:pt>
                <c:pt idx="61">
                  <c:v>-4.8695476166438212E-3</c:v>
                </c:pt>
                <c:pt idx="62">
                  <c:v>-4.8775656692789937E-3</c:v>
                </c:pt>
                <c:pt idx="63">
                  <c:v>-4.8814797653662367E-3</c:v>
                </c:pt>
                <c:pt idx="64">
                  <c:v>-4.8853566641282598E-3</c:v>
                </c:pt>
                <c:pt idx="65">
                  <c:v>-4.8891963657249349E-3</c:v>
                </c:pt>
                <c:pt idx="66">
                  <c:v>-4.8966851720333437E-3</c:v>
                </c:pt>
                <c:pt idx="67">
                  <c:v>-4.9041831989393714E-3</c:v>
                </c:pt>
                <c:pt idx="68">
                  <c:v>-4.9078369140698186E-3</c:v>
                </c:pt>
                <c:pt idx="69">
                  <c:v>-4.9114534318750458E-3</c:v>
                </c:pt>
                <c:pt idx="70">
                  <c:v>-4.9150327524749571E-3</c:v>
                </c:pt>
                <c:pt idx="71">
                  <c:v>-4.9220001064620433E-3</c:v>
                </c:pt>
                <c:pt idx="72">
                  <c:v>-4.9289780619821144E-3</c:v>
                </c:pt>
                <c:pt idx="73">
                  <c:v>-4.9323713961157978E-3</c:v>
                </c:pt>
                <c:pt idx="74">
                  <c:v>-4.9357275331640693E-3</c:v>
                </c:pt>
                <c:pt idx="75">
                  <c:v>-4.9453996853232596E-3</c:v>
                </c:pt>
                <c:pt idx="76">
                  <c:v>-4.9550832120637267E-3</c:v>
                </c:pt>
                <c:pt idx="77">
                  <c:v>-4.9581789681152344E-3</c:v>
                </c:pt>
                <c:pt idx="78">
                  <c:v>-4.9612375269614262E-3</c:v>
                </c:pt>
                <c:pt idx="79">
                  <c:v>-4.9671621168201341E-3</c:v>
                </c:pt>
                <c:pt idx="80">
                  <c:v>-4.9730997896535456E-3</c:v>
                </c:pt>
                <c:pt idx="81">
                  <c:v>-4.9759723620335095E-3</c:v>
                </c:pt>
                <c:pt idx="82">
                  <c:v>-4.9788077374079975E-3</c:v>
                </c:pt>
                <c:pt idx="83">
                  <c:v>-4.9816059153373615E-3</c:v>
                </c:pt>
                <c:pt idx="84">
                  <c:v>-4.9870091948545081E-3</c:v>
                </c:pt>
                <c:pt idx="85">
                  <c:v>-4.9924266548018181E-3</c:v>
                </c:pt>
                <c:pt idx="86">
                  <c:v>-4.9950388465447304E-3</c:v>
                </c:pt>
                <c:pt idx="87">
                  <c:v>-4.9976138410023907E-3</c:v>
                </c:pt>
                <c:pt idx="88">
                  <c:v>-5.0001516383346711E-3</c:v>
                </c:pt>
                <c:pt idx="89">
                  <c:v>-5.0050336560047981E-3</c:v>
                </c:pt>
                <c:pt idx="90">
                  <c:v>-5.0099308547713051E-3</c:v>
                </c:pt>
                <c:pt idx="91">
                  <c:v>-5.0122826657172936E-3</c:v>
                </c:pt>
                <c:pt idx="92">
                  <c:v>-5.0145972795379024E-3</c:v>
                </c:pt>
                <c:pt idx="93">
                  <c:v>-5.0168746960332911E-3</c:v>
                </c:pt>
                <c:pt idx="94">
                  <c:v>-5.0212355010703646E-3</c:v>
                </c:pt>
                <c:pt idx="95">
                  <c:v>-5.0256123896819105E-3</c:v>
                </c:pt>
                <c:pt idx="96">
                  <c:v>-5.0277038199508794E-3</c:v>
                </c:pt>
                <c:pt idx="97">
                  <c:v>-5.0297580530944686E-3</c:v>
                </c:pt>
                <c:pt idx="98">
                  <c:v>-5.0317750888329016E-3</c:v>
                </c:pt>
                <c:pt idx="99">
                  <c:v>-5.0356147308372456E-3</c:v>
                </c:pt>
                <c:pt idx="100">
                  <c:v>-5.0394712597734426E-3</c:v>
                </c:pt>
                <c:pt idx="101">
                  <c:v>-5.041302309445328E-3</c:v>
                </c:pt>
                <c:pt idx="102">
                  <c:v>-5.0439391537282496E-3</c:v>
                </c:pt>
                <c:pt idx="103">
                  <c:v>-5.0481713459182842E-3</c:v>
                </c:pt>
                <c:pt idx="104">
                  <c:v>-5.0515074653256775E-3</c:v>
                </c:pt>
                <c:pt idx="105">
                  <c:v>-5.0530781342805753E-3</c:v>
                </c:pt>
                <c:pt idx="106">
                  <c:v>-5.0546116061100932E-3</c:v>
                </c:pt>
                <c:pt idx="107">
                  <c:v>-5.0561078805744231E-3</c:v>
                </c:pt>
                <c:pt idx="108">
                  <c:v>-5.0595559143629121E-3</c:v>
                </c:pt>
                <c:pt idx="109">
                  <c:v>-5.0630312947763656E-3</c:v>
                </c:pt>
                <c:pt idx="110">
                  <c:v>-5.0643043859688319E-3</c:v>
                </c:pt>
                <c:pt idx="111">
                  <c:v>-5.0655402799559823E-3</c:v>
                </c:pt>
                <c:pt idx="112">
                  <c:v>-5.067816734287689E-3</c:v>
                </c:pt>
                <c:pt idx="113">
                  <c:v>-5.0701118832519043E-3</c:v>
                </c:pt>
                <c:pt idx="114">
                  <c:v>-5.071161791092571E-3</c:v>
                </c:pt>
                <c:pt idx="115">
                  <c:v>-5.0721745016879538E-3</c:v>
                </c:pt>
                <c:pt idx="116">
                  <c:v>-5.0731500149581166E-3</c:v>
                </c:pt>
                <c:pt idx="117">
                  <c:v>-5.0749055084953199E-3</c:v>
                </c:pt>
                <c:pt idx="118">
                  <c:v>-5.0766800960655445E-3</c:v>
                </c:pt>
                <c:pt idx="119">
                  <c:v>-5.0774696232691596E-3</c:v>
                </c:pt>
                <c:pt idx="120">
                  <c:v>-5.0782219533074269E-3</c:v>
                </c:pt>
                <c:pt idx="121">
                  <c:v>-5.0789370859405381E-3</c:v>
                </c:pt>
                <c:pt idx="122">
                  <c:v>-5.0801716698156696E-3</c:v>
                </c:pt>
                <c:pt idx="123">
                  <c:v>-5.0814256447795358E-3</c:v>
                </c:pt>
                <c:pt idx="124">
                  <c:v>-5.0819547914260355E-3</c:v>
                </c:pt>
                <c:pt idx="125">
                  <c:v>-5.0824467408272511E-3</c:v>
                </c:pt>
                <c:pt idx="126">
                  <c:v>-5.0829014930231509E-3</c:v>
                </c:pt>
                <c:pt idx="127">
                  <c:v>-5.083615218461901E-3</c:v>
                </c:pt>
                <c:pt idx="128">
                  <c:v>-5.0843485295937185E-3</c:v>
                </c:pt>
                <c:pt idx="129">
                  <c:v>-5.0846172956031666E-3</c:v>
                </c:pt>
                <c:pt idx="130">
                  <c:v>-5.0848488644872347E-3</c:v>
                </c:pt>
                <c:pt idx="131">
                  <c:v>-5.085043236205955E-3</c:v>
                </c:pt>
                <c:pt idx="132">
                  <c:v>-5.0852361546471769E-3</c:v>
                </c:pt>
                <c:pt idx="133">
                  <c:v>-5.0854487504681245E-3</c:v>
                </c:pt>
                <c:pt idx="134">
                  <c:v>-5.0854571360003931E-3</c:v>
                </c:pt>
                <c:pt idx="135">
                  <c:v>-5.0854283242873777E-3</c:v>
                </c:pt>
                <c:pt idx="136">
                  <c:v>-5.0850625642551162E-3</c:v>
                </c:pt>
                <c:pt idx="137">
                  <c:v>-5.0847263074027538E-3</c:v>
                </c:pt>
                <c:pt idx="138">
                  <c:v>-5.0844743123779068E-3</c:v>
                </c:pt>
                <c:pt idx="139">
                  <c:v>-5.0841851201477439E-3</c:v>
                </c:pt>
                <c:pt idx="140">
                  <c:v>-5.0838587306323291E-3</c:v>
                </c:pt>
                <c:pt idx="141">
                  <c:v>-5.0830101898480251E-3</c:v>
                </c:pt>
                <c:pt idx="142">
                  <c:v>-5.0821812004775424E-3</c:v>
                </c:pt>
                <c:pt idx="143">
                  <c:v>-5.081668824975516E-3</c:v>
                </c:pt>
                <c:pt idx="144">
                  <c:v>-5.0811192520683335E-3</c:v>
                </c:pt>
                <c:pt idx="145">
                  <c:v>-5.0805324820357711E-3</c:v>
                </c:pt>
                <c:pt idx="146">
                  <c:v>-5.0791632887037252E-3</c:v>
                </c:pt>
                <c:pt idx="147">
                  <c:v>-5.0778134296924904E-3</c:v>
                </c:pt>
                <c:pt idx="148">
                  <c:v>-5.0770406735134443E-3</c:v>
                </c:pt>
                <c:pt idx="149">
                  <c:v>-5.0762307200891144E-3</c:v>
                </c:pt>
                <c:pt idx="150">
                  <c:v>-5.0753835694594684E-3</c:v>
                </c:pt>
                <c:pt idx="151">
                  <c:v>-5.0734937749252751E-3</c:v>
                </c:pt>
                <c:pt idx="152">
                  <c:v>-5.0716229947278535E-3</c:v>
                </c:pt>
                <c:pt idx="153">
                  <c:v>-5.070589858111596E-3</c:v>
                </c:pt>
                <c:pt idx="154">
                  <c:v>-5.0695195240901825E-3</c:v>
                </c:pt>
                <c:pt idx="155">
                  <c:v>-5.068411992903421E-3</c:v>
                </c:pt>
                <c:pt idx="156">
                  <c:v>-5.0660016481396397E-3</c:v>
                </c:pt>
                <c:pt idx="157">
                  <c:v>-5.0636098957834719E-3</c:v>
                </c:pt>
                <c:pt idx="158">
                  <c:v>-5.0623163784901948E-3</c:v>
                </c:pt>
                <c:pt idx="159">
                  <c:v>-5.0609856639916018E-3</c:v>
                </c:pt>
                <c:pt idx="160">
                  <c:v>-5.0596177520878527E-3</c:v>
                </c:pt>
                <c:pt idx="161">
                  <c:v>-5.0566869081336563E-3</c:v>
                </c:pt>
                <c:pt idx="162">
                  <c:v>-5.0537741326595054E-3</c:v>
                </c:pt>
                <c:pt idx="163">
                  <c:v>-5.0522202346892087E-3</c:v>
                </c:pt>
                <c:pt idx="164">
                  <c:v>-5.050629139473628E-3</c:v>
                </c:pt>
                <c:pt idx="165">
                  <c:v>-5.0490008471726355E-3</c:v>
                </c:pt>
                <c:pt idx="166">
                  <c:v>-5.0455495543744178E-3</c:v>
                </c:pt>
                <c:pt idx="167">
                  <c:v>-5.0421157051161458E-3</c:v>
                </c:pt>
                <c:pt idx="168">
                  <c:v>-5.0403014264688295E-3</c:v>
                </c:pt>
                <c:pt idx="169">
                  <c:v>-5.0384499506961333E-3</c:v>
                </c:pt>
                <c:pt idx="170">
                  <c:v>-5.0365612776381852E-3</c:v>
                </c:pt>
                <c:pt idx="171">
                  <c:v>-5.0325895864355985E-3</c:v>
                </c:pt>
                <c:pt idx="172">
                  <c:v>-5.0286346129935211E-3</c:v>
                </c:pt>
                <c:pt idx="173">
                  <c:v>-5.0265599537491212E-3</c:v>
                </c:pt>
                <c:pt idx="174">
                  <c:v>-5.0244480973393735E-3</c:v>
                </c:pt>
                <c:pt idx="175">
                  <c:v>-5.0222990434845016E-3</c:v>
                </c:pt>
                <c:pt idx="176">
                  <c:v>-5.01780700367771E-3</c:v>
                </c:pt>
                <c:pt idx="177">
                  <c:v>-5.0133308561717271E-3</c:v>
                </c:pt>
                <c:pt idx="178">
                  <c:v>-5.0109958162103396E-3</c:v>
                </c:pt>
                <c:pt idx="179">
                  <c:v>-5.0086235790036682E-3</c:v>
                </c:pt>
                <c:pt idx="180">
                  <c:v>-5.0062141445117447E-3</c:v>
                </c:pt>
                <c:pt idx="181">
                  <c:v>-5.0012018054612639E-3</c:v>
                </c:pt>
                <c:pt idx="182">
                  <c:v>-4.9962044342910517E-3</c:v>
                </c:pt>
                <c:pt idx="183">
                  <c:v>-4.9936090136526445E-3</c:v>
                </c:pt>
                <c:pt idx="184">
                  <c:v>-4.9909763957289854E-3</c:v>
                </c:pt>
                <c:pt idx="185">
                  <c:v>-4.9883065805600424E-3</c:v>
                </c:pt>
                <c:pt idx="186">
                  <c:v>-4.9827739909469315E-3</c:v>
                </c:pt>
                <c:pt idx="187">
                  <c:v>-4.9772553472715586E-3</c:v>
                </c:pt>
                <c:pt idx="188">
                  <c:v>-4.9743995457962598E-3</c:v>
                </c:pt>
                <c:pt idx="189">
                  <c:v>-4.971506547075677E-3</c:v>
                </c:pt>
                <c:pt idx="190">
                  <c:v>-4.9685763511497782E-3</c:v>
                </c:pt>
                <c:pt idx="191">
                  <c:v>-4.9625235594152883E-3</c:v>
                </c:pt>
                <c:pt idx="192">
                  <c:v>-4.9564835946735997E-3</c:v>
                </c:pt>
                <c:pt idx="193">
                  <c:v>-4.9533674124013771E-3</c:v>
                </c:pt>
                <c:pt idx="194">
                  <c:v>-4.9502140328439026E-3</c:v>
                </c:pt>
                <c:pt idx="195">
                  <c:v>-4.9470234560811122E-3</c:v>
                </c:pt>
                <c:pt idx="196">
                  <c:v>-4.9404505098671336E-3</c:v>
                </c:pt>
                <c:pt idx="197">
                  <c:v>-4.9338891762173986E-3</c:v>
                </c:pt>
                <c:pt idx="198">
                  <c:v>-4.9305126130283483E-3</c:v>
                </c:pt>
                <c:pt idx="199">
                  <c:v>-4.9270988527139181E-3</c:v>
                </c:pt>
                <c:pt idx="200">
                  <c:v>-4.9236478949943319E-3</c:v>
                </c:pt>
                <c:pt idx="201">
                  <c:v>-4.9165548413299121E-3</c:v>
                </c:pt>
                <c:pt idx="202">
                  <c:v>-4.9094720915432433E-3</c:v>
                </c:pt>
                <c:pt idx="203">
                  <c:v>-4.9058351475572692E-3</c:v>
                </c:pt>
                <c:pt idx="204">
                  <c:v>-4.9021610061261711E-3</c:v>
                </c:pt>
                <c:pt idx="205">
                  <c:v>-4.8984496675696931E-3</c:v>
                </c:pt>
                <c:pt idx="206">
                  <c:v>-4.8908365527244868E-3</c:v>
                </c:pt>
                <c:pt idx="207">
                  <c:v>-4.8832323403313893E-3</c:v>
                </c:pt>
                <c:pt idx="208">
                  <c:v>-4.8793350153486514E-3</c:v>
                </c:pt>
                <c:pt idx="209">
                  <c:v>-4.8754004930007255E-3</c:v>
                </c:pt>
                <c:pt idx="210">
                  <c:v>-4.8714287734075157E-3</c:v>
                </c:pt>
                <c:pt idx="211">
                  <c:v>-4.8632956428251717E-3</c:v>
                </c:pt>
                <c:pt idx="212">
                  <c:v>-4.8551699221821565E-3</c:v>
                </c:pt>
                <c:pt idx="213">
                  <c:v>-4.8510122160827507E-3</c:v>
                </c:pt>
                <c:pt idx="214">
                  <c:v>-4.846817312817997E-3</c:v>
                </c:pt>
                <c:pt idx="215">
                  <c:v>-4.8425852121081192E-3</c:v>
                </c:pt>
                <c:pt idx="216">
                  <c:v>-4.8339321104062805E-3</c:v>
                </c:pt>
                <c:pt idx="217">
                  <c:v>-4.8252848365759604E-3</c:v>
                </c:pt>
                <c:pt idx="218">
                  <c:v>-4.8208667494797908E-3</c:v>
                </c:pt>
                <c:pt idx="219">
                  <c:v>-4.8164114650184331E-3</c:v>
                </c:pt>
                <c:pt idx="220">
                  <c:v>-4.8119189833517595E-3</c:v>
                </c:pt>
                <c:pt idx="221">
                  <c:v>-4.8027459541222228E-3</c:v>
                </c:pt>
                <c:pt idx="222">
                  <c:v>-4.7935770832330249E-3</c:v>
                </c:pt>
                <c:pt idx="223">
                  <c:v>-4.7888986149402513E-3</c:v>
                </c:pt>
                <c:pt idx="224">
                  <c:v>-4.7841829492822896E-3</c:v>
                </c:pt>
                <c:pt idx="225">
                  <c:v>-4.779430086379044E-3</c:v>
                </c:pt>
                <c:pt idx="226">
                  <c:v>-4.7697371725607951E-3</c:v>
                </c:pt>
                <c:pt idx="227">
                  <c:v>-4.7600466614738934E-3</c:v>
                </c:pt>
                <c:pt idx="228">
                  <c:v>-4.7551078120244838E-3</c:v>
                </c:pt>
                <c:pt idx="229">
                  <c:v>-4.7501317650899821E-3</c:v>
                </c:pt>
                <c:pt idx="230">
                  <c:v>-4.7451185209501645E-3</c:v>
                </c:pt>
                <c:pt idx="231">
                  <c:v>-4.7349057642431802E-3</c:v>
                </c:pt>
                <c:pt idx="232">
                  <c:v>-4.7246935710187898E-3</c:v>
                </c:pt>
                <c:pt idx="233">
                  <c:v>-4.7194943400930001E-3</c:v>
                </c:pt>
                <c:pt idx="234">
                  <c:v>-4.7142579119618944E-3</c:v>
                </c:pt>
                <c:pt idx="235">
                  <c:v>-4.7089842864256326E-3</c:v>
                </c:pt>
                <c:pt idx="236">
                  <c:v>-4.698251727570657E-3</c:v>
                </c:pt>
                <c:pt idx="237">
                  <c:v>-4.6875178109884175E-3</c:v>
                </c:pt>
                <c:pt idx="238">
                  <c:v>-4.6820581987860876E-3</c:v>
                </c:pt>
                <c:pt idx="239">
                  <c:v>-4.6765613893384739E-3</c:v>
                </c:pt>
                <c:pt idx="240">
                  <c:v>-4.6710273823658E-3</c:v>
                </c:pt>
                <c:pt idx="241">
                  <c:v>-4.6597750607979549E-3</c:v>
                </c:pt>
                <c:pt idx="242">
                  <c:v>-4.6485193811429681E-3</c:v>
                </c:pt>
                <c:pt idx="243">
                  <c:v>-4.6427993875042262E-3</c:v>
                </c:pt>
                <c:pt idx="244">
                  <c:v>-4.6370421964203601E-3</c:v>
                </c:pt>
                <c:pt idx="245">
                  <c:v>-4.6312478080912101E-3</c:v>
                </c:pt>
                <c:pt idx="246">
                  <c:v>-4.619475762273062E-3</c:v>
                </c:pt>
                <c:pt idx="247">
                  <c:v>-4.6076982808429534E-3</c:v>
                </c:pt>
                <c:pt idx="248">
                  <c:v>-4.6017179055679591E-3</c:v>
                </c:pt>
                <c:pt idx="249">
                  <c:v>-4.5957003329677448E-3</c:v>
                </c:pt>
                <c:pt idx="250">
                  <c:v>-4.5896477738338604E-3</c:v>
                </c:pt>
                <c:pt idx="251">
                  <c:v>-4.5774002568732541E-3</c:v>
                </c:pt>
                <c:pt idx="252">
                  <c:v>-4.5651893713705149E-3</c:v>
                </c:pt>
                <c:pt idx="253">
                  <c:v>-4.5590149402041646E-3</c:v>
                </c:pt>
                <c:pt idx="254">
                  <c:v>-4.5528165765817974E-3</c:v>
                </c:pt>
                <c:pt idx="255">
                  <c:v>-4.5465942809030935E-3</c:v>
                </c:pt>
                <c:pt idx="256">
                  <c:v>-4.534012810504251E-3</c:v>
                </c:pt>
                <c:pt idx="257">
                  <c:v>-4.5214657752268295E-3</c:v>
                </c:pt>
                <c:pt idx="258">
                  <c:v>-4.5151238181873055E-3</c:v>
                </c:pt>
                <c:pt idx="259">
                  <c:v>-4.5087579288116686E-3</c:v>
                </c:pt>
                <c:pt idx="260">
                  <c:v>-4.502368107259791E-3</c:v>
                </c:pt>
                <c:pt idx="261">
                  <c:v>-4.4894527020478137E-3</c:v>
                </c:pt>
                <c:pt idx="262">
                  <c:v>-4.4765694981308002E-3</c:v>
                </c:pt>
                <c:pt idx="263">
                  <c:v>-4.4700600152580705E-3</c:v>
                </c:pt>
                <c:pt idx="264">
                  <c:v>-4.4635265998893559E-3</c:v>
                </c:pt>
                <c:pt idx="265">
                  <c:v>-4.4569692524643045E-3</c:v>
                </c:pt>
                <c:pt idx="266">
                  <c:v>-4.4403740661791424E-3</c:v>
                </c:pt>
                <c:pt idx="267">
                  <c:v>-4.4238235307370033E-3</c:v>
                </c:pt>
                <c:pt idx="268">
                  <c:v>-4.417122589575051E-3</c:v>
                </c:pt>
                <c:pt idx="269">
                  <c:v>-4.4103977160769858E-3</c:v>
                </c:pt>
                <c:pt idx="270">
                  <c:v>-4.3968144938766329E-3</c:v>
                </c:pt>
                <c:pt idx="271">
                  <c:v>-4.3832588992431809E-3</c:v>
                </c:pt>
                <c:pt idx="272">
                  <c:v>-4.3764143644242637E-3</c:v>
                </c:pt>
                <c:pt idx="273">
                  <c:v>-4.3695458971892975E-3</c:v>
                </c:pt>
                <c:pt idx="274">
                  <c:v>-4.3521761428844119E-3</c:v>
                </c:pt>
                <c:pt idx="275">
                  <c:v>-4.3348445766921984E-3</c:v>
                </c:pt>
                <c:pt idx="276">
                  <c:v>-4.3278325157203312E-3</c:v>
                </c:pt>
                <c:pt idx="277">
                  <c:v>-4.3207965224123512E-3</c:v>
                </c:pt>
                <c:pt idx="278">
                  <c:v>-4.3137365968082264E-3</c:v>
                </c:pt>
                <c:pt idx="279">
                  <c:v>-4.299485621408472E-3</c:v>
                </c:pt>
                <c:pt idx="280">
                  <c:v>-4.2852575713503427E-3</c:v>
                </c:pt>
                <c:pt idx="281">
                  <c:v>-4.2780779841056216E-3</c:v>
                </c:pt>
                <c:pt idx="282">
                  <c:v>-4.2708744646846597E-3</c:v>
                </c:pt>
                <c:pt idx="283">
                  <c:v>-4.2636470128876169E-3</c:v>
                </c:pt>
                <c:pt idx="284">
                  <c:v>-4.2490621825708175E-3</c:v>
                </c:pt>
                <c:pt idx="285">
                  <c:v>-4.2344978825781254E-3</c:v>
                </c:pt>
                <c:pt idx="286">
                  <c:v>-4.2271507693003585E-3</c:v>
                </c:pt>
                <c:pt idx="287">
                  <c:v>-4.2197797235665746E-3</c:v>
                </c:pt>
                <c:pt idx="288">
                  <c:v>-4.2123847455766139E-3</c:v>
                </c:pt>
                <c:pt idx="289">
                  <c:v>-4.1974660733057334E-3</c:v>
                </c:pt>
                <c:pt idx="290">
                  <c:v>-4.1825655102956105E-3</c:v>
                </c:pt>
                <c:pt idx="291">
                  <c:v>-4.1750508705451495E-3</c:v>
                </c:pt>
                <c:pt idx="292">
                  <c:v>-4.1675122985385116E-3</c:v>
                </c:pt>
                <c:pt idx="293">
                  <c:v>-4.1599497942357289E-3</c:v>
                </c:pt>
                <c:pt idx="294">
                  <c:v>-4.1446972921876934E-3</c:v>
                </c:pt>
                <c:pt idx="295">
                  <c:v>-4.1294604535035973E-3</c:v>
                </c:pt>
                <c:pt idx="296">
                  <c:v>-4.1217782876001863E-3</c:v>
                </c:pt>
                <c:pt idx="297">
                  <c:v>-4.1140721891208543E-3</c:v>
                </c:pt>
                <c:pt idx="298">
                  <c:v>-4.1063421584652815E-3</c:v>
                </c:pt>
                <c:pt idx="299">
                  <c:v>-4.0907558376046538E-3</c:v>
                </c:pt>
                <c:pt idx="300">
                  <c:v>-4.0751827120821815E-3</c:v>
                </c:pt>
                <c:pt idx="301">
                  <c:v>-4.0673330196261404E-3</c:v>
                </c:pt>
                <c:pt idx="302">
                  <c:v>-4.0594593947940183E-3</c:v>
                </c:pt>
                <c:pt idx="303">
                  <c:v>-4.0515618376657514E-3</c:v>
                </c:pt>
                <c:pt idx="304">
                  <c:v>-4.0356417079845386E-3</c:v>
                </c:pt>
                <c:pt idx="305">
                  <c:v>-4.0197322853519069E-3</c:v>
                </c:pt>
                <c:pt idx="306">
                  <c:v>-4.0117150663432355E-3</c:v>
                </c:pt>
                <c:pt idx="307">
                  <c:v>-4.0036739149984513E-3</c:v>
                </c:pt>
                <c:pt idx="308">
                  <c:v>-3.9956088312775861E-3</c:v>
                </c:pt>
                <c:pt idx="309">
                  <c:v>-3.979354901715304E-3</c:v>
                </c:pt>
                <c:pt idx="310">
                  <c:v>-3.9631091727532208E-3</c:v>
                </c:pt>
                <c:pt idx="311">
                  <c:v>-3.9549244271119832E-3</c:v>
                </c:pt>
                <c:pt idx="312">
                  <c:v>-3.9467157492945049E-3</c:v>
                </c:pt>
                <c:pt idx="313">
                  <c:v>-3.9384831388211694E-3</c:v>
                </c:pt>
                <c:pt idx="314">
                  <c:v>-3.9218954171849063E-3</c:v>
                </c:pt>
                <c:pt idx="315">
                  <c:v>-3.9053133737265711E-3</c:v>
                </c:pt>
                <c:pt idx="316">
                  <c:v>-3.8969611014527672E-3</c:v>
                </c:pt>
                <c:pt idx="317">
                  <c:v>-3.8885848968028824E-3</c:v>
                </c:pt>
                <c:pt idx="318">
                  <c:v>-3.8801847597369488E-3</c:v>
                </c:pt>
                <c:pt idx="319">
                  <c:v>-3.8632632526347521E-3</c:v>
                </c:pt>
                <c:pt idx="320">
                  <c:v>-3.8463448877523732E-3</c:v>
                </c:pt>
                <c:pt idx="321">
                  <c:v>-3.837825088766067E-3</c:v>
                </c:pt>
                <c:pt idx="322">
                  <c:v>-3.8292813572438078E-3</c:v>
                </c:pt>
                <c:pt idx="323">
                  <c:v>-3.8207136935053398E-3</c:v>
                </c:pt>
                <c:pt idx="324">
                  <c:v>-3.8034584064128296E-3</c:v>
                </c:pt>
                <c:pt idx="325">
                  <c:v>-3.7862037141911387E-3</c:v>
                </c:pt>
                <c:pt idx="326">
                  <c:v>-3.7775163884523622E-3</c:v>
                </c:pt>
                <c:pt idx="327">
                  <c:v>-3.7688051300976966E-3</c:v>
                </c:pt>
                <c:pt idx="328">
                  <c:v>-3.7600699393669501E-3</c:v>
                </c:pt>
                <c:pt idx="329">
                  <c:v>-3.7424808767605455E-3</c:v>
                </c:pt>
                <c:pt idx="330">
                  <c:v>-3.7248898524833152E-3</c:v>
                </c:pt>
                <c:pt idx="331">
                  <c:v>-3.7160349997922282E-3</c:v>
                </c:pt>
                <c:pt idx="332">
                  <c:v>-3.7071562145252202E-3</c:v>
                </c:pt>
                <c:pt idx="333">
                  <c:v>-3.6982534969220993E-3</c:v>
                </c:pt>
                <c:pt idx="334">
                  <c:v>-3.6803306618393705E-3</c:v>
                </c:pt>
                <c:pt idx="335">
                  <c:v>-3.6624033021492863E-3</c:v>
                </c:pt>
                <c:pt idx="336">
                  <c:v>-3.6533809223859848E-3</c:v>
                </c:pt>
                <c:pt idx="337">
                  <c:v>-3.6443346101266982E-3</c:v>
                </c:pt>
                <c:pt idx="338">
                  <c:v>-3.6352643654513628E-3</c:v>
                </c:pt>
                <c:pt idx="339">
                  <c:v>-3.617007759864066E-3</c:v>
                </c:pt>
                <c:pt idx="340">
                  <c:v>-3.5987440624696276E-3</c:v>
                </c:pt>
                <c:pt idx="341">
                  <c:v>-3.5895541554742394E-3</c:v>
                </c:pt>
                <c:pt idx="342">
                  <c:v>-3.5803403161827063E-3</c:v>
                </c:pt>
                <c:pt idx="343">
                  <c:v>-3.552461158160547E-3</c:v>
                </c:pt>
                <c:pt idx="344">
                  <c:v>-3.5245546986173437E-3</c:v>
                </c:pt>
                <c:pt idx="345">
                  <c:v>-3.515173332093724E-3</c:v>
                </c:pt>
                <c:pt idx="346">
                  <c:v>-3.5057680331140872E-3</c:v>
                </c:pt>
                <c:pt idx="347">
                  <c:v>-3.4868438872770469E-3</c:v>
                </c:pt>
                <c:pt idx="348">
                  <c:v>-3.4679075124355307E-3</c:v>
                </c:pt>
                <c:pt idx="349">
                  <c:v>-3.4583825510159372E-3</c:v>
                </c:pt>
                <c:pt idx="350">
                  <c:v>-3.4488336572602307E-3</c:v>
                </c:pt>
                <c:pt idx="351">
                  <c:v>-3.4392608308886352E-3</c:v>
                </c:pt>
                <c:pt idx="352">
                  <c:v>-3.4151605046239819E-3</c:v>
                </c:pt>
                <c:pt idx="353">
                  <c:v>-3.3910377121504354E-3</c:v>
                </c:pt>
                <c:pt idx="354">
                  <c:v>-3.381321290842898E-3</c:v>
                </c:pt>
                <c:pt idx="355">
                  <c:v>-3.3715809371592798E-3</c:v>
                </c:pt>
                <c:pt idx="356">
                  <c:v>-3.3519892437450238E-3</c:v>
                </c:pt>
                <c:pt idx="357">
                  <c:v>-3.3323801974249889E-3</c:v>
                </c:pt>
                <c:pt idx="358">
                  <c:v>-3.3225201812214777E-3</c:v>
                </c:pt>
                <c:pt idx="359">
                  <c:v>-3.3126362324420455E-3</c:v>
                </c:pt>
                <c:pt idx="360">
                  <c:v>-3.3027283513265004E-3</c:v>
                </c:pt>
                <c:pt idx="361">
                  <c:v>-3.2828028779485763E-3</c:v>
                </c:pt>
                <c:pt idx="362">
                  <c:v>-3.2628575013449179E-3</c:v>
                </c:pt>
                <c:pt idx="363">
                  <c:v>-3.2528299576295439E-3</c:v>
                </c:pt>
                <c:pt idx="364">
                  <c:v>-3.2427784813382488E-3</c:v>
                </c:pt>
                <c:pt idx="365">
                  <c:v>-3.2327030725509687E-3</c:v>
                </c:pt>
                <c:pt idx="366">
                  <c:v>-3.2124438134406574E-3</c:v>
                </c:pt>
                <c:pt idx="367">
                  <c:v>-3.1921621120822863E-3</c:v>
                </c:pt>
                <c:pt idx="368">
                  <c:v>-3.1819670407351452E-3</c:v>
                </c:pt>
                <c:pt idx="369">
                  <c:v>-3.1666126414031659E-3</c:v>
                </c:pt>
                <c:pt idx="370">
                  <c:v>-3.1409120481429298E-3</c:v>
                </c:pt>
                <c:pt idx="371">
                  <c:v>-3.1202940289176695E-3</c:v>
                </c:pt>
                <c:pt idx="372">
                  <c:v>-3.1099314296589853E-3</c:v>
                </c:pt>
                <c:pt idx="373">
                  <c:v>-3.0995448980242202E-3</c:v>
                </c:pt>
                <c:pt idx="374">
                  <c:v>-3.0891344336536619E-3</c:v>
                </c:pt>
                <c:pt idx="375">
                  <c:v>-3.0629495194067768E-3</c:v>
                </c:pt>
                <c:pt idx="376">
                  <c:v>-3.0367231240013837E-3</c:v>
                </c:pt>
                <c:pt idx="377">
                  <c:v>-3.0261690643751393E-3</c:v>
                </c:pt>
                <c:pt idx="378">
                  <c:v>-3.01559107225291E-3</c:v>
                </c:pt>
                <c:pt idx="379">
                  <c:v>-2.994330406784762E-3</c:v>
                </c:pt>
                <c:pt idx="380">
                  <c:v>-2.9730397778848783E-3</c:v>
                </c:pt>
                <c:pt idx="381">
                  <c:v>-2.9623421227631397E-3</c:v>
                </c:pt>
                <c:pt idx="382">
                  <c:v>-2.9516205353052882E-3</c:v>
                </c:pt>
                <c:pt idx="383">
                  <c:v>-2.9408750150317076E-3</c:v>
                </c:pt>
                <c:pt idx="384">
                  <c:v>-2.9192805264743882E-3</c:v>
                </c:pt>
                <c:pt idx="385">
                  <c:v>-2.8976536085378868E-3</c:v>
                </c:pt>
                <c:pt idx="386">
                  <c:v>-2.886788425504605E-3</c:v>
                </c:pt>
                <c:pt idx="387">
                  <c:v>-2.8758993097754981E-3</c:v>
                </c:pt>
                <c:pt idx="388">
                  <c:v>-2.8485230485375546E-3</c:v>
                </c:pt>
                <c:pt idx="389">
                  <c:v>-2.8210947424511801E-3</c:v>
                </c:pt>
                <c:pt idx="390">
                  <c:v>-2.8100620312265789E-3</c:v>
                </c:pt>
                <c:pt idx="391">
                  <c:v>-2.7990053873461207E-3</c:v>
                </c:pt>
                <c:pt idx="392">
                  <c:v>-2.7879248107698373E-3</c:v>
                </c:pt>
                <c:pt idx="393">
                  <c:v>-2.7656626354399805E-3</c:v>
                </c:pt>
                <c:pt idx="394">
                  <c:v>-2.7433631788653656E-3</c:v>
                </c:pt>
                <c:pt idx="395">
                  <c:v>-2.7321629391696689E-3</c:v>
                </c:pt>
                <c:pt idx="396">
                  <c:v>-2.7209387670978913E-3</c:v>
                </c:pt>
                <c:pt idx="397">
                  <c:v>-2.7096906622903205E-3</c:v>
                </c:pt>
                <c:pt idx="398">
                  <c:v>-2.6870946202661727E-3</c:v>
                </c:pt>
                <c:pt idx="399">
                  <c:v>-2.6644589167812427E-3</c:v>
                </c:pt>
                <c:pt idx="400">
                  <c:v>-2.6530911488542586E-3</c:v>
                </c:pt>
                <c:pt idx="401">
                  <c:v>-2.6416994483113854E-3</c:v>
                </c:pt>
                <c:pt idx="402">
                  <c:v>-2.630283815032719E-3</c:v>
                </c:pt>
                <c:pt idx="403">
                  <c:v>-2.6073538888882197E-3</c:v>
                </c:pt>
                <c:pt idx="404">
                  <c:v>-2.5843819556792269E-3</c:v>
                </c:pt>
                <c:pt idx="405">
                  <c:v>-2.5728466592411792E-3</c:v>
                </c:pt>
                <c:pt idx="406">
                  <c:v>-2.5612874301872424E-3</c:v>
                </c:pt>
                <c:pt idx="407">
                  <c:v>-2.5497042684374804E-3</c:v>
                </c:pt>
                <c:pt idx="408">
                  <c:v>-2.5264404389746531E-3</c:v>
                </c:pt>
                <c:pt idx="409">
                  <c:v>-2.5031322948398937E-3</c:v>
                </c:pt>
                <c:pt idx="410">
                  <c:v>-2.4914294696909423E-3</c:v>
                </c:pt>
                <c:pt idx="411">
                  <c:v>-2.4797027118861337E-3</c:v>
                </c:pt>
                <c:pt idx="412">
                  <c:v>-2.4679520215453721E-3</c:v>
                </c:pt>
                <c:pt idx="413">
                  <c:v>-2.4443542682339725E-3</c:v>
                </c:pt>
                <c:pt idx="414">
                  <c:v>-2.4207099331041704E-3</c:v>
                </c:pt>
                <c:pt idx="415">
                  <c:v>-2.4088395793642192E-3</c:v>
                </c:pt>
                <c:pt idx="416">
                  <c:v>-2.3969452927685708E-3</c:v>
                </c:pt>
                <c:pt idx="417">
                  <c:v>-2.3850270736769374E-3</c:v>
                </c:pt>
                <c:pt idx="418">
                  <c:v>-2.3610953741348695E-3</c:v>
                </c:pt>
                <c:pt idx="419">
                  <c:v>-2.3371148700324085E-3</c:v>
                </c:pt>
                <c:pt idx="420">
                  <c:v>-2.3250769873817134E-3</c:v>
                </c:pt>
                <c:pt idx="421">
                  <c:v>-2.3130151719552572E-3</c:v>
                </c:pt>
                <c:pt idx="422">
                  <c:v>-2.3009294239928479E-3</c:v>
                </c:pt>
                <c:pt idx="423">
                  <c:v>-2.276663754332553E-3</c:v>
                </c:pt>
                <c:pt idx="424">
                  <c:v>-2.2523471045854393E-3</c:v>
                </c:pt>
                <c:pt idx="425">
                  <c:v>-2.2401416930240003E-3</c:v>
                </c:pt>
                <c:pt idx="426">
                  <c:v>-2.2279123486468322E-3</c:v>
                </c:pt>
                <c:pt idx="427">
                  <c:v>-2.2156590716138069E-3</c:v>
                </c:pt>
                <c:pt idx="428">
                  <c:v>-2.1910594063090372E-3</c:v>
                </c:pt>
                <c:pt idx="429">
                  <c:v>-2.1664066360838063E-3</c:v>
                </c:pt>
                <c:pt idx="430">
                  <c:v>-2.1540336954117834E-3</c:v>
                </c:pt>
                <c:pt idx="431">
                  <c:v>-2.1416368219240312E-3</c:v>
                </c:pt>
                <c:pt idx="432">
                  <c:v>-2.1292160157404538E-3</c:v>
                </c:pt>
                <c:pt idx="433">
                  <c:v>-2.1042823275729816E-3</c:v>
                </c:pt>
                <c:pt idx="434">
                  <c:v>-2.0792934635682769E-3</c:v>
                </c:pt>
                <c:pt idx="435">
                  <c:v>-2.0667529937057338E-3</c:v>
                </c:pt>
                <c:pt idx="436">
                  <c:v>-2.0541885909874935E-3</c:v>
                </c:pt>
                <c:pt idx="437">
                  <c:v>-2.0416002556133961E-3</c:v>
                </c:pt>
                <c:pt idx="438">
                  <c:v>-2.0163325155664324E-3</c:v>
                </c:pt>
                <c:pt idx="439">
                  <c:v>-1.9910075862394905E-3</c:v>
                </c:pt>
                <c:pt idx="440">
                  <c:v>-1.9782995870665232E-3</c:v>
                </c:pt>
                <c:pt idx="441">
                  <c:v>-1.9655676550378587E-3</c:v>
                </c:pt>
                <c:pt idx="442">
                  <c:v>-1.952811790193465E-3</c:v>
                </c:pt>
                <c:pt idx="443">
                  <c:v>-1.9272099677181131E-3</c:v>
                </c:pt>
                <c:pt idx="444">
                  <c:v>-1.9015490032581184E-3</c:v>
                </c:pt>
                <c:pt idx="445">
                  <c:v>-1.8886734746548228E-3</c:v>
                </c:pt>
                <c:pt idx="446">
                  <c:v>-1.875774013075926E-3</c:v>
                </c:pt>
                <c:pt idx="447">
                  <c:v>-1.862850618801204E-3</c:v>
                </c:pt>
                <c:pt idx="448">
                  <c:v>-1.8369146814434245E-3</c:v>
                </c:pt>
                <c:pt idx="449">
                  <c:v>-1.810917713704896E-3</c:v>
                </c:pt>
                <c:pt idx="450">
                  <c:v>-1.797874655471432E-3</c:v>
                </c:pt>
                <c:pt idx="451">
                  <c:v>-1.7848076643822708E-3</c:v>
                </c:pt>
                <c:pt idx="452">
                  <c:v>-1.7717167405173484E-3</c:v>
                </c:pt>
                <c:pt idx="453">
                  <c:v>-1.7454466540112179E-3</c:v>
                </c:pt>
                <c:pt idx="454">
                  <c:v>-1.7191137167404946E-3</c:v>
                </c:pt>
                <c:pt idx="455">
                  <c:v>-1.7059031287969262E-3</c:v>
                </c:pt>
                <c:pt idx="456">
                  <c:v>-1.6926686079976605E-3</c:v>
                </c:pt>
                <c:pt idx="457">
                  <c:v>-1.6794101543027296E-3</c:v>
                </c:pt>
                <c:pt idx="458">
                  <c:v>-1.6528058828368941E-3</c:v>
                </c:pt>
                <c:pt idx="459">
                  <c:v>-1.6261370114456497E-3</c:v>
                </c:pt>
                <c:pt idx="460">
                  <c:v>-1.6127588935921366E-3</c:v>
                </c:pt>
                <c:pt idx="461">
                  <c:v>-1.5993568430427985E-3</c:v>
                </c:pt>
                <c:pt idx="462">
                  <c:v>-1.5859308594778909E-3</c:v>
                </c:pt>
                <c:pt idx="463">
                  <c:v>-1.5589923651360138E-3</c:v>
                </c:pt>
                <c:pt idx="464">
                  <c:v>-1.5319875968611285E-3</c:v>
                </c:pt>
                <c:pt idx="465">
                  <c:v>-1.5184419491376389E-3</c:v>
                </c:pt>
                <c:pt idx="466">
                  <c:v>-1.5048723684385479E-3</c:v>
                </c:pt>
                <c:pt idx="467">
                  <c:v>-1.4912788549636957E-3</c:v>
                </c:pt>
                <c:pt idx="468">
                  <c:v>-1.4640060981774283E-3</c:v>
                </c:pt>
                <c:pt idx="469">
                  <c:v>-1.4366654722275385E-3</c:v>
                </c:pt>
                <c:pt idx="470">
                  <c:v>-1.422952294314328E-3</c:v>
                </c:pt>
                <c:pt idx="471">
                  <c:v>-1.4092151835454203E-3</c:v>
                </c:pt>
                <c:pt idx="472">
                  <c:v>-1.3954541398808473E-3</c:v>
                </c:pt>
                <c:pt idx="473">
                  <c:v>-1.3678470792033437E-3</c:v>
                </c:pt>
                <c:pt idx="474">
                  <c:v>-1.3401706363858068E-3</c:v>
                </c:pt>
                <c:pt idx="475">
                  <c:v>-1.3262899282429075E-3</c:v>
                </c:pt>
                <c:pt idx="476">
                  <c:v>-1.3123852872443109E-3</c:v>
                </c:pt>
                <c:pt idx="477">
                  <c:v>-1.2984567133500491E-3</c:v>
                </c:pt>
                <c:pt idx="478">
                  <c:v>-1.2705153053493845E-3</c:v>
                </c:pt>
                <c:pt idx="479">
                  <c:v>-1.2425030885765409E-3</c:v>
                </c:pt>
                <c:pt idx="480">
                  <c:v>-1.2284548500041126E-3</c:v>
                </c:pt>
                <c:pt idx="481">
                  <c:v>-1.2143826786559231E-3</c:v>
                </c:pt>
                <c:pt idx="482">
                  <c:v>-1.2002865743321323E-3</c:v>
                </c:pt>
                <c:pt idx="483">
                  <c:v>-1.1720107738044661E-3</c:v>
                </c:pt>
                <c:pt idx="484">
                  <c:v>-1.143662827680636E-3</c:v>
                </c:pt>
                <c:pt idx="485">
                  <c:v>-1.1294470587186467E-3</c:v>
                </c:pt>
                <c:pt idx="486">
                  <c:v>-1.1152073568210241E-3</c:v>
                </c:pt>
                <c:pt idx="487">
                  <c:v>-1.1009437218678642E-3</c:v>
                </c:pt>
                <c:pt idx="488">
                  <c:v>-1.0723334816642449E-3</c:v>
                </c:pt>
                <c:pt idx="489">
                  <c:v>-1.0436498529386995E-3</c:v>
                </c:pt>
                <c:pt idx="490">
                  <c:v>-1.029266553227437E-3</c:v>
                </c:pt>
                <c:pt idx="491">
                  <c:v>-1.0148593206604772E-3</c:v>
                </c:pt>
                <c:pt idx="492">
                  <c:v>-1.0004281551179162E-3</c:v>
                </c:pt>
                <c:pt idx="493">
                  <c:v>-9.714834259977323E-4</c:v>
                </c:pt>
                <c:pt idx="494">
                  <c:v>-9.4246416311172254E-4</c:v>
                </c:pt>
                <c:pt idx="495">
                  <c:v>-9.2791333277109089E-4</c:v>
                </c:pt>
                <c:pt idx="496">
                  <c:v>-9.1333856933495383E-4</c:v>
                </c:pt>
                <c:pt idx="497">
                  <c:v>-8.987398730031515E-4</c:v>
                </c:pt>
                <c:pt idx="498">
                  <c:v>-8.6946060384729407E-4</c:v>
                </c:pt>
                <c:pt idx="499">
                  <c:v>-8.4010575752024863E-4</c:v>
                </c:pt>
                <c:pt idx="500">
                  <c:v>-8.2538739619053558E-4</c:v>
                </c:pt>
                <c:pt idx="501">
                  <c:v>-8.1064510176531712E-4</c:v>
                </c:pt>
                <c:pt idx="502">
                  <c:v>-7.9587887448440142E-4</c:v>
                </c:pt>
                <c:pt idx="503">
                  <c:v>-7.6630361148577464E-4</c:v>
                </c:pt>
                <c:pt idx="504">
                  <c:v>-7.3673332146917403E-4</c:v>
                </c:pt>
                <c:pt idx="505">
                  <c:v>-7.219503608935085E-4</c:v>
                </c:pt>
                <c:pt idx="506">
                  <c:v>-7.0716920011815176E-4</c:v>
                </c:pt>
                <c:pt idx="507">
                  <c:v>-6.9238983950281607E-4</c:v>
                </c:pt>
                <c:pt idx="508">
                  <c:v>-6.6283589755578021E-4</c:v>
                </c:pt>
                <c:pt idx="509">
                  <c:v>-6.3329039600379389E-4</c:v>
                </c:pt>
                <c:pt idx="510">
                  <c:v>-6.1852003490958651E-4</c:v>
                </c:pt>
                <c:pt idx="511">
                  <c:v>-6.0375147381552807E-4</c:v>
                </c:pt>
                <c:pt idx="512">
                  <c:v>-5.8898471268165054E-4</c:v>
                </c:pt>
                <c:pt idx="513">
                  <c:v>-5.5945632094989151E-4</c:v>
                </c:pt>
                <c:pt idx="514">
                  <c:v>-5.2993566758807731E-4</c:v>
                </c:pt>
                <c:pt idx="515">
                  <c:v>-5.1517790601529612E-4</c:v>
                </c:pt>
                <c:pt idx="516">
                  <c:v>-5.0042194460253597E-4</c:v>
                </c:pt>
                <c:pt idx="517">
                  <c:v>-4.8566778299008462E-4</c:v>
                </c:pt>
                <c:pt idx="518">
                  <c:v>-3.087582400551625E-4</c:v>
                </c:pt>
                <c:pt idx="519">
                  <c:v>-2.4984641735503743E-4</c:v>
                </c:pt>
                <c:pt idx="520">
                  <c:v>-1.7624617757228123E-4</c:v>
                </c:pt>
                <c:pt idx="521">
                  <c:v>-7.3282037118538312E-5</c:v>
                </c:pt>
                <c:pt idx="522">
                  <c:v>2.9593905805924692E-5</c:v>
                </c:pt>
                <c:pt idx="523">
                  <c:v>1.323816510812037E-4</c:v>
                </c:pt>
                <c:pt idx="524">
                  <c:v>2.3508119874726674E-4</c:v>
                </c:pt>
                <c:pt idx="525">
                  <c:v>3.3769254872417775E-4</c:v>
                </c:pt>
                <c:pt idx="526">
                  <c:v>4.4021570085206463E-4</c:v>
                </c:pt>
                <c:pt idx="527">
                  <c:v>5.426506550509913E-4</c:v>
                </c:pt>
                <c:pt idx="528">
                  <c:v>6.449974114808299E-4</c:v>
                </c:pt>
                <c:pt idx="529">
                  <c:v>7.4725596966196406E-4</c:v>
                </c:pt>
                <c:pt idx="530">
                  <c:v>8.4942632991413802E-4</c:v>
                </c:pt>
                <c:pt idx="531">
                  <c:v>9.8066216638414971E-4</c:v>
                </c:pt>
                <c:pt idx="532">
                  <c:v>1.111745121402663E-3</c:v>
                </c:pt>
                <c:pt idx="533">
                  <c:v>1.2136004877039142E-3</c:v>
                </c:pt>
                <c:pt idx="534">
                  <c:v>1.3153676556765248E-3</c:v>
                </c:pt>
                <c:pt idx="535">
                  <c:v>1.4243086260412596E-3</c:v>
                </c:pt>
                <c:pt idx="536">
                  <c:v>1.5331431630638548E-3</c:v>
                </c:pt>
                <c:pt idx="537">
                  <c:v>1.6491245029559565E-3</c:v>
                </c:pt>
                <c:pt idx="538">
                  <c:v>1.7505136765727514E-3</c:v>
                </c:pt>
                <c:pt idx="539">
                  <c:v>1.8373484835976228E-3</c:v>
                </c:pt>
                <c:pt idx="540">
                  <c:v>1.9385738593591384E-3</c:v>
                </c:pt>
                <c:pt idx="541">
                  <c:v>2.039711036152525E-3</c:v>
                </c:pt>
                <c:pt idx="542">
                  <c:v>2.1407600139777827E-3</c:v>
                </c:pt>
                <c:pt idx="543">
                  <c:v>2.2561365609341522E-3</c:v>
                </c:pt>
                <c:pt idx="544">
                  <c:v>2.3425933719245506E-3</c:v>
                </c:pt>
                <c:pt idx="545">
                  <c:v>2.4433777520460609E-3</c:v>
                </c:pt>
                <c:pt idx="546">
                  <c:v>2.544073932879698E-3</c:v>
                </c:pt>
                <c:pt idx="547">
                  <c:v>2.6446819141856537E-3</c:v>
                </c:pt>
                <c:pt idx="548">
                  <c:v>2.7452016961238002E-3</c:v>
                </c:pt>
                <c:pt idx="549">
                  <c:v>2.8456332784543292E-3</c:v>
                </c:pt>
                <c:pt idx="550">
                  <c:v>2.9459766610973048E-3</c:v>
                </c:pt>
                <c:pt idx="551">
                  <c:v>3.0462318439727909E-3</c:v>
                </c:pt>
                <c:pt idx="552">
                  <c:v>3.1463988270807874E-3</c:v>
                </c:pt>
                <c:pt idx="553">
                  <c:v>3.2464776103413584E-3</c:v>
                </c:pt>
                <c:pt idx="554">
                  <c:v>3.3464681936745677E-3</c:v>
                </c:pt>
                <c:pt idx="555">
                  <c:v>3.4463705769205433E-3</c:v>
                </c:pt>
                <c:pt idx="556">
                  <c:v>3.5461847602391572E-3</c:v>
                </c:pt>
                <c:pt idx="557">
                  <c:v>3.6459107431507931E-3</c:v>
                </c:pt>
                <c:pt idx="558">
                  <c:v>3.7455485260551313E-3</c:v>
                </c:pt>
                <c:pt idx="559">
                  <c:v>3.8450981085524916E-3</c:v>
                </c:pt>
                <c:pt idx="560">
                  <c:v>3.9445594906428738E-3</c:v>
                </c:pt>
                <c:pt idx="561">
                  <c:v>4.0439326724062141E-3</c:v>
                </c:pt>
                <c:pt idx="562">
                  <c:v>4.1432176534428322E-3</c:v>
                </c:pt>
                <c:pt idx="563">
                  <c:v>4.2424144340724723E-3</c:v>
                </c:pt>
                <c:pt idx="564">
                  <c:v>4.3415230138155181E-3</c:v>
                </c:pt>
                <c:pt idx="565">
                  <c:v>4.4405433929917137E-3</c:v>
                </c:pt>
                <c:pt idx="566">
                  <c:v>4.5394857926250864E-3</c:v>
                </c:pt>
                <c:pt idx="567">
                  <c:v>4.6386364100214905E-3</c:v>
                </c:pt>
                <c:pt idx="568">
                  <c:v>4.738128122809826E-3</c:v>
                </c:pt>
                <c:pt idx="569">
                  <c:v>4.9096197824827215E-3</c:v>
                </c:pt>
                <c:pt idx="570">
                  <c:v>4.9956018526398083E-3</c:v>
                </c:pt>
                <c:pt idx="571">
                  <c:v>5.0530369663714936E-3</c:v>
                </c:pt>
                <c:pt idx="572">
                  <c:v>5.1539417914270302E-3</c:v>
                </c:pt>
                <c:pt idx="573">
                  <c:v>5.2551877133133473E-3</c:v>
                </c:pt>
                <c:pt idx="574">
                  <c:v>5.356774732190317E-3</c:v>
                </c:pt>
                <c:pt idx="575">
                  <c:v>5.4587028485375555E-3</c:v>
                </c:pt>
                <c:pt idx="576">
                  <c:v>5.5609720625948711E-3</c:v>
                </c:pt>
                <c:pt idx="577">
                  <c:v>5.6635823746020719E-3</c:v>
                </c:pt>
                <c:pt idx="578">
                  <c:v>5.7665337847989662E-3</c:v>
                </c:pt>
                <c:pt idx="579">
                  <c:v>5.8698262935052981E-3</c:v>
                </c:pt>
                <c:pt idx="580">
                  <c:v>5.9734599012006839E-3</c:v>
                </c:pt>
                <c:pt idx="581">
                  <c:v>6.0774346079650599E-3</c:v>
                </c:pt>
                <c:pt idx="582">
                  <c:v>6.1817504141981061E-3</c:v>
                </c:pt>
                <c:pt idx="583">
                  <c:v>6.2864073200596948E-3</c:v>
                </c:pt>
                <c:pt idx="584">
                  <c:v>6.3914053259495063E-3</c:v>
                </c:pt>
                <c:pt idx="585">
                  <c:v>6.4967444322672208E-3</c:v>
                </c:pt>
                <c:pt idx="586">
                  <c:v>6.6479456558621308E-3</c:v>
                </c:pt>
                <c:pt idx="587">
                  <c:v>6.7236196930053893E-3</c:v>
                </c:pt>
                <c:pt idx="588">
                  <c:v>6.814808356025992E-3</c:v>
                </c:pt>
                <c:pt idx="589">
                  <c:v>6.9215118666132724E-3</c:v>
                </c:pt>
                <c:pt idx="590">
                  <c:v>7.0285564789873689E-3</c:v>
                </c:pt>
                <c:pt idx="591">
                  <c:v>7.1436974010641308E-3</c:v>
                </c:pt>
                <c:pt idx="592">
                  <c:v>7.2590864008592604E-3</c:v>
                </c:pt>
                <c:pt idx="593">
                  <c:v>7.3983105288188966E-3</c:v>
                </c:pt>
                <c:pt idx="594">
                  <c:v>7.4991847894501085E-3</c:v>
                </c:pt>
                <c:pt idx="595">
                  <c:v>7.6157711209923207E-3</c:v>
                </c:pt>
                <c:pt idx="596">
                  <c:v>7.7250131930739485E-3</c:v>
                </c:pt>
                <c:pt idx="597">
                  <c:v>7.834596450422282E-3</c:v>
                </c:pt>
                <c:pt idx="598">
                  <c:v>7.9445208939699086E-3</c:v>
                </c:pt>
                <c:pt idx="599">
                  <c:v>8.0547865246494155E-3</c:v>
                </c:pt>
                <c:pt idx="600">
                  <c:v>8.1653933433667447E-3</c:v>
                </c:pt>
                <c:pt idx="601">
                  <c:v>8.2763413511077744E-3</c:v>
                </c:pt>
                <c:pt idx="602">
                  <c:v>8.3876305488050917E-3</c:v>
                </c:pt>
                <c:pt idx="603">
                  <c:v>8.4992609373912842E-3</c:v>
                </c:pt>
                <c:pt idx="604">
                  <c:v>8.6112325178522298E-3</c:v>
                </c:pt>
                <c:pt idx="605">
                  <c:v>8.7235452911471612E-3</c:v>
                </c:pt>
                <c:pt idx="606">
                  <c:v>8.8361992581820203E-3</c:v>
                </c:pt>
                <c:pt idx="607">
                  <c:v>8.9491944199426854E-3</c:v>
                </c:pt>
                <c:pt idx="608">
                  <c:v>9.0625307774150343E-3</c:v>
                </c:pt>
                <c:pt idx="609">
                  <c:v>9.1762083315316545E-3</c:v>
                </c:pt>
                <c:pt idx="610">
                  <c:v>9.2902270833050693E-3</c:v>
                </c:pt>
                <c:pt idx="611">
                  <c:v>9.4045870336678661E-3</c:v>
                </c:pt>
                <c:pt idx="612">
                  <c:v>9.5192881835792775E-3</c:v>
                </c:pt>
                <c:pt idx="613">
                  <c:v>9.6343305340784724E-3</c:v>
                </c:pt>
                <c:pt idx="614">
                  <c:v>9.749714086098038E-3</c:v>
                </c:pt>
                <c:pt idx="615">
                  <c:v>9.8654388406504978E-3</c:v>
                </c:pt>
                <c:pt idx="616">
                  <c:v>9.9815047986950844E-3</c:v>
                </c:pt>
                <c:pt idx="617">
                  <c:v>1.0097911961244321E-2</c:v>
                </c:pt>
                <c:pt idx="618">
                  <c:v>1.0214324875486014E-2</c:v>
                </c:pt>
                <c:pt idx="619">
                  <c:v>1.0330050991029793E-2</c:v>
                </c:pt>
                <c:pt idx="620">
                  <c:v>1.0445057842485284E-2</c:v>
                </c:pt>
                <c:pt idx="621">
                  <c:v>1.06811524090622E-2</c:v>
                </c:pt>
                <c:pt idx="622">
                  <c:v>1.0737171638197651E-2</c:v>
                </c:pt>
                <c:pt idx="623">
                  <c:v>1.0817553102322464E-2</c:v>
                </c:pt>
                <c:pt idx="624">
                  <c:v>1.0929470609504222E-2</c:v>
                </c:pt>
                <c:pt idx="625">
                  <c:v>1.1040668816466592E-2</c:v>
                </c:pt>
                <c:pt idx="626">
                  <c:v>1.1151147722410215E-2</c:v>
                </c:pt>
                <c:pt idx="627">
                  <c:v>1.1260907326775538E-2</c:v>
                </c:pt>
                <c:pt idx="628">
                  <c:v>1.13699476287632E-2</c:v>
                </c:pt>
                <c:pt idx="629">
                  <c:v>1.1478268627893584E-2</c:v>
                </c:pt>
                <c:pt idx="630">
                  <c:v>1.1585870323447267E-2</c:v>
                </c:pt>
                <c:pt idx="631">
                  <c:v>1.1692752714864696E-2</c:v>
                </c:pt>
                <c:pt idx="632">
                  <c:v>1.179891580134651E-2</c:v>
                </c:pt>
                <c:pt idx="633">
                  <c:v>1.1904359582333157E-2</c:v>
                </c:pt>
                <c:pt idx="634">
                  <c:v>1.2009084057185149E-2</c:v>
                </c:pt>
                <c:pt idx="635">
                  <c:v>1.2113089225262996E-2</c:v>
                </c:pt>
                <c:pt idx="636">
                  <c:v>1.2245753214097377E-2</c:v>
                </c:pt>
                <c:pt idx="637">
                  <c:v>1.2318941638618242E-2</c:v>
                </c:pt>
                <c:pt idx="638">
                  <c:v>1.2420788882696598E-2</c:v>
                </c:pt>
                <c:pt idx="639">
                  <c:v>1.2536304946211274E-2</c:v>
                </c:pt>
                <c:pt idx="640">
                  <c:v>1.2622325442537274E-2</c:v>
                </c:pt>
                <c:pt idx="641">
                  <c:v>1.2722014757180489E-2</c:v>
                </c:pt>
                <c:pt idx="642">
                  <c:v>1.2835064613296865E-2</c:v>
                </c:pt>
                <c:pt idx="643">
                  <c:v>1.2933212546437645E-2</c:v>
                </c:pt>
                <c:pt idx="644">
                  <c:v>1.3016766832327775E-2</c:v>
                </c:pt>
                <c:pt idx="645">
                  <c:v>1.3113578899170975E-2</c:v>
                </c:pt>
                <c:pt idx="646">
                  <c:v>1.3223340469483702E-2</c:v>
                </c:pt>
                <c:pt idx="647">
                  <c:v>1.3305045092311119E-2</c:v>
                </c:pt>
                <c:pt idx="648">
                  <c:v>1.3399699217329086E-2</c:v>
                </c:pt>
                <c:pt idx="649">
                  <c:v>1.349363402725956E-2</c:v>
                </c:pt>
                <c:pt idx="650">
                  <c:v>1.3586849521542987E-2</c:v>
                </c:pt>
                <c:pt idx="651">
                  <c:v>1.3679345699619816E-2</c:v>
                </c:pt>
                <c:pt idx="652">
                  <c:v>1.3771122560930493E-2</c:v>
                </c:pt>
                <c:pt idx="653">
                  <c:v>1.3862180104915467E-2</c:v>
                </c:pt>
                <c:pt idx="654">
                  <c:v>1.3952518331015185E-2</c:v>
                </c:pt>
                <c:pt idx="655">
                  <c:v>1.4042137238670094E-2</c:v>
                </c:pt>
                <c:pt idx="656">
                  <c:v>1.4131036827400578E-2</c:v>
                </c:pt>
                <c:pt idx="657">
                  <c:v>1.4219217096727021E-2</c:v>
                </c:pt>
                <c:pt idx="658">
                  <c:v>1.4306678045929999E-2</c:v>
                </c:pt>
                <c:pt idx="659">
                  <c:v>1.4393419674689767E-2</c:v>
                </c:pt>
                <c:pt idx="660">
                  <c:v>1.44794419822869E-2</c:v>
                </c:pt>
                <c:pt idx="661">
                  <c:v>1.4564744968401655E-2</c:v>
                </c:pt>
                <c:pt idx="662">
                  <c:v>1.4649328632394543E-2</c:v>
                </c:pt>
                <c:pt idx="663">
                  <c:v>1.4733192973865883E-2</c:v>
                </c:pt>
                <c:pt idx="664">
                  <c:v>1.4816337992256123E-2</c:v>
                </c:pt>
                <c:pt idx="665">
                  <c:v>1.4898763687005712E-2</c:v>
                </c:pt>
                <c:pt idx="666">
                  <c:v>1.4980470057635031E-2</c:v>
                </c:pt>
                <c:pt idx="667">
                  <c:v>1.5061457103744402E-2</c:v>
                </c:pt>
                <c:pt idx="668">
                  <c:v>1.5141724824854208E-2</c:v>
                </c:pt>
                <c:pt idx="669">
                  <c:v>1.522127322032496E-2</c:v>
                </c:pt>
                <c:pt idx="670">
                  <c:v>1.5300209813107202E-2</c:v>
                </c:pt>
                <c:pt idx="671">
                  <c:v>1.5378675145099052E-2</c:v>
                </c:pt>
                <c:pt idx="672">
                  <c:v>1.5456670062503619E-2</c:v>
                </c:pt>
                <c:pt idx="673">
                  <c:v>1.5579621768504026E-2</c:v>
                </c:pt>
                <c:pt idx="674">
                  <c:v>1.5644127828293719E-2</c:v>
                </c:pt>
                <c:pt idx="675">
                  <c:v>1.569873444799974E-2</c:v>
                </c:pt>
                <c:pt idx="676">
                  <c:v>1.5763945580973271E-2</c:v>
                </c:pt>
                <c:pt idx="677">
                  <c:v>1.5839588421284745E-2</c:v>
                </c:pt>
                <c:pt idx="678">
                  <c:v>1.5914760845330278E-2</c:v>
                </c:pt>
                <c:pt idx="679">
                  <c:v>1.598946285271019E-2</c:v>
                </c:pt>
                <c:pt idx="680">
                  <c:v>1.6063694443184673E-2</c:v>
                </c:pt>
                <c:pt idx="681">
                  <c:v>1.6137455616433982E-2</c:v>
                </c:pt>
                <c:pt idx="682">
                  <c:v>1.6210746372298246E-2</c:v>
                </c:pt>
                <c:pt idx="683">
                  <c:v>1.6283566710297848E-2</c:v>
                </c:pt>
                <c:pt idx="684">
                  <c:v>1.6355916630192979E-2</c:v>
                </c:pt>
                <c:pt idx="685">
                  <c:v>1.6427796131823769E-2</c:v>
                </c:pt>
                <c:pt idx="686">
                  <c:v>1.6499205214870472E-2</c:v>
                </c:pt>
                <c:pt idx="687">
                  <c:v>1.6590325665175598E-2</c:v>
                </c:pt>
                <c:pt idx="688">
                  <c:v>1.6640612123852705E-2</c:v>
                </c:pt>
                <c:pt idx="689">
                  <c:v>1.6710609949308619E-2</c:v>
                </c:pt>
                <c:pt idx="690">
                  <c:v>1.6780137354981406E-2</c:v>
                </c:pt>
                <c:pt idx="691">
                  <c:v>1.6849194340711193E-2</c:v>
                </c:pt>
                <c:pt idx="692">
                  <c:v>1.6917780906098301E-2</c:v>
                </c:pt>
                <c:pt idx="693">
                  <c:v>1.6995589527164512E-2</c:v>
                </c:pt>
                <c:pt idx="694">
                  <c:v>1.7063168048263577E-2</c:v>
                </c:pt>
                <c:pt idx="695">
                  <c:v>1.7120718078045272E-2</c:v>
                </c:pt>
                <c:pt idx="696">
                  <c:v>1.7187422959663579E-2</c:v>
                </c:pt>
                <c:pt idx="697">
                  <c:v>1.7253657419740165E-2</c:v>
                </c:pt>
                <c:pt idx="698">
                  <c:v>1.7319421457955286E-2</c:v>
                </c:pt>
                <c:pt idx="699">
                  <c:v>1.7394004331592328E-2</c:v>
                </c:pt>
                <c:pt idx="700">
                  <c:v>1.744953826768203E-2</c:v>
                </c:pt>
                <c:pt idx="701">
                  <c:v>1.7513891038793972E-2</c:v>
                </c:pt>
                <c:pt idx="702">
                  <c:v>1.7577773386925344E-2</c:v>
                </c:pt>
                <c:pt idx="703">
                  <c:v>1.764118531199621E-2</c:v>
                </c:pt>
                <c:pt idx="704">
                  <c:v>1.7704126813606891E-2</c:v>
                </c:pt>
                <c:pt idx="705">
                  <c:v>1.7766597891677449E-2</c:v>
                </c:pt>
                <c:pt idx="706">
                  <c:v>1.7828598545888141E-2</c:v>
                </c:pt>
                <c:pt idx="707">
                  <c:v>1.7890128775919223E-2</c:v>
                </c:pt>
                <c:pt idx="708">
                  <c:v>1.7951188581530886E-2</c:v>
                </c:pt>
                <c:pt idx="709">
                  <c:v>1.8011777962643194E-2</c:v>
                </c:pt>
                <c:pt idx="710">
                  <c:v>1.8071896918936403E-2</c:v>
                </c:pt>
                <c:pt idx="711">
                  <c:v>1.8131545450090769E-2</c:v>
                </c:pt>
                <c:pt idx="712">
                  <c:v>1.8190723556026356E-2</c:v>
                </c:pt>
                <c:pt idx="713">
                  <c:v>1.8249431236343483E-2</c:v>
                </c:pt>
                <c:pt idx="714">
                  <c:v>1.8307668490882278E-2</c:v>
                </c:pt>
                <c:pt idx="715">
                  <c:v>1.836543531948287E-2</c:v>
                </c:pt>
                <c:pt idx="716">
                  <c:v>1.8422731721825514E-2</c:v>
                </c:pt>
                <c:pt idx="717">
                  <c:v>1.8479557697750337E-2</c:v>
                </c:pt>
                <c:pt idx="718">
                  <c:v>1.8535913247017533E-2</c:v>
                </c:pt>
                <c:pt idx="719">
                  <c:v>1.8591798369387291E-2</c:v>
                </c:pt>
                <c:pt idx="720">
                  <c:v>1.8647213064619805E-2</c:v>
                </c:pt>
                <c:pt idx="721">
                  <c:v>1.8702157332555203E-2</c:v>
                </c:pt>
                <c:pt idx="722">
                  <c:v>1.875670462603729E-2</c:v>
                </c:pt>
                <c:pt idx="723">
                  <c:v>1.8811013151394107E-2</c:v>
                </c:pt>
                <c:pt idx="724">
                  <c:v>1.886508855882596E-2</c:v>
                </c:pt>
                <c:pt idx="725">
                  <c:v>1.8926603573827805E-2</c:v>
                </c:pt>
                <c:pt idx="726">
                  <c:v>1.8980179442529277E-2</c:v>
                </c:pt>
                <c:pt idx="727">
                  <c:v>1.9033522192906105E-2</c:v>
                </c:pt>
                <c:pt idx="728">
                  <c:v>1.9079059007225396E-2</c:v>
                </c:pt>
                <c:pt idx="729">
                  <c:v>1.9131968823513645E-2</c:v>
                </c:pt>
                <c:pt idx="730">
                  <c:v>1.9184645521157506E-2</c:v>
                </c:pt>
                <c:pt idx="731">
                  <c:v>1.9237089100156979E-2</c:v>
                </c:pt>
                <c:pt idx="732">
                  <c:v>1.9289299560352191E-2</c:v>
                </c:pt>
                <c:pt idx="733">
                  <c:v>1.9341276901823079E-2</c:v>
                </c:pt>
                <c:pt idx="734">
                  <c:v>1.9393021124249898E-2</c:v>
                </c:pt>
                <c:pt idx="735">
                  <c:v>1.9444532227632649E-2</c:v>
                </c:pt>
                <c:pt idx="736">
                  <c:v>1.949581021181146E-2</c:v>
                </c:pt>
                <c:pt idx="737">
                  <c:v>1.9546855076706393E-2</c:v>
                </c:pt>
                <c:pt idx="738">
                  <c:v>1.959766682231745E-2</c:v>
                </c:pt>
                <c:pt idx="739">
                  <c:v>1.9648245448484758E-2</c:v>
                </c:pt>
                <c:pt idx="740">
                  <c:v>1.9698590955048445E-2</c:v>
                </c:pt>
                <c:pt idx="741">
                  <c:v>1.976297834886509E-2</c:v>
                </c:pt>
                <c:pt idx="742">
                  <c:v>1.9798582609125148E-2</c:v>
                </c:pt>
                <c:pt idx="743">
                  <c:v>1.9848228756398356E-2</c:v>
                </c:pt>
                <c:pt idx="744">
                  <c:v>1.9897641783748199E-2</c:v>
                </c:pt>
                <c:pt idx="745">
                  <c:v>1.994682169109474E-2</c:v>
                </c:pt>
                <c:pt idx="746">
                  <c:v>1.9995768478198173E-2</c:v>
                </c:pt>
                <c:pt idx="747">
                  <c:v>2.0051422210221048E-2</c:v>
                </c:pt>
                <c:pt idx="748">
                  <c:v>2.0099869453957808E-2</c:v>
                </c:pt>
                <c:pt idx="749">
                  <c:v>2.0141210117969877E-2</c:v>
                </c:pt>
                <c:pt idx="750">
                  <c:v>2.0189224423701191E-2</c:v>
                </c:pt>
                <c:pt idx="751">
                  <c:v>2.0243812462030775E-2</c:v>
                </c:pt>
                <c:pt idx="752">
                  <c:v>2.0284553673075578E-2</c:v>
                </c:pt>
                <c:pt idx="753">
                  <c:v>2.0331868616718651E-2</c:v>
                </c:pt>
                <c:pt idx="754">
                  <c:v>2.0378950439319254E-2</c:v>
                </c:pt>
                <c:pt idx="755">
                  <c:v>2.0425799141117196E-2</c:v>
                </c:pt>
                <c:pt idx="756">
                  <c:v>2.0472414721712795E-2</c:v>
                </c:pt>
                <c:pt idx="757">
                  <c:v>2.0518797181185988E-2</c:v>
                </c:pt>
                <c:pt idx="758">
                  <c:v>2.0564946519456839E-2</c:v>
                </c:pt>
                <c:pt idx="759">
                  <c:v>2.061086273628554E-2</c:v>
                </c:pt>
                <c:pt idx="760">
                  <c:v>2.0656545831752027E-2</c:v>
                </c:pt>
                <c:pt idx="761">
                  <c:v>2.0701995805696427E-2</c:v>
                </c:pt>
                <c:pt idx="762">
                  <c:v>2.0747212658038805E-2</c:v>
                </c:pt>
                <c:pt idx="763">
                  <c:v>2.0792196388699224E-2</c:v>
                </c:pt>
                <c:pt idx="764">
                  <c:v>2.0836946997597749E-2</c:v>
                </c:pt>
                <c:pt idx="765">
                  <c:v>2.0881464484574508E-2</c:v>
                </c:pt>
                <c:pt idx="766">
                  <c:v>2.09257488496295E-2</c:v>
                </c:pt>
                <c:pt idx="767">
                  <c:v>2.0969800092602853E-2</c:v>
                </c:pt>
                <c:pt idx="768">
                  <c:v>2.1013618213494567E-2</c:v>
                </c:pt>
                <c:pt idx="769">
                  <c:v>2.1057203212224707E-2</c:v>
                </c:pt>
                <c:pt idx="770">
                  <c:v>2.1100555088553463E-2</c:v>
                </c:pt>
                <c:pt idx="771">
                  <c:v>2.1143673842480837E-2</c:v>
                </c:pt>
                <c:pt idx="772">
                  <c:v>2.1186559474086764E-2</c:v>
                </c:pt>
                <c:pt idx="773">
                  <c:v>2.1229211983051499E-2</c:v>
                </c:pt>
                <c:pt idx="774">
                  <c:v>2.1271605346990796E-2</c:v>
                </c:pt>
                <c:pt idx="775">
                  <c:v>2.1313648274050578E-2</c:v>
                </c:pt>
                <c:pt idx="776">
                  <c:v>2.135533265887446E-2</c:v>
                </c:pt>
                <c:pt idx="777">
                  <c:v>2.1402532924170714E-2</c:v>
                </c:pt>
                <c:pt idx="778">
                  <c:v>2.1437625800935223E-2</c:v>
                </c:pt>
                <c:pt idx="779">
                  <c:v>2.1484006540184453E-2</c:v>
                </c:pt>
                <c:pt idx="780">
                  <c:v>2.1518484772213853E-2</c:v>
                </c:pt>
                <c:pt idx="781">
                  <c:v>2.1558376443540084E-2</c:v>
                </c:pt>
                <c:pt idx="782">
                  <c:v>2.1597909571751117E-2</c:v>
                </c:pt>
                <c:pt idx="783">
                  <c:v>2.1637084156846953E-2</c:v>
                </c:pt>
                <c:pt idx="784">
                  <c:v>2.1675900198587783E-2</c:v>
                </c:pt>
                <c:pt idx="785">
                  <c:v>2.1714357697053543E-2</c:v>
                </c:pt>
                <c:pt idx="786">
                  <c:v>2.1752456651844554E-2</c:v>
                </c:pt>
                <c:pt idx="787">
                  <c:v>2.1790197063120686E-2</c:v>
                </c:pt>
                <c:pt idx="788">
                  <c:v>2.1827578930642133E-2</c:v>
                </c:pt>
                <c:pt idx="789">
                  <c:v>2.1864602254249021E-2</c:v>
                </c:pt>
                <c:pt idx="790">
                  <c:v>2.1901267033861416E-2</c:v>
                </c:pt>
                <c:pt idx="791">
                  <c:v>2.193757326939938E-2</c:v>
                </c:pt>
                <c:pt idx="792">
                  <c:v>2.1983725874736848E-2</c:v>
                </c:pt>
                <c:pt idx="793">
                  <c:v>2.2009110107932273E-2</c:v>
                </c:pt>
                <c:pt idx="794">
                  <c:v>2.2044340710607457E-2</c:v>
                </c:pt>
                <c:pt idx="795">
                  <c:v>2.2084165222455709E-2</c:v>
                </c:pt>
                <c:pt idx="796">
                  <c:v>2.2113726282375623E-2</c:v>
                </c:pt>
                <c:pt idx="797">
                  <c:v>2.2147881251228796E-2</c:v>
                </c:pt>
                <c:pt idx="798">
                  <c:v>2.2186476466892202E-2</c:v>
                </c:pt>
                <c:pt idx="799">
                  <c:v>2.2219863125290118E-2</c:v>
                </c:pt>
                <c:pt idx="800">
                  <c:v>2.2248194888545569E-2</c:v>
                </c:pt>
                <c:pt idx="801">
                  <c:v>2.2280915677503899E-2</c:v>
                </c:pt>
                <c:pt idx="802">
                  <c:v>2.2313277921348629E-2</c:v>
                </c:pt>
                <c:pt idx="803">
                  <c:v>2.2349824307745791E-2</c:v>
                </c:pt>
                <c:pt idx="804">
                  <c:v>2.2376926772897932E-2</c:v>
                </c:pt>
                <c:pt idx="805">
                  <c:v>2.2408213380442632E-2</c:v>
                </c:pt>
                <c:pt idx="806">
                  <c:v>2.2439141442394117E-2</c:v>
                </c:pt>
                <c:pt idx="807">
                  <c:v>2.2469710958752387E-2</c:v>
                </c:pt>
                <c:pt idx="808">
                  <c:v>2.2499921929277633E-2</c:v>
                </c:pt>
                <c:pt idx="809">
                  <c:v>2.252977435388992E-2</c:v>
                </c:pt>
                <c:pt idx="810">
                  <c:v>2.2559268232589247E-2</c:v>
                </c:pt>
                <c:pt idx="811">
                  <c:v>2.2588403565215742E-2</c:v>
                </c:pt>
                <c:pt idx="812">
                  <c:v>2.2617180351769406E-2</c:v>
                </c:pt>
                <c:pt idx="813">
                  <c:v>2.264559859201043E-2</c:v>
                </c:pt>
                <c:pt idx="814">
                  <c:v>2.2673658286098686E-2</c:v>
                </c:pt>
                <c:pt idx="815">
                  <c:v>2.2701359433634494E-2</c:v>
                </c:pt>
                <c:pt idx="816">
                  <c:v>2.2728702034777726E-2</c:v>
                </c:pt>
                <c:pt idx="817">
                  <c:v>2.275568608936851E-2</c:v>
                </c:pt>
                <c:pt idx="818">
                  <c:v>2.278231159732691E-2</c:v>
                </c:pt>
                <c:pt idx="819">
                  <c:v>2.2808578558572989E-2</c:v>
                </c:pt>
                <c:pt idx="820">
                  <c:v>2.2834486973026813E-2</c:v>
                </c:pt>
                <c:pt idx="821">
                  <c:v>2.286003684068838E-2</c:v>
                </c:pt>
                <c:pt idx="822">
                  <c:v>2.2885228161317883E-2</c:v>
                </c:pt>
                <c:pt idx="823">
                  <c:v>2.2910060934915322E-2</c:v>
                </c:pt>
                <c:pt idx="824">
                  <c:v>2.293453516140076E-2</c:v>
                </c:pt>
                <c:pt idx="825">
                  <c:v>2.2958650840854133E-2</c:v>
                </c:pt>
                <c:pt idx="826">
                  <c:v>2.2982467521801553E-2</c:v>
                </c:pt>
                <c:pt idx="827">
                  <c:v>2.3006339278053289E-2</c:v>
                </c:pt>
                <c:pt idx="828">
                  <c:v>2.3030325658375261E-2</c:v>
                </c:pt>
                <c:pt idx="829">
                  <c:v>2.3061333717695476E-2</c:v>
                </c:pt>
                <c:pt idx="830">
                  <c:v>2.3085582096280532E-2</c:v>
                </c:pt>
                <c:pt idx="831">
                  <c:v>2.3106457652284362E-2</c:v>
                </c:pt>
                <c:pt idx="832">
                  <c:v>2.3130918904428199E-2</c:v>
                </c:pt>
                <c:pt idx="833">
                  <c:v>2.3155494780802144E-2</c:v>
                </c:pt>
                <c:pt idx="834">
                  <c:v>2.3180185281486132E-2</c:v>
                </c:pt>
                <c:pt idx="835">
                  <c:v>2.32049904065601E-2</c:v>
                </c:pt>
                <c:pt idx="836">
                  <c:v>2.3229910155864175E-2</c:v>
                </c:pt>
                <c:pt idx="837">
                  <c:v>2.3254944529638166E-2</c:v>
                </c:pt>
                <c:pt idx="838">
                  <c:v>2.3280093527642265E-2</c:v>
                </c:pt>
                <c:pt idx="839">
                  <c:v>2.3305357150196215E-2</c:v>
                </c:pt>
                <c:pt idx="840">
                  <c:v>2.3330735397140145E-2</c:v>
                </c:pt>
                <c:pt idx="841">
                  <c:v>2.3356228268633927E-2</c:v>
                </c:pt>
                <c:pt idx="842">
                  <c:v>2.3381835764437753E-2</c:v>
                </c:pt>
                <c:pt idx="843">
                  <c:v>2.3414928115697009E-2</c:v>
                </c:pt>
                <c:pt idx="844">
                  <c:v>2.3433394629774895E-2</c:v>
                </c:pt>
                <c:pt idx="845">
                  <c:v>2.3459345999308212E-2</c:v>
                </c:pt>
                <c:pt idx="846">
                  <c:v>2.3485411993391381E-2</c:v>
                </c:pt>
                <c:pt idx="847">
                  <c:v>2.3514235228110358E-2</c:v>
                </c:pt>
                <c:pt idx="848">
                  <c:v>2.3544307614251636E-2</c:v>
                </c:pt>
                <c:pt idx="849">
                  <c:v>2.3571864453462155E-2</c:v>
                </c:pt>
                <c:pt idx="850">
                  <c:v>2.3607579248690058E-2</c:v>
                </c:pt>
                <c:pt idx="851">
                  <c:v>2.3625093563302002E-2</c:v>
                </c:pt>
                <c:pt idx="852">
                  <c:v>2.3651880055366448E-2</c:v>
                </c:pt>
                <c:pt idx="853">
                  <c:v>2.3678781172140617E-2</c:v>
                </c:pt>
                <c:pt idx="854">
                  <c:v>2.3713945146033311E-2</c:v>
                </c:pt>
                <c:pt idx="855">
                  <c:v>2.3742266294606296E-2</c:v>
                </c:pt>
                <c:pt idx="856">
                  <c:v>2.376954763573913E-2</c:v>
                </c:pt>
                <c:pt idx="857">
                  <c:v>2.379694362100615E-2</c:v>
                </c:pt>
                <c:pt idx="858">
                  <c:v>2.3824454250567229E-2</c:v>
                </c:pt>
                <c:pt idx="859">
                  <c:v>2.3852079524422365E-2</c:v>
                </c:pt>
                <c:pt idx="860">
                  <c:v>2.3879819442678141E-2</c:v>
                </c:pt>
                <c:pt idx="861">
                  <c:v>2.3907674005414492E-2</c:v>
                </c:pt>
                <c:pt idx="862">
                  <c:v>2.3935643212711355E-2</c:v>
                </c:pt>
                <c:pt idx="863">
                  <c:v>2.3963727064675311E-2</c:v>
                </c:pt>
                <c:pt idx="864">
                  <c:v>2.3991925561333005E-2</c:v>
                </c:pt>
                <c:pt idx="865">
                  <c:v>2.4020238702817664E-2</c:v>
                </c:pt>
                <c:pt idx="866">
                  <c:v>2.4048666489155934E-2</c:v>
                </c:pt>
                <c:pt idx="867">
                  <c:v>2.4077208920481041E-2</c:v>
                </c:pt>
                <c:pt idx="868">
                  <c:v>2.4105865996819631E-2</c:v>
                </c:pt>
                <c:pt idx="869">
                  <c:v>2.413463771830493E-2</c:v>
                </c:pt>
                <c:pt idx="870">
                  <c:v>2.4163524084990229E-2</c:v>
                </c:pt>
                <c:pt idx="871">
                  <c:v>2.4192525097008755E-2</c:v>
                </c:pt>
                <c:pt idx="872">
                  <c:v>2.4221640754387153E-2</c:v>
                </c:pt>
                <c:pt idx="873">
                  <c:v>2.4250871057205359E-2</c:v>
                </c:pt>
                <c:pt idx="874">
                  <c:v>2.4280216005569955E-2</c:v>
                </c:pt>
                <c:pt idx="875">
                  <c:v>2.4309675599587521E-2</c:v>
                </c:pt>
                <c:pt idx="876">
                  <c:v>2.4339249839284705E-2</c:v>
                </c:pt>
                <c:pt idx="877">
                  <c:v>2.4368938724821376E-2</c:v>
                </c:pt>
                <c:pt idx="878">
                  <c:v>2.4398683295387968E-2</c:v>
                </c:pt>
                <c:pt idx="879">
                  <c:v>2.4428361825474809E-2</c:v>
                </c:pt>
                <c:pt idx="880">
                  <c:v>2.4457968609166159E-2</c:v>
                </c:pt>
                <c:pt idx="881">
                  <c:v>2.4519903226167816E-2</c:v>
                </c:pt>
                <c:pt idx="882">
                  <c:v>2.4532099607492697E-2</c:v>
                </c:pt>
                <c:pt idx="883">
                  <c:v>2.4553068745118978E-2</c:v>
                </c:pt>
                <c:pt idx="884">
                  <c:v>2.4582364044904992E-2</c:v>
                </c:pt>
                <c:pt idx="885">
                  <c:v>2.4611587603118323E-2</c:v>
                </c:pt>
                <c:pt idx="886">
                  <c:v>2.4640739419679036E-2</c:v>
                </c:pt>
                <c:pt idx="887">
                  <c:v>2.4669819494507195E-2</c:v>
                </c:pt>
                <c:pt idx="888">
                  <c:v>2.4698827827602798E-2</c:v>
                </c:pt>
                <c:pt idx="889">
                  <c:v>2.4727764419045783E-2</c:v>
                </c:pt>
                <c:pt idx="890">
                  <c:v>2.4756629268676278E-2</c:v>
                </c:pt>
                <c:pt idx="891">
                  <c:v>2.4785422376574218E-2</c:v>
                </c:pt>
                <c:pt idx="892">
                  <c:v>2.4814143742659667E-2</c:v>
                </c:pt>
                <c:pt idx="893">
                  <c:v>2.4842793367012561E-2</c:v>
                </c:pt>
                <c:pt idx="894">
                  <c:v>2.4871371249473029E-2</c:v>
                </c:pt>
                <c:pt idx="895">
                  <c:v>2.4899877390121006E-2</c:v>
                </c:pt>
                <c:pt idx="896">
                  <c:v>2.4928311788956492E-2</c:v>
                </c:pt>
                <c:pt idx="897">
                  <c:v>2.4964764885098134E-2</c:v>
                </c:pt>
                <c:pt idx="898">
                  <c:v>2.498496536103012E-2</c:v>
                </c:pt>
                <c:pt idx="899">
                  <c:v>2.5017209988158484E-2</c:v>
                </c:pt>
                <c:pt idx="900">
                  <c:v>2.5041331965454106E-2</c:v>
                </c:pt>
                <c:pt idx="901">
                  <c:v>2.5069407654827458E-2</c:v>
                </c:pt>
                <c:pt idx="902">
                  <c:v>2.5097411602228448E-2</c:v>
                </c:pt>
                <c:pt idx="903">
                  <c:v>2.5129328266180195E-2</c:v>
                </c:pt>
                <c:pt idx="904">
                  <c:v>2.5157178480794684E-2</c:v>
                </c:pt>
                <c:pt idx="905">
                  <c:v>2.5180992992517304E-2</c:v>
                </c:pt>
                <c:pt idx="906">
                  <c:v>2.5212663683946701E-2</c:v>
                </c:pt>
                <c:pt idx="907">
                  <c:v>2.523635520932821E-2</c:v>
                </c:pt>
                <c:pt idx="908">
                  <c:v>2.526392870473515E-2</c:v>
                </c:pt>
                <c:pt idx="909">
                  <c:v>2.5291430458009856E-2</c:v>
                </c:pt>
                <c:pt idx="910">
                  <c:v>2.5318860469232263E-2</c:v>
                </c:pt>
                <c:pt idx="911">
                  <c:v>2.5346218738322435E-2</c:v>
                </c:pt>
                <c:pt idx="912">
                  <c:v>2.5373505265280372E-2</c:v>
                </c:pt>
                <c:pt idx="913">
                  <c:v>2.540072005018601E-2</c:v>
                </c:pt>
                <c:pt idx="914">
                  <c:v>2.5427863092959413E-2</c:v>
                </c:pt>
                <c:pt idx="915">
                  <c:v>2.5454934393440709E-2</c:v>
                </c:pt>
                <c:pt idx="916">
                  <c:v>2.5481933951869706E-2</c:v>
                </c:pt>
                <c:pt idx="917">
                  <c:v>2.5508861768006597E-2</c:v>
                </c:pt>
                <c:pt idx="918">
                  <c:v>2.5535717842011252E-2</c:v>
                </c:pt>
                <c:pt idx="919">
                  <c:v>2.5562502173803736E-2</c:v>
                </c:pt>
                <c:pt idx="920">
                  <c:v>2.5589214763304113E-2</c:v>
                </c:pt>
                <c:pt idx="921">
                  <c:v>2.561585561059232E-2</c:v>
                </c:pt>
                <c:pt idx="922">
                  <c:v>2.5642424715508483E-2</c:v>
                </c:pt>
                <c:pt idx="923">
                  <c:v>2.5668922078212475E-2</c:v>
                </c:pt>
                <c:pt idx="924">
                  <c:v>2.569534769862436E-2</c:v>
                </c:pt>
                <c:pt idx="925">
                  <c:v>2.5721701576584266E-2</c:v>
                </c:pt>
                <c:pt idx="926">
                  <c:v>2.5747983712332001E-2</c:v>
                </c:pt>
                <c:pt idx="927">
                  <c:v>2.5774194105707693E-2</c:v>
                </c:pt>
                <c:pt idx="928">
                  <c:v>2.5800332756711342E-2</c:v>
                </c:pt>
                <c:pt idx="929">
                  <c:v>2.5826399413304557E-2</c:v>
                </c:pt>
                <c:pt idx="930">
                  <c:v>2.5852352236235276E-2</c:v>
                </c:pt>
                <c:pt idx="931">
                  <c:v>2.5878159215988461E-2</c:v>
                </c:pt>
                <c:pt idx="932">
                  <c:v>2.5903820352484175E-2</c:v>
                </c:pt>
                <c:pt idx="933">
                  <c:v>2.5957446997209033E-2</c:v>
                </c:pt>
                <c:pt idx="934">
                  <c:v>2.5965533071259372E-2</c:v>
                </c:pt>
                <c:pt idx="935">
                  <c:v>2.5983520169310381E-2</c:v>
                </c:pt>
                <c:pt idx="936">
                  <c:v>2.6008577097842434E-2</c:v>
                </c:pt>
                <c:pt idx="937">
                  <c:v>2.6033488183037079E-2</c:v>
                </c:pt>
                <c:pt idx="938">
                  <c:v>2.6058253424974254E-2</c:v>
                </c:pt>
                <c:pt idx="939">
                  <c:v>2.6082872823334213E-2</c:v>
                </c:pt>
                <c:pt idx="940">
                  <c:v>2.610734637827683E-2</c:v>
                </c:pt>
                <c:pt idx="941">
                  <c:v>2.6131674089722168E-2</c:v>
                </c:pt>
                <c:pt idx="942">
                  <c:v>2.6155855957670227E-2</c:v>
                </c:pt>
                <c:pt idx="943">
                  <c:v>2.617989198204107E-2</c:v>
                </c:pt>
                <c:pt idx="944">
                  <c:v>2.6203782162754763E-2</c:v>
                </c:pt>
                <c:pt idx="945">
                  <c:v>2.6227526499971177E-2</c:v>
                </c:pt>
                <c:pt idx="946">
                  <c:v>2.6251124993530439E-2</c:v>
                </c:pt>
                <c:pt idx="947">
                  <c:v>2.6281251612889633E-2</c:v>
                </c:pt>
                <c:pt idx="948">
                  <c:v>2.6297884449597575E-2</c:v>
                </c:pt>
                <c:pt idx="949">
                  <c:v>2.6321045412025512E-2</c:v>
                </c:pt>
                <c:pt idx="950">
                  <c:v>2.6344060530716362E-2</c:v>
                </c:pt>
                <c:pt idx="951">
                  <c:v>2.6370184939272789E-2</c:v>
                </c:pt>
                <c:pt idx="952">
                  <c:v>2.6389653236806865E-2</c:v>
                </c:pt>
                <c:pt idx="953">
                  <c:v>2.6415444288101497E-2</c:v>
                </c:pt>
                <c:pt idx="954">
                  <c:v>2.6437855196670412E-2</c:v>
                </c:pt>
                <c:pt idx="955">
                  <c:v>2.6456948467075136E-2</c:v>
                </c:pt>
                <c:pt idx="956">
                  <c:v>2.6479088522624039E-2</c:v>
                </c:pt>
                <c:pt idx="957">
                  <c:v>2.6501082734355919E-2</c:v>
                </c:pt>
                <c:pt idx="958">
                  <c:v>2.6526040391816608E-2</c:v>
                </c:pt>
                <c:pt idx="959">
                  <c:v>2.6544633625729119E-2</c:v>
                </c:pt>
                <c:pt idx="960">
                  <c:v>2.6566190305450377E-2</c:v>
                </c:pt>
                <c:pt idx="961">
                  <c:v>2.6587601141114803E-2</c:v>
                </c:pt>
                <c:pt idx="962">
                  <c:v>2.6608866132642461E-2</c:v>
                </c:pt>
                <c:pt idx="963">
                  <c:v>2.6629985280113289E-2</c:v>
                </c:pt>
                <c:pt idx="964">
                  <c:v>2.6650958583447348E-2</c:v>
                </c:pt>
                <c:pt idx="965">
                  <c:v>2.6671786042564705E-2</c:v>
                </c:pt>
                <c:pt idx="966">
                  <c:v>2.669246765762523E-2</c:v>
                </c:pt>
                <c:pt idx="967">
                  <c:v>2.6713003428389115E-2</c:v>
                </c:pt>
                <c:pt idx="968">
                  <c:v>2.6733393355016233E-2</c:v>
                </c:pt>
                <c:pt idx="969">
                  <c:v>2.6753637437346711E-2</c:v>
                </c:pt>
                <c:pt idx="970">
                  <c:v>2.677373567538055E-2</c:v>
                </c:pt>
                <c:pt idx="971">
                  <c:v>2.6793688069117749E-2</c:v>
                </c:pt>
                <c:pt idx="972">
                  <c:v>2.6813494618558309E-2</c:v>
                </c:pt>
                <c:pt idx="973">
                  <c:v>2.6833155323542357E-2</c:v>
                </c:pt>
                <c:pt idx="974">
                  <c:v>2.6852670184309702E-2</c:v>
                </c:pt>
                <c:pt idx="975">
                  <c:v>2.6872039200620534E-2</c:v>
                </c:pt>
                <c:pt idx="976">
                  <c:v>2.6891262372474856E-2</c:v>
                </c:pt>
                <c:pt idx="977">
                  <c:v>2.6910339699872665E-2</c:v>
                </c:pt>
                <c:pt idx="978">
                  <c:v>2.6929271182813963E-2</c:v>
                </c:pt>
                <c:pt idx="979">
                  <c:v>2.6948056821298749E-2</c:v>
                </c:pt>
                <c:pt idx="980">
                  <c:v>2.6966696615327024E-2</c:v>
                </c:pt>
                <c:pt idx="981">
                  <c:v>2.6985190564738915E-2</c:v>
                </c:pt>
                <c:pt idx="982">
                  <c:v>2.7003538669534422E-2</c:v>
                </c:pt>
                <c:pt idx="983">
                  <c:v>2.7021740929793481E-2</c:v>
                </c:pt>
                <c:pt idx="984">
                  <c:v>2.7039797345516092E-2</c:v>
                </c:pt>
                <c:pt idx="985">
                  <c:v>2.7072943754173906E-2</c:v>
                </c:pt>
                <c:pt idx="986">
                  <c:v>2.7087595346859672E-2</c:v>
                </c:pt>
                <c:pt idx="987">
                  <c:v>2.7095596602171312E-2</c:v>
                </c:pt>
                <c:pt idx="988">
                  <c:v>2.7113048804254802E-2</c:v>
                </c:pt>
                <c:pt idx="989">
                  <c:v>2.7130355161641972E-2</c:v>
                </c:pt>
                <c:pt idx="990">
                  <c:v>2.7147515674252887E-2</c:v>
                </c:pt>
                <c:pt idx="991">
                  <c:v>2.7164530342167481E-2</c:v>
                </c:pt>
                <c:pt idx="992">
                  <c:v>2.7181399165225884E-2</c:v>
                </c:pt>
                <c:pt idx="993">
                  <c:v>2.7198122143667902E-2</c:v>
                </c:pt>
                <c:pt idx="994">
                  <c:v>2.7214699277173793E-2</c:v>
                </c:pt>
                <c:pt idx="995">
                  <c:v>2.7231130565743555E-2</c:v>
                </c:pt>
                <c:pt idx="996">
                  <c:v>2.7247416009616998E-2</c:v>
                </c:pt>
                <c:pt idx="997">
                  <c:v>2.7263555608474377E-2</c:v>
                </c:pt>
                <c:pt idx="998">
                  <c:v>2.7288426423774936E-2</c:v>
                </c:pt>
                <c:pt idx="999">
                  <c:v>2.7295397271700494E-2</c:v>
                </c:pt>
                <c:pt idx="1000">
                  <c:v>2.7311099335829425E-2</c:v>
                </c:pt>
                <c:pt idx="1001">
                  <c:v>2.7326655555022228E-2</c:v>
                </c:pt>
                <c:pt idx="1002">
                  <c:v>2.7342065929278903E-2</c:v>
                </c:pt>
                <c:pt idx="1003">
                  <c:v>2.7359454388751203E-2</c:v>
                </c:pt>
                <c:pt idx="1004">
                  <c:v>2.737459704915679E-2</c:v>
                </c:pt>
                <c:pt idx="1005">
                  <c:v>2.7395877827176562E-2</c:v>
                </c:pt>
                <c:pt idx="1006">
                  <c:v>2.7404355212530263E-2</c:v>
                </c:pt>
                <c:pt idx="1007">
                  <c:v>2.7419015526612966E-2</c:v>
                </c:pt>
                <c:pt idx="1008">
                  <c:v>2.7433529995679606E-2</c:v>
                </c:pt>
                <c:pt idx="1009">
                  <c:v>2.744789861957031E-2</c:v>
                </c:pt>
                <c:pt idx="1010">
                  <c:v>2.7468291521357546E-2</c:v>
                </c:pt>
                <c:pt idx="1011">
                  <c:v>2.748229025574922E-2</c:v>
                </c:pt>
                <c:pt idx="1012">
                  <c:v>2.7496181795294561E-2</c:v>
                </c:pt>
                <c:pt idx="1013">
                  <c:v>2.750992746842762E-2</c:v>
                </c:pt>
                <c:pt idx="1014">
                  <c:v>2.7523527275121751E-2</c:v>
                </c:pt>
                <c:pt idx="1015">
                  <c:v>2.7536981215323664E-2</c:v>
                </c:pt>
                <c:pt idx="1016">
                  <c:v>2.7550289288980068E-2</c:v>
                </c:pt>
                <c:pt idx="1017">
                  <c:v>2.7563451496037672E-2</c:v>
                </c:pt>
                <c:pt idx="1018">
                  <c:v>2.7576467836443186E-2</c:v>
                </c:pt>
                <c:pt idx="1019">
                  <c:v>2.7589338310196609E-2</c:v>
                </c:pt>
                <c:pt idx="1020">
                  <c:v>2.7602062917191361E-2</c:v>
                </c:pt>
                <c:pt idx="1021">
                  <c:v>2.7614641657427441E-2</c:v>
                </c:pt>
                <c:pt idx="1022">
                  <c:v>2.7627074530824913E-2</c:v>
                </c:pt>
                <c:pt idx="1023">
                  <c:v>2.7639361537330487E-2</c:v>
                </c:pt>
                <c:pt idx="1024">
                  <c:v>2.7651502676944162E-2</c:v>
                </c:pt>
                <c:pt idx="1025">
                  <c:v>2.7663497949612648E-2</c:v>
                </c:pt>
                <c:pt idx="1026">
                  <c:v>2.7675347355256008E-2</c:v>
                </c:pt>
                <c:pt idx="1027">
                  <c:v>2.7687050893847598E-2</c:v>
                </c:pt>
                <c:pt idx="1028">
                  <c:v>2.7698608565360772E-2</c:v>
                </c:pt>
                <c:pt idx="1029">
                  <c:v>2.7710020369715593E-2</c:v>
                </c:pt>
                <c:pt idx="1030">
                  <c:v>2.7721286306938708E-2</c:v>
                </c:pt>
                <c:pt idx="1031">
                  <c:v>2.7732406376923535E-2</c:v>
                </c:pt>
                <c:pt idx="1032">
                  <c:v>2.7743380579643429E-2</c:v>
                </c:pt>
                <c:pt idx="1033">
                  <c:v>2.7754229076677461E-2</c:v>
                </c:pt>
                <c:pt idx="1034">
                  <c:v>2.7765063532196876E-2</c:v>
                </c:pt>
                <c:pt idx="1035">
                  <c:v>2.7775904107780747E-2</c:v>
                </c:pt>
                <c:pt idx="1036">
                  <c:v>2.7787706007158519E-2</c:v>
                </c:pt>
                <c:pt idx="1037">
                  <c:v>2.7798558895666403E-2</c:v>
                </c:pt>
                <c:pt idx="1038">
                  <c:v>2.7809417902640021E-2</c:v>
                </c:pt>
                <c:pt idx="1039">
                  <c:v>2.7819327610867361E-2</c:v>
                </c:pt>
                <c:pt idx="1040">
                  <c:v>2.7830198786853444E-2</c:v>
                </c:pt>
                <c:pt idx="1041">
                  <c:v>2.7841076082903982E-2</c:v>
                </c:pt>
                <c:pt idx="1042">
                  <c:v>2.785195949904562E-2</c:v>
                </c:pt>
                <c:pt idx="1043">
                  <c:v>2.7862849035305004E-2</c:v>
                </c:pt>
                <c:pt idx="1044">
                  <c:v>2.7873744691628843E-2</c:v>
                </c:pt>
                <c:pt idx="1045">
                  <c:v>2.7884646468017138E-2</c:v>
                </c:pt>
                <c:pt idx="1046">
                  <c:v>2.7895554364549824E-2</c:v>
                </c:pt>
                <c:pt idx="1047">
                  <c:v>2.7906468381146965E-2</c:v>
                </c:pt>
                <c:pt idx="1048">
                  <c:v>2.7917388517835207E-2</c:v>
                </c:pt>
                <c:pt idx="1049">
                  <c:v>2.7928314774614549E-2</c:v>
                </c:pt>
                <c:pt idx="1050">
                  <c:v>2.7939247151484992E-2</c:v>
                </c:pt>
                <c:pt idx="1051">
                  <c:v>2.7950185648499826E-2</c:v>
                </c:pt>
                <c:pt idx="1052">
                  <c:v>2.7963650464322143E-2</c:v>
                </c:pt>
                <c:pt idx="1053">
                  <c:v>2.7973037225370589E-2</c:v>
                </c:pt>
                <c:pt idx="1054">
                  <c:v>2.7985559899468271E-2</c:v>
                </c:pt>
                <c:pt idx="1055">
                  <c:v>2.7994957149326538E-2</c:v>
                </c:pt>
                <c:pt idx="1056">
                  <c:v>2.800592628908305E-2</c:v>
                </c:pt>
                <c:pt idx="1057">
                  <c:v>2.8016901547305295E-2</c:v>
                </c:pt>
                <c:pt idx="1058">
                  <c:v>2.8029452191509208E-2</c:v>
                </c:pt>
                <c:pt idx="1059">
                  <c:v>2.8040440560843649E-2</c:v>
                </c:pt>
                <c:pt idx="1060">
                  <c:v>2.8049864032926308E-2</c:v>
                </c:pt>
                <c:pt idx="1061">
                  <c:v>2.806086376501149E-2</c:v>
                </c:pt>
                <c:pt idx="1062">
                  <c:v>2.8073442379561442E-2</c:v>
                </c:pt>
                <c:pt idx="1063">
                  <c:v>2.8082881584818864E-2</c:v>
                </c:pt>
                <c:pt idx="1064">
                  <c:v>2.8093899672541056E-2</c:v>
                </c:pt>
                <c:pt idx="1065">
                  <c:v>2.8104923878649046E-2</c:v>
                </c:pt>
                <c:pt idx="1066">
                  <c:v>2.8115954203302707E-2</c:v>
                </c:pt>
                <c:pt idx="1067">
                  <c:v>2.8126990646422101E-2</c:v>
                </c:pt>
                <c:pt idx="1068">
                  <c:v>2.8138033208087165E-2</c:v>
                </c:pt>
                <c:pt idx="1069">
                  <c:v>2.8149081888217964E-2</c:v>
                </c:pt>
                <c:pt idx="1070">
                  <c:v>2.8160136686814496E-2</c:v>
                </c:pt>
                <c:pt idx="1071">
                  <c:v>2.8171197603956699E-2</c:v>
                </c:pt>
                <c:pt idx="1072">
                  <c:v>2.8182264639564636E-2</c:v>
                </c:pt>
                <c:pt idx="1073">
                  <c:v>2.8193337793718243E-2</c:v>
                </c:pt>
                <c:pt idx="1074">
                  <c:v>2.8204417066337584E-2</c:v>
                </c:pt>
                <c:pt idx="1075">
                  <c:v>2.8215502457422659E-2</c:v>
                </c:pt>
                <c:pt idx="1076">
                  <c:v>2.8226593967053404E-2</c:v>
                </c:pt>
                <c:pt idx="1077">
                  <c:v>2.8237691595229819E-2</c:v>
                </c:pt>
                <c:pt idx="1078">
                  <c:v>2.8248795341871968E-2</c:v>
                </c:pt>
                <c:pt idx="1079">
                  <c:v>2.8259905206979852E-2</c:v>
                </c:pt>
                <c:pt idx="1080">
                  <c:v>2.8271021190633405E-2</c:v>
                </c:pt>
                <c:pt idx="1081">
                  <c:v>2.8282143292752693E-2</c:v>
                </c:pt>
                <c:pt idx="1082">
                  <c:v>2.829327151341765E-2</c:v>
                </c:pt>
                <c:pt idx="1083">
                  <c:v>2.8304405852548342E-2</c:v>
                </c:pt>
                <c:pt idx="1084">
                  <c:v>2.8315546310144768E-2</c:v>
                </c:pt>
                <c:pt idx="1085">
                  <c:v>2.83266928863668E-2</c:v>
                </c:pt>
                <c:pt idx="1086">
                  <c:v>2.833784558097463E-2</c:v>
                </c:pt>
                <c:pt idx="1087">
                  <c:v>2.834900439412813E-2</c:v>
                </c:pt>
                <c:pt idx="1088">
                  <c:v>2.8363360430168072E-2</c:v>
                </c:pt>
                <c:pt idx="1089">
                  <c:v>2.8374533228454624E-2</c:v>
                </c:pt>
                <c:pt idx="1090">
                  <c:v>2.8384114782564751E-2</c:v>
                </c:pt>
                <c:pt idx="1091">
                  <c:v>2.8395298943841851E-2</c:v>
                </c:pt>
                <c:pt idx="1092">
                  <c:v>2.8406489223664622E-2</c:v>
                </c:pt>
                <c:pt idx="1093">
                  <c:v>2.8417685621953126E-2</c:v>
                </c:pt>
                <c:pt idx="1094">
                  <c:v>2.8428888138707364E-2</c:v>
                </c:pt>
                <c:pt idx="1095">
                  <c:v>2.8440096774087209E-2</c:v>
                </c:pt>
                <c:pt idx="1096">
                  <c:v>2.8451311527932788E-2</c:v>
                </c:pt>
                <c:pt idx="1097">
                  <c:v>2.8462532400164164E-2</c:v>
                </c:pt>
                <c:pt idx="1098">
                  <c:v>2.8473759391021147E-2</c:v>
                </c:pt>
                <c:pt idx="1099">
                  <c:v>2.8484992500503736E-2</c:v>
                </c:pt>
                <c:pt idx="1100">
                  <c:v>2.8496231728372123E-2</c:v>
                </c:pt>
                <c:pt idx="1101">
                  <c:v>2.8507477074706244E-2</c:v>
                </c:pt>
                <c:pt idx="1102">
                  <c:v>2.8521944367749796E-2</c:v>
                </c:pt>
                <c:pt idx="1103">
                  <c:v>2.8529986123091433E-2</c:v>
                </c:pt>
                <c:pt idx="1104">
                  <c:v>2.8541249825062565E-2</c:v>
                </c:pt>
                <c:pt idx="1105">
                  <c:v>2.855251964549943E-2</c:v>
                </c:pt>
                <c:pt idx="1106">
                  <c:v>2.8565406932417048E-2</c:v>
                </c:pt>
                <c:pt idx="1107">
                  <c:v>2.8575077642010172E-2</c:v>
                </c:pt>
                <c:pt idx="1108">
                  <c:v>2.8587978914060841E-2</c:v>
                </c:pt>
                <c:pt idx="1109">
                  <c:v>2.8599274082701243E-2</c:v>
                </c:pt>
                <c:pt idx="1110">
                  <c:v>2.8608960525629001E-2</c:v>
                </c:pt>
                <c:pt idx="1111">
                  <c:v>2.8620267057180016E-2</c:v>
                </c:pt>
                <c:pt idx="1112">
                  <c:v>2.8631579707356636E-2</c:v>
                </c:pt>
                <c:pt idx="1113">
                  <c:v>2.8642898475919054E-2</c:v>
                </c:pt>
                <c:pt idx="1114">
                  <c:v>2.8655841703608687E-2</c:v>
                </c:pt>
                <c:pt idx="1115">
                  <c:v>2.8665554368760837E-2</c:v>
                </c:pt>
                <c:pt idx="1116">
                  <c:v>2.8676891492960266E-2</c:v>
                </c:pt>
                <c:pt idx="1117">
                  <c:v>2.8688234735705365E-2</c:v>
                </c:pt>
                <c:pt idx="1118">
                  <c:v>2.8699584096916197E-2</c:v>
                </c:pt>
                <c:pt idx="1119">
                  <c:v>2.87109395766727E-2</c:v>
                </c:pt>
                <c:pt idx="1120">
                  <c:v>2.872230117505481E-2</c:v>
                </c:pt>
                <c:pt idx="1121">
                  <c:v>2.8733668891822717E-2</c:v>
                </c:pt>
                <c:pt idx="1122">
                  <c:v>2.874504272721623E-2</c:v>
                </c:pt>
                <c:pt idx="1123">
                  <c:v>2.8756422680995541E-2</c:v>
                </c:pt>
                <c:pt idx="1124">
                  <c:v>2.8767808753480395E-2</c:v>
                </c:pt>
                <c:pt idx="1125">
                  <c:v>2.8779200944430983E-2</c:v>
                </c:pt>
                <c:pt idx="1126">
                  <c:v>2.8790599253847304E-2</c:v>
                </c:pt>
                <c:pt idx="1127">
                  <c:v>2.8802003681889232E-2</c:v>
                </c:pt>
                <c:pt idx="1128">
                  <c:v>2.8813414228396894E-2</c:v>
                </c:pt>
                <c:pt idx="1129">
                  <c:v>2.8824830893450226E-2</c:v>
                </c:pt>
                <c:pt idx="1130">
                  <c:v>2.8836253677049228E-2</c:v>
                </c:pt>
                <c:pt idx="1131">
                  <c:v>2.8847682579193901E-2</c:v>
                </c:pt>
                <c:pt idx="1132">
                  <c:v>2.8859117599804307E-2</c:v>
                </c:pt>
                <c:pt idx="1133">
                  <c:v>2.8870558738960383E-2</c:v>
                </c:pt>
                <c:pt idx="1134">
                  <c:v>2.888200599666213E-2</c:v>
                </c:pt>
                <c:pt idx="1135">
                  <c:v>2.8893459372989483E-2</c:v>
                </c:pt>
                <c:pt idx="1136">
                  <c:v>2.890491886778257E-2</c:v>
                </c:pt>
                <c:pt idx="1137">
                  <c:v>2.8916384481121327E-2</c:v>
                </c:pt>
                <c:pt idx="1138">
                  <c:v>2.8927856213005754E-2</c:v>
                </c:pt>
                <c:pt idx="1139">
                  <c:v>2.8939334063355915E-2</c:v>
                </c:pt>
                <c:pt idx="1140">
                  <c:v>2.8963684141341872E-2</c:v>
                </c:pt>
                <c:pt idx="1141">
                  <c:v>2.8971207834764812E-2</c:v>
                </c:pt>
                <c:pt idx="1142">
                  <c:v>2.8975447140364707E-2</c:v>
                </c:pt>
                <c:pt idx="1143">
                  <c:v>2.8986950338998341E-2</c:v>
                </c:pt>
                <c:pt idx="1144">
                  <c:v>2.899845965625758E-2</c:v>
                </c:pt>
                <c:pt idx="1145">
                  <c:v>2.9009975091902618E-2</c:v>
                </c:pt>
                <c:pt idx="1146">
                  <c:v>2.9021496646173262E-2</c:v>
                </c:pt>
                <c:pt idx="1147">
                  <c:v>2.9033024318989575E-2</c:v>
                </c:pt>
                <c:pt idx="1148">
                  <c:v>2.9044558110271623E-2</c:v>
                </c:pt>
                <c:pt idx="1149">
                  <c:v>2.9056098020179277E-2</c:v>
                </c:pt>
                <c:pt idx="1150">
                  <c:v>2.9067644048552665E-2</c:v>
                </c:pt>
                <c:pt idx="1151">
                  <c:v>2.9079196195631596E-2</c:v>
                </c:pt>
                <c:pt idx="1152">
                  <c:v>2.9090754461096324E-2</c:v>
                </c:pt>
                <c:pt idx="1153">
                  <c:v>2.9102318845186659E-2</c:v>
                </c:pt>
                <c:pt idx="1154">
                  <c:v>2.9113889347742727E-2</c:v>
                </c:pt>
                <c:pt idx="1155">
                  <c:v>2.9125465968924402E-2</c:v>
                </c:pt>
                <c:pt idx="1156">
                  <c:v>2.9137048708571811E-2</c:v>
                </c:pt>
                <c:pt idx="1157">
                  <c:v>2.9155967123060123E-2</c:v>
                </c:pt>
                <c:pt idx="1158">
                  <c:v>2.916188946842091E-2</c:v>
                </c:pt>
                <c:pt idx="1159">
                  <c:v>2.917183363894793E-2</c:v>
                </c:pt>
                <c:pt idx="1160">
                  <c:v>2.9183440852857956E-2</c:v>
                </c:pt>
                <c:pt idx="1161">
                  <c:v>2.9195054185313651E-2</c:v>
                </c:pt>
                <c:pt idx="1162">
                  <c:v>2.9208688677808681E-2</c:v>
                </c:pt>
                <c:pt idx="1163">
                  <c:v>2.9219960501043474E-2</c:v>
                </c:pt>
                <c:pt idx="1164">
                  <c:v>2.9237291994350656E-2</c:v>
                </c:pt>
                <c:pt idx="1165">
                  <c:v>2.924929061618009E-2</c:v>
                </c:pt>
                <c:pt idx="1166">
                  <c:v>2.9260582754497833E-2</c:v>
                </c:pt>
                <c:pt idx="1167">
                  <c:v>2.9272237315067784E-2</c:v>
                </c:pt>
                <c:pt idx="1168">
                  <c:v>2.9283897995888708E-2</c:v>
                </c:pt>
                <c:pt idx="1169">
                  <c:v>2.9295564797040541E-2</c:v>
                </c:pt>
                <c:pt idx="1170">
                  <c:v>2.9307237718469992E-2</c:v>
                </c:pt>
                <c:pt idx="1171">
                  <c:v>2.9318916760256997E-2</c:v>
                </c:pt>
                <c:pt idx="1172">
                  <c:v>2.9330601922348265E-2</c:v>
                </c:pt>
                <c:pt idx="1173">
                  <c:v>2.9342293204717151E-2</c:v>
                </c:pt>
                <c:pt idx="1174">
                  <c:v>2.9353990607443592E-2</c:v>
                </c:pt>
                <c:pt idx="1175">
                  <c:v>2.936569413044765E-2</c:v>
                </c:pt>
                <c:pt idx="1176">
                  <c:v>2.9377403773782618E-2</c:v>
                </c:pt>
                <c:pt idx="1177">
                  <c:v>2.9389119537475139E-2</c:v>
                </c:pt>
                <c:pt idx="1178">
                  <c:v>2.9400841421445278E-2</c:v>
                </c:pt>
                <c:pt idx="1179">
                  <c:v>2.9412569425746327E-2</c:v>
                </c:pt>
                <c:pt idx="1180">
                  <c:v>2.9424303550378283E-2</c:v>
                </c:pt>
                <c:pt idx="1181">
                  <c:v>2.9436043795341149E-2</c:v>
                </c:pt>
                <c:pt idx="1182">
                  <c:v>2.9447790160634923E-2</c:v>
                </c:pt>
                <c:pt idx="1183">
                  <c:v>2.9459542646232961E-2</c:v>
                </c:pt>
                <c:pt idx="1184">
                  <c:v>2.9471301252188553E-2</c:v>
                </c:pt>
                <c:pt idx="1185">
                  <c:v>2.9483065978501699E-2</c:v>
                </c:pt>
                <c:pt idx="1186">
                  <c:v>2.9494836825119108E-2</c:v>
                </c:pt>
                <c:pt idx="1187">
                  <c:v>2.9506613792094072E-2</c:v>
                </c:pt>
                <c:pt idx="1188">
                  <c:v>2.9518396879373299E-2</c:v>
                </c:pt>
                <c:pt idx="1189">
                  <c:v>2.953014904296225E-2</c:v>
                </c:pt>
                <c:pt idx="1190">
                  <c:v>2.9541793804730432E-2</c:v>
                </c:pt>
                <c:pt idx="1191">
                  <c:v>2.9553327579758815E-2</c:v>
                </c:pt>
                <c:pt idx="1192">
                  <c:v>2.9578080168564114E-2</c:v>
                </c:pt>
                <c:pt idx="1193">
                  <c:v>2.9580046415969008E-2</c:v>
                </c:pt>
                <c:pt idx="1194">
                  <c:v>2.9588011713030937E-2</c:v>
                </c:pt>
                <c:pt idx="1195">
                  <c:v>2.9599068012426955E-2</c:v>
                </c:pt>
                <c:pt idx="1196">
                  <c:v>2.9610013342349362E-2</c:v>
                </c:pt>
                <c:pt idx="1197">
                  <c:v>2.9620847703037967E-2</c:v>
                </c:pt>
                <c:pt idx="1198">
                  <c:v>2.9631571094332898E-2</c:v>
                </c:pt>
                <c:pt idx="1199">
                  <c:v>2.9642183516314091E-2</c:v>
                </c:pt>
                <c:pt idx="1200">
                  <c:v>2.9652684968821674E-2</c:v>
                </c:pt>
                <c:pt idx="1201">
                  <c:v>2.9663075451935583E-2</c:v>
                </c:pt>
                <c:pt idx="1202">
                  <c:v>2.967335496581569E-2</c:v>
                </c:pt>
                <c:pt idx="1203">
                  <c:v>2.9683523510142251E-2</c:v>
                </c:pt>
                <c:pt idx="1204">
                  <c:v>2.9693581085075138E-2</c:v>
                </c:pt>
                <c:pt idx="1205">
                  <c:v>2.9703527690614351E-2</c:v>
                </c:pt>
                <c:pt idx="1206">
                  <c:v>2.971336332675989E-2</c:v>
                </c:pt>
                <c:pt idx="1207">
                  <c:v>2.9725846087345076E-2</c:v>
                </c:pt>
                <c:pt idx="1208">
                  <c:v>2.9732701690470265E-2</c:v>
                </c:pt>
                <c:pt idx="1209">
                  <c:v>2.9742204418194973E-2</c:v>
                </c:pt>
                <c:pt idx="1210">
                  <c:v>2.9752928797419642E-2</c:v>
                </c:pt>
                <c:pt idx="1211">
                  <c:v>2.9760876965223559E-2</c:v>
                </c:pt>
                <c:pt idx="1212">
                  <c:v>2.9770046784447501E-2</c:v>
                </c:pt>
                <c:pt idx="1213">
                  <c:v>2.9780390696974024E-2</c:v>
                </c:pt>
                <c:pt idx="1214">
                  <c:v>2.9789322724411704E-2</c:v>
                </c:pt>
                <c:pt idx="1215">
                  <c:v>2.9796890425277667E-2</c:v>
                </c:pt>
                <c:pt idx="1216">
                  <c:v>2.9805616366607168E-2</c:v>
                </c:pt>
                <c:pt idx="1217">
                  <c:v>2.9815452989803148E-2</c:v>
                </c:pt>
                <c:pt idx="1218">
                  <c:v>2.9822735340445661E-2</c:v>
                </c:pt>
                <c:pt idx="1219">
                  <c:v>2.9831128373034588E-2</c:v>
                </c:pt>
                <c:pt idx="1220">
                  <c:v>2.9839410436149905E-2</c:v>
                </c:pt>
                <c:pt idx="1221">
                  <c:v>2.9847581529711675E-2</c:v>
                </c:pt>
                <c:pt idx="1222">
                  <c:v>2.9855641653639964E-2</c:v>
                </c:pt>
                <c:pt idx="1223">
                  <c:v>2.9863590808014706E-2</c:v>
                </c:pt>
                <c:pt idx="1224">
                  <c:v>2.9871428992755966E-2</c:v>
                </c:pt>
                <c:pt idx="1225">
                  <c:v>2.987915620794368E-2</c:v>
                </c:pt>
                <c:pt idx="1226">
                  <c:v>2.9886772453577848E-2</c:v>
                </c:pt>
                <c:pt idx="1227">
                  <c:v>2.9894277729578533E-2</c:v>
                </c:pt>
                <c:pt idx="1228">
                  <c:v>2.9901672036025673E-2</c:v>
                </c:pt>
                <c:pt idx="1229">
                  <c:v>2.9908955372759394E-2</c:v>
                </c:pt>
                <c:pt idx="1230">
                  <c:v>2.9916127739779697E-2</c:v>
                </c:pt>
                <c:pt idx="1231">
                  <c:v>2.9923189137326389E-2</c:v>
                </c:pt>
                <c:pt idx="1232">
                  <c:v>2.99301395652396E-2</c:v>
                </c:pt>
                <c:pt idx="1233">
                  <c:v>2.9936979023439392E-2</c:v>
                </c:pt>
                <c:pt idx="1234">
                  <c:v>2.9943707512085638E-2</c:v>
                </c:pt>
                <c:pt idx="1235">
                  <c:v>2.9950325031018465E-2</c:v>
                </c:pt>
                <c:pt idx="1236">
                  <c:v>2.9956831580237875E-2</c:v>
                </c:pt>
                <c:pt idx="1237">
                  <c:v>2.9963227159823802E-2</c:v>
                </c:pt>
                <c:pt idx="1238">
                  <c:v>2.9969511769616375E-2</c:v>
                </c:pt>
                <c:pt idx="1239">
                  <c:v>2.9975685409855402E-2</c:v>
                </c:pt>
                <c:pt idx="1240">
                  <c:v>2.9981748080460946E-2</c:v>
                </c:pt>
                <c:pt idx="1241">
                  <c:v>2.9987699781353072E-2</c:v>
                </c:pt>
                <c:pt idx="1242">
                  <c:v>2.9993540512451844E-2</c:v>
                </c:pt>
                <c:pt idx="1243">
                  <c:v>2.9999270273837197E-2</c:v>
                </c:pt>
                <c:pt idx="1244">
                  <c:v>3.0012036673094933E-2</c:v>
                </c:pt>
                <c:pt idx="1245">
                  <c:v>3.0012723412520259E-2</c:v>
                </c:pt>
                <c:pt idx="1246">
                  <c:v>3.0016555660159483E-2</c:v>
                </c:pt>
                <c:pt idx="1247">
                  <c:v>3.0021825689852122E-2</c:v>
                </c:pt>
                <c:pt idx="1248">
                  <c:v>3.0026984749911279E-2</c:v>
                </c:pt>
                <c:pt idx="1249">
                  <c:v>3.0032032840257017E-2</c:v>
                </c:pt>
                <c:pt idx="1250">
                  <c:v>3.0036969960729465E-2</c:v>
                </c:pt>
                <c:pt idx="1251">
                  <c:v>3.0041796111568431E-2</c:v>
                </c:pt>
                <c:pt idx="1252">
                  <c:v>3.0046511292614042E-2</c:v>
                </c:pt>
                <c:pt idx="1253">
                  <c:v>3.0051115504026171E-2</c:v>
                </c:pt>
                <c:pt idx="1254">
                  <c:v>3.0055608745485074E-2</c:v>
                </c:pt>
                <c:pt idx="1255">
                  <c:v>3.0059991017310494E-2</c:v>
                </c:pt>
                <c:pt idx="1256">
                  <c:v>3.0064262319342561E-2</c:v>
                </c:pt>
                <c:pt idx="1257">
                  <c:v>3.0069590935770663E-2</c:v>
                </c:pt>
                <c:pt idx="1258">
                  <c:v>3.0072472014106566E-2</c:v>
                </c:pt>
                <c:pt idx="1259">
                  <c:v>3.0076410406838505E-2</c:v>
                </c:pt>
                <c:pt idx="1260">
                  <c:v>3.008023782977709E-2</c:v>
                </c:pt>
                <c:pt idx="1261">
                  <c:v>3.0083954282922321E-2</c:v>
                </c:pt>
                <c:pt idx="1262">
                  <c:v>3.0087559766274197E-2</c:v>
                </c:pt>
                <c:pt idx="1263">
                  <c:v>3.0091544437347295E-2</c:v>
                </c:pt>
                <c:pt idx="1264">
                  <c:v>3.0094912128193485E-2</c:v>
                </c:pt>
                <c:pt idx="1265">
                  <c:v>3.0097710397569699E-2</c:v>
                </c:pt>
                <c:pt idx="1266">
                  <c:v>3.0100872001828094E-2</c:v>
                </c:pt>
                <c:pt idx="1267">
                  <c:v>3.0103922636133262E-2</c:v>
                </c:pt>
                <c:pt idx="1268">
                  <c:v>3.0106862300725012E-2</c:v>
                </c:pt>
                <c:pt idx="1269">
                  <c:v>3.0109690995443472E-2</c:v>
                </c:pt>
                <c:pt idx="1270">
                  <c:v>3.01127879080898E-2</c:v>
                </c:pt>
                <c:pt idx="1271">
                  <c:v>3.0115015475580265E-2</c:v>
                </c:pt>
                <c:pt idx="1272">
                  <c:v>3.0117511260918661E-2</c:v>
                </c:pt>
                <c:pt idx="1273">
                  <c:v>3.0119896076463704E-2</c:v>
                </c:pt>
                <c:pt idx="1274">
                  <c:v>3.0122169922055519E-2</c:v>
                </c:pt>
                <c:pt idx="1275">
                  <c:v>3.0124332797933917E-2</c:v>
                </c:pt>
                <c:pt idx="1276">
                  <c:v>3.012638470401896E-2</c:v>
                </c:pt>
                <c:pt idx="1277">
                  <c:v>3.0128325640230713E-2</c:v>
                </c:pt>
                <c:pt idx="1278">
                  <c:v>3.0130155606569176E-2</c:v>
                </c:pt>
                <c:pt idx="1279">
                  <c:v>3.013187460319422E-2</c:v>
                </c:pt>
                <c:pt idx="1280">
                  <c:v>3.0133482629945973E-2</c:v>
                </c:pt>
                <c:pt idx="1281">
                  <c:v>3.0134979686824437E-2</c:v>
                </c:pt>
                <c:pt idx="1282">
                  <c:v>3.0136365773909546E-2</c:v>
                </c:pt>
                <c:pt idx="1283">
                  <c:v>3.0137640891041428E-2</c:v>
                </c:pt>
                <c:pt idx="1284">
                  <c:v>3.0138805038539829E-2</c:v>
                </c:pt>
                <c:pt idx="1285">
                  <c:v>3.0139858216005067E-2</c:v>
                </c:pt>
                <c:pt idx="1286">
                  <c:v>3.014080042367695E-2</c:v>
                </c:pt>
                <c:pt idx="1287">
                  <c:v>3.0141631661635415E-2</c:v>
                </c:pt>
                <c:pt idx="1288">
                  <c:v>3.0142351929640654E-2</c:v>
                </c:pt>
                <c:pt idx="1289">
                  <c:v>3.0142961227772602E-2</c:v>
                </c:pt>
                <c:pt idx="1290">
                  <c:v>3.0143459556111196E-2</c:v>
                </c:pt>
                <c:pt idx="1291">
                  <c:v>3.0143846914736372E-2</c:v>
                </c:pt>
                <c:pt idx="1292">
                  <c:v>3.0144123303328385E-2</c:v>
                </c:pt>
                <c:pt idx="1293">
                  <c:v>3.0144288722127044E-2</c:v>
                </c:pt>
                <c:pt idx="1294">
                  <c:v>3.0144343171132348E-2</c:v>
                </c:pt>
                <c:pt idx="1295">
                  <c:v>3.0144286650264362E-2</c:v>
                </c:pt>
                <c:pt idx="1296">
                  <c:v>3.0144086173589102E-2</c:v>
                </c:pt>
                <c:pt idx="1297">
                  <c:v>3.0145028317591915E-2</c:v>
                </c:pt>
                <c:pt idx="1298">
                  <c:v>3.0143386576968467E-2</c:v>
                </c:pt>
                <c:pt idx="1299">
                  <c:v>3.0142950868299323E-2</c:v>
                </c:pt>
                <c:pt idx="1300">
                  <c:v>3.0142339498304693E-2</c:v>
                </c:pt>
                <c:pt idx="1301">
                  <c:v>3.0141617158356837E-2</c:v>
                </c:pt>
                <c:pt idx="1302">
                  <c:v>3.0140783848615627E-2</c:v>
                </c:pt>
                <c:pt idx="1303">
                  <c:v>3.0139839569001126E-2</c:v>
                </c:pt>
                <c:pt idx="1304">
                  <c:v>3.0138784319513334E-2</c:v>
                </c:pt>
                <c:pt idx="1305">
                  <c:v>3.0137618100312125E-2</c:v>
                </c:pt>
                <c:pt idx="1306">
                  <c:v>3.0136340911157689E-2</c:v>
                </c:pt>
                <c:pt idx="1307">
                  <c:v>3.0134952752289834E-2</c:v>
                </c:pt>
                <c:pt idx="1308">
                  <c:v>3.0133453623388817E-2</c:v>
                </c:pt>
                <c:pt idx="1309">
                  <c:v>3.0131843524854318E-2</c:v>
                </c:pt>
                <c:pt idx="1310">
                  <c:v>3.0130122456366593E-2</c:v>
                </c:pt>
                <c:pt idx="1311">
                  <c:v>3.0128290418165449E-2</c:v>
                </c:pt>
                <c:pt idx="1312">
                  <c:v>3.012577188262533E-2</c:v>
                </c:pt>
                <c:pt idx="1313">
                  <c:v>3.0124293432063354E-2</c:v>
                </c:pt>
                <c:pt idx="1314">
                  <c:v>3.0122128484322275E-2</c:v>
                </c:pt>
                <c:pt idx="1315">
                  <c:v>3.0119852566707905E-2</c:v>
                </c:pt>
                <c:pt idx="1316">
                  <c:v>3.0117465679300182E-2</c:v>
                </c:pt>
                <c:pt idx="1317">
                  <c:v>3.0114967822099104E-2</c:v>
                </c:pt>
                <c:pt idx="1318">
                  <c:v>3.011197724679171E-2</c:v>
                </c:pt>
                <c:pt idx="1319">
                  <c:v>3.0109241597084946E-2</c:v>
                </c:pt>
                <c:pt idx="1320">
                  <c:v>3.0106808431575871E-2</c:v>
                </c:pt>
                <c:pt idx="1321">
                  <c:v>3.0103866695041503E-2</c:v>
                </c:pt>
                <c:pt idx="1322">
                  <c:v>3.0100368829204527E-2</c:v>
                </c:pt>
                <c:pt idx="1323">
                  <c:v>3.0097650312752577E-2</c:v>
                </c:pt>
                <c:pt idx="1324">
                  <c:v>3.0094375666918083E-2</c:v>
                </c:pt>
                <c:pt idx="1325">
                  <c:v>3.0090990051210298E-2</c:v>
                </c:pt>
                <c:pt idx="1326">
                  <c:v>3.0087493465789095E-2</c:v>
                </c:pt>
                <c:pt idx="1327">
                  <c:v>3.0083885910574537E-2</c:v>
                </c:pt>
                <c:pt idx="1328">
                  <c:v>3.0080167385486689E-2</c:v>
                </c:pt>
                <c:pt idx="1329">
                  <c:v>3.0076337890685423E-2</c:v>
                </c:pt>
                <c:pt idx="1330">
                  <c:v>3.0072397426090802E-2</c:v>
                </c:pt>
                <c:pt idx="1331">
                  <c:v>3.0068345991702827E-2</c:v>
                </c:pt>
                <c:pt idx="1332">
                  <c:v>3.0064183587521498E-2</c:v>
                </c:pt>
                <c:pt idx="1333">
                  <c:v>3.005991021362675E-2</c:v>
                </c:pt>
                <c:pt idx="1334">
                  <c:v>3.0055525869938648E-2</c:v>
                </c:pt>
                <c:pt idx="1335">
                  <c:v>3.0051030556457192E-2</c:v>
                </c:pt>
                <c:pt idx="1336">
                  <c:v>3.0046424273262318E-2</c:v>
                </c:pt>
                <c:pt idx="1337">
                  <c:v>3.0041707020354025E-2</c:v>
                </c:pt>
                <c:pt idx="1338">
                  <c:v>3.0036878797652378E-2</c:v>
                </c:pt>
                <c:pt idx="1339">
                  <c:v>3.0031939605157376E-2</c:v>
                </c:pt>
                <c:pt idx="1340">
                  <c:v>3.0026889443028892E-2</c:v>
                </c:pt>
                <c:pt idx="1341">
                  <c:v>3.0021728311027118E-2</c:v>
                </c:pt>
                <c:pt idx="1342">
                  <c:v>3.0016456209391862E-2</c:v>
                </c:pt>
                <c:pt idx="1343">
                  <c:v>3.0011073137963251E-2</c:v>
                </c:pt>
                <c:pt idx="1344">
                  <c:v>3.0005579096901158E-2</c:v>
                </c:pt>
                <c:pt idx="1345">
                  <c:v>2.9999974086125647E-2</c:v>
                </c:pt>
                <c:pt idx="1346">
                  <c:v>2.9994258105636717E-2</c:v>
                </c:pt>
                <c:pt idx="1347">
                  <c:v>2.998843115543437E-2</c:v>
                </c:pt>
                <c:pt idx="1348">
                  <c:v>2.9981635902434078E-2</c:v>
                </c:pt>
                <c:pt idx="1349">
                  <c:v>2.9976444345889419E-2</c:v>
                </c:pt>
                <c:pt idx="1350">
                  <c:v>2.9969395447944081E-2</c:v>
                </c:pt>
                <c:pt idx="1351">
                  <c:v>2.9964013657570732E-2</c:v>
                </c:pt>
                <c:pt idx="1352">
                  <c:v>2.9957631858961165E-2</c:v>
                </c:pt>
                <c:pt idx="1353">
                  <c:v>2.9951139090638179E-2</c:v>
                </c:pt>
                <c:pt idx="1354">
                  <c:v>2.9944535352601775E-2</c:v>
                </c:pt>
                <c:pt idx="1355">
                  <c:v>2.993782064493189E-2</c:v>
                </c:pt>
                <c:pt idx="1356">
                  <c:v>2.9930994967628521E-2</c:v>
                </c:pt>
                <c:pt idx="1357">
                  <c:v>2.9924058320691671E-2</c:v>
                </c:pt>
                <c:pt idx="1358">
                  <c:v>2.9917010704121338E-2</c:v>
                </c:pt>
                <c:pt idx="1359">
                  <c:v>2.9909852117917524E-2</c:v>
                </c:pt>
                <c:pt idx="1360">
                  <c:v>2.9902582562000291E-2</c:v>
                </c:pt>
                <c:pt idx="1361">
                  <c:v>2.9895202036609447E-2</c:v>
                </c:pt>
                <c:pt idx="1362">
                  <c:v>2.9887710541505186E-2</c:v>
                </c:pt>
                <c:pt idx="1363">
                  <c:v>2.9877915561877799E-2</c:v>
                </c:pt>
                <c:pt idx="1364">
                  <c:v>2.9872394642476152E-2</c:v>
                </c:pt>
                <c:pt idx="1365">
                  <c:v>2.9864570238711252E-2</c:v>
                </c:pt>
                <c:pt idx="1366">
                  <c:v>2.985549218168515E-2</c:v>
                </c:pt>
                <c:pt idx="1367">
                  <c:v>2.9848588522201069E-2</c:v>
                </c:pt>
                <c:pt idx="1368">
                  <c:v>2.9840431209535723E-2</c:v>
                </c:pt>
                <c:pt idx="1369">
                  <c:v>2.983097268549173E-2</c:v>
                </c:pt>
                <c:pt idx="1370">
                  <c:v>2.9822577580960186E-2</c:v>
                </c:pt>
                <c:pt idx="1371">
                  <c:v>2.9815293454378278E-2</c:v>
                </c:pt>
                <c:pt idx="1372">
                  <c:v>2.9806692263578682E-2</c:v>
                </c:pt>
                <c:pt idx="1373">
                  <c:v>2.9797980103225541E-2</c:v>
                </c:pt>
                <c:pt idx="1374">
                  <c:v>2.9787887467538354E-2</c:v>
                </c:pt>
                <c:pt idx="1375">
                  <c:v>2.9780222873938555E-2</c:v>
                </c:pt>
                <c:pt idx="1376">
                  <c:v>2.9771177805164584E-2</c:v>
                </c:pt>
                <c:pt idx="1377">
                  <c:v>2.976202176675713E-2</c:v>
                </c:pt>
                <c:pt idx="1378">
                  <c:v>2.9752754758956002E-2</c:v>
                </c:pt>
                <c:pt idx="1379">
                  <c:v>2.9743376781521391E-2</c:v>
                </c:pt>
                <c:pt idx="1380">
                  <c:v>2.9733887834693107E-2</c:v>
                </c:pt>
                <c:pt idx="1381">
                  <c:v>2.9724287918391212E-2</c:v>
                </c:pt>
                <c:pt idx="1382">
                  <c:v>2.9714577032615708E-2</c:v>
                </c:pt>
                <c:pt idx="1383">
                  <c:v>2.9704755177526465E-2</c:v>
                </c:pt>
                <c:pt idx="1384">
                  <c:v>2.9694822352883676E-2</c:v>
                </c:pt>
                <c:pt idx="1385">
                  <c:v>2.968477855892715E-2</c:v>
                </c:pt>
                <c:pt idx="1386">
                  <c:v>2.9674623795417077E-2</c:v>
                </c:pt>
                <c:pt idx="1387">
                  <c:v>2.966435806251333E-2</c:v>
                </c:pt>
                <c:pt idx="1388">
                  <c:v>2.9653981360215909E-2</c:v>
                </c:pt>
                <c:pt idx="1389">
                  <c:v>2.9643493688524813E-2</c:v>
                </c:pt>
                <c:pt idx="1390">
                  <c:v>2.963289504751998E-2</c:v>
                </c:pt>
                <c:pt idx="1391">
                  <c:v>2.9622185437121473E-2</c:v>
                </c:pt>
                <c:pt idx="1392">
                  <c:v>2.9611364857329292E-2</c:v>
                </c:pt>
                <c:pt idx="1393">
                  <c:v>2.9600433308303309E-2</c:v>
                </c:pt>
                <c:pt idx="1394">
                  <c:v>2.958939078972378E-2</c:v>
                </c:pt>
                <c:pt idx="1395">
                  <c:v>2.9578237301910448E-2</c:v>
                </c:pt>
                <c:pt idx="1396">
                  <c:v>2.9566972844943251E-2</c:v>
                </c:pt>
                <c:pt idx="1397">
                  <c:v>2.9555597418422508E-2</c:v>
                </c:pt>
                <c:pt idx="1398">
                  <c:v>2.9544111022747899E-2</c:v>
                </c:pt>
                <c:pt idx="1399">
                  <c:v>2.9532513657759552E-2</c:v>
                </c:pt>
                <c:pt idx="1400">
                  <c:v>2.9517439702955173E-2</c:v>
                </c:pt>
                <c:pt idx="1401">
                  <c:v>2.9507288489245553E-2</c:v>
                </c:pt>
                <c:pt idx="1402">
                  <c:v>2.9497055746992018E-2</c:v>
                </c:pt>
                <c:pt idx="1403">
                  <c:v>2.9485014504988527E-2</c:v>
                </c:pt>
                <c:pt idx="1404">
                  <c:v>2.9472862293671298E-2</c:v>
                </c:pt>
                <c:pt idx="1405">
                  <c:v>2.9460599113280139E-2</c:v>
                </c:pt>
                <c:pt idx="1406">
                  <c:v>2.9448224963495306E-2</c:v>
                </c:pt>
                <c:pt idx="1407">
                  <c:v>2.9435739844636544E-2</c:v>
                </c:pt>
                <c:pt idx="1408">
                  <c:v>2.9423143756464043E-2</c:v>
                </c:pt>
                <c:pt idx="1409">
                  <c:v>2.9410436699217612E-2</c:v>
                </c:pt>
                <c:pt idx="1410">
                  <c:v>2.939761867273738E-2</c:v>
                </c:pt>
                <c:pt idx="1411">
                  <c:v>2.9384689677183218E-2</c:v>
                </c:pt>
                <c:pt idx="1412">
                  <c:v>2.937164971247519E-2</c:v>
                </c:pt>
                <c:pt idx="1413">
                  <c:v>2.9354720986853877E-2</c:v>
                </c:pt>
                <c:pt idx="1414">
                  <c:v>2.9345236875597536E-2</c:v>
                </c:pt>
                <c:pt idx="1415">
                  <c:v>2.933186400342791E-2</c:v>
                </c:pt>
                <c:pt idx="1416">
                  <c:v>2.931838016226429E-2</c:v>
                </c:pt>
                <c:pt idx="1417">
                  <c:v>2.9304785352026741E-2</c:v>
                </c:pt>
                <c:pt idx="1418">
                  <c:v>2.928931928076306E-2</c:v>
                </c:pt>
                <c:pt idx="1419">
                  <c:v>2.9275279944469546E-2</c:v>
                </c:pt>
                <c:pt idx="1420">
                  <c:v>2.9261336374331037E-2</c:v>
                </c:pt>
                <c:pt idx="1421">
                  <c:v>2.9249296420497117E-2</c:v>
                </c:pt>
                <c:pt idx="1422">
                  <c:v>2.9235146765049791E-2</c:v>
                </c:pt>
                <c:pt idx="1423">
                  <c:v>2.9220886140608471E-2</c:v>
                </c:pt>
                <c:pt idx="1424">
                  <c:v>2.9206514547093221E-2</c:v>
                </c:pt>
                <c:pt idx="1425">
                  <c:v>2.9192031984743849E-2</c:v>
                </c:pt>
                <c:pt idx="1426">
                  <c:v>2.9175344604386311E-2</c:v>
                </c:pt>
                <c:pt idx="1427">
                  <c:v>2.9162733952983189E-2</c:v>
                </c:pt>
                <c:pt idx="1428">
                  <c:v>2.9147918483651836E-2</c:v>
                </c:pt>
                <c:pt idx="1429">
                  <c:v>2.9132992045486361E-2</c:v>
                </c:pt>
                <c:pt idx="1430">
                  <c:v>2.9117954638406829E-2</c:v>
                </c:pt>
                <c:pt idx="1431">
                  <c:v>2.9102806262333303E-2</c:v>
                </c:pt>
                <c:pt idx="1432">
                  <c:v>2.9087546917505591E-2</c:v>
                </c:pt>
                <c:pt idx="1433">
                  <c:v>2.9072176603763822E-2</c:v>
                </c:pt>
                <c:pt idx="1434">
                  <c:v>2.9056695321187931E-2</c:v>
                </c:pt>
                <c:pt idx="1435">
                  <c:v>2.9041103069777918E-2</c:v>
                </c:pt>
                <c:pt idx="1436">
                  <c:v>2.9025399849453848E-2</c:v>
                </c:pt>
                <c:pt idx="1437">
                  <c:v>2.9009585660455528E-2</c:v>
                </c:pt>
                <c:pt idx="1438">
                  <c:v>2.8993660502623086E-2</c:v>
                </c:pt>
                <c:pt idx="1439">
                  <c:v>2.8977624375956523E-2</c:v>
                </c:pt>
                <c:pt idx="1440">
                  <c:v>2.8961477280455838E-2</c:v>
                </c:pt>
                <c:pt idx="1441">
                  <c:v>2.894521921636084E-2</c:v>
                </c:pt>
                <c:pt idx="1442">
                  <c:v>2.892885018343172E-2</c:v>
                </c:pt>
                <c:pt idx="1443">
                  <c:v>2.8912370181908287E-2</c:v>
                </c:pt>
                <c:pt idx="1444">
                  <c:v>2.8895779211550732E-2</c:v>
                </c:pt>
                <c:pt idx="1445">
                  <c:v>2.8879077272598863E-2</c:v>
                </c:pt>
                <c:pt idx="1446">
                  <c:v>2.8862264364892809E-2</c:v>
                </c:pt>
                <c:pt idx="1447">
                  <c:v>2.8845340488592441E-2</c:v>
                </c:pt>
                <c:pt idx="1448">
                  <c:v>2.8828305643617824E-2</c:v>
                </c:pt>
                <c:pt idx="1449">
                  <c:v>2.8811162584645444E-2</c:v>
                </c:pt>
                <c:pt idx="1450">
                  <c:v>2.8793988441497831E-2</c:v>
                </c:pt>
                <c:pt idx="1451">
                  <c:v>2.8776819024409761E-2</c:v>
                </c:pt>
                <c:pt idx="1452">
                  <c:v>2.8751988378678206E-2</c:v>
                </c:pt>
                <c:pt idx="1453">
                  <c:v>2.8734984132272601E-2</c:v>
                </c:pt>
                <c:pt idx="1454">
                  <c:v>2.8722888766710142E-2</c:v>
                </c:pt>
                <c:pt idx="1455">
                  <c:v>2.8705738929000191E-2</c:v>
                </c:pt>
                <c:pt idx="1456">
                  <c:v>2.8688593817429719E-2</c:v>
                </c:pt>
                <c:pt idx="1457">
                  <c:v>2.8671453431838856E-2</c:v>
                </c:pt>
                <c:pt idx="1458">
                  <c:v>2.8654317772147664E-2</c:v>
                </c:pt>
                <c:pt idx="1459">
                  <c:v>2.8637186838675888E-2</c:v>
                </c:pt>
                <c:pt idx="1460">
                  <c:v>2.8620060631183719E-2</c:v>
                </c:pt>
                <c:pt idx="1461">
                  <c:v>2.8602939149671158E-2</c:v>
                </c:pt>
                <c:pt idx="1462">
                  <c:v>2.8585822394378013E-2</c:v>
                </c:pt>
                <c:pt idx="1463">
                  <c:v>2.856871036498454E-2</c:v>
                </c:pt>
                <c:pt idx="1464">
                  <c:v>2.8551603061730546E-2</c:v>
                </c:pt>
                <c:pt idx="1465">
                  <c:v>2.853450048445616E-2</c:v>
                </c:pt>
                <c:pt idx="1466">
                  <c:v>2.8517402633241318E-2</c:v>
                </c:pt>
                <c:pt idx="1467">
                  <c:v>2.8500309508165955E-2</c:v>
                </c:pt>
                <c:pt idx="1468">
                  <c:v>2.8478151483284364E-2</c:v>
                </c:pt>
                <c:pt idx="1469">
                  <c:v>2.8466137435954053E-2</c:v>
                </c:pt>
                <c:pt idx="1470">
                  <c:v>2.8448962756395524E-2</c:v>
                </c:pt>
                <c:pt idx="1471">
                  <c:v>2.8429545479369267E-2</c:v>
                </c:pt>
                <c:pt idx="1472">
                  <c:v>2.8412476659491759E-2</c:v>
                </c:pt>
                <c:pt idx="1473">
                  <c:v>2.8392777021251092E-2</c:v>
                </c:pt>
                <c:pt idx="1474">
                  <c:v>2.8378353198075246E-2</c:v>
                </c:pt>
                <c:pt idx="1475">
                  <c:v>2.8358660335268127E-2</c:v>
                </c:pt>
                <c:pt idx="1476">
                  <c:v>2.8344248640737035E-2</c:v>
                </c:pt>
                <c:pt idx="1477">
                  <c:v>2.8326894359225196E-2</c:v>
                </c:pt>
                <c:pt idx="1478">
                  <c:v>2.8307520769272898E-2</c:v>
                </c:pt>
                <c:pt idx="1479">
                  <c:v>2.8290483704074276E-2</c:v>
                </c:pt>
                <c:pt idx="1480">
                  <c:v>2.8273451367226698E-2</c:v>
                </c:pt>
                <c:pt idx="1481">
                  <c:v>2.8256423758836746E-2</c:v>
                </c:pt>
                <c:pt idx="1482">
                  <c:v>2.8239400878771193E-2</c:v>
                </c:pt>
                <c:pt idx="1483">
                  <c:v>2.8222382727109974E-2</c:v>
                </c:pt>
                <c:pt idx="1484">
                  <c:v>2.8205369303826444E-2</c:v>
                </c:pt>
                <c:pt idx="1485">
                  <c:v>2.8188360608947249E-2</c:v>
                </c:pt>
                <c:pt idx="1486">
                  <c:v>2.8171356642419099E-2</c:v>
                </c:pt>
                <c:pt idx="1487">
                  <c:v>2.8154357404268637E-2</c:v>
                </c:pt>
                <c:pt idx="1488">
                  <c:v>2.8137362894495865E-2</c:v>
                </c:pt>
                <c:pt idx="1489">
                  <c:v>2.8120373113100783E-2</c:v>
                </c:pt>
                <c:pt idx="1490">
                  <c:v>2.810338806008339E-2</c:v>
                </c:pt>
                <c:pt idx="1491">
                  <c:v>2.8086407735390395E-2</c:v>
                </c:pt>
                <c:pt idx="1492">
                  <c:v>2.8069432139128381E-2</c:v>
                </c:pt>
                <c:pt idx="1493">
                  <c:v>2.805246127116412E-2</c:v>
                </c:pt>
                <c:pt idx="1494">
                  <c:v>2.8035495131630839E-2</c:v>
                </c:pt>
                <c:pt idx="1495">
                  <c:v>2.8018533720421956E-2</c:v>
                </c:pt>
                <c:pt idx="1496">
                  <c:v>2.8001577037564118E-2</c:v>
                </c:pt>
                <c:pt idx="1497">
                  <c:v>2.7984625083083969E-2</c:v>
                </c:pt>
                <c:pt idx="1498">
                  <c:v>2.7967677856928219E-2</c:v>
                </c:pt>
                <c:pt idx="1499">
                  <c:v>2.7950735359150158E-2</c:v>
                </c:pt>
                <c:pt idx="1500">
                  <c:v>2.7933797589696496E-2</c:v>
                </c:pt>
                <c:pt idx="1501">
                  <c:v>2.7916864548620524E-2</c:v>
                </c:pt>
                <c:pt idx="1502">
                  <c:v>2.789993623586895E-2</c:v>
                </c:pt>
                <c:pt idx="1503">
                  <c:v>2.788301265146842E-2</c:v>
                </c:pt>
                <c:pt idx="1504">
                  <c:v>2.7849179667693846E-2</c:v>
                </c:pt>
                <c:pt idx="1505">
                  <c:v>2.7837363934848369E-2</c:v>
                </c:pt>
                <c:pt idx="1506">
                  <c:v>2.7825289106910844E-2</c:v>
                </c:pt>
                <c:pt idx="1507">
                  <c:v>2.7815365597243513E-2</c:v>
                </c:pt>
                <c:pt idx="1508">
                  <c:v>2.7798465654571558E-2</c:v>
                </c:pt>
                <c:pt idx="1509">
                  <c:v>2.7781570440170711E-2</c:v>
                </c:pt>
                <c:pt idx="1510">
                  <c:v>2.7764679954147553E-2</c:v>
                </c:pt>
                <c:pt idx="1511">
                  <c:v>2.7747794196395503E-2</c:v>
                </c:pt>
                <c:pt idx="1512">
                  <c:v>2.7730913167021143E-2</c:v>
                </c:pt>
                <c:pt idx="1513">
                  <c:v>2.7714036865971181E-2</c:v>
                </c:pt>
                <c:pt idx="1514">
                  <c:v>2.7697165293218973E-2</c:v>
                </c:pt>
                <c:pt idx="1515">
                  <c:v>2.7680298448791163E-2</c:v>
                </c:pt>
                <c:pt idx="1516">
                  <c:v>2.7663436332661107E-2</c:v>
                </c:pt>
                <c:pt idx="1517">
                  <c:v>2.7646578944882094E-2</c:v>
                </c:pt>
                <c:pt idx="1518">
                  <c:v>2.7620385951188098E-2</c:v>
                </c:pt>
                <c:pt idx="1519">
                  <c:v>2.7605948529609847E-2</c:v>
                </c:pt>
                <c:pt idx="1520">
                  <c:v>2.7589109259631428E-2</c:v>
                </c:pt>
                <c:pt idx="1521">
                  <c:v>2.757227471555268E-2</c:v>
                </c:pt>
                <c:pt idx="1522">
                  <c:v>2.755304102363354E-2</c:v>
                </c:pt>
                <c:pt idx="1523">
                  <c:v>2.7538619805573816E-2</c:v>
                </c:pt>
                <c:pt idx="1524">
                  <c:v>2.7519396915973715E-2</c:v>
                </c:pt>
                <c:pt idx="1525">
                  <c:v>2.750258195119315E-2</c:v>
                </c:pt>
                <c:pt idx="1526">
                  <c:v>2.7488172885652418E-2</c:v>
                </c:pt>
                <c:pt idx="1527">
                  <c:v>2.7471366697611188E-2</c:v>
                </c:pt>
                <c:pt idx="1528">
                  <c:v>2.7454565235709438E-2</c:v>
                </c:pt>
                <c:pt idx="1529">
                  <c:v>2.7435369351787031E-2</c:v>
                </c:pt>
                <c:pt idx="1530">
                  <c:v>2.742097648968489E-2</c:v>
                </c:pt>
                <c:pt idx="1531">
                  <c:v>2.7404189205801899E-2</c:v>
                </c:pt>
                <c:pt idx="1532">
                  <c:v>2.738740664781858E-2</c:v>
                </c:pt>
                <c:pt idx="1533">
                  <c:v>2.7370628815814868E-2</c:v>
                </c:pt>
                <c:pt idx="1534">
                  <c:v>2.7353855709790764E-2</c:v>
                </c:pt>
                <c:pt idx="1535">
                  <c:v>2.733708732990614E-2</c:v>
                </c:pt>
                <c:pt idx="1536">
                  <c:v>2.7320323675921188E-2</c:v>
                </c:pt>
                <c:pt idx="1537">
                  <c:v>2.7303564747995779E-2</c:v>
                </c:pt>
                <c:pt idx="1538">
                  <c:v>2.7286810545970042E-2</c:v>
                </c:pt>
                <c:pt idx="1539">
                  <c:v>2.7270061070003848E-2</c:v>
                </c:pt>
                <c:pt idx="1540">
                  <c:v>2.7253316320097198E-2</c:v>
                </c:pt>
                <c:pt idx="1541">
                  <c:v>2.7236576296010284E-2</c:v>
                </c:pt>
                <c:pt idx="1542">
                  <c:v>2.7219840997982914E-2</c:v>
                </c:pt>
                <c:pt idx="1543">
                  <c:v>2.7203110426015087E-2</c:v>
                </c:pt>
                <c:pt idx="1544">
                  <c:v>2.7186384580026868E-2</c:v>
                </c:pt>
                <c:pt idx="1545">
                  <c:v>2.7169663460018256E-2</c:v>
                </c:pt>
                <c:pt idx="1546">
                  <c:v>2.7152947065989252E-2</c:v>
                </c:pt>
                <c:pt idx="1547">
                  <c:v>2.7136235397939856E-2</c:v>
                </c:pt>
                <c:pt idx="1548">
                  <c:v>2.7119528455870068E-2</c:v>
                </c:pt>
                <c:pt idx="1549">
                  <c:v>2.7102826239939759E-2</c:v>
                </c:pt>
                <c:pt idx="1550">
                  <c:v>2.708612874974925E-2</c:v>
                </c:pt>
                <c:pt idx="1551">
                  <c:v>2.7069435985778156E-2</c:v>
                </c:pt>
                <c:pt idx="1552">
                  <c:v>2.7052747947626798E-2</c:v>
                </c:pt>
                <c:pt idx="1553">
                  <c:v>2.7036064635534984E-2</c:v>
                </c:pt>
                <c:pt idx="1554">
                  <c:v>2.7019386049342842E-2</c:v>
                </c:pt>
                <c:pt idx="1555">
                  <c:v>2.7002712189290179E-2</c:v>
                </c:pt>
                <c:pt idx="1556">
                  <c:v>2.6980563315978756E-2</c:v>
                </c:pt>
                <c:pt idx="1557">
                  <c:v>2.6962238204486511E-2</c:v>
                </c:pt>
                <c:pt idx="1558">
                  <c:v>2.6950339396067946E-2</c:v>
                </c:pt>
                <c:pt idx="1559">
                  <c:v>2.693606400855586E-2</c:v>
                </c:pt>
                <c:pt idx="1560">
                  <c:v>2.6919413778401236E-2</c:v>
                </c:pt>
                <c:pt idx="1561">
                  <c:v>2.6902768274226219E-2</c:v>
                </c:pt>
                <c:pt idx="1562">
                  <c:v>2.6886127495950873E-2</c:v>
                </c:pt>
                <c:pt idx="1563">
                  <c:v>2.6869491443655136E-2</c:v>
                </c:pt>
                <c:pt idx="1564">
                  <c:v>2.6852860117418942E-2</c:v>
                </c:pt>
                <c:pt idx="1565">
                  <c:v>2.6836233517162356E-2</c:v>
                </c:pt>
                <c:pt idx="1566">
                  <c:v>2.6819611642725505E-2</c:v>
                </c:pt>
                <c:pt idx="1567">
                  <c:v>2.6802994494428134E-2</c:v>
                </c:pt>
                <c:pt idx="1568">
                  <c:v>2.6786382072030435E-2</c:v>
                </c:pt>
                <c:pt idx="1569">
                  <c:v>2.6769774375612343E-2</c:v>
                </c:pt>
                <c:pt idx="1570">
                  <c:v>2.6753171405173859E-2</c:v>
                </c:pt>
                <c:pt idx="1571">
                  <c:v>2.6736573160714983E-2</c:v>
                </c:pt>
                <c:pt idx="1572">
                  <c:v>2.671997964231565E-2</c:v>
                </c:pt>
                <c:pt idx="1573">
                  <c:v>2.6698652062853157E-2</c:v>
                </c:pt>
                <c:pt idx="1574">
                  <c:v>2.6686806783295935E-2</c:v>
                </c:pt>
                <c:pt idx="1575">
                  <c:v>2.667022744275549E-2</c:v>
                </c:pt>
                <c:pt idx="1576">
                  <c:v>2.6653652828194652E-2</c:v>
                </c:pt>
                <c:pt idx="1577">
                  <c:v>2.6637082939613421E-2</c:v>
                </c:pt>
                <c:pt idx="1578">
                  <c:v>2.6620517776931862E-2</c:v>
                </c:pt>
                <c:pt idx="1579">
                  <c:v>2.660159194930678E-2</c:v>
                </c:pt>
                <c:pt idx="1580">
                  <c:v>2.6585036913804316E-2</c:v>
                </c:pt>
                <c:pt idx="1581">
                  <c:v>2.6570850644844768E-2</c:v>
                </c:pt>
                <c:pt idx="1582">
                  <c:v>2.655194102057834E-2</c:v>
                </c:pt>
                <c:pt idx="1583">
                  <c:v>2.6537762853298119E-2</c:v>
                </c:pt>
                <c:pt idx="1584">
                  <c:v>2.652122604641427E-2</c:v>
                </c:pt>
                <c:pt idx="1585">
                  <c:v>2.6504693965589965E-2</c:v>
                </c:pt>
                <c:pt idx="1586">
                  <c:v>2.6488166610665331E-2</c:v>
                </c:pt>
                <c:pt idx="1587">
                  <c:v>2.6471643981800241E-2</c:v>
                </c:pt>
                <c:pt idx="1588">
                  <c:v>2.6455126078754887E-2</c:v>
                </c:pt>
                <c:pt idx="1589">
                  <c:v>2.6438612901769076E-2</c:v>
                </c:pt>
                <c:pt idx="1590">
                  <c:v>2.6422104450762873E-2</c:v>
                </c:pt>
                <c:pt idx="1591">
                  <c:v>2.6405600725656342E-2</c:v>
                </c:pt>
                <c:pt idx="1592">
                  <c:v>2.6389101726609354E-2</c:v>
                </c:pt>
                <c:pt idx="1593">
                  <c:v>2.6372607453462038E-2</c:v>
                </c:pt>
                <c:pt idx="1594">
                  <c:v>2.6356117906214394E-2</c:v>
                </c:pt>
                <c:pt idx="1595">
                  <c:v>2.6339633084946357E-2</c:v>
                </c:pt>
                <c:pt idx="1596">
                  <c:v>2.6323152989737864E-2</c:v>
                </c:pt>
                <c:pt idx="1597">
                  <c:v>2.6306677620349106E-2</c:v>
                </c:pt>
                <c:pt idx="1598">
                  <c:v>2.6290206977019892E-2</c:v>
                </c:pt>
                <c:pt idx="1599">
                  <c:v>2.627374105959035E-2</c:v>
                </c:pt>
                <c:pt idx="1600">
                  <c:v>2.6257279868140415E-2</c:v>
                </c:pt>
                <c:pt idx="1601">
                  <c:v>2.6240823402670088E-2</c:v>
                </c:pt>
                <c:pt idx="1602">
                  <c:v>2.6224371663179369E-2</c:v>
                </c:pt>
                <c:pt idx="1603">
                  <c:v>2.6207924649588321E-2</c:v>
                </c:pt>
                <c:pt idx="1604">
                  <c:v>2.6191482361976881E-2</c:v>
                </c:pt>
                <c:pt idx="1605">
                  <c:v>2.6175044800345049E-2</c:v>
                </c:pt>
                <c:pt idx="1606">
                  <c:v>2.6158611964532952E-2</c:v>
                </c:pt>
                <c:pt idx="1607">
                  <c:v>2.6142183854780399E-2</c:v>
                </c:pt>
                <c:pt idx="1608">
                  <c:v>2.6123414659142696E-2</c:v>
                </c:pt>
                <c:pt idx="1609">
                  <c:v>2.610699667632943E-2</c:v>
                </c:pt>
                <c:pt idx="1610">
                  <c:v>2.6090583419495772E-2</c:v>
                </c:pt>
                <c:pt idx="1611">
                  <c:v>2.6076518675246518E-2</c:v>
                </c:pt>
                <c:pt idx="1612">
                  <c:v>2.6060114195152195E-2</c:v>
                </c:pt>
                <c:pt idx="1613">
                  <c:v>2.6043714441117416E-2</c:v>
                </c:pt>
                <c:pt idx="1614">
                  <c:v>2.6027319412982308E-2</c:v>
                </c:pt>
                <c:pt idx="1615">
                  <c:v>2.6010929110826808E-2</c:v>
                </c:pt>
                <c:pt idx="1616">
                  <c:v>2.599454353457098E-2</c:v>
                </c:pt>
                <c:pt idx="1617">
                  <c:v>2.5978162684294759E-2</c:v>
                </c:pt>
                <c:pt idx="1618">
                  <c:v>2.5961786559998146E-2</c:v>
                </c:pt>
                <c:pt idx="1619">
                  <c:v>2.5945415161521268E-2</c:v>
                </c:pt>
                <c:pt idx="1620">
                  <c:v>2.592904848918387E-2</c:v>
                </c:pt>
                <c:pt idx="1621">
                  <c:v>2.5912686542586272E-2</c:v>
                </c:pt>
                <c:pt idx="1622">
                  <c:v>2.5896329321968281E-2</c:v>
                </c:pt>
                <c:pt idx="1623">
                  <c:v>2.5875305554121653E-2</c:v>
                </c:pt>
                <c:pt idx="1624">
                  <c:v>2.5863629058751059E-2</c:v>
                </c:pt>
                <c:pt idx="1625">
                  <c:v>2.5847286015991955E-2</c:v>
                </c:pt>
                <c:pt idx="1626">
                  <c:v>2.5830947699132523E-2</c:v>
                </c:pt>
                <c:pt idx="1627">
                  <c:v>2.5814614108332634E-2</c:v>
                </c:pt>
                <c:pt idx="1628">
                  <c:v>2.5798285243352481E-2</c:v>
                </c:pt>
                <c:pt idx="1629">
                  <c:v>2.5779629470426002E-2</c:v>
                </c:pt>
                <c:pt idx="1630">
                  <c:v>2.5763310732385136E-2</c:v>
                </c:pt>
                <c:pt idx="1631">
                  <c:v>2.5749327004209732E-2</c:v>
                </c:pt>
                <c:pt idx="1632">
                  <c:v>2.5733017043068074E-2</c:v>
                </c:pt>
                <c:pt idx="1633">
                  <c:v>2.5716711807746151E-2</c:v>
                </c:pt>
                <c:pt idx="1634">
                  <c:v>2.5698083040097686E-2</c:v>
                </c:pt>
                <c:pt idx="1635">
                  <c:v>2.5684115515121064E-2</c:v>
                </c:pt>
                <c:pt idx="1636">
                  <c:v>2.5667824457658028E-2</c:v>
                </c:pt>
                <c:pt idx="1637">
                  <c:v>2.5651538126094664E-2</c:v>
                </c:pt>
                <c:pt idx="1638">
                  <c:v>2.5635256520590843E-2</c:v>
                </c:pt>
                <c:pt idx="1639">
                  <c:v>2.5618979640826822E-2</c:v>
                </c:pt>
                <c:pt idx="1640">
                  <c:v>2.5602707487202281E-2</c:v>
                </c:pt>
                <c:pt idx="1641">
                  <c:v>2.5586440059317539E-2</c:v>
                </c:pt>
                <c:pt idx="1642">
                  <c:v>2.5570177357492341E-2</c:v>
                </c:pt>
                <c:pt idx="1643">
                  <c:v>2.555391938164675E-2</c:v>
                </c:pt>
                <c:pt idx="1644">
                  <c:v>2.5537666131620895E-2</c:v>
                </c:pt>
                <c:pt idx="1645">
                  <c:v>2.5521417607414776E-2</c:v>
                </c:pt>
                <c:pt idx="1646">
                  <c:v>2.55051738092682E-2</c:v>
                </c:pt>
                <c:pt idx="1647">
                  <c:v>2.5488934737101232E-2</c:v>
                </c:pt>
                <c:pt idx="1648">
                  <c:v>2.5472700390753999E-2</c:v>
                </c:pt>
                <c:pt idx="1649">
                  <c:v>2.5456470770466311E-2</c:v>
                </c:pt>
                <c:pt idx="1650">
                  <c:v>2.5440245875998357E-2</c:v>
                </c:pt>
                <c:pt idx="1651">
                  <c:v>2.5424025707510012E-2</c:v>
                </c:pt>
                <c:pt idx="1652">
                  <c:v>2.5407810264921338E-2</c:v>
                </c:pt>
                <c:pt idx="1653">
                  <c:v>2.5391599548232335E-2</c:v>
                </c:pt>
                <c:pt idx="1654">
                  <c:v>2.5375393557443005E-2</c:v>
                </c:pt>
                <c:pt idx="1655">
                  <c:v>2.5359192292633281E-2</c:v>
                </c:pt>
                <c:pt idx="1656">
                  <c:v>2.5342995753643294E-2</c:v>
                </c:pt>
                <c:pt idx="1657">
                  <c:v>2.532680394071285E-2</c:v>
                </c:pt>
                <c:pt idx="1658">
                  <c:v>2.5310616853602141E-2</c:v>
                </c:pt>
                <c:pt idx="1659">
                  <c:v>2.5294434492471041E-2</c:v>
                </c:pt>
                <c:pt idx="1660">
                  <c:v>2.5275946152172324E-2</c:v>
                </c:pt>
                <c:pt idx="1661">
                  <c:v>2.5262083947907854E-2</c:v>
                </c:pt>
                <c:pt idx="1662">
                  <c:v>2.5243606409768304E-2</c:v>
                </c:pt>
                <c:pt idx="1663">
                  <c:v>2.5229752306943354E-2</c:v>
                </c:pt>
                <c:pt idx="1664">
                  <c:v>2.5213593575310611E-2</c:v>
                </c:pt>
                <c:pt idx="1665">
                  <c:v>2.5197439569737412E-2</c:v>
                </c:pt>
                <c:pt idx="1666">
                  <c:v>2.5181290290063885E-2</c:v>
                </c:pt>
                <c:pt idx="1667">
                  <c:v>2.5165145736130157E-2</c:v>
                </c:pt>
                <c:pt idx="1668">
                  <c:v>2.5149005908255972E-2</c:v>
                </c:pt>
                <c:pt idx="1669">
                  <c:v>2.5132870806201524E-2</c:v>
                </c:pt>
                <c:pt idx="1670">
                  <c:v>2.5116740430126683E-2</c:v>
                </c:pt>
                <c:pt idx="1671">
                  <c:v>2.5100614779951513E-2</c:v>
                </c:pt>
                <c:pt idx="1672">
                  <c:v>2.5084493855755952E-2</c:v>
                </c:pt>
                <c:pt idx="1673">
                  <c:v>2.5068377657380125E-2</c:v>
                </c:pt>
                <c:pt idx="1674">
                  <c:v>2.5047663775010776E-2</c:v>
                </c:pt>
                <c:pt idx="1675">
                  <c:v>2.5036159438327488E-2</c:v>
                </c:pt>
                <c:pt idx="1676">
                  <c:v>2.5020057417650676E-2</c:v>
                </c:pt>
                <c:pt idx="1677">
                  <c:v>2.5003960122953472E-2</c:v>
                </c:pt>
                <c:pt idx="1678">
                  <c:v>2.4987585411246904E-2</c:v>
                </c:pt>
                <c:pt idx="1679">
                  <c:v>2.4969481833689855E-2</c:v>
                </c:pt>
                <c:pt idx="1680">
                  <c:v>2.4951102285966087E-2</c:v>
                </c:pt>
                <c:pt idx="1681">
                  <c:v>2.4935025245067521E-2</c:v>
                </c:pt>
                <c:pt idx="1682">
                  <c:v>2.4921248685654263E-2</c:v>
                </c:pt>
                <c:pt idx="1683">
                  <c:v>2.4905180421574968E-2</c:v>
                </c:pt>
                <c:pt idx="1684">
                  <c:v>2.4889116883235474E-2</c:v>
                </c:pt>
                <c:pt idx="1685">
                  <c:v>2.4873058070955523E-2</c:v>
                </c:pt>
                <c:pt idx="1686">
                  <c:v>2.4854710929309576E-2</c:v>
                </c:pt>
                <c:pt idx="1687">
                  <c:v>2.4840954623854827E-2</c:v>
                </c:pt>
                <c:pt idx="1688">
                  <c:v>2.4824909989193955E-2</c:v>
                </c:pt>
                <c:pt idx="1689">
                  <c:v>2.4808870080352818E-2</c:v>
                </c:pt>
                <c:pt idx="1690">
                  <c:v>2.4792834897491289E-2</c:v>
                </c:pt>
                <c:pt idx="1691">
                  <c:v>2.4776804440529432E-2</c:v>
                </c:pt>
                <c:pt idx="1692">
                  <c:v>2.4760778709467246E-2</c:v>
                </c:pt>
                <c:pt idx="1693">
                  <c:v>2.4744757704384668E-2</c:v>
                </c:pt>
                <c:pt idx="1694">
                  <c:v>2.4728741425041889E-2</c:v>
                </c:pt>
                <c:pt idx="1695">
                  <c:v>2.4712729871678718E-2</c:v>
                </c:pt>
                <c:pt idx="1696">
                  <c:v>2.4696723044135283E-2</c:v>
                </c:pt>
                <c:pt idx="1697">
                  <c:v>2.4680720942571455E-2</c:v>
                </c:pt>
                <c:pt idx="1698">
                  <c:v>2.4664723566827362E-2</c:v>
                </c:pt>
                <c:pt idx="1699">
                  <c:v>2.4648730916982942E-2</c:v>
                </c:pt>
                <c:pt idx="1700">
                  <c:v>2.4632742993038192E-2</c:v>
                </c:pt>
                <c:pt idx="1701">
                  <c:v>2.4616759795073051E-2</c:v>
                </c:pt>
                <c:pt idx="1702">
                  <c:v>2.4600781322927645E-2</c:v>
                </c:pt>
                <c:pt idx="1703">
                  <c:v>2.4584807576681911E-2</c:v>
                </c:pt>
                <c:pt idx="1704">
                  <c:v>2.4568838556415784E-2</c:v>
                </c:pt>
                <c:pt idx="1705">
                  <c:v>2.4552874261889457E-2</c:v>
                </c:pt>
                <c:pt idx="1706">
                  <c:v>2.4536914693342737E-2</c:v>
                </c:pt>
                <c:pt idx="1707">
                  <c:v>2.4520959850535817E-2</c:v>
                </c:pt>
                <c:pt idx="1708">
                  <c:v>2.4505009733788441E-2</c:v>
                </c:pt>
                <c:pt idx="1709">
                  <c:v>2.4489065687305356E-2</c:v>
                </c:pt>
                <c:pt idx="1710">
                  <c:v>2.4473165353295911E-2</c:v>
                </c:pt>
                <c:pt idx="1711">
                  <c:v>2.4457326208819907E-2</c:v>
                </c:pt>
                <c:pt idx="1712">
                  <c:v>2.4433633002590938E-2</c:v>
                </c:pt>
                <c:pt idx="1713">
                  <c:v>2.4418534472356868E-2</c:v>
                </c:pt>
                <c:pt idx="1714">
                  <c:v>2.4407944396260817E-2</c:v>
                </c:pt>
                <c:pt idx="1715">
                  <c:v>2.4392358750846554E-2</c:v>
                </c:pt>
                <c:pt idx="1716">
                  <c:v>2.4376834294885796E-2</c:v>
                </c:pt>
                <c:pt idx="1717">
                  <c:v>2.436137102821867E-2</c:v>
                </c:pt>
                <c:pt idx="1718">
                  <c:v>2.4345968951084984E-2</c:v>
                </c:pt>
                <c:pt idx="1719">
                  <c:v>2.433062806324493E-2</c:v>
                </c:pt>
                <c:pt idx="1720">
                  <c:v>2.4315348364778444E-2</c:v>
                </c:pt>
                <c:pt idx="1721">
                  <c:v>2.4300129855685526E-2</c:v>
                </c:pt>
                <c:pt idx="1722">
                  <c:v>2.4284972536046112E-2</c:v>
                </c:pt>
                <c:pt idx="1723">
                  <c:v>2.4269876405620394E-2</c:v>
                </c:pt>
                <c:pt idx="1724">
                  <c:v>2.425484146464818E-2</c:v>
                </c:pt>
                <c:pt idx="1725">
                  <c:v>2.4239867712969598E-2</c:v>
                </c:pt>
                <c:pt idx="1726">
                  <c:v>2.4224955150664584E-2</c:v>
                </c:pt>
                <c:pt idx="1727">
                  <c:v>2.4210103777573266E-2</c:v>
                </c:pt>
                <c:pt idx="1728">
                  <c:v>2.4195313593855516E-2</c:v>
                </c:pt>
                <c:pt idx="1729">
                  <c:v>2.4175914680526489E-2</c:v>
                </c:pt>
                <c:pt idx="1730">
                  <c:v>2.41638263886923E-2</c:v>
                </c:pt>
                <c:pt idx="1731">
                  <c:v>2.4151310178543994E-2</c:v>
                </c:pt>
                <c:pt idx="1732">
                  <c:v>2.4136764752000772E-2</c:v>
                </c:pt>
                <c:pt idx="1733">
                  <c:v>2.4122280514751182E-2</c:v>
                </c:pt>
                <c:pt idx="1734">
                  <c:v>2.410763688444284E-2</c:v>
                </c:pt>
                <c:pt idx="1735">
                  <c:v>2.4091448909082658E-2</c:v>
                </c:pt>
                <c:pt idx="1736">
                  <c:v>2.4074695023283965E-2</c:v>
                </c:pt>
                <c:pt idx="1737">
                  <c:v>2.4062297638745012E-2</c:v>
                </c:pt>
                <c:pt idx="1738">
                  <c:v>2.4046325908599897E-2</c:v>
                </c:pt>
                <c:pt idx="1739">
                  <c:v>2.4032233149000604E-2</c:v>
                </c:pt>
                <c:pt idx="1740">
                  <c:v>2.4018201587940879E-2</c:v>
                </c:pt>
                <c:pt idx="1741">
                  <c:v>2.4004231225287498E-2</c:v>
                </c:pt>
                <c:pt idx="1742">
                  <c:v>2.399032206114704E-2</c:v>
                </c:pt>
                <c:pt idx="1743">
                  <c:v>2.3976474095359634E-2</c:v>
                </c:pt>
                <c:pt idx="1744">
                  <c:v>2.3962687328031862E-2</c:v>
                </c:pt>
                <c:pt idx="1745">
                  <c:v>2.3948961759083787E-2</c:v>
                </c:pt>
                <c:pt idx="1746">
                  <c:v>2.3935297388515409E-2</c:v>
                </c:pt>
                <c:pt idx="1747">
                  <c:v>2.3921694216220146E-2</c:v>
                </c:pt>
                <c:pt idx="1748">
                  <c:v>2.3908152242304581E-2</c:v>
                </c:pt>
                <c:pt idx="1749">
                  <c:v>2.3894671466662132E-2</c:v>
                </c:pt>
                <c:pt idx="1750">
                  <c:v>2.3881251889319444E-2</c:v>
                </c:pt>
                <c:pt idx="1751">
                  <c:v>2.3867893510223226E-2</c:v>
                </c:pt>
                <c:pt idx="1752">
                  <c:v>2.3854596329373479E-2</c:v>
                </c:pt>
                <c:pt idx="1753">
                  <c:v>2.3841360346770202E-2</c:v>
                </c:pt>
                <c:pt idx="1754">
                  <c:v>2.3828185562306814E-2</c:v>
                </c:pt>
                <c:pt idx="1755">
                  <c:v>2.3815071976063251E-2</c:v>
                </c:pt>
                <c:pt idx="1756">
                  <c:v>2.3802019587986223E-2</c:v>
                </c:pt>
                <c:pt idx="1757">
                  <c:v>2.3789028398022438E-2</c:v>
                </c:pt>
                <c:pt idx="1758">
                  <c:v>2.3776098406171897E-2</c:v>
                </c:pt>
                <c:pt idx="1759">
                  <c:v>2.37632296124346E-2</c:v>
                </c:pt>
                <c:pt idx="1760">
                  <c:v>2.3750422016810546E-2</c:v>
                </c:pt>
                <c:pt idx="1761">
                  <c:v>2.3737675619166509E-2</c:v>
                </c:pt>
                <c:pt idx="1762">
                  <c:v>2.3724990419609071E-2</c:v>
                </c:pt>
                <c:pt idx="1763">
                  <c:v>2.371236641808494E-2</c:v>
                </c:pt>
                <c:pt idx="1764">
                  <c:v>2.3687190939702951E-2</c:v>
                </c:pt>
                <c:pt idx="1765">
                  <c:v>2.3678627823287002E-2</c:v>
                </c:pt>
                <c:pt idx="1766">
                  <c:v>2.3669761718156934E-2</c:v>
                </c:pt>
                <c:pt idx="1767">
                  <c:v>2.3657401618573104E-2</c:v>
                </c:pt>
                <c:pt idx="1768">
                  <c:v>2.3645102707963161E-2</c:v>
                </c:pt>
                <c:pt idx="1769">
                  <c:v>2.3632864986566915E-2</c:v>
                </c:pt>
                <c:pt idx="1770">
                  <c:v>2.362068845406462E-2</c:v>
                </c:pt>
                <c:pt idx="1771">
                  <c:v>2.3608573110616149E-2</c:v>
                </c:pt>
                <c:pt idx="1772">
                  <c:v>2.3596518956141566E-2</c:v>
                </c:pt>
                <c:pt idx="1773">
                  <c:v>2.358452599064087E-2</c:v>
                </c:pt>
                <c:pt idx="1774">
                  <c:v>2.3572594214114062E-2</c:v>
                </c:pt>
                <c:pt idx="1775">
                  <c:v>2.356072362680095E-2</c:v>
                </c:pt>
                <c:pt idx="1776">
                  <c:v>2.3548914228221918E-2</c:v>
                </c:pt>
                <c:pt idx="1777">
                  <c:v>2.3537166018776645E-2</c:v>
                </c:pt>
                <c:pt idx="1778">
                  <c:v>2.352215108827771E-2</c:v>
                </c:pt>
                <c:pt idx="1779">
                  <c:v>2.3513853166727827E-2</c:v>
                </c:pt>
                <c:pt idx="1780">
                  <c:v>2.350228852396441E-2</c:v>
                </c:pt>
                <c:pt idx="1781">
                  <c:v>2.3490785070414688E-2</c:v>
                </c:pt>
                <c:pt idx="1782">
                  <c:v>2.3477713191475402E-2</c:v>
                </c:pt>
                <c:pt idx="1783">
                  <c:v>2.3467961729837228E-2</c:v>
                </c:pt>
                <c:pt idx="1784">
                  <c:v>2.3455029711421105E-2</c:v>
                </c:pt>
                <c:pt idx="1785">
                  <c:v>2.3443779754694916E-2</c:v>
                </c:pt>
                <c:pt idx="1786">
                  <c:v>2.3434185636235227E-2</c:v>
                </c:pt>
                <c:pt idx="1787">
                  <c:v>2.3423049316129152E-2</c:v>
                </c:pt>
                <c:pt idx="1788">
                  <c:v>2.3411974184996964E-2</c:v>
                </c:pt>
                <c:pt idx="1789">
                  <c:v>2.33993918174491E-2</c:v>
                </c:pt>
                <c:pt idx="1790">
                  <c:v>2.3390007489414444E-2</c:v>
                </c:pt>
                <c:pt idx="1791">
                  <c:v>2.3379115924964111E-2</c:v>
                </c:pt>
                <c:pt idx="1792">
                  <c:v>2.3368285549487666E-2</c:v>
                </c:pt>
                <c:pt idx="1793">
                  <c:v>2.3357516362745301E-2</c:v>
                </c:pt>
                <c:pt idx="1794">
                  <c:v>2.3346808364976823E-2</c:v>
                </c:pt>
                <c:pt idx="1795">
                  <c:v>2.3336161556102297E-2</c:v>
                </c:pt>
                <c:pt idx="1796">
                  <c:v>2.3325575936041787E-2</c:v>
                </c:pt>
                <c:pt idx="1797">
                  <c:v>2.3315051504875228E-2</c:v>
                </c:pt>
                <c:pt idx="1798">
                  <c:v>2.3304588262602621E-2</c:v>
                </c:pt>
                <c:pt idx="1799">
                  <c:v>2.3294186209064094E-2</c:v>
                </c:pt>
                <c:pt idx="1800">
                  <c:v>2.3283845344499454E-2</c:v>
                </c:pt>
                <c:pt idx="1801">
                  <c:v>2.327356566874883E-2</c:v>
                </c:pt>
                <c:pt idx="1802">
                  <c:v>2.3263347181732286E-2</c:v>
                </c:pt>
                <c:pt idx="1803">
                  <c:v>2.3253189883689629E-2</c:v>
                </c:pt>
                <c:pt idx="1804">
                  <c:v>2.3243093774381052E-2</c:v>
                </c:pt>
                <c:pt idx="1805">
                  <c:v>2.323305885388649E-2</c:v>
                </c:pt>
                <c:pt idx="1806">
                  <c:v>2.322308512228588E-2</c:v>
                </c:pt>
                <c:pt idx="1807">
                  <c:v>2.3213172579499286E-2</c:v>
                </c:pt>
                <c:pt idx="1808">
                  <c:v>2.3203321225446771E-2</c:v>
                </c:pt>
                <c:pt idx="1809">
                  <c:v>2.3193531060208272E-2</c:v>
                </c:pt>
                <c:pt idx="1810">
                  <c:v>2.3183802083943661E-2</c:v>
                </c:pt>
                <c:pt idx="1811">
                  <c:v>2.3174134296173321E-2</c:v>
                </c:pt>
                <c:pt idx="1812">
                  <c:v>2.3164527697296933E-2</c:v>
                </c:pt>
                <c:pt idx="1813">
                  <c:v>2.315498228723456E-2</c:v>
                </c:pt>
                <c:pt idx="1814">
                  <c:v>2.3145498065986203E-2</c:v>
                </c:pt>
                <c:pt idx="1815">
                  <c:v>2.3136075033471926E-2</c:v>
                </c:pt>
                <c:pt idx="1816">
                  <c:v>2.3117492899960013E-2</c:v>
                </c:pt>
                <c:pt idx="1817">
                  <c:v>2.3113445270928068E-2</c:v>
                </c:pt>
                <c:pt idx="1818">
                  <c:v>2.3106858139767539E-2</c:v>
                </c:pt>
                <c:pt idx="1819">
                  <c:v>2.3097688603517241E-2</c:v>
                </c:pt>
                <c:pt idx="1820">
                  <c:v>2.3088580256080959E-2</c:v>
                </c:pt>
                <c:pt idx="1821">
                  <c:v>2.3079533097298821E-2</c:v>
                </c:pt>
                <c:pt idx="1822">
                  <c:v>2.3070547127330698E-2</c:v>
                </c:pt>
                <c:pt idx="1823">
                  <c:v>2.3061622346016719E-2</c:v>
                </c:pt>
                <c:pt idx="1824">
                  <c:v>2.3052758753516756E-2</c:v>
                </c:pt>
                <c:pt idx="1825">
                  <c:v>2.3043956349750871E-2</c:v>
                </c:pt>
                <c:pt idx="1826">
                  <c:v>2.3035215134639131E-2</c:v>
                </c:pt>
                <c:pt idx="1827">
                  <c:v>2.302653510826147E-2</c:v>
                </c:pt>
                <c:pt idx="1828">
                  <c:v>2.3017916270617889E-2</c:v>
                </c:pt>
                <c:pt idx="1829">
                  <c:v>2.3006924817829955E-2</c:v>
                </c:pt>
                <c:pt idx="1830">
                  <c:v>2.3000862161453028E-2</c:v>
                </c:pt>
                <c:pt idx="1831">
                  <c:v>2.2992426889851814E-2</c:v>
                </c:pt>
                <c:pt idx="1832">
                  <c:v>2.2984052806984678E-2</c:v>
                </c:pt>
                <c:pt idx="1833">
                  <c:v>2.2975739912851623E-2</c:v>
                </c:pt>
                <c:pt idx="1834">
                  <c:v>2.2966460635864827E-2</c:v>
                </c:pt>
                <c:pt idx="1835">
                  <c:v>2.2958132611714532E-2</c:v>
                </c:pt>
                <c:pt idx="1836">
                  <c:v>2.2950012024871569E-2</c:v>
                </c:pt>
                <c:pt idx="1837">
                  <c:v>2.2943100222860835E-2</c:v>
                </c:pt>
                <c:pt idx="1838">
                  <c:v>2.2935093272158369E-2</c:v>
                </c:pt>
                <c:pt idx="1839">
                  <c:v>2.2927147509950174E-2</c:v>
                </c:pt>
                <c:pt idx="1840">
                  <c:v>2.2919262936555995E-2</c:v>
                </c:pt>
                <c:pt idx="1841">
                  <c:v>2.2910326920309032E-2</c:v>
                </c:pt>
                <c:pt idx="1842">
                  <c:v>2.2903677355650132E-2</c:v>
                </c:pt>
                <c:pt idx="1843">
                  <c:v>2.2895976348058511E-2</c:v>
                </c:pt>
                <c:pt idx="1844">
                  <c:v>2.2888336529360842E-2</c:v>
                </c:pt>
                <c:pt idx="1845">
                  <c:v>2.2880757898997572E-2</c:v>
                </c:pt>
                <c:pt idx="1846">
                  <c:v>2.2873240457448318E-2</c:v>
                </c:pt>
                <c:pt idx="1847">
                  <c:v>2.2865784204473272E-2</c:v>
                </c:pt>
                <c:pt idx="1848">
                  <c:v>2.2858389140152369E-2</c:v>
                </c:pt>
                <c:pt idx="1849">
                  <c:v>2.2851055264485609E-2</c:v>
                </c:pt>
                <c:pt idx="1850">
                  <c:v>2.2843782577393057E-2</c:v>
                </c:pt>
                <c:pt idx="1851">
                  <c:v>2.2836571079034584E-2</c:v>
                </c:pt>
                <c:pt idx="1852">
                  <c:v>2.2829420769170383E-2</c:v>
                </c:pt>
                <c:pt idx="1853">
                  <c:v>2.2822331647960326E-2</c:v>
                </c:pt>
                <c:pt idx="1854">
                  <c:v>2.2815303715324475E-2</c:v>
                </c:pt>
                <c:pt idx="1855">
                  <c:v>2.2808336971262833E-2</c:v>
                </c:pt>
                <c:pt idx="1856">
                  <c:v>2.2801431415775397E-2</c:v>
                </c:pt>
                <c:pt idx="1857">
                  <c:v>2.2794587049022041E-2</c:v>
                </c:pt>
                <c:pt idx="1858">
                  <c:v>2.2787803870762957E-2</c:v>
                </c:pt>
                <c:pt idx="1859">
                  <c:v>2.278108188107808E-2</c:v>
                </c:pt>
                <c:pt idx="1860">
                  <c:v>2.2774421080047347E-2</c:v>
                </c:pt>
                <c:pt idx="1861">
                  <c:v>2.2767821467510885E-2</c:v>
                </c:pt>
                <c:pt idx="1862">
                  <c:v>2.2761283043868374E-2</c:v>
                </c:pt>
                <c:pt idx="1863">
                  <c:v>2.2754805808400391E-2</c:v>
                </c:pt>
                <c:pt idx="1864">
                  <c:v>2.2748389761746424E-2</c:v>
                </c:pt>
                <c:pt idx="1865">
                  <c:v>2.2742034903586728E-2</c:v>
                </c:pt>
                <c:pt idx="1866">
                  <c:v>2.2735741233921303E-2</c:v>
                </c:pt>
                <c:pt idx="1867">
                  <c:v>2.2729508752830085E-2</c:v>
                </c:pt>
                <c:pt idx="1868">
                  <c:v>2.2718096482181593E-2</c:v>
                </c:pt>
                <c:pt idx="1869">
                  <c:v>2.2715196884686151E-2</c:v>
                </c:pt>
                <c:pt idx="1870">
                  <c:v>2.2710319305199178E-2</c:v>
                </c:pt>
                <c:pt idx="1871">
                  <c:v>2.2704340319732452E-2</c:v>
                </c:pt>
                <c:pt idx="1872">
                  <c:v>2.2698422522600126E-2</c:v>
                </c:pt>
                <c:pt idx="1873">
                  <c:v>2.2692565914121943E-2</c:v>
                </c:pt>
                <c:pt idx="1874">
                  <c:v>2.2686770494217967E-2</c:v>
                </c:pt>
                <c:pt idx="1875">
                  <c:v>2.2681036262648391E-2</c:v>
                </c:pt>
                <c:pt idx="1876">
                  <c:v>2.267536321989283E-2</c:v>
                </c:pt>
                <c:pt idx="1877">
                  <c:v>2.2669751365471669E-2</c:v>
                </c:pt>
                <c:pt idx="1878">
                  <c:v>2.2664200699624715E-2</c:v>
                </c:pt>
                <c:pt idx="1879">
                  <c:v>2.2658711222351968E-2</c:v>
                </c:pt>
                <c:pt idx="1880">
                  <c:v>2.2653282933493557E-2</c:v>
                </c:pt>
                <c:pt idx="1881">
                  <c:v>2.2647915833209353E-2</c:v>
                </c:pt>
                <c:pt idx="1882">
                  <c:v>2.2642609921499357E-2</c:v>
                </c:pt>
                <c:pt idx="1883">
                  <c:v>2.2637365198283632E-2</c:v>
                </c:pt>
                <c:pt idx="1884">
                  <c:v>2.2631401870238932E-2</c:v>
                </c:pt>
                <c:pt idx="1885">
                  <c:v>2.2627059317414933E-2</c:v>
                </c:pt>
                <c:pt idx="1886">
                  <c:v>2.2621998159682022E-2</c:v>
                </c:pt>
                <c:pt idx="1887">
                  <c:v>2.2616998190363446E-2</c:v>
                </c:pt>
                <c:pt idx="1888">
                  <c:v>2.2612059409699015E-2</c:v>
                </c:pt>
                <c:pt idx="1889">
                  <c:v>2.2607545733666079E-2</c:v>
                </c:pt>
                <c:pt idx="1890">
                  <c:v>2.2601682351126584E-2</c:v>
                </c:pt>
                <c:pt idx="1891">
                  <c:v>2.2597009650660027E-2</c:v>
                </c:pt>
                <c:pt idx="1892">
                  <c:v>2.2592250591673135E-2</c:v>
                </c:pt>
                <c:pt idx="1893">
                  <c:v>2.2588770098959099E-2</c:v>
                </c:pt>
                <c:pt idx="1894">
                  <c:v>2.2583188072564653E-2</c:v>
                </c:pt>
                <c:pt idx="1895">
                  <c:v>2.2578703272460032E-2</c:v>
                </c:pt>
                <c:pt idx="1896">
                  <c:v>2.2574279668603481E-2</c:v>
                </c:pt>
                <c:pt idx="1897">
                  <c:v>2.2569917260968353E-2</c:v>
                </c:pt>
                <c:pt idx="1898">
                  <c:v>2.2565616049581294E-2</c:v>
                </c:pt>
                <c:pt idx="1899">
                  <c:v>2.2561376034495595E-2</c:v>
                </c:pt>
                <c:pt idx="1900">
                  <c:v>2.2557197215631319E-2</c:v>
                </c:pt>
                <c:pt idx="1901">
                  <c:v>2.2553079593015113E-2</c:v>
                </c:pt>
                <c:pt idx="1902">
                  <c:v>2.2549023166593685E-2</c:v>
                </c:pt>
                <c:pt idx="1903">
                  <c:v>2.2545027936420325E-2</c:v>
                </c:pt>
                <c:pt idx="1904">
                  <c:v>2.2541093902415099E-2</c:v>
                </c:pt>
                <c:pt idx="1905">
                  <c:v>2.2537221064684587E-2</c:v>
                </c:pt>
                <c:pt idx="1906">
                  <c:v>2.2533409423122208E-2</c:v>
                </c:pt>
                <c:pt idx="1907">
                  <c:v>2.2529658977754607E-2</c:v>
                </c:pt>
                <c:pt idx="1908">
                  <c:v>2.252596972860843E-2</c:v>
                </c:pt>
                <c:pt idx="1909">
                  <c:v>2.2522341675630386E-2</c:v>
                </c:pt>
                <c:pt idx="1910">
                  <c:v>2.2518774818820475E-2</c:v>
                </c:pt>
                <c:pt idx="1911">
                  <c:v>2.2515269158231987E-2</c:v>
                </c:pt>
                <c:pt idx="1912">
                  <c:v>2.2511824693758342E-2</c:v>
                </c:pt>
                <c:pt idx="1913">
                  <c:v>2.2508441425479475E-2</c:v>
                </c:pt>
                <c:pt idx="1914">
                  <c:v>2.2505119353368741E-2</c:v>
                </c:pt>
                <c:pt idx="1915">
                  <c:v>2.2501858477399495E-2</c:v>
                </c:pt>
                <c:pt idx="1916">
                  <c:v>2.2498658797571736E-2</c:v>
                </c:pt>
                <c:pt idx="1917">
                  <c:v>2.2495520313885464E-2</c:v>
                </c:pt>
                <c:pt idx="1918">
                  <c:v>2.249244302634068E-2</c:v>
                </c:pt>
                <c:pt idx="1919">
                  <c:v>2.2489916627610462E-2</c:v>
                </c:pt>
                <c:pt idx="1920">
                  <c:v>2.248423429848323E-2</c:v>
                </c:pt>
                <c:pt idx="1921">
                  <c:v>2.2480952601648951E-2</c:v>
                </c:pt>
                <c:pt idx="1922">
                  <c:v>2.2478543776269788E-2</c:v>
                </c:pt>
                <c:pt idx="1923">
                  <c:v>2.247579029778457E-2</c:v>
                </c:pt>
                <c:pt idx="1924">
                  <c:v>2.2473098007793624E-2</c:v>
                </c:pt>
                <c:pt idx="1925">
                  <c:v>2.2470466906217013E-2</c:v>
                </c:pt>
                <c:pt idx="1926">
                  <c:v>2.2467896993054737E-2</c:v>
                </c:pt>
                <c:pt idx="1927">
                  <c:v>2.2465388268386732E-2</c:v>
                </c:pt>
                <c:pt idx="1928">
                  <c:v>2.2462940732133063E-2</c:v>
                </c:pt>
                <c:pt idx="1929">
                  <c:v>2.2460554384133857E-2</c:v>
                </c:pt>
                <c:pt idx="1930">
                  <c:v>2.2458229224708859E-2</c:v>
                </c:pt>
                <c:pt idx="1931">
                  <c:v>2.245596525361826E-2</c:v>
                </c:pt>
                <c:pt idx="1932">
                  <c:v>2.2453762471021932E-2</c:v>
                </c:pt>
                <c:pt idx="1933">
                  <c:v>2.2451620876760003E-2</c:v>
                </c:pt>
                <c:pt idx="1934">
                  <c:v>2.2448957308034423E-2</c:v>
                </c:pt>
                <c:pt idx="1935">
                  <c:v>2.2447521253639025E-2</c:v>
                </c:pt>
                <c:pt idx="1936">
                  <c:v>2.2445563224700038E-2</c:v>
                </c:pt>
                <c:pt idx="1937">
                  <c:v>2.2443400401899183E-2</c:v>
                </c:pt>
                <c:pt idx="1938">
                  <c:v>2.2441830732065071E-2</c:v>
                </c:pt>
                <c:pt idx="1939">
                  <c:v>2.2440056268289155E-2</c:v>
                </c:pt>
                <c:pt idx="1940">
                  <c:v>2.243810323431461E-2</c:v>
                </c:pt>
                <c:pt idx="1941">
                  <c:v>2.2436459888695026E-2</c:v>
                </c:pt>
                <c:pt idx="1942">
                  <c:v>2.2435100007607289E-2</c:v>
                </c:pt>
                <c:pt idx="1943">
                  <c:v>2.243357029756865E-2</c:v>
                </c:pt>
                <c:pt idx="1944">
                  <c:v>2.243210177586441E-2</c:v>
                </c:pt>
                <c:pt idx="1945">
                  <c:v>2.2430498389960363E-2</c:v>
                </c:pt>
                <c:pt idx="1946">
                  <c:v>2.2429348297778873E-2</c:v>
                </c:pt>
                <c:pt idx="1947">
                  <c:v>2.2428063341397575E-2</c:v>
                </c:pt>
                <c:pt idx="1948">
                  <c:v>2.242683957327074E-2</c:v>
                </c:pt>
                <c:pt idx="1949">
                  <c:v>2.2425676993718113E-2</c:v>
                </c:pt>
                <c:pt idx="1950">
                  <c:v>2.2424575602499885E-2</c:v>
                </c:pt>
                <c:pt idx="1951">
                  <c:v>2.2423535399695993E-2</c:v>
                </c:pt>
                <c:pt idx="1952">
                  <c:v>2.24225563852265E-2</c:v>
                </c:pt>
                <c:pt idx="1953">
                  <c:v>2.2421638559171342E-2</c:v>
                </c:pt>
                <c:pt idx="1954">
                  <c:v>2.2420781921610455E-2</c:v>
                </c:pt>
                <c:pt idx="1955">
                  <c:v>2.2419986472383968E-2</c:v>
                </c:pt>
                <c:pt idx="1956">
                  <c:v>2.2419252211651752E-2</c:v>
                </c:pt>
                <c:pt idx="1957">
                  <c:v>2.2418579139174E-2</c:v>
                </c:pt>
                <c:pt idx="1958">
                  <c:v>2.2417967255190518E-2</c:v>
                </c:pt>
                <c:pt idx="1959">
                  <c:v>2.2417416559701309E-2</c:v>
                </c:pt>
                <c:pt idx="1960">
                  <c:v>2.2416927052386626E-2</c:v>
                </c:pt>
                <c:pt idx="1961">
                  <c:v>2.2416498733566215E-2</c:v>
                </c:pt>
                <c:pt idx="1962">
                  <c:v>2.2416131603160139E-2</c:v>
                </c:pt>
                <c:pt idx="1963">
                  <c:v>2.2415825661168398E-2</c:v>
                </c:pt>
                <c:pt idx="1964">
                  <c:v>2.2415580907590993E-2</c:v>
                </c:pt>
                <c:pt idx="1965">
                  <c:v>2.2415397342427923E-2</c:v>
                </c:pt>
                <c:pt idx="1966">
                  <c:v>2.2415274965599252E-2</c:v>
                </c:pt>
                <c:pt idx="1967">
                  <c:v>2.2415213777264853E-2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903552"/>
        <c:axId val="716905088"/>
      </c:lineChart>
      <c:dateAx>
        <c:axId val="716903552"/>
        <c:scaling>
          <c:orientation val="minMax"/>
          <c:max val="4307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050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16905088"/>
        <c:scaling>
          <c:orientation val="minMax"/>
          <c:max val="1E-3"/>
          <c:min val="-6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1690355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42339</c:v>
                </c:pt>
                <c:pt idx="1">
                  <c:v>42340</c:v>
                </c:pt>
                <c:pt idx="2">
                  <c:v>42341</c:v>
                </c:pt>
                <c:pt idx="3">
                  <c:v>42342</c:v>
                </c:pt>
                <c:pt idx="4">
                  <c:v>42345</c:v>
                </c:pt>
                <c:pt idx="5">
                  <c:v>42346</c:v>
                </c:pt>
                <c:pt idx="6">
                  <c:v>42347</c:v>
                </c:pt>
                <c:pt idx="7">
                  <c:v>42348</c:v>
                </c:pt>
                <c:pt idx="8">
                  <c:v>42349</c:v>
                </c:pt>
                <c:pt idx="9">
                  <c:v>42352</c:v>
                </c:pt>
                <c:pt idx="10">
                  <c:v>42353</c:v>
                </c:pt>
                <c:pt idx="11">
                  <c:v>42354</c:v>
                </c:pt>
                <c:pt idx="12">
                  <c:v>42355</c:v>
                </c:pt>
                <c:pt idx="13">
                  <c:v>42356</c:v>
                </c:pt>
                <c:pt idx="14">
                  <c:v>42359</c:v>
                </c:pt>
                <c:pt idx="15">
                  <c:v>42360</c:v>
                </c:pt>
                <c:pt idx="16">
                  <c:v>42361</c:v>
                </c:pt>
                <c:pt idx="17">
                  <c:v>42366</c:v>
                </c:pt>
                <c:pt idx="18">
                  <c:v>42367</c:v>
                </c:pt>
                <c:pt idx="19">
                  <c:v>42368</c:v>
                </c:pt>
                <c:pt idx="20">
                  <c:v>42373</c:v>
                </c:pt>
                <c:pt idx="21">
                  <c:v>42374</c:v>
                </c:pt>
                <c:pt idx="22">
                  <c:v>42376</c:v>
                </c:pt>
                <c:pt idx="23">
                  <c:v>42377</c:v>
                </c:pt>
                <c:pt idx="24">
                  <c:v>42380</c:v>
                </c:pt>
                <c:pt idx="25">
                  <c:v>42381</c:v>
                </c:pt>
                <c:pt idx="26">
                  <c:v>42382</c:v>
                </c:pt>
                <c:pt idx="27">
                  <c:v>42383</c:v>
                </c:pt>
                <c:pt idx="28">
                  <c:v>42384</c:v>
                </c:pt>
                <c:pt idx="29">
                  <c:v>42387</c:v>
                </c:pt>
                <c:pt idx="30">
                  <c:v>42388</c:v>
                </c:pt>
                <c:pt idx="31">
                  <c:v>42389</c:v>
                </c:pt>
                <c:pt idx="32">
                  <c:v>42390</c:v>
                </c:pt>
                <c:pt idx="33">
                  <c:v>42391</c:v>
                </c:pt>
                <c:pt idx="34">
                  <c:v>42394</c:v>
                </c:pt>
                <c:pt idx="35">
                  <c:v>42395</c:v>
                </c:pt>
                <c:pt idx="36">
                  <c:v>42396</c:v>
                </c:pt>
                <c:pt idx="37">
                  <c:v>42397</c:v>
                </c:pt>
                <c:pt idx="38">
                  <c:v>42398</c:v>
                </c:pt>
                <c:pt idx="39">
                  <c:v>42401</c:v>
                </c:pt>
                <c:pt idx="40">
                  <c:v>42402</c:v>
                </c:pt>
                <c:pt idx="41">
                  <c:v>42403</c:v>
                </c:pt>
                <c:pt idx="42">
                  <c:v>42404</c:v>
                </c:pt>
                <c:pt idx="43">
                  <c:v>42405</c:v>
                </c:pt>
                <c:pt idx="44">
                  <c:v>42408</c:v>
                </c:pt>
                <c:pt idx="45">
                  <c:v>42409</c:v>
                </c:pt>
                <c:pt idx="46">
                  <c:v>42410</c:v>
                </c:pt>
                <c:pt idx="47">
                  <c:v>42411</c:v>
                </c:pt>
                <c:pt idx="48">
                  <c:v>42412</c:v>
                </c:pt>
                <c:pt idx="49">
                  <c:v>42415</c:v>
                </c:pt>
                <c:pt idx="50">
                  <c:v>42416</c:v>
                </c:pt>
                <c:pt idx="51">
                  <c:v>42417</c:v>
                </c:pt>
                <c:pt idx="52">
                  <c:v>42418</c:v>
                </c:pt>
                <c:pt idx="53">
                  <c:v>42419</c:v>
                </c:pt>
                <c:pt idx="54">
                  <c:v>42422</c:v>
                </c:pt>
                <c:pt idx="55">
                  <c:v>42423</c:v>
                </c:pt>
                <c:pt idx="56">
                  <c:v>42424</c:v>
                </c:pt>
                <c:pt idx="57">
                  <c:v>42425</c:v>
                </c:pt>
                <c:pt idx="58">
                  <c:v>42426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42436</c:v>
                </c:pt>
                <c:pt idx="65">
                  <c:v>42437</c:v>
                </c:pt>
                <c:pt idx="66">
                  <c:v>42438</c:v>
                </c:pt>
                <c:pt idx="67">
                  <c:v>42439</c:v>
                </c:pt>
                <c:pt idx="68">
                  <c:v>42440</c:v>
                </c:pt>
                <c:pt idx="69">
                  <c:v>42443</c:v>
                </c:pt>
                <c:pt idx="70">
                  <c:v>42444</c:v>
                </c:pt>
                <c:pt idx="71">
                  <c:v>42445</c:v>
                </c:pt>
                <c:pt idx="72">
                  <c:v>42446</c:v>
                </c:pt>
                <c:pt idx="73">
                  <c:v>42447</c:v>
                </c:pt>
                <c:pt idx="74">
                  <c:v>42450</c:v>
                </c:pt>
                <c:pt idx="75">
                  <c:v>42451</c:v>
                </c:pt>
                <c:pt idx="76">
                  <c:v>42452</c:v>
                </c:pt>
                <c:pt idx="77">
                  <c:v>42453</c:v>
                </c:pt>
                <c:pt idx="78">
                  <c:v>42458</c:v>
                </c:pt>
                <c:pt idx="79">
                  <c:v>42459</c:v>
                </c:pt>
                <c:pt idx="80">
                  <c:v>42460</c:v>
                </c:pt>
                <c:pt idx="81">
                  <c:v>42461</c:v>
                </c:pt>
                <c:pt idx="82">
                  <c:v>42464</c:v>
                </c:pt>
                <c:pt idx="83">
                  <c:v>42465</c:v>
                </c:pt>
                <c:pt idx="84">
                  <c:v>42466</c:v>
                </c:pt>
                <c:pt idx="85">
                  <c:v>42467</c:v>
                </c:pt>
                <c:pt idx="86">
                  <c:v>42468</c:v>
                </c:pt>
                <c:pt idx="87">
                  <c:v>42471</c:v>
                </c:pt>
                <c:pt idx="88">
                  <c:v>42472</c:v>
                </c:pt>
                <c:pt idx="89">
                  <c:v>42473</c:v>
                </c:pt>
                <c:pt idx="90">
                  <c:v>42474</c:v>
                </c:pt>
                <c:pt idx="91">
                  <c:v>42475</c:v>
                </c:pt>
                <c:pt idx="92">
                  <c:v>42478</c:v>
                </c:pt>
                <c:pt idx="93">
                  <c:v>42479</c:v>
                </c:pt>
                <c:pt idx="94">
                  <c:v>42480</c:v>
                </c:pt>
                <c:pt idx="95">
                  <c:v>42481</c:v>
                </c:pt>
                <c:pt idx="96">
                  <c:v>42482</c:v>
                </c:pt>
                <c:pt idx="97">
                  <c:v>42485</c:v>
                </c:pt>
                <c:pt idx="98">
                  <c:v>42486</c:v>
                </c:pt>
                <c:pt idx="99">
                  <c:v>42487</c:v>
                </c:pt>
                <c:pt idx="100">
                  <c:v>42488</c:v>
                </c:pt>
                <c:pt idx="101">
                  <c:v>42489</c:v>
                </c:pt>
                <c:pt idx="102">
                  <c:v>42492</c:v>
                </c:pt>
                <c:pt idx="103">
                  <c:v>42493</c:v>
                </c:pt>
                <c:pt idx="104">
                  <c:v>42494</c:v>
                </c:pt>
                <c:pt idx="105">
                  <c:v>42496</c:v>
                </c:pt>
                <c:pt idx="106">
                  <c:v>42499</c:v>
                </c:pt>
                <c:pt idx="107">
                  <c:v>42500</c:v>
                </c:pt>
                <c:pt idx="108">
                  <c:v>42501</c:v>
                </c:pt>
                <c:pt idx="109">
                  <c:v>42502</c:v>
                </c:pt>
                <c:pt idx="110">
                  <c:v>42503</c:v>
                </c:pt>
                <c:pt idx="111">
                  <c:v>42507</c:v>
                </c:pt>
                <c:pt idx="112">
                  <c:v>42508</c:v>
                </c:pt>
                <c:pt idx="113">
                  <c:v>42509</c:v>
                </c:pt>
                <c:pt idx="114">
                  <c:v>42510</c:v>
                </c:pt>
                <c:pt idx="115">
                  <c:v>42513</c:v>
                </c:pt>
                <c:pt idx="116">
                  <c:v>42514</c:v>
                </c:pt>
                <c:pt idx="117">
                  <c:v>42515</c:v>
                </c:pt>
                <c:pt idx="118">
                  <c:v>42516</c:v>
                </c:pt>
                <c:pt idx="119">
                  <c:v>42517</c:v>
                </c:pt>
                <c:pt idx="120">
                  <c:v>42520</c:v>
                </c:pt>
                <c:pt idx="121">
                  <c:v>42521</c:v>
                </c:pt>
                <c:pt idx="122">
                  <c:v>42522</c:v>
                </c:pt>
                <c:pt idx="123">
                  <c:v>42523</c:v>
                </c:pt>
                <c:pt idx="124">
                  <c:v>42524</c:v>
                </c:pt>
                <c:pt idx="125">
                  <c:v>42527</c:v>
                </c:pt>
                <c:pt idx="126">
                  <c:v>42528</c:v>
                </c:pt>
                <c:pt idx="127">
                  <c:v>42529</c:v>
                </c:pt>
                <c:pt idx="128">
                  <c:v>42530</c:v>
                </c:pt>
                <c:pt idx="129">
                  <c:v>42531</c:v>
                </c:pt>
                <c:pt idx="130">
                  <c:v>42534</c:v>
                </c:pt>
                <c:pt idx="131">
                  <c:v>42535</c:v>
                </c:pt>
                <c:pt idx="132">
                  <c:v>42536</c:v>
                </c:pt>
                <c:pt idx="133">
                  <c:v>42537</c:v>
                </c:pt>
                <c:pt idx="134">
                  <c:v>42538</c:v>
                </c:pt>
                <c:pt idx="135">
                  <c:v>42541</c:v>
                </c:pt>
                <c:pt idx="136">
                  <c:v>42542</c:v>
                </c:pt>
                <c:pt idx="137">
                  <c:v>42543</c:v>
                </c:pt>
                <c:pt idx="138">
                  <c:v>42544</c:v>
                </c:pt>
                <c:pt idx="139">
                  <c:v>42548</c:v>
                </c:pt>
                <c:pt idx="140">
                  <c:v>42549</c:v>
                </c:pt>
                <c:pt idx="141">
                  <c:v>42550</c:v>
                </c:pt>
                <c:pt idx="142">
                  <c:v>42551</c:v>
                </c:pt>
                <c:pt idx="143">
                  <c:v>42552</c:v>
                </c:pt>
                <c:pt idx="144">
                  <c:v>42555</c:v>
                </c:pt>
                <c:pt idx="145">
                  <c:v>42556</c:v>
                </c:pt>
                <c:pt idx="146">
                  <c:v>42557</c:v>
                </c:pt>
                <c:pt idx="147">
                  <c:v>42558</c:v>
                </c:pt>
                <c:pt idx="148">
                  <c:v>42559</c:v>
                </c:pt>
                <c:pt idx="149">
                  <c:v>42562</c:v>
                </c:pt>
                <c:pt idx="150">
                  <c:v>42563</c:v>
                </c:pt>
                <c:pt idx="151">
                  <c:v>42564</c:v>
                </c:pt>
                <c:pt idx="152">
                  <c:v>42565</c:v>
                </c:pt>
                <c:pt idx="153">
                  <c:v>42566</c:v>
                </c:pt>
                <c:pt idx="154">
                  <c:v>42569</c:v>
                </c:pt>
                <c:pt idx="155">
                  <c:v>42570</c:v>
                </c:pt>
                <c:pt idx="156">
                  <c:v>42571</c:v>
                </c:pt>
                <c:pt idx="157">
                  <c:v>42572</c:v>
                </c:pt>
                <c:pt idx="158">
                  <c:v>42573</c:v>
                </c:pt>
                <c:pt idx="159">
                  <c:v>42576</c:v>
                </c:pt>
                <c:pt idx="160">
                  <c:v>42577</c:v>
                </c:pt>
                <c:pt idx="161">
                  <c:v>42578</c:v>
                </c:pt>
                <c:pt idx="162">
                  <c:v>42579</c:v>
                </c:pt>
                <c:pt idx="163">
                  <c:v>42580</c:v>
                </c:pt>
                <c:pt idx="164">
                  <c:v>42583</c:v>
                </c:pt>
                <c:pt idx="165">
                  <c:v>42584</c:v>
                </c:pt>
                <c:pt idx="166">
                  <c:v>42585</c:v>
                </c:pt>
                <c:pt idx="167">
                  <c:v>42586</c:v>
                </c:pt>
                <c:pt idx="168">
                  <c:v>42587</c:v>
                </c:pt>
                <c:pt idx="169">
                  <c:v>42590</c:v>
                </c:pt>
                <c:pt idx="170">
                  <c:v>42591</c:v>
                </c:pt>
                <c:pt idx="171">
                  <c:v>42592</c:v>
                </c:pt>
                <c:pt idx="172">
                  <c:v>42593</c:v>
                </c:pt>
                <c:pt idx="173">
                  <c:v>42594</c:v>
                </c:pt>
                <c:pt idx="174">
                  <c:v>42597</c:v>
                </c:pt>
                <c:pt idx="175">
                  <c:v>42598</c:v>
                </c:pt>
                <c:pt idx="176">
                  <c:v>42599</c:v>
                </c:pt>
                <c:pt idx="177">
                  <c:v>42600</c:v>
                </c:pt>
                <c:pt idx="178">
                  <c:v>42601</c:v>
                </c:pt>
                <c:pt idx="179">
                  <c:v>42604</c:v>
                </c:pt>
                <c:pt idx="180">
                  <c:v>42605</c:v>
                </c:pt>
                <c:pt idx="181">
                  <c:v>42606</c:v>
                </c:pt>
                <c:pt idx="182">
                  <c:v>42607</c:v>
                </c:pt>
                <c:pt idx="183">
                  <c:v>42608</c:v>
                </c:pt>
                <c:pt idx="184">
                  <c:v>42611</c:v>
                </c:pt>
                <c:pt idx="185">
                  <c:v>42612</c:v>
                </c:pt>
                <c:pt idx="186">
                  <c:v>42613</c:v>
                </c:pt>
                <c:pt idx="187">
                  <c:v>42614</c:v>
                </c:pt>
                <c:pt idx="188">
                  <c:v>42615</c:v>
                </c:pt>
                <c:pt idx="189">
                  <c:v>42618</c:v>
                </c:pt>
                <c:pt idx="190">
                  <c:v>42619</c:v>
                </c:pt>
                <c:pt idx="191">
                  <c:v>42620</c:v>
                </c:pt>
                <c:pt idx="192">
                  <c:v>42621</c:v>
                </c:pt>
                <c:pt idx="193">
                  <c:v>42622</c:v>
                </c:pt>
                <c:pt idx="194">
                  <c:v>42625</c:v>
                </c:pt>
                <c:pt idx="195">
                  <c:v>42626</c:v>
                </c:pt>
                <c:pt idx="196">
                  <c:v>42627</c:v>
                </c:pt>
                <c:pt idx="197">
                  <c:v>42628</c:v>
                </c:pt>
                <c:pt idx="198">
                  <c:v>42629</c:v>
                </c:pt>
                <c:pt idx="199">
                  <c:v>42632</c:v>
                </c:pt>
                <c:pt idx="200">
                  <c:v>42633</c:v>
                </c:pt>
                <c:pt idx="201">
                  <c:v>42634</c:v>
                </c:pt>
                <c:pt idx="202">
                  <c:v>42635</c:v>
                </c:pt>
                <c:pt idx="203">
                  <c:v>42636</c:v>
                </c:pt>
                <c:pt idx="204">
                  <c:v>42639</c:v>
                </c:pt>
                <c:pt idx="205">
                  <c:v>42640</c:v>
                </c:pt>
                <c:pt idx="206">
                  <c:v>42641</c:v>
                </c:pt>
                <c:pt idx="207">
                  <c:v>42642</c:v>
                </c:pt>
                <c:pt idx="208">
                  <c:v>42643</c:v>
                </c:pt>
                <c:pt idx="209">
                  <c:v>42646</c:v>
                </c:pt>
                <c:pt idx="210">
                  <c:v>42647</c:v>
                </c:pt>
                <c:pt idx="211">
                  <c:v>42648</c:v>
                </c:pt>
                <c:pt idx="212">
                  <c:v>42649</c:v>
                </c:pt>
                <c:pt idx="213">
                  <c:v>42650</c:v>
                </c:pt>
                <c:pt idx="214">
                  <c:v>42653</c:v>
                </c:pt>
                <c:pt idx="215">
                  <c:v>42654</c:v>
                </c:pt>
                <c:pt idx="216">
                  <c:v>42655</c:v>
                </c:pt>
                <c:pt idx="217">
                  <c:v>42656</c:v>
                </c:pt>
                <c:pt idx="218">
                  <c:v>42657</c:v>
                </c:pt>
                <c:pt idx="219">
                  <c:v>42660</c:v>
                </c:pt>
                <c:pt idx="220">
                  <c:v>42661</c:v>
                </c:pt>
                <c:pt idx="221">
                  <c:v>42662</c:v>
                </c:pt>
                <c:pt idx="222">
                  <c:v>42663</c:v>
                </c:pt>
                <c:pt idx="223">
                  <c:v>42664</c:v>
                </c:pt>
                <c:pt idx="224">
                  <c:v>42667</c:v>
                </c:pt>
                <c:pt idx="225">
                  <c:v>42668</c:v>
                </c:pt>
                <c:pt idx="226">
                  <c:v>42669</c:v>
                </c:pt>
                <c:pt idx="227">
                  <c:v>42670</c:v>
                </c:pt>
                <c:pt idx="228">
                  <c:v>42671</c:v>
                </c:pt>
                <c:pt idx="229">
                  <c:v>42674</c:v>
                </c:pt>
                <c:pt idx="230">
                  <c:v>42675</c:v>
                </c:pt>
                <c:pt idx="231">
                  <c:v>42676</c:v>
                </c:pt>
                <c:pt idx="232">
                  <c:v>42677</c:v>
                </c:pt>
                <c:pt idx="233">
                  <c:v>42678</c:v>
                </c:pt>
                <c:pt idx="234">
                  <c:v>42681</c:v>
                </c:pt>
                <c:pt idx="235">
                  <c:v>42682</c:v>
                </c:pt>
                <c:pt idx="236">
                  <c:v>42683</c:v>
                </c:pt>
                <c:pt idx="237">
                  <c:v>42684</c:v>
                </c:pt>
                <c:pt idx="238">
                  <c:v>42685</c:v>
                </c:pt>
                <c:pt idx="239">
                  <c:v>42688</c:v>
                </c:pt>
                <c:pt idx="240">
                  <c:v>42689</c:v>
                </c:pt>
                <c:pt idx="241">
                  <c:v>42690</c:v>
                </c:pt>
                <c:pt idx="242">
                  <c:v>42691</c:v>
                </c:pt>
                <c:pt idx="243">
                  <c:v>42692</c:v>
                </c:pt>
                <c:pt idx="244">
                  <c:v>42695</c:v>
                </c:pt>
                <c:pt idx="245">
                  <c:v>42696</c:v>
                </c:pt>
                <c:pt idx="246">
                  <c:v>42697</c:v>
                </c:pt>
                <c:pt idx="247">
                  <c:v>42698</c:v>
                </c:pt>
                <c:pt idx="248">
                  <c:v>42699</c:v>
                </c:pt>
                <c:pt idx="249">
                  <c:v>42702</c:v>
                </c:pt>
                <c:pt idx="250">
                  <c:v>42703</c:v>
                </c:pt>
                <c:pt idx="251">
                  <c:v>42704</c:v>
                </c:pt>
                <c:pt idx="252">
                  <c:v>42705</c:v>
                </c:pt>
                <c:pt idx="253">
                  <c:v>42706</c:v>
                </c:pt>
                <c:pt idx="254">
                  <c:v>42709</c:v>
                </c:pt>
                <c:pt idx="255">
                  <c:v>42710</c:v>
                </c:pt>
                <c:pt idx="256">
                  <c:v>42711</c:v>
                </c:pt>
                <c:pt idx="257">
                  <c:v>42712</c:v>
                </c:pt>
                <c:pt idx="258">
                  <c:v>42713</c:v>
                </c:pt>
                <c:pt idx="259">
                  <c:v>42716</c:v>
                </c:pt>
                <c:pt idx="260">
                  <c:v>42717</c:v>
                </c:pt>
                <c:pt idx="261">
                  <c:v>42718</c:v>
                </c:pt>
                <c:pt idx="262">
                  <c:v>42719</c:v>
                </c:pt>
                <c:pt idx="263">
                  <c:v>42720</c:v>
                </c:pt>
                <c:pt idx="264">
                  <c:v>42723</c:v>
                </c:pt>
                <c:pt idx="265">
                  <c:v>42724</c:v>
                </c:pt>
                <c:pt idx="266">
                  <c:v>42725</c:v>
                </c:pt>
                <c:pt idx="267">
                  <c:v>42726</c:v>
                </c:pt>
                <c:pt idx="268">
                  <c:v>42727</c:v>
                </c:pt>
                <c:pt idx="269">
                  <c:v>42731</c:v>
                </c:pt>
                <c:pt idx="270">
                  <c:v>42732</c:v>
                </c:pt>
                <c:pt idx="271">
                  <c:v>42733</c:v>
                </c:pt>
                <c:pt idx="272">
                  <c:v>42734</c:v>
                </c:pt>
                <c:pt idx="273">
                  <c:v>42737</c:v>
                </c:pt>
                <c:pt idx="274">
                  <c:v>42738</c:v>
                </c:pt>
                <c:pt idx="275">
                  <c:v>42739</c:v>
                </c:pt>
                <c:pt idx="276">
                  <c:v>42740</c:v>
                </c:pt>
                <c:pt idx="277">
                  <c:v>42744</c:v>
                </c:pt>
                <c:pt idx="278">
                  <c:v>42745</c:v>
                </c:pt>
                <c:pt idx="279">
                  <c:v>42746</c:v>
                </c:pt>
                <c:pt idx="280">
                  <c:v>42747</c:v>
                </c:pt>
                <c:pt idx="281">
                  <c:v>42748</c:v>
                </c:pt>
                <c:pt idx="282">
                  <c:v>42751</c:v>
                </c:pt>
                <c:pt idx="283">
                  <c:v>42752</c:v>
                </c:pt>
                <c:pt idx="284">
                  <c:v>42753</c:v>
                </c:pt>
                <c:pt idx="285">
                  <c:v>42754</c:v>
                </c:pt>
                <c:pt idx="286">
                  <c:v>42755</c:v>
                </c:pt>
                <c:pt idx="287">
                  <c:v>42758</c:v>
                </c:pt>
                <c:pt idx="288">
                  <c:v>42759</c:v>
                </c:pt>
                <c:pt idx="289">
                  <c:v>42760</c:v>
                </c:pt>
                <c:pt idx="290">
                  <c:v>42761</c:v>
                </c:pt>
                <c:pt idx="291">
                  <c:v>42762</c:v>
                </c:pt>
                <c:pt idx="292">
                  <c:v>42765</c:v>
                </c:pt>
                <c:pt idx="293">
                  <c:v>42766</c:v>
                </c:pt>
                <c:pt idx="294">
                  <c:v>42767</c:v>
                </c:pt>
                <c:pt idx="295">
                  <c:v>42768</c:v>
                </c:pt>
                <c:pt idx="296">
                  <c:v>42769</c:v>
                </c:pt>
                <c:pt idx="297">
                  <c:v>42772</c:v>
                </c:pt>
                <c:pt idx="298">
                  <c:v>42773</c:v>
                </c:pt>
                <c:pt idx="299">
                  <c:v>42774</c:v>
                </c:pt>
                <c:pt idx="300">
                  <c:v>42775</c:v>
                </c:pt>
                <c:pt idx="301">
                  <c:v>42776</c:v>
                </c:pt>
                <c:pt idx="302">
                  <c:v>42779</c:v>
                </c:pt>
                <c:pt idx="303">
                  <c:v>42780</c:v>
                </c:pt>
                <c:pt idx="304">
                  <c:v>42781</c:v>
                </c:pt>
                <c:pt idx="305">
                  <c:v>42782</c:v>
                </c:pt>
                <c:pt idx="306">
                  <c:v>42783</c:v>
                </c:pt>
                <c:pt idx="307">
                  <c:v>42786</c:v>
                </c:pt>
                <c:pt idx="308">
                  <c:v>42787</c:v>
                </c:pt>
                <c:pt idx="309">
                  <c:v>42788</c:v>
                </c:pt>
                <c:pt idx="310">
                  <c:v>42789</c:v>
                </c:pt>
                <c:pt idx="311">
                  <c:v>42790</c:v>
                </c:pt>
                <c:pt idx="312">
                  <c:v>42793</c:v>
                </c:pt>
                <c:pt idx="313">
                  <c:v>42794</c:v>
                </c:pt>
                <c:pt idx="314">
                  <c:v>42795</c:v>
                </c:pt>
                <c:pt idx="315">
                  <c:v>42796</c:v>
                </c:pt>
                <c:pt idx="316">
                  <c:v>42797</c:v>
                </c:pt>
                <c:pt idx="317">
                  <c:v>42800</c:v>
                </c:pt>
                <c:pt idx="318">
                  <c:v>42801</c:v>
                </c:pt>
                <c:pt idx="319">
                  <c:v>42802</c:v>
                </c:pt>
                <c:pt idx="320">
                  <c:v>42803</c:v>
                </c:pt>
                <c:pt idx="321">
                  <c:v>42804</c:v>
                </c:pt>
                <c:pt idx="322">
                  <c:v>42807</c:v>
                </c:pt>
                <c:pt idx="323">
                  <c:v>42808</c:v>
                </c:pt>
                <c:pt idx="324">
                  <c:v>42809</c:v>
                </c:pt>
                <c:pt idx="325">
                  <c:v>42810</c:v>
                </c:pt>
                <c:pt idx="326">
                  <c:v>42811</c:v>
                </c:pt>
                <c:pt idx="327">
                  <c:v>42814</c:v>
                </c:pt>
                <c:pt idx="328">
                  <c:v>42815</c:v>
                </c:pt>
                <c:pt idx="329">
                  <c:v>42816</c:v>
                </c:pt>
                <c:pt idx="330">
                  <c:v>42817</c:v>
                </c:pt>
                <c:pt idx="331">
                  <c:v>42818</c:v>
                </c:pt>
                <c:pt idx="332">
                  <c:v>42821</c:v>
                </c:pt>
                <c:pt idx="333">
                  <c:v>42822</c:v>
                </c:pt>
                <c:pt idx="334">
                  <c:v>42823</c:v>
                </c:pt>
                <c:pt idx="335">
                  <c:v>42824</c:v>
                </c:pt>
                <c:pt idx="336">
                  <c:v>42825</c:v>
                </c:pt>
                <c:pt idx="337">
                  <c:v>42828</c:v>
                </c:pt>
                <c:pt idx="338">
                  <c:v>42829</c:v>
                </c:pt>
                <c:pt idx="339">
                  <c:v>42830</c:v>
                </c:pt>
                <c:pt idx="340">
                  <c:v>42831</c:v>
                </c:pt>
                <c:pt idx="341">
                  <c:v>42832</c:v>
                </c:pt>
                <c:pt idx="342">
                  <c:v>42835</c:v>
                </c:pt>
                <c:pt idx="343">
                  <c:v>42836</c:v>
                </c:pt>
                <c:pt idx="344">
                  <c:v>42837</c:v>
                </c:pt>
                <c:pt idx="345">
                  <c:v>42838</c:v>
                </c:pt>
                <c:pt idx="346">
                  <c:v>42843</c:v>
                </c:pt>
                <c:pt idx="347">
                  <c:v>42844</c:v>
                </c:pt>
                <c:pt idx="348">
                  <c:v>42845</c:v>
                </c:pt>
                <c:pt idx="349">
                  <c:v>42846</c:v>
                </c:pt>
                <c:pt idx="350">
                  <c:v>42849</c:v>
                </c:pt>
                <c:pt idx="351">
                  <c:v>42850</c:v>
                </c:pt>
                <c:pt idx="352">
                  <c:v>42851</c:v>
                </c:pt>
                <c:pt idx="353">
                  <c:v>42852</c:v>
                </c:pt>
                <c:pt idx="354">
                  <c:v>42853</c:v>
                </c:pt>
                <c:pt idx="355">
                  <c:v>42857</c:v>
                </c:pt>
                <c:pt idx="356">
                  <c:v>42858</c:v>
                </c:pt>
                <c:pt idx="357">
                  <c:v>42859</c:v>
                </c:pt>
                <c:pt idx="358">
                  <c:v>42860</c:v>
                </c:pt>
                <c:pt idx="359">
                  <c:v>42863</c:v>
                </c:pt>
                <c:pt idx="360">
                  <c:v>42864</c:v>
                </c:pt>
                <c:pt idx="361">
                  <c:v>42865</c:v>
                </c:pt>
                <c:pt idx="362">
                  <c:v>42866</c:v>
                </c:pt>
                <c:pt idx="363">
                  <c:v>42867</c:v>
                </c:pt>
                <c:pt idx="364">
                  <c:v>42870</c:v>
                </c:pt>
                <c:pt idx="365">
                  <c:v>42871</c:v>
                </c:pt>
                <c:pt idx="366">
                  <c:v>42872</c:v>
                </c:pt>
                <c:pt idx="367">
                  <c:v>42873</c:v>
                </c:pt>
                <c:pt idx="368">
                  <c:v>42874</c:v>
                </c:pt>
                <c:pt idx="369">
                  <c:v>42877</c:v>
                </c:pt>
                <c:pt idx="370">
                  <c:v>42878</c:v>
                </c:pt>
                <c:pt idx="371">
                  <c:v>42879</c:v>
                </c:pt>
                <c:pt idx="372">
                  <c:v>42881</c:v>
                </c:pt>
                <c:pt idx="373">
                  <c:v>42884</c:v>
                </c:pt>
                <c:pt idx="374">
                  <c:v>42885</c:v>
                </c:pt>
                <c:pt idx="375">
                  <c:v>42886</c:v>
                </c:pt>
                <c:pt idx="376">
                  <c:v>42887</c:v>
                </c:pt>
                <c:pt idx="377">
                  <c:v>42888</c:v>
                </c:pt>
                <c:pt idx="378">
                  <c:v>42892</c:v>
                </c:pt>
                <c:pt idx="379">
                  <c:v>42893</c:v>
                </c:pt>
                <c:pt idx="380">
                  <c:v>42894</c:v>
                </c:pt>
                <c:pt idx="381">
                  <c:v>42895</c:v>
                </c:pt>
                <c:pt idx="382">
                  <c:v>42898</c:v>
                </c:pt>
                <c:pt idx="383">
                  <c:v>42899</c:v>
                </c:pt>
                <c:pt idx="384">
                  <c:v>42900</c:v>
                </c:pt>
                <c:pt idx="385">
                  <c:v>42901</c:v>
                </c:pt>
                <c:pt idx="386">
                  <c:v>42902</c:v>
                </c:pt>
                <c:pt idx="387">
                  <c:v>42905</c:v>
                </c:pt>
                <c:pt idx="388">
                  <c:v>42906</c:v>
                </c:pt>
                <c:pt idx="389">
                  <c:v>42907</c:v>
                </c:pt>
                <c:pt idx="390">
                  <c:v>42908</c:v>
                </c:pt>
                <c:pt idx="391">
                  <c:v>42912</c:v>
                </c:pt>
                <c:pt idx="392">
                  <c:v>42913</c:v>
                </c:pt>
                <c:pt idx="393">
                  <c:v>42914</c:v>
                </c:pt>
                <c:pt idx="394">
                  <c:v>42915</c:v>
                </c:pt>
                <c:pt idx="395">
                  <c:v>42916</c:v>
                </c:pt>
                <c:pt idx="396">
                  <c:v>42919</c:v>
                </c:pt>
                <c:pt idx="397">
                  <c:v>42920</c:v>
                </c:pt>
                <c:pt idx="398">
                  <c:v>42921</c:v>
                </c:pt>
                <c:pt idx="399">
                  <c:v>42922</c:v>
                </c:pt>
                <c:pt idx="400">
                  <c:v>42923</c:v>
                </c:pt>
                <c:pt idx="401">
                  <c:v>42926</c:v>
                </c:pt>
                <c:pt idx="402">
                  <c:v>42927</c:v>
                </c:pt>
                <c:pt idx="403">
                  <c:v>42928</c:v>
                </c:pt>
                <c:pt idx="404">
                  <c:v>42929</c:v>
                </c:pt>
                <c:pt idx="405">
                  <c:v>42930</c:v>
                </c:pt>
                <c:pt idx="406">
                  <c:v>42933</c:v>
                </c:pt>
                <c:pt idx="407">
                  <c:v>42934</c:v>
                </c:pt>
                <c:pt idx="408">
                  <c:v>42935</c:v>
                </c:pt>
                <c:pt idx="409">
                  <c:v>42936</c:v>
                </c:pt>
                <c:pt idx="410">
                  <c:v>42937</c:v>
                </c:pt>
                <c:pt idx="411">
                  <c:v>42940</c:v>
                </c:pt>
                <c:pt idx="412">
                  <c:v>42941</c:v>
                </c:pt>
                <c:pt idx="413">
                  <c:v>42942</c:v>
                </c:pt>
                <c:pt idx="414">
                  <c:v>42943</c:v>
                </c:pt>
                <c:pt idx="415">
                  <c:v>42944</c:v>
                </c:pt>
                <c:pt idx="416">
                  <c:v>42947</c:v>
                </c:pt>
                <c:pt idx="417">
                  <c:v>42948</c:v>
                </c:pt>
                <c:pt idx="418">
                  <c:v>42949</c:v>
                </c:pt>
                <c:pt idx="419">
                  <c:v>42950</c:v>
                </c:pt>
                <c:pt idx="420">
                  <c:v>42951</c:v>
                </c:pt>
                <c:pt idx="421">
                  <c:v>42954</c:v>
                </c:pt>
                <c:pt idx="422">
                  <c:v>42955</c:v>
                </c:pt>
                <c:pt idx="423">
                  <c:v>42956</c:v>
                </c:pt>
                <c:pt idx="424">
                  <c:v>42957</c:v>
                </c:pt>
                <c:pt idx="425">
                  <c:v>42958</c:v>
                </c:pt>
                <c:pt idx="426">
                  <c:v>42961</c:v>
                </c:pt>
                <c:pt idx="427">
                  <c:v>42962</c:v>
                </c:pt>
                <c:pt idx="428">
                  <c:v>42963</c:v>
                </c:pt>
                <c:pt idx="429">
                  <c:v>42964</c:v>
                </c:pt>
                <c:pt idx="430">
                  <c:v>42965</c:v>
                </c:pt>
                <c:pt idx="431">
                  <c:v>42968</c:v>
                </c:pt>
                <c:pt idx="432">
                  <c:v>42969</c:v>
                </c:pt>
                <c:pt idx="433">
                  <c:v>42970</c:v>
                </c:pt>
                <c:pt idx="434">
                  <c:v>42971</c:v>
                </c:pt>
                <c:pt idx="435">
                  <c:v>42972</c:v>
                </c:pt>
                <c:pt idx="436">
                  <c:v>42975</c:v>
                </c:pt>
                <c:pt idx="437">
                  <c:v>42976</c:v>
                </c:pt>
                <c:pt idx="438">
                  <c:v>42977</c:v>
                </c:pt>
                <c:pt idx="439">
                  <c:v>42978</c:v>
                </c:pt>
                <c:pt idx="440">
                  <c:v>42979</c:v>
                </c:pt>
                <c:pt idx="441">
                  <c:v>42982</c:v>
                </c:pt>
                <c:pt idx="442">
                  <c:v>42983</c:v>
                </c:pt>
                <c:pt idx="443">
                  <c:v>42984</c:v>
                </c:pt>
                <c:pt idx="444">
                  <c:v>42985</c:v>
                </c:pt>
                <c:pt idx="445">
                  <c:v>42986</c:v>
                </c:pt>
                <c:pt idx="446">
                  <c:v>42989</c:v>
                </c:pt>
                <c:pt idx="447">
                  <c:v>42990</c:v>
                </c:pt>
                <c:pt idx="448">
                  <c:v>42991</c:v>
                </c:pt>
                <c:pt idx="449">
                  <c:v>42992</c:v>
                </c:pt>
                <c:pt idx="450">
                  <c:v>42993</c:v>
                </c:pt>
                <c:pt idx="451">
                  <c:v>42996</c:v>
                </c:pt>
                <c:pt idx="452">
                  <c:v>42997</c:v>
                </c:pt>
                <c:pt idx="453">
                  <c:v>42998</c:v>
                </c:pt>
                <c:pt idx="454">
                  <c:v>42999</c:v>
                </c:pt>
                <c:pt idx="455">
                  <c:v>43000</c:v>
                </c:pt>
                <c:pt idx="456">
                  <c:v>43003</c:v>
                </c:pt>
                <c:pt idx="457">
                  <c:v>43004</c:v>
                </c:pt>
                <c:pt idx="458">
                  <c:v>43005</c:v>
                </c:pt>
                <c:pt idx="459">
                  <c:v>43006</c:v>
                </c:pt>
                <c:pt idx="460">
                  <c:v>43007</c:v>
                </c:pt>
                <c:pt idx="461">
                  <c:v>43010</c:v>
                </c:pt>
                <c:pt idx="462">
                  <c:v>43011</c:v>
                </c:pt>
                <c:pt idx="463">
                  <c:v>43012</c:v>
                </c:pt>
                <c:pt idx="464">
                  <c:v>43013</c:v>
                </c:pt>
                <c:pt idx="465">
                  <c:v>43014</c:v>
                </c:pt>
                <c:pt idx="466">
                  <c:v>43017</c:v>
                </c:pt>
                <c:pt idx="467">
                  <c:v>43018</c:v>
                </c:pt>
                <c:pt idx="468">
                  <c:v>43019</c:v>
                </c:pt>
                <c:pt idx="469">
                  <c:v>43020</c:v>
                </c:pt>
                <c:pt idx="470">
                  <c:v>43021</c:v>
                </c:pt>
                <c:pt idx="471">
                  <c:v>43024</c:v>
                </c:pt>
                <c:pt idx="472">
                  <c:v>43025</c:v>
                </c:pt>
                <c:pt idx="473">
                  <c:v>43026</c:v>
                </c:pt>
                <c:pt idx="474">
                  <c:v>43027</c:v>
                </c:pt>
                <c:pt idx="475">
                  <c:v>43028</c:v>
                </c:pt>
                <c:pt idx="476">
                  <c:v>43031</c:v>
                </c:pt>
                <c:pt idx="477">
                  <c:v>43032</c:v>
                </c:pt>
                <c:pt idx="478">
                  <c:v>43033</c:v>
                </c:pt>
                <c:pt idx="479">
                  <c:v>43034</c:v>
                </c:pt>
                <c:pt idx="480">
                  <c:v>43035</c:v>
                </c:pt>
                <c:pt idx="481">
                  <c:v>43038</c:v>
                </c:pt>
                <c:pt idx="482">
                  <c:v>43039</c:v>
                </c:pt>
                <c:pt idx="483">
                  <c:v>43040</c:v>
                </c:pt>
                <c:pt idx="484">
                  <c:v>43041</c:v>
                </c:pt>
                <c:pt idx="485">
                  <c:v>43042</c:v>
                </c:pt>
                <c:pt idx="486">
                  <c:v>43045</c:v>
                </c:pt>
                <c:pt idx="487">
                  <c:v>43046</c:v>
                </c:pt>
                <c:pt idx="488">
                  <c:v>43047</c:v>
                </c:pt>
                <c:pt idx="489">
                  <c:v>43048</c:v>
                </c:pt>
                <c:pt idx="490">
                  <c:v>43049</c:v>
                </c:pt>
                <c:pt idx="491">
                  <c:v>43052</c:v>
                </c:pt>
                <c:pt idx="492">
                  <c:v>43053</c:v>
                </c:pt>
                <c:pt idx="493">
                  <c:v>43054</c:v>
                </c:pt>
                <c:pt idx="494">
                  <c:v>43055</c:v>
                </c:pt>
                <c:pt idx="495">
                  <c:v>43056</c:v>
                </c:pt>
                <c:pt idx="496">
                  <c:v>43059</c:v>
                </c:pt>
                <c:pt idx="497">
                  <c:v>43060</c:v>
                </c:pt>
                <c:pt idx="498">
                  <c:v>43061</c:v>
                </c:pt>
                <c:pt idx="499">
                  <c:v>43062</c:v>
                </c:pt>
                <c:pt idx="500">
                  <c:v>43063</c:v>
                </c:pt>
                <c:pt idx="501">
                  <c:v>43066</c:v>
                </c:pt>
                <c:pt idx="502">
                  <c:v>43067</c:v>
                </c:pt>
                <c:pt idx="503">
                  <c:v>43068</c:v>
                </c:pt>
                <c:pt idx="504">
                  <c:v>43069</c:v>
                </c:pt>
                <c:pt idx="505">
                  <c:v>43070</c:v>
                </c:pt>
                <c:pt idx="506">
                  <c:v>43073</c:v>
                </c:pt>
                <c:pt idx="507">
                  <c:v>43074</c:v>
                </c:pt>
                <c:pt idx="508">
                  <c:v>43075</c:v>
                </c:pt>
                <c:pt idx="509">
                  <c:v>43076</c:v>
                </c:pt>
                <c:pt idx="510">
                  <c:v>43077</c:v>
                </c:pt>
                <c:pt idx="511">
                  <c:v>43080</c:v>
                </c:pt>
                <c:pt idx="512">
                  <c:v>43081</c:v>
                </c:pt>
                <c:pt idx="513">
                  <c:v>43082</c:v>
                </c:pt>
                <c:pt idx="514">
                  <c:v>43083</c:v>
                </c:pt>
                <c:pt idx="515">
                  <c:v>43084</c:v>
                </c:pt>
                <c:pt idx="516">
                  <c:v>43087</c:v>
                </c:pt>
                <c:pt idx="517">
                  <c:v>43088</c:v>
                </c:pt>
                <c:pt idx="518">
                  <c:v>43097</c:v>
                </c:pt>
                <c:pt idx="519">
                  <c:v>43103</c:v>
                </c:pt>
                <c:pt idx="520">
                  <c:v>43109</c:v>
                </c:pt>
                <c:pt idx="521">
                  <c:v>43116</c:v>
                </c:pt>
                <c:pt idx="522">
                  <c:v>43123</c:v>
                </c:pt>
                <c:pt idx="523">
                  <c:v>43130</c:v>
                </c:pt>
                <c:pt idx="524">
                  <c:v>43137</c:v>
                </c:pt>
                <c:pt idx="525">
                  <c:v>43144</c:v>
                </c:pt>
                <c:pt idx="526">
                  <c:v>43151</c:v>
                </c:pt>
                <c:pt idx="527">
                  <c:v>43158</c:v>
                </c:pt>
                <c:pt idx="528">
                  <c:v>43165</c:v>
                </c:pt>
                <c:pt idx="529">
                  <c:v>43172</c:v>
                </c:pt>
                <c:pt idx="530">
                  <c:v>43179</c:v>
                </c:pt>
                <c:pt idx="531">
                  <c:v>43186</c:v>
                </c:pt>
                <c:pt idx="532">
                  <c:v>43195</c:v>
                </c:pt>
                <c:pt idx="533">
                  <c:v>43202</c:v>
                </c:pt>
                <c:pt idx="534">
                  <c:v>43209</c:v>
                </c:pt>
                <c:pt idx="535">
                  <c:v>43216</c:v>
                </c:pt>
                <c:pt idx="536">
                  <c:v>43224</c:v>
                </c:pt>
                <c:pt idx="537">
                  <c:v>43234</c:v>
                </c:pt>
                <c:pt idx="538">
                  <c:v>43238</c:v>
                </c:pt>
                <c:pt idx="539">
                  <c:v>43245</c:v>
                </c:pt>
                <c:pt idx="540">
                  <c:v>43252</c:v>
                </c:pt>
                <c:pt idx="541">
                  <c:v>43259</c:v>
                </c:pt>
                <c:pt idx="542">
                  <c:v>43266</c:v>
                </c:pt>
                <c:pt idx="543">
                  <c:v>43276</c:v>
                </c:pt>
                <c:pt idx="544">
                  <c:v>43280</c:v>
                </c:pt>
                <c:pt idx="545">
                  <c:v>43287</c:v>
                </c:pt>
                <c:pt idx="546">
                  <c:v>43294</c:v>
                </c:pt>
                <c:pt idx="547">
                  <c:v>43301</c:v>
                </c:pt>
                <c:pt idx="548">
                  <c:v>43308</c:v>
                </c:pt>
                <c:pt idx="549">
                  <c:v>43315</c:v>
                </c:pt>
                <c:pt idx="550">
                  <c:v>43322</c:v>
                </c:pt>
                <c:pt idx="551">
                  <c:v>43329</c:v>
                </c:pt>
                <c:pt idx="552">
                  <c:v>43336</c:v>
                </c:pt>
                <c:pt idx="553">
                  <c:v>43343</c:v>
                </c:pt>
                <c:pt idx="554">
                  <c:v>43350</c:v>
                </c:pt>
                <c:pt idx="555">
                  <c:v>43357</c:v>
                </c:pt>
                <c:pt idx="556">
                  <c:v>43364</c:v>
                </c:pt>
                <c:pt idx="557">
                  <c:v>43371</c:v>
                </c:pt>
                <c:pt idx="558">
                  <c:v>43378</c:v>
                </c:pt>
                <c:pt idx="559">
                  <c:v>43385</c:v>
                </c:pt>
                <c:pt idx="560">
                  <c:v>43392</c:v>
                </c:pt>
                <c:pt idx="561">
                  <c:v>43399</c:v>
                </c:pt>
                <c:pt idx="562">
                  <c:v>43406</c:v>
                </c:pt>
                <c:pt idx="563">
                  <c:v>43413</c:v>
                </c:pt>
                <c:pt idx="564">
                  <c:v>43420</c:v>
                </c:pt>
                <c:pt idx="565">
                  <c:v>43427</c:v>
                </c:pt>
                <c:pt idx="566">
                  <c:v>43434</c:v>
                </c:pt>
                <c:pt idx="567">
                  <c:v>43441</c:v>
                </c:pt>
                <c:pt idx="568">
                  <c:v>43448</c:v>
                </c:pt>
                <c:pt idx="569">
                  <c:v>43455</c:v>
                </c:pt>
                <c:pt idx="570">
                  <c:v>43467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43620</c:v>
                </c:pt>
                <c:pt idx="593">
                  <c:v>43628</c:v>
                </c:pt>
                <c:pt idx="594">
                  <c:v>43634</c:v>
                </c:pt>
                <c:pt idx="595">
                  <c:v>43642</c:v>
                </c:pt>
                <c:pt idx="596">
                  <c:v>43649</c:v>
                </c:pt>
                <c:pt idx="597">
                  <c:v>43656</c:v>
                </c:pt>
                <c:pt idx="598">
                  <c:v>43663</c:v>
                </c:pt>
                <c:pt idx="599">
                  <c:v>43670</c:v>
                </c:pt>
                <c:pt idx="600">
                  <c:v>43677</c:v>
                </c:pt>
                <c:pt idx="601">
                  <c:v>43684</c:v>
                </c:pt>
                <c:pt idx="602">
                  <c:v>43691</c:v>
                </c:pt>
                <c:pt idx="603">
                  <c:v>43698</c:v>
                </c:pt>
                <c:pt idx="604">
                  <c:v>43705</c:v>
                </c:pt>
                <c:pt idx="605">
                  <c:v>43712</c:v>
                </c:pt>
                <c:pt idx="606">
                  <c:v>43719</c:v>
                </c:pt>
                <c:pt idx="607">
                  <c:v>43726</c:v>
                </c:pt>
                <c:pt idx="608">
                  <c:v>43733</c:v>
                </c:pt>
                <c:pt idx="609">
                  <c:v>43740</c:v>
                </c:pt>
                <c:pt idx="610">
                  <c:v>43747</c:v>
                </c:pt>
                <c:pt idx="611">
                  <c:v>43754</c:v>
                </c:pt>
                <c:pt idx="612">
                  <c:v>43761</c:v>
                </c:pt>
                <c:pt idx="613">
                  <c:v>43768</c:v>
                </c:pt>
                <c:pt idx="614">
                  <c:v>43775</c:v>
                </c:pt>
                <c:pt idx="615">
                  <c:v>43782</c:v>
                </c:pt>
                <c:pt idx="616">
                  <c:v>43789</c:v>
                </c:pt>
                <c:pt idx="617">
                  <c:v>43796</c:v>
                </c:pt>
                <c:pt idx="618">
                  <c:v>43803</c:v>
                </c:pt>
                <c:pt idx="619">
                  <c:v>43810</c:v>
                </c:pt>
                <c:pt idx="620">
                  <c:v>43817</c:v>
                </c:pt>
                <c:pt idx="621">
                  <c:v>43829</c:v>
                </c:pt>
                <c:pt idx="622">
                  <c:v>43833</c:v>
                </c:pt>
                <c:pt idx="623">
                  <c:v>43839</c:v>
                </c:pt>
                <c:pt idx="624">
                  <c:v>43846</c:v>
                </c:pt>
                <c:pt idx="625">
                  <c:v>43853</c:v>
                </c:pt>
                <c:pt idx="626">
                  <c:v>43860</c:v>
                </c:pt>
                <c:pt idx="627">
                  <c:v>43867</c:v>
                </c:pt>
                <c:pt idx="628">
                  <c:v>43874</c:v>
                </c:pt>
                <c:pt idx="629">
                  <c:v>43881</c:v>
                </c:pt>
                <c:pt idx="630">
                  <c:v>43888</c:v>
                </c:pt>
                <c:pt idx="631">
                  <c:v>43895</c:v>
                </c:pt>
                <c:pt idx="632">
                  <c:v>43902</c:v>
                </c:pt>
                <c:pt idx="633">
                  <c:v>43909</c:v>
                </c:pt>
                <c:pt idx="634">
                  <c:v>43916</c:v>
                </c:pt>
                <c:pt idx="635">
                  <c:v>43923</c:v>
                </c:pt>
                <c:pt idx="636">
                  <c:v>43930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43973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44193</c:v>
                </c:pt>
                <c:pt idx="674">
                  <c:v>44200</c:v>
                </c:pt>
                <c:pt idx="675">
                  <c:v>44204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44330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44568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44708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45065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45426</c:v>
                </c:pt>
                <c:pt idx="850">
                  <c:v>45434</c:v>
                </c:pt>
                <c:pt idx="851">
                  <c:v>45440</c:v>
                </c:pt>
                <c:pt idx="852">
                  <c:v>45447</c:v>
                </c:pt>
                <c:pt idx="853">
                  <c:v>45454</c:v>
                </c:pt>
                <c:pt idx="854">
                  <c:v>45461</c:v>
                </c:pt>
                <c:pt idx="855">
                  <c:v>45469</c:v>
                </c:pt>
                <c:pt idx="856">
                  <c:v>45476</c:v>
                </c:pt>
                <c:pt idx="857">
                  <c:v>45483</c:v>
                </c:pt>
                <c:pt idx="858">
                  <c:v>45490</c:v>
                </c:pt>
                <c:pt idx="859">
                  <c:v>45497</c:v>
                </c:pt>
                <c:pt idx="860">
                  <c:v>45504</c:v>
                </c:pt>
                <c:pt idx="861">
                  <c:v>45511</c:v>
                </c:pt>
                <c:pt idx="862">
                  <c:v>45518</c:v>
                </c:pt>
                <c:pt idx="863">
                  <c:v>45525</c:v>
                </c:pt>
                <c:pt idx="864">
                  <c:v>45532</c:v>
                </c:pt>
                <c:pt idx="865">
                  <c:v>45539</c:v>
                </c:pt>
                <c:pt idx="866">
                  <c:v>45546</c:v>
                </c:pt>
                <c:pt idx="867">
                  <c:v>45553</c:v>
                </c:pt>
                <c:pt idx="868">
                  <c:v>45560</c:v>
                </c:pt>
                <c:pt idx="869">
                  <c:v>45567</c:v>
                </c:pt>
                <c:pt idx="870">
                  <c:v>45574</c:v>
                </c:pt>
                <c:pt idx="871">
                  <c:v>45581</c:v>
                </c:pt>
                <c:pt idx="872">
                  <c:v>45588</c:v>
                </c:pt>
                <c:pt idx="873">
                  <c:v>45595</c:v>
                </c:pt>
                <c:pt idx="874">
                  <c:v>45602</c:v>
                </c:pt>
                <c:pt idx="875">
                  <c:v>45609</c:v>
                </c:pt>
                <c:pt idx="876">
                  <c:v>45616</c:v>
                </c:pt>
                <c:pt idx="877">
                  <c:v>45623</c:v>
                </c:pt>
                <c:pt idx="878">
                  <c:v>45630</c:v>
                </c:pt>
                <c:pt idx="879">
                  <c:v>45637</c:v>
                </c:pt>
                <c:pt idx="880">
                  <c:v>45644</c:v>
                </c:pt>
                <c:pt idx="881">
                  <c:v>45656</c:v>
                </c:pt>
                <c:pt idx="882">
                  <c:v>45660</c:v>
                </c:pt>
                <c:pt idx="883">
                  <c:v>45666</c:v>
                </c:pt>
                <c:pt idx="884">
                  <c:v>45673</c:v>
                </c:pt>
                <c:pt idx="885">
                  <c:v>45680</c:v>
                </c:pt>
                <c:pt idx="886">
                  <c:v>45687</c:v>
                </c:pt>
                <c:pt idx="887">
                  <c:v>45694</c:v>
                </c:pt>
                <c:pt idx="888">
                  <c:v>45701</c:v>
                </c:pt>
                <c:pt idx="889">
                  <c:v>45708</c:v>
                </c:pt>
                <c:pt idx="890">
                  <c:v>45715</c:v>
                </c:pt>
                <c:pt idx="891">
                  <c:v>45722</c:v>
                </c:pt>
                <c:pt idx="892">
                  <c:v>45729</c:v>
                </c:pt>
                <c:pt idx="893">
                  <c:v>45736</c:v>
                </c:pt>
                <c:pt idx="894">
                  <c:v>45743</c:v>
                </c:pt>
                <c:pt idx="895">
                  <c:v>45750</c:v>
                </c:pt>
                <c:pt idx="896">
                  <c:v>45757</c:v>
                </c:pt>
                <c:pt idx="897">
                  <c:v>45764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45807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46021</c:v>
                </c:pt>
                <c:pt idx="934">
                  <c:v>46027</c:v>
                </c:pt>
                <c:pt idx="935">
                  <c:v>46031</c:v>
                </c:pt>
                <c:pt idx="936">
                  <c:v>46038</c:v>
                </c:pt>
                <c:pt idx="937">
                  <c:v>46045</c:v>
                </c:pt>
                <c:pt idx="938">
                  <c:v>46052</c:v>
                </c:pt>
                <c:pt idx="939">
                  <c:v>46059</c:v>
                </c:pt>
                <c:pt idx="940">
                  <c:v>46066</c:v>
                </c:pt>
                <c:pt idx="941">
                  <c:v>46073</c:v>
                </c:pt>
                <c:pt idx="942">
                  <c:v>46080</c:v>
                </c:pt>
                <c:pt idx="943">
                  <c:v>46087</c:v>
                </c:pt>
                <c:pt idx="944">
                  <c:v>46094</c:v>
                </c:pt>
                <c:pt idx="945">
                  <c:v>46101</c:v>
                </c:pt>
                <c:pt idx="946">
                  <c:v>46108</c:v>
                </c:pt>
                <c:pt idx="947">
                  <c:v>46119</c:v>
                </c:pt>
                <c:pt idx="948">
                  <c:v>46122</c:v>
                </c:pt>
                <c:pt idx="949">
                  <c:v>46129</c:v>
                </c:pt>
                <c:pt idx="950">
                  <c:v>46136</c:v>
                </c:pt>
                <c:pt idx="951">
                  <c:v>46146</c:v>
                </c:pt>
                <c:pt idx="952">
                  <c:v>46150</c:v>
                </c:pt>
                <c:pt idx="953">
                  <c:v>46160</c:v>
                </c:pt>
                <c:pt idx="954">
                  <c:v>46164</c:v>
                </c:pt>
                <c:pt idx="955">
                  <c:v>46171</c:v>
                </c:pt>
                <c:pt idx="956">
                  <c:v>46178</c:v>
                </c:pt>
                <c:pt idx="957">
                  <c:v>46185</c:v>
                </c:pt>
                <c:pt idx="958">
                  <c:v>46195</c:v>
                </c:pt>
                <c:pt idx="959">
                  <c:v>46199</c:v>
                </c:pt>
                <c:pt idx="960">
                  <c:v>46206</c:v>
                </c:pt>
                <c:pt idx="961">
                  <c:v>46213</c:v>
                </c:pt>
                <c:pt idx="962">
                  <c:v>46220</c:v>
                </c:pt>
                <c:pt idx="963">
                  <c:v>46227</c:v>
                </c:pt>
                <c:pt idx="964">
                  <c:v>46234</c:v>
                </c:pt>
                <c:pt idx="965">
                  <c:v>46241</c:v>
                </c:pt>
                <c:pt idx="966">
                  <c:v>46248</c:v>
                </c:pt>
                <c:pt idx="967">
                  <c:v>46255</c:v>
                </c:pt>
                <c:pt idx="968">
                  <c:v>46262</c:v>
                </c:pt>
                <c:pt idx="969">
                  <c:v>46269</c:v>
                </c:pt>
                <c:pt idx="970">
                  <c:v>46276</c:v>
                </c:pt>
                <c:pt idx="971">
                  <c:v>46283</c:v>
                </c:pt>
                <c:pt idx="972">
                  <c:v>46290</c:v>
                </c:pt>
                <c:pt idx="973">
                  <c:v>46297</c:v>
                </c:pt>
                <c:pt idx="974">
                  <c:v>46304</c:v>
                </c:pt>
                <c:pt idx="975">
                  <c:v>46311</c:v>
                </c:pt>
                <c:pt idx="976">
                  <c:v>46318</c:v>
                </c:pt>
                <c:pt idx="977">
                  <c:v>46325</c:v>
                </c:pt>
                <c:pt idx="978">
                  <c:v>46332</c:v>
                </c:pt>
                <c:pt idx="979">
                  <c:v>46339</c:v>
                </c:pt>
                <c:pt idx="980">
                  <c:v>46346</c:v>
                </c:pt>
                <c:pt idx="981">
                  <c:v>46353</c:v>
                </c:pt>
                <c:pt idx="982">
                  <c:v>46360</c:v>
                </c:pt>
                <c:pt idx="983">
                  <c:v>46367</c:v>
                </c:pt>
                <c:pt idx="984">
                  <c:v>46374</c:v>
                </c:pt>
                <c:pt idx="985">
                  <c:v>46385</c:v>
                </c:pt>
                <c:pt idx="986">
                  <c:v>46392</c:v>
                </c:pt>
                <c:pt idx="987">
                  <c:v>46398</c:v>
                </c:pt>
                <c:pt idx="988">
                  <c:v>46405</c:v>
                </c:pt>
                <c:pt idx="989">
                  <c:v>46412</c:v>
                </c:pt>
                <c:pt idx="990">
                  <c:v>46419</c:v>
                </c:pt>
                <c:pt idx="991">
                  <c:v>46426</c:v>
                </c:pt>
                <c:pt idx="992">
                  <c:v>46433</c:v>
                </c:pt>
                <c:pt idx="993">
                  <c:v>46440</c:v>
                </c:pt>
                <c:pt idx="994">
                  <c:v>46447</c:v>
                </c:pt>
                <c:pt idx="995">
                  <c:v>46454</c:v>
                </c:pt>
                <c:pt idx="996">
                  <c:v>46461</c:v>
                </c:pt>
                <c:pt idx="997">
                  <c:v>46468</c:v>
                </c:pt>
                <c:pt idx="998">
                  <c:v>46477</c:v>
                </c:pt>
                <c:pt idx="999">
                  <c:v>46482</c:v>
                </c:pt>
                <c:pt idx="1000">
                  <c:v>46489</c:v>
                </c:pt>
                <c:pt idx="1001">
                  <c:v>46496</c:v>
                </c:pt>
                <c:pt idx="1002">
                  <c:v>46503</c:v>
                </c:pt>
                <c:pt idx="1003">
                  <c:v>46510</c:v>
                </c:pt>
                <c:pt idx="1004">
                  <c:v>46518</c:v>
                </c:pt>
                <c:pt idx="1005">
                  <c:v>46526</c:v>
                </c:pt>
                <c:pt idx="1006">
                  <c:v>46532</c:v>
                </c:pt>
                <c:pt idx="1007">
                  <c:v>46539</c:v>
                </c:pt>
                <c:pt idx="1008">
                  <c:v>46546</c:v>
                </c:pt>
                <c:pt idx="1009">
                  <c:v>46553</c:v>
                </c:pt>
                <c:pt idx="1010">
                  <c:v>46560</c:v>
                </c:pt>
                <c:pt idx="1011">
                  <c:v>46568</c:v>
                </c:pt>
                <c:pt idx="1012">
                  <c:v>46575</c:v>
                </c:pt>
                <c:pt idx="1013">
                  <c:v>46582</c:v>
                </c:pt>
                <c:pt idx="1014">
                  <c:v>46589</c:v>
                </c:pt>
                <c:pt idx="1015">
                  <c:v>46596</c:v>
                </c:pt>
                <c:pt idx="1016">
                  <c:v>46603</c:v>
                </c:pt>
                <c:pt idx="1017">
                  <c:v>46610</c:v>
                </c:pt>
                <c:pt idx="1018">
                  <c:v>46617</c:v>
                </c:pt>
                <c:pt idx="1019">
                  <c:v>46624</c:v>
                </c:pt>
                <c:pt idx="1020">
                  <c:v>46631</c:v>
                </c:pt>
                <c:pt idx="1021">
                  <c:v>46638</c:v>
                </c:pt>
                <c:pt idx="1022">
                  <c:v>46645</c:v>
                </c:pt>
                <c:pt idx="1023">
                  <c:v>46652</c:v>
                </c:pt>
                <c:pt idx="1024">
                  <c:v>46659</c:v>
                </c:pt>
                <c:pt idx="1025">
                  <c:v>46666</c:v>
                </c:pt>
                <c:pt idx="1026">
                  <c:v>46673</c:v>
                </c:pt>
                <c:pt idx="1027">
                  <c:v>46680</c:v>
                </c:pt>
                <c:pt idx="1028">
                  <c:v>46687</c:v>
                </c:pt>
                <c:pt idx="1029">
                  <c:v>46694</c:v>
                </c:pt>
                <c:pt idx="1030">
                  <c:v>46701</c:v>
                </c:pt>
                <c:pt idx="1031">
                  <c:v>46708</c:v>
                </c:pt>
                <c:pt idx="1032">
                  <c:v>46715</c:v>
                </c:pt>
                <c:pt idx="1033">
                  <c:v>46722</c:v>
                </c:pt>
                <c:pt idx="1034">
                  <c:v>46729</c:v>
                </c:pt>
                <c:pt idx="1035">
                  <c:v>46736</c:v>
                </c:pt>
                <c:pt idx="1036">
                  <c:v>46743</c:v>
                </c:pt>
                <c:pt idx="1037">
                  <c:v>46750</c:v>
                </c:pt>
                <c:pt idx="1038">
                  <c:v>46757</c:v>
                </c:pt>
                <c:pt idx="1039">
                  <c:v>46764</c:v>
                </c:pt>
                <c:pt idx="1040">
                  <c:v>46771</c:v>
                </c:pt>
                <c:pt idx="1041">
                  <c:v>46778</c:v>
                </c:pt>
                <c:pt idx="1042">
                  <c:v>46785</c:v>
                </c:pt>
                <c:pt idx="1043">
                  <c:v>46792</c:v>
                </c:pt>
                <c:pt idx="1044">
                  <c:v>46799</c:v>
                </c:pt>
                <c:pt idx="1045">
                  <c:v>46806</c:v>
                </c:pt>
                <c:pt idx="1046">
                  <c:v>46813</c:v>
                </c:pt>
                <c:pt idx="1047">
                  <c:v>46820</c:v>
                </c:pt>
                <c:pt idx="1048">
                  <c:v>46827</c:v>
                </c:pt>
                <c:pt idx="1049">
                  <c:v>46834</c:v>
                </c:pt>
                <c:pt idx="1050">
                  <c:v>46841</c:v>
                </c:pt>
                <c:pt idx="1051">
                  <c:v>46848</c:v>
                </c:pt>
                <c:pt idx="1052">
                  <c:v>46855</c:v>
                </c:pt>
                <c:pt idx="1053">
                  <c:v>46863</c:v>
                </c:pt>
                <c:pt idx="1054">
                  <c:v>46870</c:v>
                </c:pt>
                <c:pt idx="1055">
                  <c:v>46877</c:v>
                </c:pt>
                <c:pt idx="1056">
                  <c:v>46884</c:v>
                </c:pt>
                <c:pt idx="1057">
                  <c:v>46891</c:v>
                </c:pt>
                <c:pt idx="1058">
                  <c:v>46899</c:v>
                </c:pt>
                <c:pt idx="1059">
                  <c:v>46905</c:v>
                </c:pt>
                <c:pt idx="1060">
                  <c:v>46912</c:v>
                </c:pt>
                <c:pt idx="1061">
                  <c:v>46919</c:v>
                </c:pt>
                <c:pt idx="1062">
                  <c:v>46926</c:v>
                </c:pt>
                <c:pt idx="1063">
                  <c:v>46933</c:v>
                </c:pt>
                <c:pt idx="1064">
                  <c:v>46940</c:v>
                </c:pt>
                <c:pt idx="1065">
                  <c:v>46947</c:v>
                </c:pt>
                <c:pt idx="1066">
                  <c:v>46954</c:v>
                </c:pt>
                <c:pt idx="1067">
                  <c:v>46961</c:v>
                </c:pt>
                <c:pt idx="1068">
                  <c:v>46968</c:v>
                </c:pt>
                <c:pt idx="1069">
                  <c:v>46975</c:v>
                </c:pt>
                <c:pt idx="1070">
                  <c:v>46982</c:v>
                </c:pt>
                <c:pt idx="1071">
                  <c:v>46989</c:v>
                </c:pt>
                <c:pt idx="1072">
                  <c:v>46996</c:v>
                </c:pt>
                <c:pt idx="1073">
                  <c:v>47003</c:v>
                </c:pt>
                <c:pt idx="1074">
                  <c:v>47010</c:v>
                </c:pt>
                <c:pt idx="1075">
                  <c:v>47017</c:v>
                </c:pt>
                <c:pt idx="1076">
                  <c:v>47024</c:v>
                </c:pt>
                <c:pt idx="1077">
                  <c:v>47031</c:v>
                </c:pt>
                <c:pt idx="1078">
                  <c:v>47038</c:v>
                </c:pt>
                <c:pt idx="1079">
                  <c:v>47045</c:v>
                </c:pt>
                <c:pt idx="1080">
                  <c:v>47052</c:v>
                </c:pt>
                <c:pt idx="1081">
                  <c:v>47059</c:v>
                </c:pt>
                <c:pt idx="1082">
                  <c:v>47066</c:v>
                </c:pt>
                <c:pt idx="1083">
                  <c:v>47073</c:v>
                </c:pt>
                <c:pt idx="1084">
                  <c:v>47080</c:v>
                </c:pt>
                <c:pt idx="1085">
                  <c:v>47087</c:v>
                </c:pt>
                <c:pt idx="1086">
                  <c:v>47094</c:v>
                </c:pt>
                <c:pt idx="1087">
                  <c:v>47101</c:v>
                </c:pt>
                <c:pt idx="1088">
                  <c:v>47108</c:v>
                </c:pt>
                <c:pt idx="1089">
                  <c:v>47116</c:v>
                </c:pt>
                <c:pt idx="1090">
                  <c:v>47123</c:v>
                </c:pt>
                <c:pt idx="1091">
                  <c:v>47130</c:v>
                </c:pt>
                <c:pt idx="1092">
                  <c:v>47137</c:v>
                </c:pt>
                <c:pt idx="1093">
                  <c:v>47144</c:v>
                </c:pt>
                <c:pt idx="1094">
                  <c:v>47151</c:v>
                </c:pt>
                <c:pt idx="1095">
                  <c:v>47158</c:v>
                </c:pt>
                <c:pt idx="1096">
                  <c:v>47165</c:v>
                </c:pt>
                <c:pt idx="1097">
                  <c:v>47172</c:v>
                </c:pt>
                <c:pt idx="1098">
                  <c:v>47179</c:v>
                </c:pt>
                <c:pt idx="1099">
                  <c:v>47186</c:v>
                </c:pt>
                <c:pt idx="1100">
                  <c:v>47193</c:v>
                </c:pt>
                <c:pt idx="1101">
                  <c:v>47200</c:v>
                </c:pt>
                <c:pt idx="1102">
                  <c:v>47211</c:v>
                </c:pt>
                <c:pt idx="1103">
                  <c:v>47214</c:v>
                </c:pt>
                <c:pt idx="1104">
                  <c:v>47221</c:v>
                </c:pt>
                <c:pt idx="1105">
                  <c:v>47228</c:v>
                </c:pt>
                <c:pt idx="1106">
                  <c:v>47235</c:v>
                </c:pt>
                <c:pt idx="1107">
                  <c:v>47242</c:v>
                </c:pt>
                <c:pt idx="1108">
                  <c:v>47252</c:v>
                </c:pt>
                <c:pt idx="1109">
                  <c:v>47256</c:v>
                </c:pt>
                <c:pt idx="1110">
                  <c:v>47263</c:v>
                </c:pt>
                <c:pt idx="1111">
                  <c:v>47270</c:v>
                </c:pt>
                <c:pt idx="1112">
                  <c:v>47277</c:v>
                </c:pt>
                <c:pt idx="1113">
                  <c:v>47284</c:v>
                </c:pt>
                <c:pt idx="1114">
                  <c:v>47294</c:v>
                </c:pt>
                <c:pt idx="1115">
                  <c:v>47298</c:v>
                </c:pt>
                <c:pt idx="1116">
                  <c:v>47305</c:v>
                </c:pt>
                <c:pt idx="1117">
                  <c:v>47312</c:v>
                </c:pt>
                <c:pt idx="1118">
                  <c:v>47319</c:v>
                </c:pt>
                <c:pt idx="1119">
                  <c:v>47326</c:v>
                </c:pt>
                <c:pt idx="1120">
                  <c:v>47333</c:v>
                </c:pt>
                <c:pt idx="1121">
                  <c:v>47340</c:v>
                </c:pt>
                <c:pt idx="1122">
                  <c:v>47347</c:v>
                </c:pt>
                <c:pt idx="1123">
                  <c:v>47354</c:v>
                </c:pt>
                <c:pt idx="1124">
                  <c:v>47361</c:v>
                </c:pt>
                <c:pt idx="1125">
                  <c:v>47368</c:v>
                </c:pt>
                <c:pt idx="1126">
                  <c:v>47375</c:v>
                </c:pt>
                <c:pt idx="1127">
                  <c:v>47382</c:v>
                </c:pt>
                <c:pt idx="1128">
                  <c:v>47389</c:v>
                </c:pt>
                <c:pt idx="1129">
                  <c:v>47396</c:v>
                </c:pt>
                <c:pt idx="1130">
                  <c:v>47403</c:v>
                </c:pt>
                <c:pt idx="1131">
                  <c:v>47410</c:v>
                </c:pt>
                <c:pt idx="1132">
                  <c:v>47417</c:v>
                </c:pt>
                <c:pt idx="1133">
                  <c:v>47424</c:v>
                </c:pt>
                <c:pt idx="1134">
                  <c:v>47431</c:v>
                </c:pt>
                <c:pt idx="1135">
                  <c:v>47438</c:v>
                </c:pt>
                <c:pt idx="1136">
                  <c:v>47445</c:v>
                </c:pt>
                <c:pt idx="1137">
                  <c:v>47452</c:v>
                </c:pt>
                <c:pt idx="1138">
                  <c:v>47459</c:v>
                </c:pt>
                <c:pt idx="1139">
                  <c:v>47466</c:v>
                </c:pt>
                <c:pt idx="1140">
                  <c:v>47473</c:v>
                </c:pt>
                <c:pt idx="1141">
                  <c:v>47485</c:v>
                </c:pt>
                <c:pt idx="1142">
                  <c:v>47490</c:v>
                </c:pt>
                <c:pt idx="1143">
                  <c:v>47497</c:v>
                </c:pt>
                <c:pt idx="1144">
                  <c:v>47504</c:v>
                </c:pt>
                <c:pt idx="1145">
                  <c:v>47511</c:v>
                </c:pt>
                <c:pt idx="1146">
                  <c:v>47518</c:v>
                </c:pt>
                <c:pt idx="1147">
                  <c:v>47525</c:v>
                </c:pt>
                <c:pt idx="1148">
                  <c:v>47532</c:v>
                </c:pt>
                <c:pt idx="1149">
                  <c:v>47539</c:v>
                </c:pt>
                <c:pt idx="1150">
                  <c:v>47546</c:v>
                </c:pt>
                <c:pt idx="1151">
                  <c:v>47553</c:v>
                </c:pt>
                <c:pt idx="1152">
                  <c:v>47560</c:v>
                </c:pt>
                <c:pt idx="1153">
                  <c:v>47567</c:v>
                </c:pt>
                <c:pt idx="1154">
                  <c:v>47574</c:v>
                </c:pt>
                <c:pt idx="1155">
                  <c:v>47581</c:v>
                </c:pt>
                <c:pt idx="1156">
                  <c:v>47588</c:v>
                </c:pt>
                <c:pt idx="1157">
                  <c:v>47597</c:v>
                </c:pt>
                <c:pt idx="1158">
                  <c:v>47602</c:v>
                </c:pt>
                <c:pt idx="1159">
                  <c:v>47609</c:v>
                </c:pt>
                <c:pt idx="1160">
                  <c:v>47616</c:v>
                </c:pt>
                <c:pt idx="1161">
                  <c:v>47623</c:v>
                </c:pt>
                <c:pt idx="1162">
                  <c:v>47630</c:v>
                </c:pt>
                <c:pt idx="1163">
                  <c:v>47638</c:v>
                </c:pt>
                <c:pt idx="1164">
                  <c:v>47646</c:v>
                </c:pt>
                <c:pt idx="1165">
                  <c:v>47652</c:v>
                </c:pt>
                <c:pt idx="1166">
                  <c:v>47660</c:v>
                </c:pt>
                <c:pt idx="1167">
                  <c:v>47667</c:v>
                </c:pt>
                <c:pt idx="1168">
                  <c:v>47674</c:v>
                </c:pt>
                <c:pt idx="1169">
                  <c:v>47681</c:v>
                </c:pt>
                <c:pt idx="1170">
                  <c:v>47688</c:v>
                </c:pt>
                <c:pt idx="1171">
                  <c:v>47695</c:v>
                </c:pt>
                <c:pt idx="1172">
                  <c:v>47702</c:v>
                </c:pt>
                <c:pt idx="1173">
                  <c:v>47709</c:v>
                </c:pt>
                <c:pt idx="1174">
                  <c:v>47716</c:v>
                </c:pt>
                <c:pt idx="1175">
                  <c:v>47723</c:v>
                </c:pt>
                <c:pt idx="1176">
                  <c:v>47730</c:v>
                </c:pt>
                <c:pt idx="1177">
                  <c:v>47737</c:v>
                </c:pt>
                <c:pt idx="1178">
                  <c:v>47744</c:v>
                </c:pt>
                <c:pt idx="1179">
                  <c:v>47751</c:v>
                </c:pt>
                <c:pt idx="1180">
                  <c:v>47758</c:v>
                </c:pt>
                <c:pt idx="1181">
                  <c:v>47765</c:v>
                </c:pt>
                <c:pt idx="1182">
                  <c:v>47772</c:v>
                </c:pt>
                <c:pt idx="1183">
                  <c:v>47779</c:v>
                </c:pt>
                <c:pt idx="1184">
                  <c:v>47786</c:v>
                </c:pt>
                <c:pt idx="1185">
                  <c:v>47793</c:v>
                </c:pt>
                <c:pt idx="1186">
                  <c:v>47800</c:v>
                </c:pt>
                <c:pt idx="1187">
                  <c:v>47807</c:v>
                </c:pt>
                <c:pt idx="1188">
                  <c:v>47814</c:v>
                </c:pt>
                <c:pt idx="1189">
                  <c:v>47821</c:v>
                </c:pt>
                <c:pt idx="1190">
                  <c:v>47828</c:v>
                </c:pt>
                <c:pt idx="1191">
                  <c:v>47835</c:v>
                </c:pt>
                <c:pt idx="1192">
                  <c:v>47847</c:v>
                </c:pt>
                <c:pt idx="1193">
                  <c:v>47851</c:v>
                </c:pt>
                <c:pt idx="1194">
                  <c:v>47857</c:v>
                </c:pt>
                <c:pt idx="1195">
                  <c:v>47864</c:v>
                </c:pt>
                <c:pt idx="1196">
                  <c:v>47871</c:v>
                </c:pt>
                <c:pt idx="1197">
                  <c:v>47878</c:v>
                </c:pt>
                <c:pt idx="1198">
                  <c:v>47885</c:v>
                </c:pt>
                <c:pt idx="1199">
                  <c:v>47892</c:v>
                </c:pt>
                <c:pt idx="1200">
                  <c:v>47899</c:v>
                </c:pt>
                <c:pt idx="1201">
                  <c:v>47906</c:v>
                </c:pt>
                <c:pt idx="1202">
                  <c:v>47913</c:v>
                </c:pt>
                <c:pt idx="1203">
                  <c:v>47920</c:v>
                </c:pt>
                <c:pt idx="1204">
                  <c:v>47927</c:v>
                </c:pt>
                <c:pt idx="1205">
                  <c:v>47934</c:v>
                </c:pt>
                <c:pt idx="1206">
                  <c:v>47941</c:v>
                </c:pt>
                <c:pt idx="1207">
                  <c:v>47948</c:v>
                </c:pt>
                <c:pt idx="1208">
                  <c:v>47955</c:v>
                </c:pt>
                <c:pt idx="1209">
                  <c:v>47962</c:v>
                </c:pt>
                <c:pt idx="1210">
                  <c:v>47970</c:v>
                </c:pt>
                <c:pt idx="1211">
                  <c:v>47976</c:v>
                </c:pt>
                <c:pt idx="1212">
                  <c:v>47983</c:v>
                </c:pt>
                <c:pt idx="1213">
                  <c:v>47991</c:v>
                </c:pt>
                <c:pt idx="1214">
                  <c:v>47997</c:v>
                </c:pt>
                <c:pt idx="1215">
                  <c:v>48004</c:v>
                </c:pt>
                <c:pt idx="1216">
                  <c:v>48011</c:v>
                </c:pt>
                <c:pt idx="1217">
                  <c:v>48018</c:v>
                </c:pt>
                <c:pt idx="1218">
                  <c:v>48025</c:v>
                </c:pt>
                <c:pt idx="1219">
                  <c:v>48032</c:v>
                </c:pt>
                <c:pt idx="1220">
                  <c:v>48039</c:v>
                </c:pt>
                <c:pt idx="1221">
                  <c:v>48046</c:v>
                </c:pt>
                <c:pt idx="1222">
                  <c:v>48053</c:v>
                </c:pt>
                <c:pt idx="1223">
                  <c:v>48060</c:v>
                </c:pt>
                <c:pt idx="1224">
                  <c:v>48067</c:v>
                </c:pt>
                <c:pt idx="1225">
                  <c:v>48074</c:v>
                </c:pt>
                <c:pt idx="1226">
                  <c:v>48081</c:v>
                </c:pt>
                <c:pt idx="1227">
                  <c:v>48088</c:v>
                </c:pt>
                <c:pt idx="1228">
                  <c:v>48095</c:v>
                </c:pt>
                <c:pt idx="1229">
                  <c:v>48102</c:v>
                </c:pt>
                <c:pt idx="1230">
                  <c:v>48109</c:v>
                </c:pt>
                <c:pt idx="1231">
                  <c:v>48116</c:v>
                </c:pt>
                <c:pt idx="1232">
                  <c:v>48123</c:v>
                </c:pt>
                <c:pt idx="1233">
                  <c:v>48130</c:v>
                </c:pt>
                <c:pt idx="1234">
                  <c:v>48137</c:v>
                </c:pt>
                <c:pt idx="1235">
                  <c:v>48144</c:v>
                </c:pt>
                <c:pt idx="1236">
                  <c:v>48151</c:v>
                </c:pt>
                <c:pt idx="1237">
                  <c:v>48158</c:v>
                </c:pt>
                <c:pt idx="1238">
                  <c:v>48165</c:v>
                </c:pt>
                <c:pt idx="1239">
                  <c:v>48172</c:v>
                </c:pt>
                <c:pt idx="1240">
                  <c:v>48179</c:v>
                </c:pt>
                <c:pt idx="1241">
                  <c:v>48186</c:v>
                </c:pt>
                <c:pt idx="1242">
                  <c:v>48193</c:v>
                </c:pt>
                <c:pt idx="1243">
                  <c:v>48200</c:v>
                </c:pt>
                <c:pt idx="1244">
                  <c:v>48212</c:v>
                </c:pt>
                <c:pt idx="1245">
                  <c:v>48218</c:v>
                </c:pt>
                <c:pt idx="1246">
                  <c:v>48222</c:v>
                </c:pt>
                <c:pt idx="1247">
                  <c:v>48229</c:v>
                </c:pt>
                <c:pt idx="1248">
                  <c:v>48236</c:v>
                </c:pt>
                <c:pt idx="1249">
                  <c:v>48243</c:v>
                </c:pt>
                <c:pt idx="1250">
                  <c:v>48250</c:v>
                </c:pt>
                <c:pt idx="1251">
                  <c:v>48257</c:v>
                </c:pt>
                <c:pt idx="1252">
                  <c:v>48264</c:v>
                </c:pt>
                <c:pt idx="1253">
                  <c:v>48271</c:v>
                </c:pt>
                <c:pt idx="1254">
                  <c:v>48278</c:v>
                </c:pt>
                <c:pt idx="1255">
                  <c:v>48285</c:v>
                </c:pt>
                <c:pt idx="1256">
                  <c:v>48292</c:v>
                </c:pt>
                <c:pt idx="1257">
                  <c:v>48303</c:v>
                </c:pt>
                <c:pt idx="1258">
                  <c:v>48306</c:v>
                </c:pt>
                <c:pt idx="1259">
                  <c:v>48313</c:v>
                </c:pt>
                <c:pt idx="1260">
                  <c:v>48320</c:v>
                </c:pt>
                <c:pt idx="1261">
                  <c:v>48327</c:v>
                </c:pt>
                <c:pt idx="1262">
                  <c:v>48334</c:v>
                </c:pt>
                <c:pt idx="1263">
                  <c:v>48344</c:v>
                </c:pt>
                <c:pt idx="1264">
                  <c:v>48348</c:v>
                </c:pt>
                <c:pt idx="1265">
                  <c:v>48355</c:v>
                </c:pt>
                <c:pt idx="1266">
                  <c:v>48362</c:v>
                </c:pt>
                <c:pt idx="1267">
                  <c:v>48369</c:v>
                </c:pt>
                <c:pt idx="1268">
                  <c:v>48376</c:v>
                </c:pt>
                <c:pt idx="1269">
                  <c:v>48383</c:v>
                </c:pt>
                <c:pt idx="1270">
                  <c:v>48393</c:v>
                </c:pt>
                <c:pt idx="1271">
                  <c:v>48397</c:v>
                </c:pt>
                <c:pt idx="1272">
                  <c:v>48404</c:v>
                </c:pt>
                <c:pt idx="1273">
                  <c:v>48411</c:v>
                </c:pt>
                <c:pt idx="1274">
                  <c:v>48418</c:v>
                </c:pt>
                <c:pt idx="1275">
                  <c:v>48425</c:v>
                </c:pt>
                <c:pt idx="1276">
                  <c:v>48432</c:v>
                </c:pt>
                <c:pt idx="1277">
                  <c:v>48439</c:v>
                </c:pt>
                <c:pt idx="1278">
                  <c:v>48446</c:v>
                </c:pt>
                <c:pt idx="1279">
                  <c:v>48453</c:v>
                </c:pt>
                <c:pt idx="1280">
                  <c:v>48460</c:v>
                </c:pt>
                <c:pt idx="1281">
                  <c:v>48467</c:v>
                </c:pt>
                <c:pt idx="1282">
                  <c:v>48474</c:v>
                </c:pt>
                <c:pt idx="1283">
                  <c:v>48481</c:v>
                </c:pt>
                <c:pt idx="1284">
                  <c:v>48488</c:v>
                </c:pt>
                <c:pt idx="1285">
                  <c:v>48495</c:v>
                </c:pt>
                <c:pt idx="1286">
                  <c:v>48502</c:v>
                </c:pt>
                <c:pt idx="1287">
                  <c:v>48509</c:v>
                </c:pt>
                <c:pt idx="1288">
                  <c:v>48516</c:v>
                </c:pt>
                <c:pt idx="1289">
                  <c:v>48523</c:v>
                </c:pt>
                <c:pt idx="1290">
                  <c:v>48530</c:v>
                </c:pt>
                <c:pt idx="1291">
                  <c:v>48537</c:v>
                </c:pt>
                <c:pt idx="1292">
                  <c:v>48544</c:v>
                </c:pt>
                <c:pt idx="1293">
                  <c:v>48551</c:v>
                </c:pt>
                <c:pt idx="1294">
                  <c:v>48558</c:v>
                </c:pt>
                <c:pt idx="1295">
                  <c:v>48565</c:v>
                </c:pt>
                <c:pt idx="1296">
                  <c:v>48575</c:v>
                </c:pt>
                <c:pt idx="1297">
                  <c:v>48582</c:v>
                </c:pt>
                <c:pt idx="1298">
                  <c:v>48589</c:v>
                </c:pt>
                <c:pt idx="1299">
                  <c:v>48593</c:v>
                </c:pt>
                <c:pt idx="1300">
                  <c:v>48600</c:v>
                </c:pt>
                <c:pt idx="1301">
                  <c:v>48607</c:v>
                </c:pt>
                <c:pt idx="1302">
                  <c:v>48614</c:v>
                </c:pt>
                <c:pt idx="1303">
                  <c:v>48621</c:v>
                </c:pt>
                <c:pt idx="1304">
                  <c:v>48628</c:v>
                </c:pt>
                <c:pt idx="1305">
                  <c:v>48635</c:v>
                </c:pt>
                <c:pt idx="1306">
                  <c:v>48642</c:v>
                </c:pt>
                <c:pt idx="1307">
                  <c:v>48649</c:v>
                </c:pt>
                <c:pt idx="1308">
                  <c:v>48656</c:v>
                </c:pt>
                <c:pt idx="1309">
                  <c:v>48663</c:v>
                </c:pt>
                <c:pt idx="1310">
                  <c:v>48670</c:v>
                </c:pt>
                <c:pt idx="1311">
                  <c:v>48677</c:v>
                </c:pt>
                <c:pt idx="1312">
                  <c:v>48688</c:v>
                </c:pt>
                <c:pt idx="1313">
                  <c:v>48691</c:v>
                </c:pt>
                <c:pt idx="1314">
                  <c:v>48698</c:v>
                </c:pt>
                <c:pt idx="1315">
                  <c:v>48705</c:v>
                </c:pt>
                <c:pt idx="1316">
                  <c:v>48712</c:v>
                </c:pt>
                <c:pt idx="1317">
                  <c:v>48719</c:v>
                </c:pt>
                <c:pt idx="1318">
                  <c:v>48729</c:v>
                </c:pt>
                <c:pt idx="1319">
                  <c:v>48733</c:v>
                </c:pt>
                <c:pt idx="1320">
                  <c:v>48740</c:v>
                </c:pt>
                <c:pt idx="1321">
                  <c:v>48747</c:v>
                </c:pt>
                <c:pt idx="1322">
                  <c:v>48757</c:v>
                </c:pt>
                <c:pt idx="1323">
                  <c:v>48761</c:v>
                </c:pt>
                <c:pt idx="1324">
                  <c:v>48768</c:v>
                </c:pt>
                <c:pt idx="1325">
                  <c:v>48775</c:v>
                </c:pt>
                <c:pt idx="1326">
                  <c:v>48782</c:v>
                </c:pt>
                <c:pt idx="1327">
                  <c:v>48789</c:v>
                </c:pt>
                <c:pt idx="1328">
                  <c:v>48796</c:v>
                </c:pt>
                <c:pt idx="1329">
                  <c:v>48803</c:v>
                </c:pt>
                <c:pt idx="1330">
                  <c:v>48810</c:v>
                </c:pt>
                <c:pt idx="1331">
                  <c:v>48817</c:v>
                </c:pt>
                <c:pt idx="1332">
                  <c:v>48824</c:v>
                </c:pt>
                <c:pt idx="1333">
                  <c:v>48831</c:v>
                </c:pt>
                <c:pt idx="1334">
                  <c:v>48838</c:v>
                </c:pt>
                <c:pt idx="1335">
                  <c:v>48845</c:v>
                </c:pt>
                <c:pt idx="1336">
                  <c:v>48852</c:v>
                </c:pt>
                <c:pt idx="1337">
                  <c:v>48859</c:v>
                </c:pt>
                <c:pt idx="1338">
                  <c:v>48866</c:v>
                </c:pt>
                <c:pt idx="1339">
                  <c:v>48873</c:v>
                </c:pt>
                <c:pt idx="1340">
                  <c:v>48880</c:v>
                </c:pt>
                <c:pt idx="1341">
                  <c:v>48887</c:v>
                </c:pt>
                <c:pt idx="1342">
                  <c:v>48894</c:v>
                </c:pt>
                <c:pt idx="1343">
                  <c:v>48901</c:v>
                </c:pt>
                <c:pt idx="1344">
                  <c:v>48908</c:v>
                </c:pt>
                <c:pt idx="1345">
                  <c:v>48915</c:v>
                </c:pt>
                <c:pt idx="1346">
                  <c:v>48922</c:v>
                </c:pt>
                <c:pt idx="1347">
                  <c:v>48929</c:v>
                </c:pt>
                <c:pt idx="1348">
                  <c:v>48936</c:v>
                </c:pt>
                <c:pt idx="1349">
                  <c:v>48943</c:v>
                </c:pt>
                <c:pt idx="1350">
                  <c:v>48953</c:v>
                </c:pt>
                <c:pt idx="1351">
                  <c:v>48957</c:v>
                </c:pt>
                <c:pt idx="1352">
                  <c:v>48964</c:v>
                </c:pt>
                <c:pt idx="1353">
                  <c:v>48971</c:v>
                </c:pt>
                <c:pt idx="1354">
                  <c:v>48978</c:v>
                </c:pt>
                <c:pt idx="1355">
                  <c:v>48985</c:v>
                </c:pt>
                <c:pt idx="1356">
                  <c:v>48992</c:v>
                </c:pt>
                <c:pt idx="1357">
                  <c:v>48999</c:v>
                </c:pt>
                <c:pt idx="1358">
                  <c:v>49006</c:v>
                </c:pt>
                <c:pt idx="1359">
                  <c:v>49013</c:v>
                </c:pt>
                <c:pt idx="1360">
                  <c:v>49020</c:v>
                </c:pt>
                <c:pt idx="1361">
                  <c:v>49027</c:v>
                </c:pt>
                <c:pt idx="1362">
                  <c:v>49034</c:v>
                </c:pt>
                <c:pt idx="1363">
                  <c:v>49045</c:v>
                </c:pt>
                <c:pt idx="1364">
                  <c:v>49048</c:v>
                </c:pt>
                <c:pt idx="1365">
                  <c:v>49055</c:v>
                </c:pt>
                <c:pt idx="1366">
                  <c:v>49062</c:v>
                </c:pt>
                <c:pt idx="1367">
                  <c:v>49069</c:v>
                </c:pt>
                <c:pt idx="1368">
                  <c:v>49076</c:v>
                </c:pt>
                <c:pt idx="1369">
                  <c:v>49086</c:v>
                </c:pt>
                <c:pt idx="1370">
                  <c:v>49090</c:v>
                </c:pt>
                <c:pt idx="1371">
                  <c:v>49097</c:v>
                </c:pt>
                <c:pt idx="1372">
                  <c:v>49104</c:v>
                </c:pt>
                <c:pt idx="1373">
                  <c:v>49111</c:v>
                </c:pt>
                <c:pt idx="1374">
                  <c:v>49121</c:v>
                </c:pt>
                <c:pt idx="1375">
                  <c:v>49125</c:v>
                </c:pt>
                <c:pt idx="1376">
                  <c:v>49132</c:v>
                </c:pt>
                <c:pt idx="1377">
                  <c:v>49139</c:v>
                </c:pt>
                <c:pt idx="1378">
                  <c:v>49146</c:v>
                </c:pt>
                <c:pt idx="1379">
                  <c:v>49153</c:v>
                </c:pt>
                <c:pt idx="1380">
                  <c:v>49160</c:v>
                </c:pt>
                <c:pt idx="1381">
                  <c:v>49167</c:v>
                </c:pt>
                <c:pt idx="1382">
                  <c:v>49174</c:v>
                </c:pt>
                <c:pt idx="1383">
                  <c:v>49181</c:v>
                </c:pt>
                <c:pt idx="1384">
                  <c:v>49188</c:v>
                </c:pt>
                <c:pt idx="1385">
                  <c:v>49195</c:v>
                </c:pt>
                <c:pt idx="1386">
                  <c:v>49202</c:v>
                </c:pt>
                <c:pt idx="1387">
                  <c:v>49209</c:v>
                </c:pt>
                <c:pt idx="1388">
                  <c:v>49216</c:v>
                </c:pt>
                <c:pt idx="1389">
                  <c:v>49223</c:v>
                </c:pt>
                <c:pt idx="1390">
                  <c:v>49230</c:v>
                </c:pt>
                <c:pt idx="1391">
                  <c:v>49237</c:v>
                </c:pt>
                <c:pt idx="1392">
                  <c:v>49244</c:v>
                </c:pt>
                <c:pt idx="1393">
                  <c:v>49251</c:v>
                </c:pt>
                <c:pt idx="1394">
                  <c:v>49258</c:v>
                </c:pt>
                <c:pt idx="1395">
                  <c:v>49265</c:v>
                </c:pt>
                <c:pt idx="1396">
                  <c:v>49272</c:v>
                </c:pt>
                <c:pt idx="1397">
                  <c:v>49279</c:v>
                </c:pt>
                <c:pt idx="1398">
                  <c:v>49286</c:v>
                </c:pt>
                <c:pt idx="1399">
                  <c:v>49293</c:v>
                </c:pt>
                <c:pt idx="1400">
                  <c:v>49300</c:v>
                </c:pt>
                <c:pt idx="1401">
                  <c:v>49307</c:v>
                </c:pt>
                <c:pt idx="1402">
                  <c:v>49314</c:v>
                </c:pt>
                <c:pt idx="1403">
                  <c:v>49321</c:v>
                </c:pt>
                <c:pt idx="1404">
                  <c:v>49328</c:v>
                </c:pt>
                <c:pt idx="1405">
                  <c:v>49335</c:v>
                </c:pt>
                <c:pt idx="1406">
                  <c:v>49342</c:v>
                </c:pt>
                <c:pt idx="1407">
                  <c:v>49349</c:v>
                </c:pt>
                <c:pt idx="1408">
                  <c:v>49356</c:v>
                </c:pt>
                <c:pt idx="1409">
                  <c:v>49363</c:v>
                </c:pt>
                <c:pt idx="1410">
                  <c:v>49370</c:v>
                </c:pt>
                <c:pt idx="1411">
                  <c:v>49377</c:v>
                </c:pt>
                <c:pt idx="1412">
                  <c:v>49384</c:v>
                </c:pt>
                <c:pt idx="1413">
                  <c:v>49395</c:v>
                </c:pt>
                <c:pt idx="1414">
                  <c:v>49398</c:v>
                </c:pt>
                <c:pt idx="1415">
                  <c:v>49405</c:v>
                </c:pt>
                <c:pt idx="1416">
                  <c:v>49412</c:v>
                </c:pt>
                <c:pt idx="1417">
                  <c:v>49419</c:v>
                </c:pt>
                <c:pt idx="1418">
                  <c:v>49426</c:v>
                </c:pt>
                <c:pt idx="1419">
                  <c:v>49436</c:v>
                </c:pt>
                <c:pt idx="1420">
                  <c:v>49440</c:v>
                </c:pt>
                <c:pt idx="1421">
                  <c:v>49447</c:v>
                </c:pt>
                <c:pt idx="1422">
                  <c:v>49454</c:v>
                </c:pt>
                <c:pt idx="1423">
                  <c:v>49461</c:v>
                </c:pt>
                <c:pt idx="1424">
                  <c:v>49468</c:v>
                </c:pt>
                <c:pt idx="1425">
                  <c:v>49475</c:v>
                </c:pt>
                <c:pt idx="1426">
                  <c:v>49485</c:v>
                </c:pt>
                <c:pt idx="1427">
                  <c:v>49489</c:v>
                </c:pt>
                <c:pt idx="1428">
                  <c:v>49496</c:v>
                </c:pt>
                <c:pt idx="1429">
                  <c:v>49503</c:v>
                </c:pt>
                <c:pt idx="1430">
                  <c:v>49510</c:v>
                </c:pt>
                <c:pt idx="1431">
                  <c:v>49517</c:v>
                </c:pt>
                <c:pt idx="1432">
                  <c:v>49524</c:v>
                </c:pt>
                <c:pt idx="1433">
                  <c:v>49531</c:v>
                </c:pt>
                <c:pt idx="1434">
                  <c:v>49538</c:v>
                </c:pt>
                <c:pt idx="1435">
                  <c:v>49545</c:v>
                </c:pt>
                <c:pt idx="1436">
                  <c:v>49552</c:v>
                </c:pt>
                <c:pt idx="1437">
                  <c:v>49559</c:v>
                </c:pt>
                <c:pt idx="1438">
                  <c:v>49566</c:v>
                </c:pt>
                <c:pt idx="1439">
                  <c:v>49573</c:v>
                </c:pt>
                <c:pt idx="1440">
                  <c:v>49580</c:v>
                </c:pt>
                <c:pt idx="1441">
                  <c:v>49587</c:v>
                </c:pt>
                <c:pt idx="1442">
                  <c:v>49594</c:v>
                </c:pt>
                <c:pt idx="1443">
                  <c:v>49601</c:v>
                </c:pt>
                <c:pt idx="1444">
                  <c:v>49608</c:v>
                </c:pt>
                <c:pt idx="1445">
                  <c:v>49615</c:v>
                </c:pt>
                <c:pt idx="1446">
                  <c:v>49622</c:v>
                </c:pt>
                <c:pt idx="1447">
                  <c:v>49629</c:v>
                </c:pt>
                <c:pt idx="1448">
                  <c:v>49636</c:v>
                </c:pt>
                <c:pt idx="1449">
                  <c:v>49643</c:v>
                </c:pt>
                <c:pt idx="1450">
                  <c:v>49650</c:v>
                </c:pt>
                <c:pt idx="1451">
                  <c:v>49657</c:v>
                </c:pt>
                <c:pt idx="1452">
                  <c:v>49664</c:v>
                </c:pt>
                <c:pt idx="1453">
                  <c:v>49676</c:v>
                </c:pt>
                <c:pt idx="1454">
                  <c:v>49681</c:v>
                </c:pt>
                <c:pt idx="1455">
                  <c:v>49688</c:v>
                </c:pt>
                <c:pt idx="1456">
                  <c:v>49695</c:v>
                </c:pt>
                <c:pt idx="1457">
                  <c:v>49702</c:v>
                </c:pt>
                <c:pt idx="1458">
                  <c:v>49709</c:v>
                </c:pt>
                <c:pt idx="1459">
                  <c:v>49716</c:v>
                </c:pt>
                <c:pt idx="1460">
                  <c:v>49723</c:v>
                </c:pt>
                <c:pt idx="1461">
                  <c:v>49730</c:v>
                </c:pt>
                <c:pt idx="1462">
                  <c:v>49737</c:v>
                </c:pt>
                <c:pt idx="1463">
                  <c:v>49744</c:v>
                </c:pt>
                <c:pt idx="1464">
                  <c:v>49751</c:v>
                </c:pt>
                <c:pt idx="1465">
                  <c:v>49758</c:v>
                </c:pt>
                <c:pt idx="1466">
                  <c:v>49765</c:v>
                </c:pt>
                <c:pt idx="1467">
                  <c:v>49772</c:v>
                </c:pt>
                <c:pt idx="1468">
                  <c:v>49781</c:v>
                </c:pt>
                <c:pt idx="1469">
                  <c:v>49786</c:v>
                </c:pt>
                <c:pt idx="1470">
                  <c:v>49793</c:v>
                </c:pt>
                <c:pt idx="1471">
                  <c:v>49801</c:v>
                </c:pt>
                <c:pt idx="1472">
                  <c:v>49808</c:v>
                </c:pt>
                <c:pt idx="1473">
                  <c:v>49815</c:v>
                </c:pt>
                <c:pt idx="1474">
                  <c:v>49822</c:v>
                </c:pt>
                <c:pt idx="1475">
                  <c:v>49830</c:v>
                </c:pt>
                <c:pt idx="1476">
                  <c:v>49836</c:v>
                </c:pt>
                <c:pt idx="1477">
                  <c:v>49843</c:v>
                </c:pt>
                <c:pt idx="1478">
                  <c:v>49851</c:v>
                </c:pt>
                <c:pt idx="1479">
                  <c:v>49858</c:v>
                </c:pt>
                <c:pt idx="1480">
                  <c:v>49865</c:v>
                </c:pt>
                <c:pt idx="1481">
                  <c:v>49872</c:v>
                </c:pt>
                <c:pt idx="1482">
                  <c:v>49879</c:v>
                </c:pt>
                <c:pt idx="1483">
                  <c:v>49886</c:v>
                </c:pt>
                <c:pt idx="1484">
                  <c:v>49893</c:v>
                </c:pt>
                <c:pt idx="1485">
                  <c:v>49900</c:v>
                </c:pt>
                <c:pt idx="1486">
                  <c:v>49907</c:v>
                </c:pt>
                <c:pt idx="1487">
                  <c:v>49914</c:v>
                </c:pt>
                <c:pt idx="1488">
                  <c:v>49921</c:v>
                </c:pt>
                <c:pt idx="1489">
                  <c:v>49928</c:v>
                </c:pt>
                <c:pt idx="1490">
                  <c:v>49935</c:v>
                </c:pt>
                <c:pt idx="1491">
                  <c:v>49942</c:v>
                </c:pt>
                <c:pt idx="1492">
                  <c:v>49949</c:v>
                </c:pt>
                <c:pt idx="1493">
                  <c:v>49956</c:v>
                </c:pt>
                <c:pt idx="1494">
                  <c:v>49963</c:v>
                </c:pt>
                <c:pt idx="1495">
                  <c:v>49970</c:v>
                </c:pt>
                <c:pt idx="1496">
                  <c:v>49977</c:v>
                </c:pt>
                <c:pt idx="1497">
                  <c:v>49984</c:v>
                </c:pt>
                <c:pt idx="1498">
                  <c:v>49991</c:v>
                </c:pt>
                <c:pt idx="1499">
                  <c:v>49998</c:v>
                </c:pt>
                <c:pt idx="1500">
                  <c:v>50005</c:v>
                </c:pt>
                <c:pt idx="1501">
                  <c:v>50012</c:v>
                </c:pt>
                <c:pt idx="1502">
                  <c:v>50019</c:v>
                </c:pt>
                <c:pt idx="1503">
                  <c:v>50026</c:v>
                </c:pt>
                <c:pt idx="1504">
                  <c:v>50038</c:v>
                </c:pt>
                <c:pt idx="1505">
                  <c:v>50042</c:v>
                </c:pt>
                <c:pt idx="1506">
                  <c:v>50048</c:v>
                </c:pt>
                <c:pt idx="1507">
                  <c:v>50054</c:v>
                </c:pt>
                <c:pt idx="1508">
                  <c:v>50061</c:v>
                </c:pt>
                <c:pt idx="1509">
                  <c:v>50068</c:v>
                </c:pt>
                <c:pt idx="1510">
                  <c:v>50075</c:v>
                </c:pt>
                <c:pt idx="1511">
                  <c:v>50082</c:v>
                </c:pt>
                <c:pt idx="1512">
                  <c:v>50089</c:v>
                </c:pt>
                <c:pt idx="1513">
                  <c:v>50096</c:v>
                </c:pt>
                <c:pt idx="1514">
                  <c:v>50103</c:v>
                </c:pt>
                <c:pt idx="1515">
                  <c:v>50110</c:v>
                </c:pt>
                <c:pt idx="1516">
                  <c:v>50117</c:v>
                </c:pt>
                <c:pt idx="1517">
                  <c:v>50124</c:v>
                </c:pt>
                <c:pt idx="1518">
                  <c:v>50131</c:v>
                </c:pt>
                <c:pt idx="1519">
                  <c:v>50139</c:v>
                </c:pt>
                <c:pt idx="1520">
                  <c:v>50146</c:v>
                </c:pt>
                <c:pt idx="1521">
                  <c:v>50153</c:v>
                </c:pt>
                <c:pt idx="1522">
                  <c:v>50160</c:v>
                </c:pt>
                <c:pt idx="1523">
                  <c:v>50167</c:v>
                </c:pt>
                <c:pt idx="1524">
                  <c:v>50175</c:v>
                </c:pt>
                <c:pt idx="1525">
                  <c:v>50181</c:v>
                </c:pt>
                <c:pt idx="1526">
                  <c:v>50188</c:v>
                </c:pt>
                <c:pt idx="1527">
                  <c:v>50195</c:v>
                </c:pt>
                <c:pt idx="1528">
                  <c:v>50202</c:v>
                </c:pt>
                <c:pt idx="1529">
                  <c:v>50209</c:v>
                </c:pt>
                <c:pt idx="1530">
                  <c:v>50216</c:v>
                </c:pt>
                <c:pt idx="1531">
                  <c:v>50223</c:v>
                </c:pt>
                <c:pt idx="1532">
                  <c:v>50230</c:v>
                </c:pt>
                <c:pt idx="1533">
                  <c:v>50237</c:v>
                </c:pt>
                <c:pt idx="1534">
                  <c:v>50244</c:v>
                </c:pt>
                <c:pt idx="1535">
                  <c:v>50251</c:v>
                </c:pt>
                <c:pt idx="1536">
                  <c:v>50258</c:v>
                </c:pt>
                <c:pt idx="1537">
                  <c:v>50265</c:v>
                </c:pt>
                <c:pt idx="1538">
                  <c:v>50272</c:v>
                </c:pt>
                <c:pt idx="1539">
                  <c:v>50279</c:v>
                </c:pt>
                <c:pt idx="1540">
                  <c:v>50286</c:v>
                </c:pt>
                <c:pt idx="1541">
                  <c:v>50293</c:v>
                </c:pt>
                <c:pt idx="1542">
                  <c:v>50300</c:v>
                </c:pt>
                <c:pt idx="1543">
                  <c:v>50307</c:v>
                </c:pt>
                <c:pt idx="1544">
                  <c:v>50314</c:v>
                </c:pt>
                <c:pt idx="1545">
                  <c:v>50321</c:v>
                </c:pt>
                <c:pt idx="1546">
                  <c:v>50328</c:v>
                </c:pt>
                <c:pt idx="1547">
                  <c:v>50335</c:v>
                </c:pt>
                <c:pt idx="1548">
                  <c:v>50342</c:v>
                </c:pt>
                <c:pt idx="1549">
                  <c:v>50349</c:v>
                </c:pt>
                <c:pt idx="1550">
                  <c:v>50356</c:v>
                </c:pt>
                <c:pt idx="1551">
                  <c:v>50363</c:v>
                </c:pt>
                <c:pt idx="1552">
                  <c:v>50370</c:v>
                </c:pt>
                <c:pt idx="1553">
                  <c:v>50377</c:v>
                </c:pt>
                <c:pt idx="1554">
                  <c:v>50384</c:v>
                </c:pt>
                <c:pt idx="1555">
                  <c:v>50391</c:v>
                </c:pt>
                <c:pt idx="1556">
                  <c:v>50402</c:v>
                </c:pt>
                <c:pt idx="1557">
                  <c:v>50409</c:v>
                </c:pt>
                <c:pt idx="1558">
                  <c:v>50413</c:v>
                </c:pt>
                <c:pt idx="1559">
                  <c:v>50419</c:v>
                </c:pt>
                <c:pt idx="1560">
                  <c:v>50426</c:v>
                </c:pt>
                <c:pt idx="1561">
                  <c:v>50433</c:v>
                </c:pt>
                <c:pt idx="1562">
                  <c:v>50440</c:v>
                </c:pt>
                <c:pt idx="1563">
                  <c:v>50447</c:v>
                </c:pt>
                <c:pt idx="1564">
                  <c:v>50454</c:v>
                </c:pt>
                <c:pt idx="1565">
                  <c:v>50461</c:v>
                </c:pt>
                <c:pt idx="1566">
                  <c:v>50468</c:v>
                </c:pt>
                <c:pt idx="1567">
                  <c:v>50475</c:v>
                </c:pt>
                <c:pt idx="1568">
                  <c:v>50482</c:v>
                </c:pt>
                <c:pt idx="1569">
                  <c:v>50489</c:v>
                </c:pt>
                <c:pt idx="1570">
                  <c:v>50496</c:v>
                </c:pt>
                <c:pt idx="1571">
                  <c:v>50503</c:v>
                </c:pt>
                <c:pt idx="1572">
                  <c:v>50510</c:v>
                </c:pt>
                <c:pt idx="1573">
                  <c:v>50517</c:v>
                </c:pt>
                <c:pt idx="1574">
                  <c:v>50524</c:v>
                </c:pt>
                <c:pt idx="1575">
                  <c:v>50531</c:v>
                </c:pt>
                <c:pt idx="1576">
                  <c:v>50538</c:v>
                </c:pt>
                <c:pt idx="1577">
                  <c:v>50545</c:v>
                </c:pt>
                <c:pt idx="1578">
                  <c:v>50552</c:v>
                </c:pt>
                <c:pt idx="1579">
                  <c:v>50560</c:v>
                </c:pt>
                <c:pt idx="1580">
                  <c:v>50566</c:v>
                </c:pt>
                <c:pt idx="1581">
                  <c:v>50573</c:v>
                </c:pt>
                <c:pt idx="1582">
                  <c:v>50580</c:v>
                </c:pt>
                <c:pt idx="1583">
                  <c:v>50587</c:v>
                </c:pt>
                <c:pt idx="1584">
                  <c:v>50594</c:v>
                </c:pt>
                <c:pt idx="1585">
                  <c:v>50601</c:v>
                </c:pt>
                <c:pt idx="1586">
                  <c:v>50608</c:v>
                </c:pt>
                <c:pt idx="1587">
                  <c:v>50615</c:v>
                </c:pt>
                <c:pt idx="1588">
                  <c:v>50622</c:v>
                </c:pt>
                <c:pt idx="1589">
                  <c:v>50629</c:v>
                </c:pt>
                <c:pt idx="1590">
                  <c:v>50636</c:v>
                </c:pt>
                <c:pt idx="1591">
                  <c:v>50643</c:v>
                </c:pt>
                <c:pt idx="1592">
                  <c:v>50650</c:v>
                </c:pt>
                <c:pt idx="1593">
                  <c:v>50657</c:v>
                </c:pt>
                <c:pt idx="1594">
                  <c:v>50664</c:v>
                </c:pt>
                <c:pt idx="1595">
                  <c:v>50671</c:v>
                </c:pt>
                <c:pt idx="1596">
                  <c:v>50678</c:v>
                </c:pt>
                <c:pt idx="1597">
                  <c:v>50685</c:v>
                </c:pt>
                <c:pt idx="1598">
                  <c:v>50692</c:v>
                </c:pt>
                <c:pt idx="1599">
                  <c:v>50699</c:v>
                </c:pt>
                <c:pt idx="1600">
                  <c:v>50706</c:v>
                </c:pt>
                <c:pt idx="1601">
                  <c:v>50713</c:v>
                </c:pt>
                <c:pt idx="1602">
                  <c:v>50720</c:v>
                </c:pt>
                <c:pt idx="1603">
                  <c:v>50727</c:v>
                </c:pt>
                <c:pt idx="1604">
                  <c:v>50734</c:v>
                </c:pt>
                <c:pt idx="1605">
                  <c:v>50741</c:v>
                </c:pt>
                <c:pt idx="1606">
                  <c:v>50748</c:v>
                </c:pt>
                <c:pt idx="1607">
                  <c:v>50755</c:v>
                </c:pt>
                <c:pt idx="1608">
                  <c:v>50762</c:v>
                </c:pt>
                <c:pt idx="1609">
                  <c:v>50769</c:v>
                </c:pt>
                <c:pt idx="1610">
                  <c:v>50777</c:v>
                </c:pt>
                <c:pt idx="1611">
                  <c:v>50783</c:v>
                </c:pt>
                <c:pt idx="1612">
                  <c:v>50790</c:v>
                </c:pt>
                <c:pt idx="1613">
                  <c:v>50797</c:v>
                </c:pt>
                <c:pt idx="1614">
                  <c:v>50804</c:v>
                </c:pt>
                <c:pt idx="1615">
                  <c:v>50811</c:v>
                </c:pt>
                <c:pt idx="1616">
                  <c:v>50818</c:v>
                </c:pt>
                <c:pt idx="1617">
                  <c:v>50825</c:v>
                </c:pt>
                <c:pt idx="1618">
                  <c:v>50832</c:v>
                </c:pt>
                <c:pt idx="1619">
                  <c:v>50839</c:v>
                </c:pt>
                <c:pt idx="1620">
                  <c:v>50846</c:v>
                </c:pt>
                <c:pt idx="1621">
                  <c:v>50853</c:v>
                </c:pt>
                <c:pt idx="1622">
                  <c:v>50860</c:v>
                </c:pt>
                <c:pt idx="1623">
                  <c:v>50867</c:v>
                </c:pt>
                <c:pt idx="1624">
                  <c:v>50874</c:v>
                </c:pt>
                <c:pt idx="1625">
                  <c:v>50881</c:v>
                </c:pt>
                <c:pt idx="1626">
                  <c:v>50888</c:v>
                </c:pt>
                <c:pt idx="1627">
                  <c:v>50895</c:v>
                </c:pt>
                <c:pt idx="1628">
                  <c:v>50902</c:v>
                </c:pt>
                <c:pt idx="1629">
                  <c:v>50910</c:v>
                </c:pt>
                <c:pt idx="1630">
                  <c:v>50916</c:v>
                </c:pt>
                <c:pt idx="1631">
                  <c:v>50923</c:v>
                </c:pt>
                <c:pt idx="1632">
                  <c:v>50930</c:v>
                </c:pt>
                <c:pt idx="1633">
                  <c:v>50937</c:v>
                </c:pt>
                <c:pt idx="1634">
                  <c:v>50944</c:v>
                </c:pt>
                <c:pt idx="1635">
                  <c:v>50951</c:v>
                </c:pt>
                <c:pt idx="1636">
                  <c:v>50958</c:v>
                </c:pt>
                <c:pt idx="1637">
                  <c:v>50965</c:v>
                </c:pt>
                <c:pt idx="1638">
                  <c:v>50972</c:v>
                </c:pt>
                <c:pt idx="1639">
                  <c:v>50979</c:v>
                </c:pt>
                <c:pt idx="1640">
                  <c:v>50986</c:v>
                </c:pt>
                <c:pt idx="1641">
                  <c:v>50993</c:v>
                </c:pt>
                <c:pt idx="1642">
                  <c:v>51000</c:v>
                </c:pt>
                <c:pt idx="1643">
                  <c:v>51007</c:v>
                </c:pt>
                <c:pt idx="1644">
                  <c:v>51014</c:v>
                </c:pt>
                <c:pt idx="1645">
                  <c:v>51021</c:v>
                </c:pt>
                <c:pt idx="1646">
                  <c:v>51028</c:v>
                </c:pt>
                <c:pt idx="1647">
                  <c:v>51035</c:v>
                </c:pt>
                <c:pt idx="1648">
                  <c:v>51042</c:v>
                </c:pt>
                <c:pt idx="1649">
                  <c:v>51049</c:v>
                </c:pt>
                <c:pt idx="1650">
                  <c:v>51056</c:v>
                </c:pt>
                <c:pt idx="1651">
                  <c:v>51063</c:v>
                </c:pt>
                <c:pt idx="1652">
                  <c:v>51070</c:v>
                </c:pt>
                <c:pt idx="1653">
                  <c:v>51077</c:v>
                </c:pt>
                <c:pt idx="1654">
                  <c:v>51084</c:v>
                </c:pt>
                <c:pt idx="1655">
                  <c:v>51091</c:v>
                </c:pt>
                <c:pt idx="1656">
                  <c:v>51098</c:v>
                </c:pt>
                <c:pt idx="1657">
                  <c:v>51105</c:v>
                </c:pt>
                <c:pt idx="1658">
                  <c:v>51112</c:v>
                </c:pt>
                <c:pt idx="1659">
                  <c:v>51119</c:v>
                </c:pt>
                <c:pt idx="1660">
                  <c:v>51126</c:v>
                </c:pt>
                <c:pt idx="1661">
                  <c:v>51133</c:v>
                </c:pt>
                <c:pt idx="1662">
                  <c:v>51140</c:v>
                </c:pt>
                <c:pt idx="1663">
                  <c:v>51147</c:v>
                </c:pt>
                <c:pt idx="1664">
                  <c:v>51154</c:v>
                </c:pt>
                <c:pt idx="1665">
                  <c:v>51161</c:v>
                </c:pt>
                <c:pt idx="1666">
                  <c:v>51168</c:v>
                </c:pt>
                <c:pt idx="1667">
                  <c:v>51175</c:v>
                </c:pt>
                <c:pt idx="1668">
                  <c:v>51182</c:v>
                </c:pt>
                <c:pt idx="1669">
                  <c:v>51189</c:v>
                </c:pt>
                <c:pt idx="1670">
                  <c:v>51196</c:v>
                </c:pt>
                <c:pt idx="1671">
                  <c:v>51203</c:v>
                </c:pt>
                <c:pt idx="1672">
                  <c:v>51210</c:v>
                </c:pt>
                <c:pt idx="1673">
                  <c:v>51217</c:v>
                </c:pt>
                <c:pt idx="1674">
                  <c:v>51224</c:v>
                </c:pt>
                <c:pt idx="1675">
                  <c:v>51231</c:v>
                </c:pt>
                <c:pt idx="1676">
                  <c:v>51238</c:v>
                </c:pt>
                <c:pt idx="1677">
                  <c:v>51245</c:v>
                </c:pt>
                <c:pt idx="1678">
                  <c:v>51252</c:v>
                </c:pt>
                <c:pt idx="1679">
                  <c:v>51260</c:v>
                </c:pt>
                <c:pt idx="1680">
                  <c:v>51270</c:v>
                </c:pt>
                <c:pt idx="1681">
                  <c:v>51274</c:v>
                </c:pt>
                <c:pt idx="1682">
                  <c:v>51281</c:v>
                </c:pt>
                <c:pt idx="1683">
                  <c:v>51288</c:v>
                </c:pt>
                <c:pt idx="1684">
                  <c:v>51295</c:v>
                </c:pt>
                <c:pt idx="1685">
                  <c:v>51302</c:v>
                </c:pt>
                <c:pt idx="1686">
                  <c:v>51312</c:v>
                </c:pt>
                <c:pt idx="1687">
                  <c:v>51316</c:v>
                </c:pt>
                <c:pt idx="1688">
                  <c:v>51323</c:v>
                </c:pt>
                <c:pt idx="1689">
                  <c:v>51330</c:v>
                </c:pt>
                <c:pt idx="1690">
                  <c:v>51337</c:v>
                </c:pt>
                <c:pt idx="1691">
                  <c:v>51344</c:v>
                </c:pt>
                <c:pt idx="1692">
                  <c:v>51351</c:v>
                </c:pt>
                <c:pt idx="1693">
                  <c:v>51358</c:v>
                </c:pt>
                <c:pt idx="1694">
                  <c:v>51365</c:v>
                </c:pt>
                <c:pt idx="1695">
                  <c:v>51372</c:v>
                </c:pt>
                <c:pt idx="1696">
                  <c:v>51379</c:v>
                </c:pt>
                <c:pt idx="1697">
                  <c:v>51386</c:v>
                </c:pt>
                <c:pt idx="1698">
                  <c:v>51393</c:v>
                </c:pt>
                <c:pt idx="1699">
                  <c:v>51400</c:v>
                </c:pt>
                <c:pt idx="1700">
                  <c:v>51407</c:v>
                </c:pt>
                <c:pt idx="1701">
                  <c:v>51414</c:v>
                </c:pt>
                <c:pt idx="1702">
                  <c:v>51421</c:v>
                </c:pt>
                <c:pt idx="1703">
                  <c:v>51428</c:v>
                </c:pt>
                <c:pt idx="1704">
                  <c:v>51435</c:v>
                </c:pt>
                <c:pt idx="1705">
                  <c:v>51442</c:v>
                </c:pt>
                <c:pt idx="1706">
                  <c:v>51449</c:v>
                </c:pt>
                <c:pt idx="1707">
                  <c:v>51456</c:v>
                </c:pt>
                <c:pt idx="1708">
                  <c:v>51463</c:v>
                </c:pt>
                <c:pt idx="1709">
                  <c:v>51470</c:v>
                </c:pt>
                <c:pt idx="1710">
                  <c:v>51477</c:v>
                </c:pt>
                <c:pt idx="1711">
                  <c:v>51484</c:v>
                </c:pt>
                <c:pt idx="1712">
                  <c:v>51491</c:v>
                </c:pt>
                <c:pt idx="1713">
                  <c:v>51503</c:v>
                </c:pt>
                <c:pt idx="1714">
                  <c:v>51508</c:v>
                </c:pt>
                <c:pt idx="1715">
                  <c:v>51515</c:v>
                </c:pt>
                <c:pt idx="1716">
                  <c:v>51522</c:v>
                </c:pt>
                <c:pt idx="1717">
                  <c:v>51529</c:v>
                </c:pt>
                <c:pt idx="1718">
                  <c:v>51536</c:v>
                </c:pt>
                <c:pt idx="1719">
                  <c:v>51543</c:v>
                </c:pt>
                <c:pt idx="1720">
                  <c:v>51550</c:v>
                </c:pt>
                <c:pt idx="1721">
                  <c:v>51557</c:v>
                </c:pt>
                <c:pt idx="1722">
                  <c:v>51564</c:v>
                </c:pt>
                <c:pt idx="1723">
                  <c:v>51571</c:v>
                </c:pt>
                <c:pt idx="1724">
                  <c:v>51578</c:v>
                </c:pt>
                <c:pt idx="1725">
                  <c:v>51585</c:v>
                </c:pt>
                <c:pt idx="1726">
                  <c:v>51592</c:v>
                </c:pt>
                <c:pt idx="1727">
                  <c:v>51599</c:v>
                </c:pt>
                <c:pt idx="1728">
                  <c:v>51606</c:v>
                </c:pt>
                <c:pt idx="1729">
                  <c:v>51615</c:v>
                </c:pt>
                <c:pt idx="1730">
                  <c:v>51620</c:v>
                </c:pt>
                <c:pt idx="1731">
                  <c:v>51627</c:v>
                </c:pt>
                <c:pt idx="1732">
                  <c:v>51634</c:v>
                </c:pt>
                <c:pt idx="1733">
                  <c:v>51641</c:v>
                </c:pt>
                <c:pt idx="1734">
                  <c:v>51648</c:v>
                </c:pt>
                <c:pt idx="1735">
                  <c:v>51656</c:v>
                </c:pt>
                <c:pt idx="1736">
                  <c:v>51664</c:v>
                </c:pt>
                <c:pt idx="1737">
                  <c:v>51670</c:v>
                </c:pt>
                <c:pt idx="1738">
                  <c:v>51678</c:v>
                </c:pt>
                <c:pt idx="1739">
                  <c:v>51685</c:v>
                </c:pt>
                <c:pt idx="1740">
                  <c:v>51692</c:v>
                </c:pt>
                <c:pt idx="1741">
                  <c:v>51699</c:v>
                </c:pt>
                <c:pt idx="1742">
                  <c:v>51706</c:v>
                </c:pt>
                <c:pt idx="1743">
                  <c:v>51713</c:v>
                </c:pt>
                <c:pt idx="1744">
                  <c:v>51720</c:v>
                </c:pt>
                <c:pt idx="1745">
                  <c:v>51727</c:v>
                </c:pt>
                <c:pt idx="1746">
                  <c:v>51734</c:v>
                </c:pt>
                <c:pt idx="1747">
                  <c:v>51741</c:v>
                </c:pt>
                <c:pt idx="1748">
                  <c:v>51748</c:v>
                </c:pt>
                <c:pt idx="1749">
                  <c:v>51755</c:v>
                </c:pt>
                <c:pt idx="1750">
                  <c:v>51762</c:v>
                </c:pt>
                <c:pt idx="1751">
                  <c:v>51769</c:v>
                </c:pt>
                <c:pt idx="1752">
                  <c:v>51776</c:v>
                </c:pt>
                <c:pt idx="1753">
                  <c:v>51783</c:v>
                </c:pt>
                <c:pt idx="1754">
                  <c:v>51790</c:v>
                </c:pt>
                <c:pt idx="1755">
                  <c:v>51797</c:v>
                </c:pt>
                <c:pt idx="1756">
                  <c:v>51804</c:v>
                </c:pt>
                <c:pt idx="1757">
                  <c:v>51811</c:v>
                </c:pt>
                <c:pt idx="1758">
                  <c:v>51818</c:v>
                </c:pt>
                <c:pt idx="1759">
                  <c:v>51825</c:v>
                </c:pt>
                <c:pt idx="1760">
                  <c:v>51832</c:v>
                </c:pt>
                <c:pt idx="1761">
                  <c:v>51839</c:v>
                </c:pt>
                <c:pt idx="1762">
                  <c:v>51846</c:v>
                </c:pt>
                <c:pt idx="1763">
                  <c:v>51853</c:v>
                </c:pt>
                <c:pt idx="1764">
                  <c:v>51865</c:v>
                </c:pt>
                <c:pt idx="1765">
                  <c:v>51869</c:v>
                </c:pt>
                <c:pt idx="1766">
                  <c:v>51875</c:v>
                </c:pt>
                <c:pt idx="1767">
                  <c:v>51882</c:v>
                </c:pt>
                <c:pt idx="1768">
                  <c:v>51889</c:v>
                </c:pt>
                <c:pt idx="1769">
                  <c:v>51896</c:v>
                </c:pt>
                <c:pt idx="1770">
                  <c:v>51903</c:v>
                </c:pt>
                <c:pt idx="1771">
                  <c:v>51910</c:v>
                </c:pt>
                <c:pt idx="1772">
                  <c:v>51917</c:v>
                </c:pt>
                <c:pt idx="1773">
                  <c:v>51924</c:v>
                </c:pt>
                <c:pt idx="1774">
                  <c:v>51931</c:v>
                </c:pt>
                <c:pt idx="1775">
                  <c:v>51938</c:v>
                </c:pt>
                <c:pt idx="1776">
                  <c:v>51945</c:v>
                </c:pt>
                <c:pt idx="1777">
                  <c:v>51952</c:v>
                </c:pt>
                <c:pt idx="1778">
                  <c:v>51959</c:v>
                </c:pt>
                <c:pt idx="1779">
                  <c:v>51966</c:v>
                </c:pt>
                <c:pt idx="1780">
                  <c:v>51973</c:v>
                </c:pt>
                <c:pt idx="1781">
                  <c:v>51980</c:v>
                </c:pt>
                <c:pt idx="1782">
                  <c:v>51988</c:v>
                </c:pt>
                <c:pt idx="1783">
                  <c:v>51994</c:v>
                </c:pt>
                <c:pt idx="1784">
                  <c:v>52002</c:v>
                </c:pt>
                <c:pt idx="1785">
                  <c:v>52008</c:v>
                </c:pt>
                <c:pt idx="1786">
                  <c:v>52015</c:v>
                </c:pt>
                <c:pt idx="1787">
                  <c:v>52022</c:v>
                </c:pt>
                <c:pt idx="1788">
                  <c:v>52029</c:v>
                </c:pt>
                <c:pt idx="1789">
                  <c:v>52036</c:v>
                </c:pt>
                <c:pt idx="1790">
                  <c:v>52043</c:v>
                </c:pt>
                <c:pt idx="1791">
                  <c:v>52050</c:v>
                </c:pt>
                <c:pt idx="1792">
                  <c:v>52057</c:v>
                </c:pt>
                <c:pt idx="1793">
                  <c:v>52064</c:v>
                </c:pt>
                <c:pt idx="1794">
                  <c:v>52071</c:v>
                </c:pt>
                <c:pt idx="1795">
                  <c:v>52078</c:v>
                </c:pt>
                <c:pt idx="1796">
                  <c:v>52085</c:v>
                </c:pt>
                <c:pt idx="1797">
                  <c:v>52092</c:v>
                </c:pt>
                <c:pt idx="1798">
                  <c:v>52099</c:v>
                </c:pt>
                <c:pt idx="1799">
                  <c:v>52106</c:v>
                </c:pt>
                <c:pt idx="1800">
                  <c:v>52113</c:v>
                </c:pt>
                <c:pt idx="1801">
                  <c:v>52120</c:v>
                </c:pt>
                <c:pt idx="1802">
                  <c:v>52127</c:v>
                </c:pt>
                <c:pt idx="1803">
                  <c:v>52134</c:v>
                </c:pt>
                <c:pt idx="1804">
                  <c:v>52141</c:v>
                </c:pt>
                <c:pt idx="1805">
                  <c:v>52148</c:v>
                </c:pt>
                <c:pt idx="1806">
                  <c:v>52155</c:v>
                </c:pt>
                <c:pt idx="1807">
                  <c:v>52162</c:v>
                </c:pt>
                <c:pt idx="1808">
                  <c:v>52169</c:v>
                </c:pt>
                <c:pt idx="1809">
                  <c:v>52176</c:v>
                </c:pt>
                <c:pt idx="1810">
                  <c:v>52183</c:v>
                </c:pt>
                <c:pt idx="1811">
                  <c:v>52190</c:v>
                </c:pt>
                <c:pt idx="1812">
                  <c:v>52197</c:v>
                </c:pt>
                <c:pt idx="1813">
                  <c:v>52204</c:v>
                </c:pt>
                <c:pt idx="1814">
                  <c:v>52211</c:v>
                </c:pt>
                <c:pt idx="1815">
                  <c:v>52218</c:v>
                </c:pt>
                <c:pt idx="1816">
                  <c:v>52230</c:v>
                </c:pt>
                <c:pt idx="1817">
                  <c:v>52236</c:v>
                </c:pt>
                <c:pt idx="1818">
                  <c:v>52240</c:v>
                </c:pt>
                <c:pt idx="1819">
                  <c:v>52247</c:v>
                </c:pt>
                <c:pt idx="1820">
                  <c:v>52254</c:v>
                </c:pt>
                <c:pt idx="1821">
                  <c:v>52261</c:v>
                </c:pt>
                <c:pt idx="1822">
                  <c:v>52268</c:v>
                </c:pt>
                <c:pt idx="1823">
                  <c:v>52275</c:v>
                </c:pt>
                <c:pt idx="1824">
                  <c:v>52282</c:v>
                </c:pt>
                <c:pt idx="1825">
                  <c:v>52289</c:v>
                </c:pt>
                <c:pt idx="1826">
                  <c:v>52296</c:v>
                </c:pt>
                <c:pt idx="1827">
                  <c:v>52303</c:v>
                </c:pt>
                <c:pt idx="1828">
                  <c:v>52310</c:v>
                </c:pt>
                <c:pt idx="1829">
                  <c:v>52321</c:v>
                </c:pt>
                <c:pt idx="1830">
                  <c:v>52324</c:v>
                </c:pt>
                <c:pt idx="1831">
                  <c:v>52331</c:v>
                </c:pt>
                <c:pt idx="1832">
                  <c:v>52338</c:v>
                </c:pt>
                <c:pt idx="1833">
                  <c:v>52345</c:v>
                </c:pt>
                <c:pt idx="1834">
                  <c:v>52355</c:v>
                </c:pt>
                <c:pt idx="1835">
                  <c:v>52362</c:v>
                </c:pt>
                <c:pt idx="1836">
                  <c:v>52366</c:v>
                </c:pt>
                <c:pt idx="1837">
                  <c:v>52373</c:v>
                </c:pt>
                <c:pt idx="1838">
                  <c:v>52380</c:v>
                </c:pt>
                <c:pt idx="1839">
                  <c:v>52387</c:v>
                </c:pt>
                <c:pt idx="1840">
                  <c:v>52394</c:v>
                </c:pt>
                <c:pt idx="1841">
                  <c:v>52404</c:v>
                </c:pt>
                <c:pt idx="1842">
                  <c:v>52408</c:v>
                </c:pt>
                <c:pt idx="1843">
                  <c:v>52415</c:v>
                </c:pt>
                <c:pt idx="1844">
                  <c:v>52422</c:v>
                </c:pt>
                <c:pt idx="1845">
                  <c:v>52429</c:v>
                </c:pt>
                <c:pt idx="1846">
                  <c:v>52436</c:v>
                </c:pt>
                <c:pt idx="1847">
                  <c:v>52443</c:v>
                </c:pt>
                <c:pt idx="1848">
                  <c:v>52450</c:v>
                </c:pt>
                <c:pt idx="1849">
                  <c:v>52457</c:v>
                </c:pt>
                <c:pt idx="1850">
                  <c:v>52464</c:v>
                </c:pt>
                <c:pt idx="1851">
                  <c:v>52471</c:v>
                </c:pt>
                <c:pt idx="1852">
                  <c:v>52478</c:v>
                </c:pt>
                <c:pt idx="1853">
                  <c:v>52485</c:v>
                </c:pt>
                <c:pt idx="1854">
                  <c:v>52492</c:v>
                </c:pt>
                <c:pt idx="1855">
                  <c:v>52499</c:v>
                </c:pt>
                <c:pt idx="1856">
                  <c:v>52506</c:v>
                </c:pt>
                <c:pt idx="1857">
                  <c:v>52513</c:v>
                </c:pt>
                <c:pt idx="1858">
                  <c:v>52520</c:v>
                </c:pt>
                <c:pt idx="1859">
                  <c:v>52527</c:v>
                </c:pt>
                <c:pt idx="1860">
                  <c:v>52534</c:v>
                </c:pt>
                <c:pt idx="1861">
                  <c:v>52541</c:v>
                </c:pt>
                <c:pt idx="1862">
                  <c:v>52548</c:v>
                </c:pt>
                <c:pt idx="1863">
                  <c:v>52555</c:v>
                </c:pt>
                <c:pt idx="1864">
                  <c:v>52562</c:v>
                </c:pt>
                <c:pt idx="1865">
                  <c:v>52569</c:v>
                </c:pt>
                <c:pt idx="1866">
                  <c:v>52576</c:v>
                </c:pt>
                <c:pt idx="1867">
                  <c:v>52583</c:v>
                </c:pt>
                <c:pt idx="1868">
                  <c:v>52594</c:v>
                </c:pt>
                <c:pt idx="1869">
                  <c:v>52601</c:v>
                </c:pt>
                <c:pt idx="1870">
                  <c:v>52607</c:v>
                </c:pt>
                <c:pt idx="1871">
                  <c:v>52614</c:v>
                </c:pt>
                <c:pt idx="1872">
                  <c:v>52621</c:v>
                </c:pt>
                <c:pt idx="1873">
                  <c:v>52628</c:v>
                </c:pt>
                <c:pt idx="1874">
                  <c:v>52635</c:v>
                </c:pt>
                <c:pt idx="1875">
                  <c:v>52642</c:v>
                </c:pt>
                <c:pt idx="1876">
                  <c:v>52649</c:v>
                </c:pt>
                <c:pt idx="1877">
                  <c:v>52656</c:v>
                </c:pt>
                <c:pt idx="1878">
                  <c:v>52663</c:v>
                </c:pt>
                <c:pt idx="1879">
                  <c:v>52670</c:v>
                </c:pt>
                <c:pt idx="1880">
                  <c:v>52677</c:v>
                </c:pt>
                <c:pt idx="1881">
                  <c:v>52684</c:v>
                </c:pt>
                <c:pt idx="1882">
                  <c:v>52691</c:v>
                </c:pt>
                <c:pt idx="1883">
                  <c:v>52698</c:v>
                </c:pt>
                <c:pt idx="1884">
                  <c:v>52707</c:v>
                </c:pt>
                <c:pt idx="1885">
                  <c:v>52712</c:v>
                </c:pt>
                <c:pt idx="1886">
                  <c:v>52719</c:v>
                </c:pt>
                <c:pt idx="1887">
                  <c:v>52726</c:v>
                </c:pt>
                <c:pt idx="1888">
                  <c:v>52733</c:v>
                </c:pt>
                <c:pt idx="1889">
                  <c:v>52740</c:v>
                </c:pt>
                <c:pt idx="1890">
                  <c:v>52748</c:v>
                </c:pt>
                <c:pt idx="1891">
                  <c:v>52756</c:v>
                </c:pt>
                <c:pt idx="1892">
                  <c:v>52762</c:v>
                </c:pt>
                <c:pt idx="1893">
                  <c:v>52769</c:v>
                </c:pt>
                <c:pt idx="1894">
                  <c:v>52777</c:v>
                </c:pt>
                <c:pt idx="1895">
                  <c:v>52784</c:v>
                </c:pt>
                <c:pt idx="1896">
                  <c:v>52791</c:v>
                </c:pt>
                <c:pt idx="1897">
                  <c:v>52798</c:v>
                </c:pt>
                <c:pt idx="1898">
                  <c:v>52805</c:v>
                </c:pt>
                <c:pt idx="1899">
                  <c:v>52812</c:v>
                </c:pt>
                <c:pt idx="1900">
                  <c:v>52819</c:v>
                </c:pt>
                <c:pt idx="1901">
                  <c:v>52826</c:v>
                </c:pt>
                <c:pt idx="1902">
                  <c:v>52833</c:v>
                </c:pt>
                <c:pt idx="1903">
                  <c:v>52840</c:v>
                </c:pt>
                <c:pt idx="1904">
                  <c:v>52847</c:v>
                </c:pt>
                <c:pt idx="1905">
                  <c:v>52854</c:v>
                </c:pt>
                <c:pt idx="1906">
                  <c:v>52861</c:v>
                </c:pt>
                <c:pt idx="1907">
                  <c:v>52868</c:v>
                </c:pt>
                <c:pt idx="1908">
                  <c:v>52875</c:v>
                </c:pt>
                <c:pt idx="1909">
                  <c:v>52882</c:v>
                </c:pt>
                <c:pt idx="1910">
                  <c:v>52889</c:v>
                </c:pt>
                <c:pt idx="1911">
                  <c:v>52896</c:v>
                </c:pt>
                <c:pt idx="1912">
                  <c:v>52903</c:v>
                </c:pt>
                <c:pt idx="1913">
                  <c:v>52910</c:v>
                </c:pt>
                <c:pt idx="1914">
                  <c:v>52917</c:v>
                </c:pt>
                <c:pt idx="1915">
                  <c:v>52924</c:v>
                </c:pt>
                <c:pt idx="1916">
                  <c:v>52931</c:v>
                </c:pt>
                <c:pt idx="1917">
                  <c:v>52938</c:v>
                </c:pt>
                <c:pt idx="1918">
                  <c:v>52945</c:v>
                </c:pt>
                <c:pt idx="1919">
                  <c:v>52952</c:v>
                </c:pt>
                <c:pt idx="1920">
                  <c:v>52960</c:v>
                </c:pt>
                <c:pt idx="1921">
                  <c:v>52967</c:v>
                </c:pt>
                <c:pt idx="1922">
                  <c:v>52974</c:v>
                </c:pt>
                <c:pt idx="1923">
                  <c:v>52981</c:v>
                </c:pt>
                <c:pt idx="1924">
                  <c:v>52988</c:v>
                </c:pt>
                <c:pt idx="1925">
                  <c:v>52995</c:v>
                </c:pt>
                <c:pt idx="1926">
                  <c:v>53002</c:v>
                </c:pt>
                <c:pt idx="1927">
                  <c:v>53009</c:v>
                </c:pt>
                <c:pt idx="1928">
                  <c:v>53016</c:v>
                </c:pt>
                <c:pt idx="1929">
                  <c:v>53023</c:v>
                </c:pt>
                <c:pt idx="1930">
                  <c:v>53030</c:v>
                </c:pt>
                <c:pt idx="1931">
                  <c:v>53037</c:v>
                </c:pt>
                <c:pt idx="1932">
                  <c:v>53044</c:v>
                </c:pt>
                <c:pt idx="1933">
                  <c:v>53051</c:v>
                </c:pt>
                <c:pt idx="1934">
                  <c:v>53058</c:v>
                </c:pt>
                <c:pt idx="1935">
                  <c:v>53065</c:v>
                </c:pt>
                <c:pt idx="1936">
                  <c:v>53072</c:v>
                </c:pt>
                <c:pt idx="1937">
                  <c:v>53079</c:v>
                </c:pt>
                <c:pt idx="1938">
                  <c:v>53086</c:v>
                </c:pt>
                <c:pt idx="1939">
                  <c:v>53093</c:v>
                </c:pt>
                <c:pt idx="1940">
                  <c:v>53101</c:v>
                </c:pt>
                <c:pt idx="1941">
                  <c:v>53107</c:v>
                </c:pt>
                <c:pt idx="1942">
                  <c:v>53114</c:v>
                </c:pt>
                <c:pt idx="1943">
                  <c:v>53121</c:v>
                </c:pt>
                <c:pt idx="1944">
                  <c:v>53128</c:v>
                </c:pt>
                <c:pt idx="1945">
                  <c:v>53135</c:v>
                </c:pt>
                <c:pt idx="1946">
                  <c:v>53142</c:v>
                </c:pt>
                <c:pt idx="1947">
                  <c:v>53149</c:v>
                </c:pt>
                <c:pt idx="1948">
                  <c:v>53156</c:v>
                </c:pt>
                <c:pt idx="1949">
                  <c:v>53163</c:v>
                </c:pt>
                <c:pt idx="1950">
                  <c:v>53170</c:v>
                </c:pt>
                <c:pt idx="1951">
                  <c:v>53177</c:v>
                </c:pt>
                <c:pt idx="1952">
                  <c:v>53184</c:v>
                </c:pt>
                <c:pt idx="1953">
                  <c:v>53191</c:v>
                </c:pt>
                <c:pt idx="1954">
                  <c:v>53198</c:v>
                </c:pt>
                <c:pt idx="1955">
                  <c:v>53205</c:v>
                </c:pt>
                <c:pt idx="1956">
                  <c:v>53212</c:v>
                </c:pt>
                <c:pt idx="1957">
                  <c:v>53219</c:v>
                </c:pt>
                <c:pt idx="1958">
                  <c:v>53226</c:v>
                </c:pt>
                <c:pt idx="1959">
                  <c:v>53233</c:v>
                </c:pt>
                <c:pt idx="1960">
                  <c:v>53240</c:v>
                </c:pt>
                <c:pt idx="1961">
                  <c:v>53247</c:v>
                </c:pt>
                <c:pt idx="1962">
                  <c:v>53254</c:v>
                </c:pt>
                <c:pt idx="1963">
                  <c:v>53261</c:v>
                </c:pt>
                <c:pt idx="1964">
                  <c:v>53268</c:v>
                </c:pt>
                <c:pt idx="1965">
                  <c:v>53275</c:v>
                </c:pt>
                <c:pt idx="1966">
                  <c:v>53282</c:v>
                </c:pt>
                <c:pt idx="1967">
                  <c:v>53289</c:v>
                </c:pt>
                <c:pt idx="1968">
                  <c:v>53296</c:v>
                </c:pt>
                <c:pt idx="1969">
                  <c:v>53303</c:v>
                </c:pt>
                <c:pt idx="1970">
                  <c:v>53310</c:v>
                </c:pt>
                <c:pt idx="1971">
                  <c:v>53317</c:v>
                </c:pt>
                <c:pt idx="1972">
                  <c:v>53325</c:v>
                </c:pt>
                <c:pt idx="1973">
                  <c:v>53332</c:v>
                </c:pt>
                <c:pt idx="1974">
                  <c:v>53339</c:v>
                </c:pt>
                <c:pt idx="1975">
                  <c:v>53346</c:v>
                </c:pt>
                <c:pt idx="1976">
                  <c:v>53353</c:v>
                </c:pt>
                <c:pt idx="1977">
                  <c:v>53360</c:v>
                </c:pt>
                <c:pt idx="1978">
                  <c:v>53367</c:v>
                </c:pt>
                <c:pt idx="1979">
                  <c:v>53374</c:v>
                </c:pt>
                <c:pt idx="1980">
                  <c:v>53381</c:v>
                </c:pt>
                <c:pt idx="1981">
                  <c:v>53388</c:v>
                </c:pt>
                <c:pt idx="1982">
                  <c:v>53395</c:v>
                </c:pt>
                <c:pt idx="1983">
                  <c:v>53402</c:v>
                </c:pt>
                <c:pt idx="1984">
                  <c:v>53413</c:v>
                </c:pt>
                <c:pt idx="1985">
                  <c:v>53416</c:v>
                </c:pt>
                <c:pt idx="1986">
                  <c:v>53423</c:v>
                </c:pt>
                <c:pt idx="1987">
                  <c:v>53430</c:v>
                </c:pt>
                <c:pt idx="1988">
                  <c:v>53437</c:v>
                </c:pt>
                <c:pt idx="1989">
                  <c:v>53444</c:v>
                </c:pt>
                <c:pt idx="1990">
                  <c:v>53454</c:v>
                </c:pt>
                <c:pt idx="1991">
                  <c:v>53458</c:v>
                </c:pt>
                <c:pt idx="1992">
                  <c:v>53465</c:v>
                </c:pt>
                <c:pt idx="1993">
                  <c:v>53472</c:v>
                </c:pt>
                <c:pt idx="1994">
                  <c:v>53479</c:v>
                </c:pt>
                <c:pt idx="1995">
                  <c:v>53486</c:v>
                </c:pt>
                <c:pt idx="1996">
                  <c:v>53493</c:v>
                </c:pt>
                <c:pt idx="1997">
                  <c:v>53503</c:v>
                </c:pt>
                <c:pt idx="1998">
                  <c:v>53507</c:v>
                </c:pt>
                <c:pt idx="1999">
                  <c:v>53514</c:v>
                </c:pt>
                <c:pt idx="2000">
                  <c:v>53521</c:v>
                </c:pt>
                <c:pt idx="2001">
                  <c:v>53528</c:v>
                </c:pt>
                <c:pt idx="2002">
                  <c:v>53535</c:v>
                </c:pt>
                <c:pt idx="2003">
                  <c:v>53542</c:v>
                </c:pt>
                <c:pt idx="2004">
                  <c:v>53549</c:v>
                </c:pt>
                <c:pt idx="2005">
                  <c:v>53556</c:v>
                </c:pt>
                <c:pt idx="2006">
                  <c:v>53563</c:v>
                </c:pt>
                <c:pt idx="2007">
                  <c:v>53570</c:v>
                </c:pt>
                <c:pt idx="2008">
                  <c:v>53577</c:v>
                </c:pt>
                <c:pt idx="2009">
                  <c:v>53584</c:v>
                </c:pt>
                <c:pt idx="2010">
                  <c:v>53591</c:v>
                </c:pt>
                <c:pt idx="2011">
                  <c:v>53598</c:v>
                </c:pt>
                <c:pt idx="2012">
                  <c:v>53605</c:v>
                </c:pt>
                <c:pt idx="2013">
                  <c:v>53612</c:v>
                </c:pt>
                <c:pt idx="2014">
                  <c:v>53619</c:v>
                </c:pt>
                <c:pt idx="2015">
                  <c:v>53626</c:v>
                </c:pt>
                <c:pt idx="2016">
                  <c:v>53633</c:v>
                </c:pt>
                <c:pt idx="2017">
                  <c:v>53640</c:v>
                </c:pt>
                <c:pt idx="2018">
                  <c:v>53647</c:v>
                </c:pt>
                <c:pt idx="2019">
                  <c:v>53654</c:v>
                </c:pt>
                <c:pt idx="2020">
                  <c:v>53661</c:v>
                </c:pt>
                <c:pt idx="2021">
                  <c:v>53668</c:v>
                </c:pt>
                <c:pt idx="2022">
                  <c:v>53675</c:v>
                </c:pt>
                <c:pt idx="2023">
                  <c:v>53682</c:v>
                </c:pt>
                <c:pt idx="2024">
                  <c:v>53694</c:v>
                </c:pt>
                <c:pt idx="2025">
                  <c:v>53699</c:v>
                </c:pt>
                <c:pt idx="2026">
                  <c:v>53706</c:v>
                </c:pt>
                <c:pt idx="2027">
                  <c:v>53713</c:v>
                </c:pt>
                <c:pt idx="2028">
                  <c:v>53720</c:v>
                </c:pt>
                <c:pt idx="2029">
                  <c:v>53727</c:v>
                </c:pt>
                <c:pt idx="2030">
                  <c:v>53734</c:v>
                </c:pt>
                <c:pt idx="2031">
                  <c:v>53741</c:v>
                </c:pt>
                <c:pt idx="2032">
                  <c:v>53748</c:v>
                </c:pt>
                <c:pt idx="2033">
                  <c:v>53755</c:v>
                </c:pt>
                <c:pt idx="2034">
                  <c:v>53762</c:v>
                </c:pt>
                <c:pt idx="2035">
                  <c:v>53769</c:v>
                </c:pt>
                <c:pt idx="2036">
                  <c:v>53776</c:v>
                </c:pt>
                <c:pt idx="2037">
                  <c:v>53783</c:v>
                </c:pt>
                <c:pt idx="2038">
                  <c:v>53790</c:v>
                </c:pt>
                <c:pt idx="2039">
                  <c:v>53799</c:v>
                </c:pt>
                <c:pt idx="2040">
                  <c:v>53804</c:v>
                </c:pt>
                <c:pt idx="2041">
                  <c:v>53811</c:v>
                </c:pt>
                <c:pt idx="2042">
                  <c:v>53818</c:v>
                </c:pt>
                <c:pt idx="2043">
                  <c:v>53825</c:v>
                </c:pt>
                <c:pt idx="2044">
                  <c:v>53832</c:v>
                </c:pt>
                <c:pt idx="2045">
                  <c:v>53840</c:v>
                </c:pt>
                <c:pt idx="2046">
                  <c:v>53848</c:v>
                </c:pt>
                <c:pt idx="2047">
                  <c:v>53854</c:v>
                </c:pt>
                <c:pt idx="2048">
                  <c:v>53861</c:v>
                </c:pt>
                <c:pt idx="2049">
                  <c:v>53869</c:v>
                </c:pt>
                <c:pt idx="2050">
                  <c:v>53876</c:v>
                </c:pt>
                <c:pt idx="2051">
                  <c:v>53883</c:v>
                </c:pt>
                <c:pt idx="2052">
                  <c:v>53890</c:v>
                </c:pt>
                <c:pt idx="2053">
                  <c:v>53897</c:v>
                </c:pt>
                <c:pt idx="2054">
                  <c:v>53904</c:v>
                </c:pt>
                <c:pt idx="2055">
                  <c:v>53911</c:v>
                </c:pt>
                <c:pt idx="2056">
                  <c:v>53918</c:v>
                </c:pt>
                <c:pt idx="2057">
                  <c:v>53925</c:v>
                </c:pt>
                <c:pt idx="2058">
                  <c:v>53932</c:v>
                </c:pt>
                <c:pt idx="2059">
                  <c:v>53939</c:v>
                </c:pt>
                <c:pt idx="2060">
                  <c:v>53946</c:v>
                </c:pt>
                <c:pt idx="2061">
                  <c:v>53953</c:v>
                </c:pt>
                <c:pt idx="2062">
                  <c:v>53960</c:v>
                </c:pt>
                <c:pt idx="2063">
                  <c:v>53967</c:v>
                </c:pt>
                <c:pt idx="2064">
                  <c:v>53974</c:v>
                </c:pt>
                <c:pt idx="2065">
                  <c:v>53981</c:v>
                </c:pt>
                <c:pt idx="2066">
                  <c:v>53988</c:v>
                </c:pt>
                <c:pt idx="2067">
                  <c:v>53995</c:v>
                </c:pt>
                <c:pt idx="2068">
                  <c:v>54002</c:v>
                </c:pt>
                <c:pt idx="2069">
                  <c:v>54009</c:v>
                </c:pt>
                <c:pt idx="2070">
                  <c:v>54016</c:v>
                </c:pt>
                <c:pt idx="2071">
                  <c:v>54023</c:v>
                </c:pt>
                <c:pt idx="2072">
                  <c:v>54030</c:v>
                </c:pt>
                <c:pt idx="2073">
                  <c:v>54037</c:v>
                </c:pt>
                <c:pt idx="2074">
                  <c:v>54044</c:v>
                </c:pt>
                <c:pt idx="2075">
                  <c:v>54056</c:v>
                </c:pt>
                <c:pt idx="2076">
                  <c:v>54060</c:v>
                </c:pt>
                <c:pt idx="2077">
                  <c:v>54066</c:v>
                </c:pt>
                <c:pt idx="2078">
                  <c:v>54073</c:v>
                </c:pt>
                <c:pt idx="2079">
                  <c:v>54080</c:v>
                </c:pt>
                <c:pt idx="2080">
                  <c:v>54087</c:v>
                </c:pt>
                <c:pt idx="2081">
                  <c:v>54094</c:v>
                </c:pt>
                <c:pt idx="2082">
                  <c:v>54101</c:v>
                </c:pt>
                <c:pt idx="2083">
                  <c:v>54108</c:v>
                </c:pt>
                <c:pt idx="2084">
                  <c:v>54115</c:v>
                </c:pt>
                <c:pt idx="2085">
                  <c:v>54122</c:v>
                </c:pt>
                <c:pt idx="2086">
                  <c:v>54129</c:v>
                </c:pt>
                <c:pt idx="2087">
                  <c:v>54136</c:v>
                </c:pt>
                <c:pt idx="2088">
                  <c:v>54143</c:v>
                </c:pt>
                <c:pt idx="2089">
                  <c:v>54150</c:v>
                </c:pt>
                <c:pt idx="2090">
                  <c:v>54157</c:v>
                </c:pt>
                <c:pt idx="2091">
                  <c:v>54164</c:v>
                </c:pt>
                <c:pt idx="2092">
                  <c:v>54171</c:v>
                </c:pt>
                <c:pt idx="2093">
                  <c:v>54178</c:v>
                </c:pt>
                <c:pt idx="2094">
                  <c:v>54185</c:v>
                </c:pt>
                <c:pt idx="2095">
                  <c:v>54193</c:v>
                </c:pt>
                <c:pt idx="2096">
                  <c:v>54199</c:v>
                </c:pt>
                <c:pt idx="2097">
                  <c:v>54206</c:v>
                </c:pt>
                <c:pt idx="2098">
                  <c:v>54213</c:v>
                </c:pt>
                <c:pt idx="2099">
                  <c:v>54220</c:v>
                </c:pt>
                <c:pt idx="2100">
                  <c:v>54227</c:v>
                </c:pt>
                <c:pt idx="2101">
                  <c:v>54234</c:v>
                </c:pt>
                <c:pt idx="2102">
                  <c:v>54241</c:v>
                </c:pt>
                <c:pt idx="2103">
                  <c:v>54248</c:v>
                </c:pt>
                <c:pt idx="2104">
                  <c:v>54255</c:v>
                </c:pt>
                <c:pt idx="2105">
                  <c:v>54262</c:v>
                </c:pt>
                <c:pt idx="2106">
                  <c:v>54269</c:v>
                </c:pt>
                <c:pt idx="2107">
                  <c:v>54276</c:v>
                </c:pt>
                <c:pt idx="2108">
                  <c:v>54283</c:v>
                </c:pt>
                <c:pt idx="2109">
                  <c:v>54290</c:v>
                </c:pt>
                <c:pt idx="2110">
                  <c:v>54297</c:v>
                </c:pt>
                <c:pt idx="2111">
                  <c:v>54304</c:v>
                </c:pt>
                <c:pt idx="2112">
                  <c:v>54311</c:v>
                </c:pt>
                <c:pt idx="2113">
                  <c:v>54318</c:v>
                </c:pt>
                <c:pt idx="2114">
                  <c:v>54325</c:v>
                </c:pt>
                <c:pt idx="2115">
                  <c:v>54332</c:v>
                </c:pt>
                <c:pt idx="2116">
                  <c:v>54339</c:v>
                </c:pt>
                <c:pt idx="2117">
                  <c:v>54346</c:v>
                </c:pt>
                <c:pt idx="2118">
                  <c:v>54353</c:v>
                </c:pt>
                <c:pt idx="2119">
                  <c:v>54360</c:v>
                </c:pt>
                <c:pt idx="2120">
                  <c:v>54367</c:v>
                </c:pt>
                <c:pt idx="2121">
                  <c:v>54374</c:v>
                </c:pt>
                <c:pt idx="2122">
                  <c:v>54381</c:v>
                </c:pt>
                <c:pt idx="2123">
                  <c:v>54388</c:v>
                </c:pt>
                <c:pt idx="2124">
                  <c:v>54395</c:v>
                </c:pt>
                <c:pt idx="2125">
                  <c:v>54402</c:v>
                </c:pt>
                <c:pt idx="2126">
                  <c:v>54409</c:v>
                </c:pt>
                <c:pt idx="2127">
                  <c:v>54420</c:v>
                </c:pt>
                <c:pt idx="2128">
                  <c:v>54427</c:v>
                </c:pt>
                <c:pt idx="2129">
                  <c:v>54431</c:v>
                </c:pt>
                <c:pt idx="2130">
                  <c:v>54437</c:v>
                </c:pt>
                <c:pt idx="2131">
                  <c:v>54444</c:v>
                </c:pt>
                <c:pt idx="2132">
                  <c:v>54451</c:v>
                </c:pt>
                <c:pt idx="2133">
                  <c:v>54458</c:v>
                </c:pt>
                <c:pt idx="2134">
                  <c:v>54465</c:v>
                </c:pt>
                <c:pt idx="2135">
                  <c:v>54472</c:v>
                </c:pt>
                <c:pt idx="2136">
                  <c:v>54479</c:v>
                </c:pt>
                <c:pt idx="2137">
                  <c:v>54486</c:v>
                </c:pt>
                <c:pt idx="2138">
                  <c:v>54493</c:v>
                </c:pt>
                <c:pt idx="2139">
                  <c:v>54500</c:v>
                </c:pt>
                <c:pt idx="2140">
                  <c:v>54507</c:v>
                </c:pt>
                <c:pt idx="2141">
                  <c:v>54514</c:v>
                </c:pt>
                <c:pt idx="2142">
                  <c:v>54521</c:v>
                </c:pt>
                <c:pt idx="2143">
                  <c:v>54528</c:v>
                </c:pt>
                <c:pt idx="2144">
                  <c:v>54535</c:v>
                </c:pt>
                <c:pt idx="2145">
                  <c:v>54542</c:v>
                </c:pt>
                <c:pt idx="2146">
                  <c:v>54549</c:v>
                </c:pt>
                <c:pt idx="2147">
                  <c:v>54556</c:v>
                </c:pt>
                <c:pt idx="2148">
                  <c:v>54563</c:v>
                </c:pt>
                <c:pt idx="2149">
                  <c:v>54571</c:v>
                </c:pt>
                <c:pt idx="2150">
                  <c:v>54577</c:v>
                </c:pt>
                <c:pt idx="2151">
                  <c:v>54584</c:v>
                </c:pt>
                <c:pt idx="2152">
                  <c:v>54591</c:v>
                </c:pt>
                <c:pt idx="2153">
                  <c:v>54598</c:v>
                </c:pt>
                <c:pt idx="2154">
                  <c:v>54605</c:v>
                </c:pt>
                <c:pt idx="2155">
                  <c:v>54612</c:v>
                </c:pt>
                <c:pt idx="2156">
                  <c:v>54619</c:v>
                </c:pt>
                <c:pt idx="2157">
                  <c:v>54626</c:v>
                </c:pt>
                <c:pt idx="2158">
                  <c:v>54633</c:v>
                </c:pt>
                <c:pt idx="2159">
                  <c:v>54640</c:v>
                </c:pt>
                <c:pt idx="2160">
                  <c:v>54647</c:v>
                </c:pt>
                <c:pt idx="2161">
                  <c:v>54654</c:v>
                </c:pt>
                <c:pt idx="2162">
                  <c:v>54661</c:v>
                </c:pt>
                <c:pt idx="2163">
                  <c:v>54668</c:v>
                </c:pt>
                <c:pt idx="2164">
                  <c:v>54675</c:v>
                </c:pt>
                <c:pt idx="2165">
                  <c:v>54682</c:v>
                </c:pt>
                <c:pt idx="2166">
                  <c:v>54689</c:v>
                </c:pt>
                <c:pt idx="2167">
                  <c:v>54696</c:v>
                </c:pt>
                <c:pt idx="2168">
                  <c:v>54703</c:v>
                </c:pt>
                <c:pt idx="2169">
                  <c:v>54710</c:v>
                </c:pt>
                <c:pt idx="2170">
                  <c:v>54717</c:v>
                </c:pt>
                <c:pt idx="2171">
                  <c:v>54724</c:v>
                </c:pt>
                <c:pt idx="2172">
                  <c:v>54731</c:v>
                </c:pt>
                <c:pt idx="2173">
                  <c:v>54738</c:v>
                </c:pt>
                <c:pt idx="2174">
                  <c:v>54745</c:v>
                </c:pt>
                <c:pt idx="2175">
                  <c:v>54752</c:v>
                </c:pt>
                <c:pt idx="2176">
                  <c:v>54759</c:v>
                </c:pt>
                <c:pt idx="2177">
                  <c:v>54766</c:v>
                </c:pt>
                <c:pt idx="2178">
                  <c:v>54773</c:v>
                </c:pt>
                <c:pt idx="2179">
                  <c:v>54780</c:v>
                </c:pt>
                <c:pt idx="2180">
                  <c:v>54787</c:v>
                </c:pt>
                <c:pt idx="2181">
                  <c:v>54795</c:v>
                </c:pt>
                <c:pt idx="2182">
                  <c:v>54801</c:v>
                </c:pt>
                <c:pt idx="2183">
                  <c:v>54808</c:v>
                </c:pt>
                <c:pt idx="2184">
                  <c:v>54815</c:v>
                </c:pt>
                <c:pt idx="2185">
                  <c:v>54822</c:v>
                </c:pt>
                <c:pt idx="2186">
                  <c:v>54829</c:v>
                </c:pt>
                <c:pt idx="2187">
                  <c:v>54836</c:v>
                </c:pt>
                <c:pt idx="2188">
                  <c:v>54843</c:v>
                </c:pt>
                <c:pt idx="2189">
                  <c:v>54850</c:v>
                </c:pt>
                <c:pt idx="2190">
                  <c:v>54857</c:v>
                </c:pt>
                <c:pt idx="2191">
                  <c:v>54864</c:v>
                </c:pt>
                <c:pt idx="2192">
                  <c:v>54871</c:v>
                </c:pt>
                <c:pt idx="2193">
                  <c:v>54878</c:v>
                </c:pt>
                <c:pt idx="2194">
                  <c:v>54885</c:v>
                </c:pt>
                <c:pt idx="2195">
                  <c:v>54892</c:v>
                </c:pt>
                <c:pt idx="2196">
                  <c:v>54899</c:v>
                </c:pt>
                <c:pt idx="2197">
                  <c:v>54906</c:v>
                </c:pt>
                <c:pt idx="2198">
                  <c:v>54913</c:v>
                </c:pt>
                <c:pt idx="2199">
                  <c:v>54920</c:v>
                </c:pt>
                <c:pt idx="2200">
                  <c:v>54928</c:v>
                </c:pt>
                <c:pt idx="2201">
                  <c:v>54934</c:v>
                </c:pt>
                <c:pt idx="2202">
                  <c:v>54941</c:v>
                </c:pt>
                <c:pt idx="2203">
                  <c:v>54948</c:v>
                </c:pt>
                <c:pt idx="2204">
                  <c:v>54955</c:v>
                </c:pt>
                <c:pt idx="2205">
                  <c:v>54962</c:v>
                </c:pt>
                <c:pt idx="2206">
                  <c:v>54969</c:v>
                </c:pt>
                <c:pt idx="2207">
                  <c:v>54976</c:v>
                </c:pt>
                <c:pt idx="2208">
                  <c:v>54983</c:v>
                </c:pt>
                <c:pt idx="2209">
                  <c:v>54990</c:v>
                </c:pt>
                <c:pt idx="2210">
                  <c:v>54997</c:v>
                </c:pt>
                <c:pt idx="2211">
                  <c:v>55004</c:v>
                </c:pt>
                <c:pt idx="2212">
                  <c:v>55011</c:v>
                </c:pt>
                <c:pt idx="2213">
                  <c:v>55018</c:v>
                </c:pt>
                <c:pt idx="2214">
                  <c:v>55025</c:v>
                </c:pt>
                <c:pt idx="2215">
                  <c:v>55032</c:v>
                </c:pt>
                <c:pt idx="2216">
                  <c:v>55039</c:v>
                </c:pt>
                <c:pt idx="2217">
                  <c:v>55046</c:v>
                </c:pt>
                <c:pt idx="2218">
                  <c:v>55053</c:v>
                </c:pt>
                <c:pt idx="2219">
                  <c:v>55060</c:v>
                </c:pt>
                <c:pt idx="2220">
                  <c:v>55067</c:v>
                </c:pt>
                <c:pt idx="2221">
                  <c:v>55074</c:v>
                </c:pt>
                <c:pt idx="2222">
                  <c:v>55081</c:v>
                </c:pt>
                <c:pt idx="2223">
                  <c:v>55088</c:v>
                </c:pt>
                <c:pt idx="2224">
                  <c:v>55095</c:v>
                </c:pt>
                <c:pt idx="2225">
                  <c:v>55102</c:v>
                </c:pt>
                <c:pt idx="2226">
                  <c:v>55109</c:v>
                </c:pt>
                <c:pt idx="2227">
                  <c:v>55116</c:v>
                </c:pt>
                <c:pt idx="2228">
                  <c:v>55123</c:v>
                </c:pt>
                <c:pt idx="2229">
                  <c:v>55130</c:v>
                </c:pt>
                <c:pt idx="2230">
                  <c:v>55137</c:v>
                </c:pt>
                <c:pt idx="2231">
                  <c:v>55144</c:v>
                </c:pt>
                <c:pt idx="2232">
                  <c:v>55151</c:v>
                </c:pt>
                <c:pt idx="2233">
                  <c:v>55158</c:v>
                </c:pt>
                <c:pt idx="2234">
                  <c:v>55165</c:v>
                </c:pt>
                <c:pt idx="2235">
                  <c:v>55172</c:v>
                </c:pt>
                <c:pt idx="2236">
                  <c:v>55179</c:v>
                </c:pt>
                <c:pt idx="2237">
                  <c:v>55186</c:v>
                </c:pt>
                <c:pt idx="2238">
                  <c:v>55193</c:v>
                </c:pt>
                <c:pt idx="2239">
                  <c:v>55200</c:v>
                </c:pt>
                <c:pt idx="2240">
                  <c:v>55207</c:v>
                </c:pt>
                <c:pt idx="2241">
                  <c:v>55214</c:v>
                </c:pt>
                <c:pt idx="2242">
                  <c:v>55221</c:v>
                </c:pt>
                <c:pt idx="2243">
                  <c:v>55228</c:v>
                </c:pt>
                <c:pt idx="2244">
                  <c:v>55235</c:v>
                </c:pt>
                <c:pt idx="2245">
                  <c:v>55242</c:v>
                </c:pt>
                <c:pt idx="2246">
                  <c:v>55249</c:v>
                </c:pt>
                <c:pt idx="2247">
                  <c:v>55256</c:v>
                </c:pt>
                <c:pt idx="2248">
                  <c:v>55263</c:v>
                </c:pt>
                <c:pt idx="2249">
                  <c:v>55270</c:v>
                </c:pt>
                <c:pt idx="2250">
                  <c:v>55277</c:v>
                </c:pt>
                <c:pt idx="2251">
                  <c:v>55285</c:v>
                </c:pt>
                <c:pt idx="2252">
                  <c:v>55291</c:v>
                </c:pt>
                <c:pt idx="2253">
                  <c:v>55298</c:v>
                </c:pt>
                <c:pt idx="2254">
                  <c:v>55305</c:v>
                </c:pt>
                <c:pt idx="2255">
                  <c:v>55312</c:v>
                </c:pt>
                <c:pt idx="2256">
                  <c:v>55319</c:v>
                </c:pt>
                <c:pt idx="2257">
                  <c:v>55326</c:v>
                </c:pt>
                <c:pt idx="2258">
                  <c:v>55333</c:v>
                </c:pt>
                <c:pt idx="2259">
                  <c:v>55340</c:v>
                </c:pt>
                <c:pt idx="2260">
                  <c:v>55347</c:v>
                </c:pt>
                <c:pt idx="2261">
                  <c:v>55354</c:v>
                </c:pt>
                <c:pt idx="2262">
                  <c:v>55361</c:v>
                </c:pt>
                <c:pt idx="2263">
                  <c:v>55368</c:v>
                </c:pt>
                <c:pt idx="2264">
                  <c:v>55375</c:v>
                </c:pt>
                <c:pt idx="2265">
                  <c:v>55382</c:v>
                </c:pt>
                <c:pt idx="2266">
                  <c:v>55389</c:v>
                </c:pt>
                <c:pt idx="2267">
                  <c:v>55396</c:v>
                </c:pt>
                <c:pt idx="2268">
                  <c:v>55403</c:v>
                </c:pt>
                <c:pt idx="2269">
                  <c:v>55410</c:v>
                </c:pt>
                <c:pt idx="2270">
                  <c:v>55417</c:v>
                </c:pt>
                <c:pt idx="2271">
                  <c:v>55424</c:v>
                </c:pt>
                <c:pt idx="2272">
                  <c:v>55431</c:v>
                </c:pt>
                <c:pt idx="2273">
                  <c:v>55438</c:v>
                </c:pt>
                <c:pt idx="2274">
                  <c:v>55445</c:v>
                </c:pt>
                <c:pt idx="2275">
                  <c:v>55452</c:v>
                </c:pt>
                <c:pt idx="2276">
                  <c:v>55459</c:v>
                </c:pt>
                <c:pt idx="2277">
                  <c:v>55466</c:v>
                </c:pt>
                <c:pt idx="2278">
                  <c:v>55473</c:v>
                </c:pt>
                <c:pt idx="2279">
                  <c:v>55480</c:v>
                </c:pt>
                <c:pt idx="2280">
                  <c:v>55487</c:v>
                </c:pt>
                <c:pt idx="2281">
                  <c:v>55494</c:v>
                </c:pt>
                <c:pt idx="2282">
                  <c:v>55501</c:v>
                </c:pt>
                <c:pt idx="2283">
                  <c:v>55508</c:v>
                </c:pt>
                <c:pt idx="2284">
                  <c:v>55516</c:v>
                </c:pt>
                <c:pt idx="2285">
                  <c:v>55523</c:v>
                </c:pt>
                <c:pt idx="2286">
                  <c:v>55530</c:v>
                </c:pt>
                <c:pt idx="2287">
                  <c:v>55537</c:v>
                </c:pt>
                <c:pt idx="2288">
                  <c:v>55544</c:v>
                </c:pt>
                <c:pt idx="2289">
                  <c:v>55551</c:v>
                </c:pt>
                <c:pt idx="2290">
                  <c:v>55558</c:v>
                </c:pt>
                <c:pt idx="2291">
                  <c:v>55565</c:v>
                </c:pt>
                <c:pt idx="2292">
                  <c:v>55572</c:v>
                </c:pt>
                <c:pt idx="2293">
                  <c:v>55579</c:v>
                </c:pt>
                <c:pt idx="2294">
                  <c:v>55586</c:v>
                </c:pt>
                <c:pt idx="2295">
                  <c:v>55593</c:v>
                </c:pt>
                <c:pt idx="2296">
                  <c:v>55600</c:v>
                </c:pt>
                <c:pt idx="2297">
                  <c:v>55607</c:v>
                </c:pt>
                <c:pt idx="2298">
                  <c:v>55614</c:v>
                </c:pt>
                <c:pt idx="2299">
                  <c:v>55621</c:v>
                </c:pt>
                <c:pt idx="2300">
                  <c:v>55632</c:v>
                </c:pt>
                <c:pt idx="2301">
                  <c:v>55635</c:v>
                </c:pt>
                <c:pt idx="2302">
                  <c:v>55645</c:v>
                </c:pt>
                <c:pt idx="2303">
                  <c:v>55652</c:v>
                </c:pt>
                <c:pt idx="2304">
                  <c:v>55659</c:v>
                </c:pt>
                <c:pt idx="2305">
                  <c:v>55666</c:v>
                </c:pt>
                <c:pt idx="2306">
                  <c:v>55674</c:v>
                </c:pt>
                <c:pt idx="2307">
                  <c:v>55682</c:v>
                </c:pt>
                <c:pt idx="2308">
                  <c:v>55688</c:v>
                </c:pt>
                <c:pt idx="2309">
                  <c:v>55696</c:v>
                </c:pt>
                <c:pt idx="2310">
                  <c:v>55703</c:v>
                </c:pt>
                <c:pt idx="2311">
                  <c:v>55710</c:v>
                </c:pt>
                <c:pt idx="2312">
                  <c:v>55717</c:v>
                </c:pt>
                <c:pt idx="2313">
                  <c:v>55724</c:v>
                </c:pt>
                <c:pt idx="2314">
                  <c:v>55731</c:v>
                </c:pt>
                <c:pt idx="2315">
                  <c:v>55738</c:v>
                </c:pt>
                <c:pt idx="2316">
                  <c:v>55745</c:v>
                </c:pt>
                <c:pt idx="2317">
                  <c:v>55752</c:v>
                </c:pt>
                <c:pt idx="2318">
                  <c:v>55759</c:v>
                </c:pt>
                <c:pt idx="2319">
                  <c:v>55766</c:v>
                </c:pt>
                <c:pt idx="2320">
                  <c:v>55773</c:v>
                </c:pt>
                <c:pt idx="2321">
                  <c:v>55780</c:v>
                </c:pt>
                <c:pt idx="2322">
                  <c:v>55787</c:v>
                </c:pt>
                <c:pt idx="2323">
                  <c:v>55794</c:v>
                </c:pt>
                <c:pt idx="2324">
                  <c:v>55801</c:v>
                </c:pt>
                <c:pt idx="2325">
                  <c:v>55808</c:v>
                </c:pt>
                <c:pt idx="2326">
                  <c:v>55815</c:v>
                </c:pt>
                <c:pt idx="2327">
                  <c:v>55822</c:v>
                </c:pt>
                <c:pt idx="2328">
                  <c:v>55829</c:v>
                </c:pt>
                <c:pt idx="2329">
                  <c:v>55836</c:v>
                </c:pt>
                <c:pt idx="2330">
                  <c:v>55843</c:v>
                </c:pt>
                <c:pt idx="2331">
                  <c:v>55850</c:v>
                </c:pt>
                <c:pt idx="2332">
                  <c:v>55857</c:v>
                </c:pt>
                <c:pt idx="2333">
                  <c:v>55864</c:v>
                </c:pt>
                <c:pt idx="2334">
                  <c:v>55871</c:v>
                </c:pt>
                <c:pt idx="2335">
                  <c:v>55883</c:v>
                </c:pt>
                <c:pt idx="2336">
                  <c:v>55887</c:v>
                </c:pt>
                <c:pt idx="2337">
                  <c:v>55893</c:v>
                </c:pt>
                <c:pt idx="2338">
                  <c:v>55900</c:v>
                </c:pt>
                <c:pt idx="2339">
                  <c:v>55907</c:v>
                </c:pt>
                <c:pt idx="2340">
                  <c:v>55914</c:v>
                </c:pt>
                <c:pt idx="2341">
                  <c:v>55921</c:v>
                </c:pt>
                <c:pt idx="2342">
                  <c:v>55928</c:v>
                </c:pt>
                <c:pt idx="2343">
                  <c:v>55935</c:v>
                </c:pt>
                <c:pt idx="2344">
                  <c:v>55942</c:v>
                </c:pt>
                <c:pt idx="2345">
                  <c:v>55949</c:v>
                </c:pt>
                <c:pt idx="2346">
                  <c:v>55956</c:v>
                </c:pt>
                <c:pt idx="2347">
                  <c:v>55963</c:v>
                </c:pt>
                <c:pt idx="2348">
                  <c:v>55970</c:v>
                </c:pt>
                <c:pt idx="2349">
                  <c:v>55977</c:v>
                </c:pt>
                <c:pt idx="2350">
                  <c:v>55984</c:v>
                </c:pt>
                <c:pt idx="2351">
                  <c:v>55991</c:v>
                </c:pt>
                <c:pt idx="2352">
                  <c:v>55998</c:v>
                </c:pt>
                <c:pt idx="2353">
                  <c:v>56006</c:v>
                </c:pt>
                <c:pt idx="2354">
                  <c:v>56012</c:v>
                </c:pt>
                <c:pt idx="2355">
                  <c:v>56020</c:v>
                </c:pt>
                <c:pt idx="2356">
                  <c:v>56026</c:v>
                </c:pt>
                <c:pt idx="2357">
                  <c:v>56033</c:v>
                </c:pt>
                <c:pt idx="2358">
                  <c:v>56040</c:v>
                </c:pt>
                <c:pt idx="2359">
                  <c:v>56047</c:v>
                </c:pt>
                <c:pt idx="2360">
                  <c:v>56054</c:v>
                </c:pt>
                <c:pt idx="2361">
                  <c:v>56061</c:v>
                </c:pt>
                <c:pt idx="2362">
                  <c:v>56068</c:v>
                </c:pt>
                <c:pt idx="2363">
                  <c:v>56075</c:v>
                </c:pt>
                <c:pt idx="2364">
                  <c:v>56082</c:v>
                </c:pt>
                <c:pt idx="2365">
                  <c:v>56089</c:v>
                </c:pt>
                <c:pt idx="2366">
                  <c:v>56096</c:v>
                </c:pt>
                <c:pt idx="2367">
                  <c:v>56103</c:v>
                </c:pt>
                <c:pt idx="2368">
                  <c:v>56110</c:v>
                </c:pt>
                <c:pt idx="2369">
                  <c:v>56117</c:v>
                </c:pt>
                <c:pt idx="2370">
                  <c:v>56124</c:v>
                </c:pt>
                <c:pt idx="2371">
                  <c:v>56131</c:v>
                </c:pt>
                <c:pt idx="2372">
                  <c:v>56138</c:v>
                </c:pt>
                <c:pt idx="2373">
                  <c:v>56145</c:v>
                </c:pt>
                <c:pt idx="2374">
                  <c:v>56152</c:v>
                </c:pt>
                <c:pt idx="2375">
                  <c:v>56159</c:v>
                </c:pt>
                <c:pt idx="2376">
                  <c:v>56166</c:v>
                </c:pt>
                <c:pt idx="2377">
                  <c:v>56173</c:v>
                </c:pt>
                <c:pt idx="2378">
                  <c:v>56180</c:v>
                </c:pt>
                <c:pt idx="2379">
                  <c:v>56187</c:v>
                </c:pt>
                <c:pt idx="2380">
                  <c:v>56194</c:v>
                </c:pt>
                <c:pt idx="2381">
                  <c:v>56201</c:v>
                </c:pt>
                <c:pt idx="2382">
                  <c:v>56208</c:v>
                </c:pt>
                <c:pt idx="2383">
                  <c:v>56215</c:v>
                </c:pt>
                <c:pt idx="2384">
                  <c:v>56222</c:v>
                </c:pt>
                <c:pt idx="2385">
                  <c:v>56229</c:v>
                </c:pt>
                <c:pt idx="2386">
                  <c:v>56236</c:v>
                </c:pt>
                <c:pt idx="2387">
                  <c:v>56248</c:v>
                </c:pt>
                <c:pt idx="2388">
                  <c:v>56254</c:v>
                </c:pt>
                <c:pt idx="2389">
                  <c:v>56258</c:v>
                </c:pt>
                <c:pt idx="2390">
                  <c:v>56265</c:v>
                </c:pt>
                <c:pt idx="2391">
                  <c:v>56272</c:v>
                </c:pt>
                <c:pt idx="2392">
                  <c:v>56279</c:v>
                </c:pt>
                <c:pt idx="2393">
                  <c:v>56286</c:v>
                </c:pt>
                <c:pt idx="2394">
                  <c:v>56293</c:v>
                </c:pt>
                <c:pt idx="2395">
                  <c:v>56300</c:v>
                </c:pt>
                <c:pt idx="2396">
                  <c:v>56307</c:v>
                </c:pt>
                <c:pt idx="2397">
                  <c:v>56314</c:v>
                </c:pt>
                <c:pt idx="2398">
                  <c:v>56321</c:v>
                </c:pt>
                <c:pt idx="2399">
                  <c:v>56328</c:v>
                </c:pt>
                <c:pt idx="2400">
                  <c:v>56339</c:v>
                </c:pt>
                <c:pt idx="2401">
                  <c:v>56342</c:v>
                </c:pt>
                <c:pt idx="2402">
                  <c:v>56349</c:v>
                </c:pt>
                <c:pt idx="2403">
                  <c:v>56356</c:v>
                </c:pt>
                <c:pt idx="2404">
                  <c:v>56363</c:v>
                </c:pt>
                <c:pt idx="2405">
                  <c:v>56373</c:v>
                </c:pt>
                <c:pt idx="2406">
                  <c:v>56380</c:v>
                </c:pt>
                <c:pt idx="2407">
                  <c:v>56384</c:v>
                </c:pt>
                <c:pt idx="2408">
                  <c:v>56391</c:v>
                </c:pt>
                <c:pt idx="2409">
                  <c:v>56398</c:v>
                </c:pt>
                <c:pt idx="2410">
                  <c:v>56405</c:v>
                </c:pt>
                <c:pt idx="2411">
                  <c:v>56412</c:v>
                </c:pt>
                <c:pt idx="2412">
                  <c:v>56422</c:v>
                </c:pt>
                <c:pt idx="2413">
                  <c:v>56426</c:v>
                </c:pt>
                <c:pt idx="2414">
                  <c:v>56433</c:v>
                </c:pt>
                <c:pt idx="2415">
                  <c:v>56440</c:v>
                </c:pt>
                <c:pt idx="2416">
                  <c:v>56447</c:v>
                </c:pt>
                <c:pt idx="2417">
                  <c:v>56454</c:v>
                </c:pt>
                <c:pt idx="2418">
                  <c:v>56461</c:v>
                </c:pt>
                <c:pt idx="2419">
                  <c:v>56468</c:v>
                </c:pt>
                <c:pt idx="2420">
                  <c:v>56475</c:v>
                </c:pt>
                <c:pt idx="2421">
                  <c:v>56482</c:v>
                </c:pt>
                <c:pt idx="2422">
                  <c:v>56489</c:v>
                </c:pt>
                <c:pt idx="2423">
                  <c:v>56496</c:v>
                </c:pt>
                <c:pt idx="2424">
                  <c:v>56503</c:v>
                </c:pt>
                <c:pt idx="2425">
                  <c:v>56510</c:v>
                </c:pt>
                <c:pt idx="2426">
                  <c:v>56517</c:v>
                </c:pt>
                <c:pt idx="2427">
                  <c:v>56524</c:v>
                </c:pt>
                <c:pt idx="2428">
                  <c:v>56531</c:v>
                </c:pt>
                <c:pt idx="2429">
                  <c:v>56538</c:v>
                </c:pt>
                <c:pt idx="2430">
                  <c:v>56545</c:v>
                </c:pt>
                <c:pt idx="2431">
                  <c:v>56552</c:v>
                </c:pt>
                <c:pt idx="2432">
                  <c:v>56559</c:v>
                </c:pt>
                <c:pt idx="2433">
                  <c:v>56566</c:v>
                </c:pt>
                <c:pt idx="2434">
                  <c:v>56573</c:v>
                </c:pt>
                <c:pt idx="2435">
                  <c:v>56580</c:v>
                </c:pt>
                <c:pt idx="2436">
                  <c:v>56587</c:v>
                </c:pt>
                <c:pt idx="2437">
                  <c:v>56594</c:v>
                </c:pt>
                <c:pt idx="2438">
                  <c:v>56601</c:v>
                </c:pt>
                <c:pt idx="2439">
                  <c:v>56612</c:v>
                </c:pt>
                <c:pt idx="2440">
                  <c:v>56619</c:v>
                </c:pt>
                <c:pt idx="2441">
                  <c:v>56625</c:v>
                </c:pt>
                <c:pt idx="2442">
                  <c:v>56632</c:v>
                </c:pt>
                <c:pt idx="2443">
                  <c:v>56639</c:v>
                </c:pt>
                <c:pt idx="2444">
                  <c:v>56646</c:v>
                </c:pt>
                <c:pt idx="2445">
                  <c:v>56653</c:v>
                </c:pt>
                <c:pt idx="2446">
                  <c:v>56660</c:v>
                </c:pt>
                <c:pt idx="2447">
                  <c:v>56667</c:v>
                </c:pt>
                <c:pt idx="2448">
                  <c:v>56674</c:v>
                </c:pt>
                <c:pt idx="2449">
                  <c:v>56681</c:v>
                </c:pt>
                <c:pt idx="2450">
                  <c:v>56688</c:v>
                </c:pt>
                <c:pt idx="2451">
                  <c:v>56695</c:v>
                </c:pt>
                <c:pt idx="2452">
                  <c:v>56702</c:v>
                </c:pt>
                <c:pt idx="2453">
                  <c:v>56709</c:v>
                </c:pt>
                <c:pt idx="2454">
                  <c:v>56716</c:v>
                </c:pt>
                <c:pt idx="2455">
                  <c:v>56725</c:v>
                </c:pt>
                <c:pt idx="2456">
                  <c:v>56730</c:v>
                </c:pt>
                <c:pt idx="2457">
                  <c:v>56737</c:v>
                </c:pt>
                <c:pt idx="2458">
                  <c:v>56744</c:v>
                </c:pt>
                <c:pt idx="2459">
                  <c:v>56751</c:v>
                </c:pt>
                <c:pt idx="2460">
                  <c:v>56758</c:v>
                </c:pt>
                <c:pt idx="2461">
                  <c:v>56766</c:v>
                </c:pt>
                <c:pt idx="2462">
                  <c:v>56774</c:v>
                </c:pt>
                <c:pt idx="2463">
                  <c:v>56780</c:v>
                </c:pt>
                <c:pt idx="2464">
                  <c:v>56787</c:v>
                </c:pt>
                <c:pt idx="2465">
                  <c:v>56795</c:v>
                </c:pt>
                <c:pt idx="2466">
                  <c:v>56802</c:v>
                </c:pt>
                <c:pt idx="2467">
                  <c:v>56809</c:v>
                </c:pt>
                <c:pt idx="2468">
                  <c:v>56816</c:v>
                </c:pt>
                <c:pt idx="2469">
                  <c:v>56823</c:v>
                </c:pt>
                <c:pt idx="2470">
                  <c:v>56830</c:v>
                </c:pt>
                <c:pt idx="2471">
                  <c:v>56837</c:v>
                </c:pt>
                <c:pt idx="2472">
                  <c:v>56844</c:v>
                </c:pt>
                <c:pt idx="2473">
                  <c:v>56851</c:v>
                </c:pt>
                <c:pt idx="2474">
                  <c:v>56858</c:v>
                </c:pt>
                <c:pt idx="2475">
                  <c:v>56865</c:v>
                </c:pt>
                <c:pt idx="2476">
                  <c:v>56872</c:v>
                </c:pt>
                <c:pt idx="2477">
                  <c:v>56879</c:v>
                </c:pt>
                <c:pt idx="2478">
                  <c:v>56886</c:v>
                </c:pt>
                <c:pt idx="2479">
                  <c:v>56893</c:v>
                </c:pt>
                <c:pt idx="2480">
                  <c:v>56900</c:v>
                </c:pt>
                <c:pt idx="2481">
                  <c:v>56907</c:v>
                </c:pt>
                <c:pt idx="2482">
                  <c:v>56914</c:v>
                </c:pt>
                <c:pt idx="2483">
                  <c:v>56921</c:v>
                </c:pt>
                <c:pt idx="2484">
                  <c:v>56928</c:v>
                </c:pt>
                <c:pt idx="2485">
                  <c:v>56935</c:v>
                </c:pt>
                <c:pt idx="2486">
                  <c:v>56942</c:v>
                </c:pt>
                <c:pt idx="2487">
                  <c:v>56949</c:v>
                </c:pt>
                <c:pt idx="2488">
                  <c:v>56956</c:v>
                </c:pt>
                <c:pt idx="2489">
                  <c:v>56963</c:v>
                </c:pt>
                <c:pt idx="2490">
                  <c:v>56970</c:v>
                </c:pt>
                <c:pt idx="2491">
                  <c:v>56977</c:v>
                </c:pt>
                <c:pt idx="2492">
                  <c:v>56984</c:v>
                </c:pt>
                <c:pt idx="2493">
                  <c:v>56991</c:v>
                </c:pt>
                <c:pt idx="2494">
                  <c:v>56998</c:v>
                </c:pt>
                <c:pt idx="2495">
                  <c:v>57005</c:v>
                </c:pt>
                <c:pt idx="2496">
                  <c:v>57012</c:v>
                </c:pt>
                <c:pt idx="2497">
                  <c:v>57019</c:v>
                </c:pt>
                <c:pt idx="2498">
                  <c:v>57026</c:v>
                </c:pt>
                <c:pt idx="2499">
                  <c:v>57033</c:v>
                </c:pt>
                <c:pt idx="2500">
                  <c:v>57040</c:v>
                </c:pt>
                <c:pt idx="2501">
                  <c:v>57047</c:v>
                </c:pt>
                <c:pt idx="2502">
                  <c:v>57054</c:v>
                </c:pt>
                <c:pt idx="2503">
                  <c:v>57061</c:v>
                </c:pt>
                <c:pt idx="2504">
                  <c:v>57068</c:v>
                </c:pt>
                <c:pt idx="2505">
                  <c:v>57076</c:v>
                </c:pt>
                <c:pt idx="2506">
                  <c:v>57083</c:v>
                </c:pt>
                <c:pt idx="2507">
                  <c:v>57090</c:v>
                </c:pt>
                <c:pt idx="2508">
                  <c:v>57097</c:v>
                </c:pt>
                <c:pt idx="2509">
                  <c:v>57104</c:v>
                </c:pt>
                <c:pt idx="2510">
                  <c:v>57112</c:v>
                </c:pt>
                <c:pt idx="2511">
                  <c:v>57118</c:v>
                </c:pt>
                <c:pt idx="2512">
                  <c:v>57125</c:v>
                </c:pt>
                <c:pt idx="2513">
                  <c:v>57132</c:v>
                </c:pt>
                <c:pt idx="2514">
                  <c:v>57139</c:v>
                </c:pt>
                <c:pt idx="2515">
                  <c:v>57146</c:v>
                </c:pt>
                <c:pt idx="2516">
                  <c:v>57153</c:v>
                </c:pt>
                <c:pt idx="2517">
                  <c:v>57160</c:v>
                </c:pt>
                <c:pt idx="2518">
                  <c:v>57167</c:v>
                </c:pt>
                <c:pt idx="2519">
                  <c:v>57174</c:v>
                </c:pt>
                <c:pt idx="2520">
                  <c:v>57181</c:v>
                </c:pt>
                <c:pt idx="2521">
                  <c:v>57188</c:v>
                </c:pt>
                <c:pt idx="2522">
                  <c:v>57195</c:v>
                </c:pt>
                <c:pt idx="2523">
                  <c:v>57202</c:v>
                </c:pt>
                <c:pt idx="2524">
                  <c:v>57209</c:v>
                </c:pt>
                <c:pt idx="2525">
                  <c:v>57216</c:v>
                </c:pt>
                <c:pt idx="2526">
                  <c:v>57223</c:v>
                </c:pt>
                <c:pt idx="2527">
                  <c:v>57230</c:v>
                </c:pt>
                <c:pt idx="2528">
                  <c:v>57237</c:v>
                </c:pt>
                <c:pt idx="2529">
                  <c:v>57244</c:v>
                </c:pt>
                <c:pt idx="2530">
                  <c:v>57251</c:v>
                </c:pt>
                <c:pt idx="2531">
                  <c:v>57258</c:v>
                </c:pt>
                <c:pt idx="2532">
                  <c:v>57265</c:v>
                </c:pt>
                <c:pt idx="2533">
                  <c:v>57272</c:v>
                </c:pt>
                <c:pt idx="2534">
                  <c:v>57279</c:v>
                </c:pt>
                <c:pt idx="2535">
                  <c:v>57286</c:v>
                </c:pt>
                <c:pt idx="2536">
                  <c:v>57293</c:v>
                </c:pt>
                <c:pt idx="2537">
                  <c:v>57300</c:v>
                </c:pt>
                <c:pt idx="2538">
                  <c:v>57307</c:v>
                </c:pt>
                <c:pt idx="2539">
                  <c:v>57314</c:v>
                </c:pt>
                <c:pt idx="2540">
                  <c:v>57321</c:v>
                </c:pt>
                <c:pt idx="2541">
                  <c:v>57328</c:v>
                </c:pt>
                <c:pt idx="2542">
                  <c:v>57335</c:v>
                </c:pt>
                <c:pt idx="2543">
                  <c:v>57343</c:v>
                </c:pt>
                <c:pt idx="2544">
                  <c:v>57350</c:v>
                </c:pt>
                <c:pt idx="2545">
                  <c:v>57357</c:v>
                </c:pt>
                <c:pt idx="2546">
                  <c:v>57364</c:v>
                </c:pt>
                <c:pt idx="2547">
                  <c:v>57371</c:v>
                </c:pt>
                <c:pt idx="2548">
                  <c:v>57378</c:v>
                </c:pt>
                <c:pt idx="2549">
                  <c:v>57385</c:v>
                </c:pt>
                <c:pt idx="2550">
                  <c:v>57392</c:v>
                </c:pt>
                <c:pt idx="2551">
                  <c:v>57399</c:v>
                </c:pt>
                <c:pt idx="2552">
                  <c:v>57406</c:v>
                </c:pt>
                <c:pt idx="2553">
                  <c:v>57413</c:v>
                </c:pt>
                <c:pt idx="2554">
                  <c:v>57420</c:v>
                </c:pt>
                <c:pt idx="2555">
                  <c:v>57427</c:v>
                </c:pt>
                <c:pt idx="2556">
                  <c:v>57434</c:v>
                </c:pt>
                <c:pt idx="2557">
                  <c:v>57441</c:v>
                </c:pt>
                <c:pt idx="2558">
                  <c:v>57448</c:v>
                </c:pt>
                <c:pt idx="2559">
                  <c:v>57459</c:v>
                </c:pt>
                <c:pt idx="2560">
                  <c:v>57462</c:v>
                </c:pt>
                <c:pt idx="2561">
                  <c:v>57469</c:v>
                </c:pt>
                <c:pt idx="2562">
                  <c:v>57476</c:v>
                </c:pt>
                <c:pt idx="2563">
                  <c:v>57483</c:v>
                </c:pt>
                <c:pt idx="2564">
                  <c:v>57490</c:v>
                </c:pt>
                <c:pt idx="2565">
                  <c:v>57500</c:v>
                </c:pt>
                <c:pt idx="2566">
                  <c:v>57504</c:v>
                </c:pt>
                <c:pt idx="2567">
                  <c:v>57511</c:v>
                </c:pt>
                <c:pt idx="2568">
                  <c:v>57521</c:v>
                </c:pt>
                <c:pt idx="2569">
                  <c:v>57525</c:v>
                </c:pt>
                <c:pt idx="2570">
                  <c:v>57532</c:v>
                </c:pt>
                <c:pt idx="2571">
                  <c:v>57539</c:v>
                </c:pt>
                <c:pt idx="2572">
                  <c:v>57546</c:v>
                </c:pt>
                <c:pt idx="2573">
                  <c:v>57553</c:v>
                </c:pt>
                <c:pt idx="2574">
                  <c:v>57560</c:v>
                </c:pt>
                <c:pt idx="2575">
                  <c:v>57567</c:v>
                </c:pt>
                <c:pt idx="2576">
                  <c:v>57574</c:v>
                </c:pt>
                <c:pt idx="2577">
                  <c:v>57581</c:v>
                </c:pt>
                <c:pt idx="2578">
                  <c:v>57588</c:v>
                </c:pt>
                <c:pt idx="2579">
                  <c:v>57595</c:v>
                </c:pt>
                <c:pt idx="2580">
                  <c:v>57602</c:v>
                </c:pt>
                <c:pt idx="2581">
                  <c:v>57609</c:v>
                </c:pt>
                <c:pt idx="2582">
                  <c:v>57616</c:v>
                </c:pt>
                <c:pt idx="2583">
                  <c:v>57623</c:v>
                </c:pt>
                <c:pt idx="2584">
                  <c:v>57630</c:v>
                </c:pt>
                <c:pt idx="2585">
                  <c:v>57637</c:v>
                </c:pt>
                <c:pt idx="2586">
                  <c:v>57644</c:v>
                </c:pt>
                <c:pt idx="2587">
                  <c:v>57651</c:v>
                </c:pt>
                <c:pt idx="2588">
                  <c:v>57658</c:v>
                </c:pt>
                <c:pt idx="2589">
                  <c:v>57665</c:v>
                </c:pt>
                <c:pt idx="2590">
                  <c:v>57672</c:v>
                </c:pt>
                <c:pt idx="2591">
                  <c:v>57679</c:v>
                </c:pt>
                <c:pt idx="2592">
                  <c:v>57686</c:v>
                </c:pt>
                <c:pt idx="2593">
                  <c:v>57693</c:v>
                </c:pt>
                <c:pt idx="2594">
                  <c:v>57700</c:v>
                </c:pt>
                <c:pt idx="2595">
                  <c:v>57712</c:v>
                </c:pt>
                <c:pt idx="2596">
                  <c:v>57717</c:v>
                </c:pt>
                <c:pt idx="2597">
                  <c:v>57724</c:v>
                </c:pt>
                <c:pt idx="2598">
                  <c:v>57731</c:v>
                </c:pt>
                <c:pt idx="2599">
                  <c:v>57738</c:v>
                </c:pt>
                <c:pt idx="2600">
                  <c:v>57745</c:v>
                </c:pt>
                <c:pt idx="2601">
                  <c:v>57752</c:v>
                </c:pt>
                <c:pt idx="2602">
                  <c:v>57759</c:v>
                </c:pt>
                <c:pt idx="2603">
                  <c:v>57766</c:v>
                </c:pt>
                <c:pt idx="2604">
                  <c:v>57773</c:v>
                </c:pt>
                <c:pt idx="2605">
                  <c:v>57780</c:v>
                </c:pt>
                <c:pt idx="2606">
                  <c:v>57787</c:v>
                </c:pt>
                <c:pt idx="2607">
                  <c:v>57794</c:v>
                </c:pt>
                <c:pt idx="2608">
                  <c:v>57801</c:v>
                </c:pt>
                <c:pt idx="2609">
                  <c:v>57808</c:v>
                </c:pt>
                <c:pt idx="2610">
                  <c:v>57817</c:v>
                </c:pt>
                <c:pt idx="2611">
                  <c:v>57822</c:v>
                </c:pt>
                <c:pt idx="2612">
                  <c:v>57829</c:v>
                </c:pt>
                <c:pt idx="2613">
                  <c:v>57836</c:v>
                </c:pt>
                <c:pt idx="2614">
                  <c:v>57843</c:v>
                </c:pt>
                <c:pt idx="2615">
                  <c:v>57850</c:v>
                </c:pt>
                <c:pt idx="2616">
                  <c:v>57858</c:v>
                </c:pt>
                <c:pt idx="2617">
                  <c:v>57866</c:v>
                </c:pt>
                <c:pt idx="2618">
                  <c:v>57872</c:v>
                </c:pt>
                <c:pt idx="2619">
                  <c:v>57879</c:v>
                </c:pt>
                <c:pt idx="2620">
                  <c:v>57887</c:v>
                </c:pt>
                <c:pt idx="2621">
                  <c:v>57894</c:v>
                </c:pt>
                <c:pt idx="2622">
                  <c:v>57901</c:v>
                </c:pt>
                <c:pt idx="2623">
                  <c:v>57908</c:v>
                </c:pt>
                <c:pt idx="2624">
                  <c:v>57915</c:v>
                </c:pt>
                <c:pt idx="2625">
                  <c:v>57922</c:v>
                </c:pt>
                <c:pt idx="2626">
                  <c:v>57929</c:v>
                </c:pt>
                <c:pt idx="2627">
                  <c:v>57936</c:v>
                </c:pt>
                <c:pt idx="2628">
                  <c:v>57943</c:v>
                </c:pt>
                <c:pt idx="2629">
                  <c:v>57950</c:v>
                </c:pt>
                <c:pt idx="2630">
                  <c:v>57957</c:v>
                </c:pt>
                <c:pt idx="2631">
                  <c:v>57964</c:v>
                </c:pt>
                <c:pt idx="2632">
                  <c:v>57971</c:v>
                </c:pt>
                <c:pt idx="2633">
                  <c:v>57978</c:v>
                </c:pt>
                <c:pt idx="2634">
                  <c:v>57985</c:v>
                </c:pt>
                <c:pt idx="2635">
                  <c:v>57992</c:v>
                </c:pt>
                <c:pt idx="2636">
                  <c:v>57999</c:v>
                </c:pt>
                <c:pt idx="2637">
                  <c:v>58006</c:v>
                </c:pt>
                <c:pt idx="2638">
                  <c:v>58013</c:v>
                </c:pt>
                <c:pt idx="2639">
                  <c:v>58020</c:v>
                </c:pt>
                <c:pt idx="2640">
                  <c:v>58027</c:v>
                </c:pt>
                <c:pt idx="2641">
                  <c:v>58034</c:v>
                </c:pt>
                <c:pt idx="2642">
                  <c:v>58041</c:v>
                </c:pt>
                <c:pt idx="2643">
                  <c:v>58048</c:v>
                </c:pt>
                <c:pt idx="2644">
                  <c:v>58055</c:v>
                </c:pt>
                <c:pt idx="2645">
                  <c:v>58062</c:v>
                </c:pt>
                <c:pt idx="2646">
                  <c:v>58074</c:v>
                </c:pt>
                <c:pt idx="2647">
                  <c:v>58078</c:v>
                </c:pt>
                <c:pt idx="2648">
                  <c:v>58084</c:v>
                </c:pt>
                <c:pt idx="2649">
                  <c:v>58091</c:v>
                </c:pt>
                <c:pt idx="2650">
                  <c:v>58098</c:v>
                </c:pt>
                <c:pt idx="2651">
                  <c:v>58105</c:v>
                </c:pt>
                <c:pt idx="2652">
                  <c:v>58112</c:v>
                </c:pt>
                <c:pt idx="2653">
                  <c:v>58119</c:v>
                </c:pt>
                <c:pt idx="2654">
                  <c:v>58126</c:v>
                </c:pt>
                <c:pt idx="2655">
                  <c:v>58133</c:v>
                </c:pt>
                <c:pt idx="2656">
                  <c:v>58140</c:v>
                </c:pt>
                <c:pt idx="2657">
                  <c:v>58147</c:v>
                </c:pt>
                <c:pt idx="2658">
                  <c:v>58154</c:v>
                </c:pt>
                <c:pt idx="2659">
                  <c:v>58161</c:v>
                </c:pt>
                <c:pt idx="2660">
                  <c:v>58168</c:v>
                </c:pt>
                <c:pt idx="2661">
                  <c:v>58175</c:v>
                </c:pt>
                <c:pt idx="2662">
                  <c:v>58182</c:v>
                </c:pt>
                <c:pt idx="2663">
                  <c:v>58189</c:v>
                </c:pt>
                <c:pt idx="2664">
                  <c:v>58197</c:v>
                </c:pt>
                <c:pt idx="2665">
                  <c:v>58204</c:v>
                </c:pt>
                <c:pt idx="2666">
                  <c:v>58210</c:v>
                </c:pt>
                <c:pt idx="2667">
                  <c:v>58217</c:v>
                </c:pt>
                <c:pt idx="2668">
                  <c:v>58224</c:v>
                </c:pt>
                <c:pt idx="2669">
                  <c:v>58231</c:v>
                </c:pt>
                <c:pt idx="2670">
                  <c:v>58238</c:v>
                </c:pt>
                <c:pt idx="2671">
                  <c:v>58245</c:v>
                </c:pt>
                <c:pt idx="2672">
                  <c:v>58252</c:v>
                </c:pt>
                <c:pt idx="2673">
                  <c:v>58259</c:v>
                </c:pt>
                <c:pt idx="2674">
                  <c:v>58266</c:v>
                </c:pt>
                <c:pt idx="2675">
                  <c:v>58273</c:v>
                </c:pt>
                <c:pt idx="2676">
                  <c:v>58280</c:v>
                </c:pt>
                <c:pt idx="2677">
                  <c:v>58287</c:v>
                </c:pt>
                <c:pt idx="2678">
                  <c:v>58294</c:v>
                </c:pt>
                <c:pt idx="2679">
                  <c:v>58301</c:v>
                </c:pt>
                <c:pt idx="2680">
                  <c:v>58308</c:v>
                </c:pt>
                <c:pt idx="2681">
                  <c:v>58315</c:v>
                </c:pt>
                <c:pt idx="2682">
                  <c:v>58322</c:v>
                </c:pt>
                <c:pt idx="2683">
                  <c:v>58329</c:v>
                </c:pt>
                <c:pt idx="2684">
                  <c:v>58336</c:v>
                </c:pt>
                <c:pt idx="2685">
                  <c:v>58343</c:v>
                </c:pt>
                <c:pt idx="2686">
                  <c:v>58350</c:v>
                </c:pt>
                <c:pt idx="2687">
                  <c:v>58357</c:v>
                </c:pt>
                <c:pt idx="2688">
                  <c:v>58364</c:v>
                </c:pt>
                <c:pt idx="2689">
                  <c:v>58371</c:v>
                </c:pt>
                <c:pt idx="2690">
                  <c:v>58378</c:v>
                </c:pt>
                <c:pt idx="2691">
                  <c:v>58385</c:v>
                </c:pt>
                <c:pt idx="2692">
                  <c:v>58392</c:v>
                </c:pt>
                <c:pt idx="2693">
                  <c:v>58399</c:v>
                </c:pt>
                <c:pt idx="2694">
                  <c:v>58406</c:v>
                </c:pt>
                <c:pt idx="2695">
                  <c:v>58413</c:v>
                </c:pt>
                <c:pt idx="2696">
                  <c:v>58420</c:v>
                </c:pt>
                <c:pt idx="2697">
                  <c:v>58427</c:v>
                </c:pt>
                <c:pt idx="2698">
                  <c:v>58439</c:v>
                </c:pt>
                <c:pt idx="2699">
                  <c:v>58445</c:v>
                </c:pt>
                <c:pt idx="2700">
                  <c:v>58449</c:v>
                </c:pt>
                <c:pt idx="2701">
                  <c:v>58456</c:v>
                </c:pt>
                <c:pt idx="2702">
                  <c:v>58463</c:v>
                </c:pt>
                <c:pt idx="2703">
                  <c:v>58470</c:v>
                </c:pt>
                <c:pt idx="2704">
                  <c:v>58477</c:v>
                </c:pt>
                <c:pt idx="2705">
                  <c:v>58484</c:v>
                </c:pt>
                <c:pt idx="2706">
                  <c:v>58491</c:v>
                </c:pt>
                <c:pt idx="2707">
                  <c:v>58498</c:v>
                </c:pt>
                <c:pt idx="2708">
                  <c:v>58505</c:v>
                </c:pt>
                <c:pt idx="2709">
                  <c:v>58512</c:v>
                </c:pt>
                <c:pt idx="2710">
                  <c:v>58519</c:v>
                </c:pt>
                <c:pt idx="2711">
                  <c:v>58526</c:v>
                </c:pt>
                <c:pt idx="2712">
                  <c:v>58533</c:v>
                </c:pt>
                <c:pt idx="2713">
                  <c:v>58540</c:v>
                </c:pt>
                <c:pt idx="2714">
                  <c:v>58551</c:v>
                </c:pt>
                <c:pt idx="2715">
                  <c:v>58554</c:v>
                </c:pt>
                <c:pt idx="2716">
                  <c:v>58561</c:v>
                </c:pt>
                <c:pt idx="2717">
                  <c:v>58568</c:v>
                </c:pt>
                <c:pt idx="2718">
                  <c:v>58575</c:v>
                </c:pt>
                <c:pt idx="2719">
                  <c:v>58582</c:v>
                </c:pt>
                <c:pt idx="2720">
                  <c:v>58592</c:v>
                </c:pt>
                <c:pt idx="2721">
                  <c:v>58596</c:v>
                </c:pt>
                <c:pt idx="2722">
                  <c:v>58603</c:v>
                </c:pt>
                <c:pt idx="2723">
                  <c:v>58610</c:v>
                </c:pt>
                <c:pt idx="2724">
                  <c:v>58620</c:v>
                </c:pt>
                <c:pt idx="2725">
                  <c:v>58624</c:v>
                </c:pt>
                <c:pt idx="2726">
                  <c:v>58631</c:v>
                </c:pt>
                <c:pt idx="2727">
                  <c:v>58638</c:v>
                </c:pt>
                <c:pt idx="2728">
                  <c:v>58645</c:v>
                </c:pt>
                <c:pt idx="2729">
                  <c:v>58652</c:v>
                </c:pt>
                <c:pt idx="2730">
                  <c:v>58659</c:v>
                </c:pt>
                <c:pt idx="2731">
                  <c:v>58666</c:v>
                </c:pt>
                <c:pt idx="2732">
                  <c:v>58673</c:v>
                </c:pt>
                <c:pt idx="2733">
                  <c:v>58680</c:v>
                </c:pt>
                <c:pt idx="2734">
                  <c:v>58687</c:v>
                </c:pt>
                <c:pt idx="2735">
                  <c:v>58694</c:v>
                </c:pt>
                <c:pt idx="2736">
                  <c:v>58701</c:v>
                </c:pt>
                <c:pt idx="2737">
                  <c:v>58708</c:v>
                </c:pt>
                <c:pt idx="2738">
                  <c:v>58715</c:v>
                </c:pt>
                <c:pt idx="2739">
                  <c:v>58722</c:v>
                </c:pt>
                <c:pt idx="2740">
                  <c:v>58729</c:v>
                </c:pt>
                <c:pt idx="2741">
                  <c:v>58736</c:v>
                </c:pt>
                <c:pt idx="2742">
                  <c:v>58743</c:v>
                </c:pt>
                <c:pt idx="2743">
                  <c:v>58750</c:v>
                </c:pt>
                <c:pt idx="2744">
                  <c:v>58757</c:v>
                </c:pt>
                <c:pt idx="2745">
                  <c:v>58764</c:v>
                </c:pt>
                <c:pt idx="2746">
                  <c:v>58771</c:v>
                </c:pt>
                <c:pt idx="2747">
                  <c:v>58778</c:v>
                </c:pt>
                <c:pt idx="2748">
                  <c:v>58785</c:v>
                </c:pt>
                <c:pt idx="2749">
                  <c:v>58792</c:v>
                </c:pt>
                <c:pt idx="2750">
                  <c:v>58802</c:v>
                </c:pt>
                <c:pt idx="2751">
                  <c:v>58809</c:v>
                </c:pt>
                <c:pt idx="2752">
                  <c:v>58816</c:v>
                </c:pt>
                <c:pt idx="2753">
                  <c:v>58820</c:v>
                </c:pt>
                <c:pt idx="2754">
                  <c:v>58827</c:v>
                </c:pt>
                <c:pt idx="2755">
                  <c:v>58834</c:v>
                </c:pt>
                <c:pt idx="2756">
                  <c:v>58841</c:v>
                </c:pt>
                <c:pt idx="2757">
                  <c:v>58848</c:v>
                </c:pt>
                <c:pt idx="2758">
                  <c:v>58855</c:v>
                </c:pt>
                <c:pt idx="2759">
                  <c:v>58862</c:v>
                </c:pt>
                <c:pt idx="2760">
                  <c:v>58869</c:v>
                </c:pt>
                <c:pt idx="2761">
                  <c:v>58876</c:v>
                </c:pt>
                <c:pt idx="2762">
                  <c:v>58883</c:v>
                </c:pt>
                <c:pt idx="2763">
                  <c:v>58890</c:v>
                </c:pt>
                <c:pt idx="2764">
                  <c:v>58897</c:v>
                </c:pt>
                <c:pt idx="2765">
                  <c:v>58908</c:v>
                </c:pt>
                <c:pt idx="2766">
                  <c:v>58911</c:v>
                </c:pt>
                <c:pt idx="2767">
                  <c:v>58918</c:v>
                </c:pt>
                <c:pt idx="2768">
                  <c:v>58925</c:v>
                </c:pt>
                <c:pt idx="2769">
                  <c:v>58932</c:v>
                </c:pt>
                <c:pt idx="2770">
                  <c:v>58939</c:v>
                </c:pt>
                <c:pt idx="2771">
                  <c:v>58949</c:v>
                </c:pt>
                <c:pt idx="2772">
                  <c:v>58953</c:v>
                </c:pt>
                <c:pt idx="2773">
                  <c:v>58960</c:v>
                </c:pt>
                <c:pt idx="2774">
                  <c:v>58967</c:v>
                </c:pt>
                <c:pt idx="2775">
                  <c:v>58974</c:v>
                </c:pt>
                <c:pt idx="2776">
                  <c:v>58984</c:v>
                </c:pt>
                <c:pt idx="2777">
                  <c:v>58988</c:v>
                </c:pt>
                <c:pt idx="2778">
                  <c:v>58995</c:v>
                </c:pt>
                <c:pt idx="2779">
                  <c:v>59002</c:v>
                </c:pt>
                <c:pt idx="2780">
                  <c:v>59009</c:v>
                </c:pt>
                <c:pt idx="2781">
                  <c:v>59016</c:v>
                </c:pt>
                <c:pt idx="2782">
                  <c:v>59023</c:v>
                </c:pt>
                <c:pt idx="2783">
                  <c:v>59030</c:v>
                </c:pt>
                <c:pt idx="2784">
                  <c:v>59037</c:v>
                </c:pt>
                <c:pt idx="2785">
                  <c:v>59044</c:v>
                </c:pt>
                <c:pt idx="2786">
                  <c:v>59051</c:v>
                </c:pt>
                <c:pt idx="2787">
                  <c:v>59058</c:v>
                </c:pt>
                <c:pt idx="2788">
                  <c:v>59065</c:v>
                </c:pt>
                <c:pt idx="2789">
                  <c:v>59072</c:v>
                </c:pt>
                <c:pt idx="2790">
                  <c:v>59079</c:v>
                </c:pt>
                <c:pt idx="2791">
                  <c:v>59086</c:v>
                </c:pt>
                <c:pt idx="2792">
                  <c:v>59093</c:v>
                </c:pt>
                <c:pt idx="2793">
                  <c:v>59100</c:v>
                </c:pt>
                <c:pt idx="2794">
                  <c:v>59107</c:v>
                </c:pt>
                <c:pt idx="2795">
                  <c:v>59114</c:v>
                </c:pt>
                <c:pt idx="2796">
                  <c:v>59121</c:v>
                </c:pt>
                <c:pt idx="2797">
                  <c:v>59128</c:v>
                </c:pt>
                <c:pt idx="2798">
                  <c:v>59135</c:v>
                </c:pt>
                <c:pt idx="2799">
                  <c:v>59142</c:v>
                </c:pt>
                <c:pt idx="2800">
                  <c:v>59149</c:v>
                </c:pt>
                <c:pt idx="2801">
                  <c:v>59156</c:v>
                </c:pt>
                <c:pt idx="2802">
                  <c:v>59163</c:v>
                </c:pt>
                <c:pt idx="2803">
                  <c:v>59170</c:v>
                </c:pt>
                <c:pt idx="2804">
                  <c:v>59180</c:v>
                </c:pt>
                <c:pt idx="2805">
                  <c:v>59184</c:v>
                </c:pt>
                <c:pt idx="2806">
                  <c:v>59191</c:v>
                </c:pt>
                <c:pt idx="2807">
                  <c:v>59198</c:v>
                </c:pt>
                <c:pt idx="2808">
                  <c:v>59205</c:v>
                </c:pt>
                <c:pt idx="2809">
                  <c:v>59212</c:v>
                </c:pt>
                <c:pt idx="2810">
                  <c:v>59219</c:v>
                </c:pt>
                <c:pt idx="2811">
                  <c:v>59226</c:v>
                </c:pt>
                <c:pt idx="2812">
                  <c:v>59233</c:v>
                </c:pt>
                <c:pt idx="2813">
                  <c:v>59240</c:v>
                </c:pt>
                <c:pt idx="2814">
                  <c:v>59247</c:v>
                </c:pt>
                <c:pt idx="2815">
                  <c:v>59258</c:v>
                </c:pt>
                <c:pt idx="2816">
                  <c:v>59261</c:v>
                </c:pt>
                <c:pt idx="2817">
                  <c:v>59268</c:v>
                </c:pt>
                <c:pt idx="2818">
                  <c:v>59275</c:v>
                </c:pt>
                <c:pt idx="2819">
                  <c:v>59282</c:v>
                </c:pt>
                <c:pt idx="2820">
                  <c:v>59289</c:v>
                </c:pt>
                <c:pt idx="2821">
                  <c:v>59299</c:v>
                </c:pt>
                <c:pt idx="2822">
                  <c:v>59303</c:v>
                </c:pt>
                <c:pt idx="2823">
                  <c:v>59310</c:v>
                </c:pt>
                <c:pt idx="2824">
                  <c:v>59317</c:v>
                </c:pt>
                <c:pt idx="2825">
                  <c:v>59324</c:v>
                </c:pt>
                <c:pt idx="2826">
                  <c:v>59331</c:v>
                </c:pt>
                <c:pt idx="2827">
                  <c:v>59338</c:v>
                </c:pt>
                <c:pt idx="2828">
                  <c:v>59348</c:v>
                </c:pt>
                <c:pt idx="2829">
                  <c:v>59352</c:v>
                </c:pt>
                <c:pt idx="2830">
                  <c:v>59359</c:v>
                </c:pt>
                <c:pt idx="2831">
                  <c:v>59366</c:v>
                </c:pt>
                <c:pt idx="2832">
                  <c:v>59373</c:v>
                </c:pt>
                <c:pt idx="2833">
                  <c:v>59380</c:v>
                </c:pt>
                <c:pt idx="2834">
                  <c:v>59387</c:v>
                </c:pt>
                <c:pt idx="2835">
                  <c:v>59394</c:v>
                </c:pt>
                <c:pt idx="2836">
                  <c:v>59401</c:v>
                </c:pt>
                <c:pt idx="2837">
                  <c:v>59408</c:v>
                </c:pt>
                <c:pt idx="2838">
                  <c:v>59415</c:v>
                </c:pt>
                <c:pt idx="2839">
                  <c:v>59422</c:v>
                </c:pt>
                <c:pt idx="2840">
                  <c:v>59429</c:v>
                </c:pt>
                <c:pt idx="2841">
                  <c:v>59436</c:v>
                </c:pt>
                <c:pt idx="2842">
                  <c:v>59443</c:v>
                </c:pt>
                <c:pt idx="2843">
                  <c:v>59450</c:v>
                </c:pt>
                <c:pt idx="2844">
                  <c:v>59457</c:v>
                </c:pt>
                <c:pt idx="2845">
                  <c:v>59464</c:v>
                </c:pt>
                <c:pt idx="2846">
                  <c:v>59471</c:v>
                </c:pt>
                <c:pt idx="2847">
                  <c:v>59478</c:v>
                </c:pt>
                <c:pt idx="2848">
                  <c:v>59485</c:v>
                </c:pt>
                <c:pt idx="2849">
                  <c:v>59492</c:v>
                </c:pt>
                <c:pt idx="2850">
                  <c:v>59499</c:v>
                </c:pt>
                <c:pt idx="2851">
                  <c:v>59506</c:v>
                </c:pt>
                <c:pt idx="2852">
                  <c:v>59513</c:v>
                </c:pt>
                <c:pt idx="2853">
                  <c:v>59520</c:v>
                </c:pt>
                <c:pt idx="2854">
                  <c:v>59527</c:v>
                </c:pt>
                <c:pt idx="2855">
                  <c:v>59534</c:v>
                </c:pt>
                <c:pt idx="2856">
                  <c:v>59541</c:v>
                </c:pt>
                <c:pt idx="2857">
                  <c:v>59548</c:v>
                </c:pt>
                <c:pt idx="2858">
                  <c:v>59555</c:v>
                </c:pt>
                <c:pt idx="2859">
                  <c:v>59562</c:v>
                </c:pt>
                <c:pt idx="2860">
                  <c:v>59569</c:v>
                </c:pt>
                <c:pt idx="2861">
                  <c:v>59576</c:v>
                </c:pt>
                <c:pt idx="2862">
                  <c:v>59583</c:v>
                </c:pt>
                <c:pt idx="2863">
                  <c:v>59590</c:v>
                </c:pt>
                <c:pt idx="2864">
                  <c:v>59597</c:v>
                </c:pt>
                <c:pt idx="2865">
                  <c:v>59604</c:v>
                </c:pt>
                <c:pt idx="2866">
                  <c:v>59611</c:v>
                </c:pt>
                <c:pt idx="2867">
                  <c:v>59618</c:v>
                </c:pt>
                <c:pt idx="2868">
                  <c:v>59625</c:v>
                </c:pt>
                <c:pt idx="2869">
                  <c:v>59632</c:v>
                </c:pt>
                <c:pt idx="2870">
                  <c:v>59643</c:v>
                </c:pt>
                <c:pt idx="2871">
                  <c:v>59646</c:v>
                </c:pt>
                <c:pt idx="2872">
                  <c:v>59653</c:v>
                </c:pt>
                <c:pt idx="2873">
                  <c:v>59660</c:v>
                </c:pt>
                <c:pt idx="2874">
                  <c:v>59667</c:v>
                </c:pt>
                <c:pt idx="2875">
                  <c:v>59674</c:v>
                </c:pt>
                <c:pt idx="2876">
                  <c:v>59684</c:v>
                </c:pt>
                <c:pt idx="2877">
                  <c:v>59688</c:v>
                </c:pt>
                <c:pt idx="2878">
                  <c:v>59695</c:v>
                </c:pt>
                <c:pt idx="2879">
                  <c:v>59702</c:v>
                </c:pt>
                <c:pt idx="2880">
                  <c:v>59712</c:v>
                </c:pt>
                <c:pt idx="2881">
                  <c:v>59716</c:v>
                </c:pt>
                <c:pt idx="2882">
                  <c:v>59723</c:v>
                </c:pt>
                <c:pt idx="2883">
                  <c:v>59730</c:v>
                </c:pt>
                <c:pt idx="2884">
                  <c:v>59737</c:v>
                </c:pt>
                <c:pt idx="2885">
                  <c:v>59744</c:v>
                </c:pt>
                <c:pt idx="2886">
                  <c:v>59751</c:v>
                </c:pt>
                <c:pt idx="2887">
                  <c:v>59758</c:v>
                </c:pt>
                <c:pt idx="2888">
                  <c:v>59765</c:v>
                </c:pt>
                <c:pt idx="2889">
                  <c:v>59772</c:v>
                </c:pt>
                <c:pt idx="2890">
                  <c:v>59779</c:v>
                </c:pt>
                <c:pt idx="2891">
                  <c:v>59786</c:v>
                </c:pt>
                <c:pt idx="2892">
                  <c:v>59793</c:v>
                </c:pt>
                <c:pt idx="2893">
                  <c:v>59800</c:v>
                </c:pt>
                <c:pt idx="2894">
                  <c:v>59807</c:v>
                </c:pt>
                <c:pt idx="2895">
                  <c:v>59814</c:v>
                </c:pt>
                <c:pt idx="2896">
                  <c:v>59821</c:v>
                </c:pt>
                <c:pt idx="2897">
                  <c:v>59828</c:v>
                </c:pt>
                <c:pt idx="2898">
                  <c:v>59835</c:v>
                </c:pt>
                <c:pt idx="2899">
                  <c:v>59842</c:v>
                </c:pt>
                <c:pt idx="2900">
                  <c:v>59849</c:v>
                </c:pt>
                <c:pt idx="2901">
                  <c:v>59856</c:v>
                </c:pt>
                <c:pt idx="2902">
                  <c:v>59863</c:v>
                </c:pt>
                <c:pt idx="2903">
                  <c:v>59870</c:v>
                </c:pt>
                <c:pt idx="2904">
                  <c:v>59877</c:v>
                </c:pt>
                <c:pt idx="2905">
                  <c:v>59884</c:v>
                </c:pt>
                <c:pt idx="2906">
                  <c:v>59891</c:v>
                </c:pt>
                <c:pt idx="2907">
                  <c:v>59903</c:v>
                </c:pt>
                <c:pt idx="2908">
                  <c:v>59908</c:v>
                </c:pt>
                <c:pt idx="2909">
                  <c:v>59915</c:v>
                </c:pt>
                <c:pt idx="2910">
                  <c:v>59922</c:v>
                </c:pt>
                <c:pt idx="2911">
                  <c:v>59929</c:v>
                </c:pt>
                <c:pt idx="2912">
                  <c:v>59936</c:v>
                </c:pt>
                <c:pt idx="2913">
                  <c:v>59943</c:v>
                </c:pt>
                <c:pt idx="2914">
                  <c:v>59950</c:v>
                </c:pt>
                <c:pt idx="2915">
                  <c:v>59957</c:v>
                </c:pt>
                <c:pt idx="2916">
                  <c:v>59964</c:v>
                </c:pt>
                <c:pt idx="2917">
                  <c:v>59971</c:v>
                </c:pt>
                <c:pt idx="2918">
                  <c:v>59978</c:v>
                </c:pt>
                <c:pt idx="2919">
                  <c:v>59985</c:v>
                </c:pt>
                <c:pt idx="2920">
                  <c:v>59992</c:v>
                </c:pt>
                <c:pt idx="2921">
                  <c:v>60001</c:v>
                </c:pt>
                <c:pt idx="2922">
                  <c:v>60006</c:v>
                </c:pt>
                <c:pt idx="2923">
                  <c:v>60013</c:v>
                </c:pt>
                <c:pt idx="2924">
                  <c:v>60020</c:v>
                </c:pt>
                <c:pt idx="2925">
                  <c:v>60028</c:v>
                </c:pt>
                <c:pt idx="2926">
                  <c:v>60035</c:v>
                </c:pt>
                <c:pt idx="2927">
                  <c:v>60042</c:v>
                </c:pt>
                <c:pt idx="2928">
                  <c:v>60050</c:v>
                </c:pt>
                <c:pt idx="2929">
                  <c:v>60056</c:v>
                </c:pt>
                <c:pt idx="2930">
                  <c:v>60063</c:v>
                </c:pt>
                <c:pt idx="2931">
                  <c:v>60070</c:v>
                </c:pt>
                <c:pt idx="2932">
                  <c:v>60078</c:v>
                </c:pt>
                <c:pt idx="2933">
                  <c:v>60085</c:v>
                </c:pt>
                <c:pt idx="2934">
                  <c:v>60092</c:v>
                </c:pt>
                <c:pt idx="2935">
                  <c:v>60099</c:v>
                </c:pt>
                <c:pt idx="2936">
                  <c:v>60106</c:v>
                </c:pt>
                <c:pt idx="2937">
                  <c:v>60113</c:v>
                </c:pt>
                <c:pt idx="2938">
                  <c:v>60120</c:v>
                </c:pt>
                <c:pt idx="2939">
                  <c:v>60127</c:v>
                </c:pt>
                <c:pt idx="2940">
                  <c:v>60134</c:v>
                </c:pt>
                <c:pt idx="2941">
                  <c:v>60141</c:v>
                </c:pt>
                <c:pt idx="2942">
                  <c:v>60148</c:v>
                </c:pt>
                <c:pt idx="2943">
                  <c:v>60155</c:v>
                </c:pt>
                <c:pt idx="2944">
                  <c:v>60162</c:v>
                </c:pt>
                <c:pt idx="2945">
                  <c:v>60169</c:v>
                </c:pt>
                <c:pt idx="2946">
                  <c:v>60176</c:v>
                </c:pt>
                <c:pt idx="2947">
                  <c:v>60183</c:v>
                </c:pt>
                <c:pt idx="2948">
                  <c:v>60190</c:v>
                </c:pt>
                <c:pt idx="2949">
                  <c:v>60197</c:v>
                </c:pt>
                <c:pt idx="2950">
                  <c:v>60204</c:v>
                </c:pt>
                <c:pt idx="2951">
                  <c:v>60211</c:v>
                </c:pt>
                <c:pt idx="2952">
                  <c:v>60218</c:v>
                </c:pt>
                <c:pt idx="2953">
                  <c:v>60225</c:v>
                </c:pt>
                <c:pt idx="2954">
                  <c:v>60232</c:v>
                </c:pt>
                <c:pt idx="2955">
                  <c:v>60239</c:v>
                </c:pt>
                <c:pt idx="2956">
                  <c:v>60246</c:v>
                </c:pt>
                <c:pt idx="2957">
                  <c:v>60253</c:v>
                </c:pt>
                <c:pt idx="2958">
                  <c:v>60265</c:v>
                </c:pt>
                <c:pt idx="2959">
                  <c:v>60269</c:v>
                </c:pt>
                <c:pt idx="2960">
                  <c:v>60275</c:v>
                </c:pt>
                <c:pt idx="2961">
                  <c:v>60281</c:v>
                </c:pt>
                <c:pt idx="2962">
                  <c:v>60288</c:v>
                </c:pt>
                <c:pt idx="2963">
                  <c:v>60295</c:v>
                </c:pt>
                <c:pt idx="2964">
                  <c:v>60302</c:v>
                </c:pt>
                <c:pt idx="2965">
                  <c:v>60309</c:v>
                </c:pt>
                <c:pt idx="2966">
                  <c:v>60316</c:v>
                </c:pt>
                <c:pt idx="2967">
                  <c:v>60323</c:v>
                </c:pt>
                <c:pt idx="2968">
                  <c:v>60330</c:v>
                </c:pt>
                <c:pt idx="2969">
                  <c:v>60337</c:v>
                </c:pt>
                <c:pt idx="2970">
                  <c:v>60344</c:v>
                </c:pt>
                <c:pt idx="2971">
                  <c:v>60351</c:v>
                </c:pt>
                <c:pt idx="2972">
                  <c:v>60359</c:v>
                </c:pt>
                <c:pt idx="2973">
                  <c:v>60366</c:v>
                </c:pt>
                <c:pt idx="2974">
                  <c:v>60373</c:v>
                </c:pt>
                <c:pt idx="2975">
                  <c:v>60380</c:v>
                </c:pt>
                <c:pt idx="2976">
                  <c:v>60387</c:v>
                </c:pt>
                <c:pt idx="2977">
                  <c:v>60395</c:v>
                </c:pt>
                <c:pt idx="2978">
                  <c:v>60401</c:v>
                </c:pt>
                <c:pt idx="2979">
                  <c:v>60408</c:v>
                </c:pt>
                <c:pt idx="2980">
                  <c:v>60415</c:v>
                </c:pt>
                <c:pt idx="2981">
                  <c:v>60422</c:v>
                </c:pt>
                <c:pt idx="2982">
                  <c:v>60429</c:v>
                </c:pt>
                <c:pt idx="2983">
                  <c:v>60436</c:v>
                </c:pt>
                <c:pt idx="2984">
                  <c:v>60443</c:v>
                </c:pt>
                <c:pt idx="2985">
                  <c:v>60450</c:v>
                </c:pt>
                <c:pt idx="2986">
                  <c:v>60457</c:v>
                </c:pt>
                <c:pt idx="2987">
                  <c:v>60464</c:v>
                </c:pt>
                <c:pt idx="2988">
                  <c:v>60471</c:v>
                </c:pt>
                <c:pt idx="2989">
                  <c:v>60478</c:v>
                </c:pt>
                <c:pt idx="2990">
                  <c:v>60485</c:v>
                </c:pt>
                <c:pt idx="2991">
                  <c:v>60492</c:v>
                </c:pt>
                <c:pt idx="2992">
                  <c:v>60499</c:v>
                </c:pt>
                <c:pt idx="2993">
                  <c:v>60506</c:v>
                </c:pt>
                <c:pt idx="2994">
                  <c:v>60513</c:v>
                </c:pt>
                <c:pt idx="2995">
                  <c:v>60520</c:v>
                </c:pt>
                <c:pt idx="2996">
                  <c:v>60527</c:v>
                </c:pt>
                <c:pt idx="2997">
                  <c:v>60534</c:v>
                </c:pt>
                <c:pt idx="2998">
                  <c:v>60541</c:v>
                </c:pt>
                <c:pt idx="2999">
                  <c:v>60548</c:v>
                </c:pt>
                <c:pt idx="3000">
                  <c:v>60555</c:v>
                </c:pt>
                <c:pt idx="3001">
                  <c:v>60562</c:v>
                </c:pt>
                <c:pt idx="3002">
                  <c:v>60569</c:v>
                </c:pt>
                <c:pt idx="3003">
                  <c:v>60576</c:v>
                </c:pt>
                <c:pt idx="3004">
                  <c:v>60583</c:v>
                </c:pt>
                <c:pt idx="3005">
                  <c:v>60590</c:v>
                </c:pt>
                <c:pt idx="3006">
                  <c:v>60597</c:v>
                </c:pt>
                <c:pt idx="3007">
                  <c:v>60604</c:v>
                </c:pt>
                <c:pt idx="3008">
                  <c:v>60611</c:v>
                </c:pt>
                <c:pt idx="3009">
                  <c:v>60618</c:v>
                </c:pt>
                <c:pt idx="3010">
                  <c:v>60629</c:v>
                </c:pt>
                <c:pt idx="3011">
                  <c:v>60636</c:v>
                </c:pt>
                <c:pt idx="3012">
                  <c:v>60640</c:v>
                </c:pt>
                <c:pt idx="3013">
                  <c:v>60646</c:v>
                </c:pt>
                <c:pt idx="3014">
                  <c:v>60653</c:v>
                </c:pt>
                <c:pt idx="3015">
                  <c:v>60660</c:v>
                </c:pt>
                <c:pt idx="3016">
                  <c:v>60667</c:v>
                </c:pt>
                <c:pt idx="3017">
                  <c:v>60674</c:v>
                </c:pt>
                <c:pt idx="3018">
                  <c:v>60681</c:v>
                </c:pt>
                <c:pt idx="3019">
                  <c:v>60688</c:v>
                </c:pt>
                <c:pt idx="3020">
                  <c:v>60695</c:v>
                </c:pt>
                <c:pt idx="3021">
                  <c:v>60702</c:v>
                </c:pt>
                <c:pt idx="3022">
                  <c:v>60709</c:v>
                </c:pt>
                <c:pt idx="3023">
                  <c:v>60716</c:v>
                </c:pt>
                <c:pt idx="3024">
                  <c:v>60723</c:v>
                </c:pt>
                <c:pt idx="3025">
                  <c:v>60730</c:v>
                </c:pt>
                <c:pt idx="3026">
                  <c:v>60737</c:v>
                </c:pt>
                <c:pt idx="3027">
                  <c:v>60744</c:v>
                </c:pt>
                <c:pt idx="3028">
                  <c:v>60751</c:v>
                </c:pt>
                <c:pt idx="3029">
                  <c:v>60758</c:v>
                </c:pt>
                <c:pt idx="3030">
                  <c:v>60765</c:v>
                </c:pt>
                <c:pt idx="3031">
                  <c:v>60773</c:v>
                </c:pt>
                <c:pt idx="3032">
                  <c:v>60779</c:v>
                </c:pt>
                <c:pt idx="3033">
                  <c:v>60786</c:v>
                </c:pt>
                <c:pt idx="3034">
                  <c:v>60793</c:v>
                </c:pt>
                <c:pt idx="3035">
                  <c:v>60800</c:v>
                </c:pt>
                <c:pt idx="3036">
                  <c:v>60807</c:v>
                </c:pt>
                <c:pt idx="3037">
                  <c:v>60814</c:v>
                </c:pt>
                <c:pt idx="3038">
                  <c:v>60821</c:v>
                </c:pt>
                <c:pt idx="3039">
                  <c:v>60828</c:v>
                </c:pt>
                <c:pt idx="3040">
                  <c:v>60835</c:v>
                </c:pt>
                <c:pt idx="3041">
                  <c:v>60842</c:v>
                </c:pt>
                <c:pt idx="3042">
                  <c:v>60849</c:v>
                </c:pt>
                <c:pt idx="3043">
                  <c:v>60856</c:v>
                </c:pt>
                <c:pt idx="3044">
                  <c:v>60863</c:v>
                </c:pt>
                <c:pt idx="3045">
                  <c:v>60870</c:v>
                </c:pt>
                <c:pt idx="3046">
                  <c:v>60877</c:v>
                </c:pt>
                <c:pt idx="3047">
                  <c:v>60884</c:v>
                </c:pt>
                <c:pt idx="3048">
                  <c:v>60891</c:v>
                </c:pt>
                <c:pt idx="3049">
                  <c:v>60898</c:v>
                </c:pt>
                <c:pt idx="3050">
                  <c:v>60905</c:v>
                </c:pt>
                <c:pt idx="3051">
                  <c:v>60912</c:v>
                </c:pt>
                <c:pt idx="3052">
                  <c:v>60919</c:v>
                </c:pt>
                <c:pt idx="3053">
                  <c:v>60926</c:v>
                </c:pt>
                <c:pt idx="3054">
                  <c:v>60933</c:v>
                </c:pt>
                <c:pt idx="3055">
                  <c:v>60940</c:v>
                </c:pt>
                <c:pt idx="3056">
                  <c:v>60947</c:v>
                </c:pt>
                <c:pt idx="3057">
                  <c:v>60954</c:v>
                </c:pt>
                <c:pt idx="3058">
                  <c:v>60961</c:v>
                </c:pt>
                <c:pt idx="3059">
                  <c:v>60968</c:v>
                </c:pt>
                <c:pt idx="3060">
                  <c:v>60975</c:v>
                </c:pt>
                <c:pt idx="3061">
                  <c:v>60982</c:v>
                </c:pt>
                <c:pt idx="3062">
                  <c:v>60989</c:v>
                </c:pt>
                <c:pt idx="3063">
                  <c:v>60996</c:v>
                </c:pt>
                <c:pt idx="3064">
                  <c:v>61004</c:v>
                </c:pt>
                <c:pt idx="3065">
                  <c:v>61010</c:v>
                </c:pt>
                <c:pt idx="3066">
                  <c:v>61017</c:v>
                </c:pt>
                <c:pt idx="3067">
                  <c:v>61024</c:v>
                </c:pt>
                <c:pt idx="3068">
                  <c:v>61031</c:v>
                </c:pt>
                <c:pt idx="3069">
                  <c:v>61038</c:v>
                </c:pt>
                <c:pt idx="3070">
                  <c:v>61045</c:v>
                </c:pt>
                <c:pt idx="3071">
                  <c:v>61052</c:v>
                </c:pt>
                <c:pt idx="3072">
                  <c:v>61059</c:v>
                </c:pt>
                <c:pt idx="3073">
                  <c:v>61066</c:v>
                </c:pt>
                <c:pt idx="3074">
                  <c:v>61073</c:v>
                </c:pt>
                <c:pt idx="3075">
                  <c:v>61080</c:v>
                </c:pt>
                <c:pt idx="3076">
                  <c:v>61087</c:v>
                </c:pt>
                <c:pt idx="3077">
                  <c:v>61094</c:v>
                </c:pt>
                <c:pt idx="3078">
                  <c:v>61101</c:v>
                </c:pt>
                <c:pt idx="3079">
                  <c:v>61108</c:v>
                </c:pt>
                <c:pt idx="3080">
                  <c:v>61115</c:v>
                </c:pt>
                <c:pt idx="3081">
                  <c:v>61122</c:v>
                </c:pt>
                <c:pt idx="3082">
                  <c:v>61130</c:v>
                </c:pt>
                <c:pt idx="3083">
                  <c:v>61136</c:v>
                </c:pt>
                <c:pt idx="3084">
                  <c:v>61143</c:v>
                </c:pt>
                <c:pt idx="3085">
                  <c:v>61150</c:v>
                </c:pt>
                <c:pt idx="3086">
                  <c:v>61157</c:v>
                </c:pt>
                <c:pt idx="3087">
                  <c:v>61164</c:v>
                </c:pt>
                <c:pt idx="3088">
                  <c:v>61171</c:v>
                </c:pt>
                <c:pt idx="3089">
                  <c:v>61178</c:v>
                </c:pt>
                <c:pt idx="3090">
                  <c:v>61185</c:v>
                </c:pt>
                <c:pt idx="3091">
                  <c:v>61192</c:v>
                </c:pt>
                <c:pt idx="3092">
                  <c:v>61199</c:v>
                </c:pt>
                <c:pt idx="3093">
                  <c:v>61206</c:v>
                </c:pt>
                <c:pt idx="3094">
                  <c:v>61213</c:v>
                </c:pt>
                <c:pt idx="3095">
                  <c:v>61220</c:v>
                </c:pt>
                <c:pt idx="3096">
                  <c:v>61227</c:v>
                </c:pt>
                <c:pt idx="3097">
                  <c:v>61234</c:v>
                </c:pt>
                <c:pt idx="3098">
                  <c:v>61241</c:v>
                </c:pt>
                <c:pt idx="3099">
                  <c:v>61248</c:v>
                </c:pt>
                <c:pt idx="3100">
                  <c:v>61255</c:v>
                </c:pt>
                <c:pt idx="3101">
                  <c:v>61262</c:v>
                </c:pt>
                <c:pt idx="3102">
                  <c:v>61269</c:v>
                </c:pt>
                <c:pt idx="3103">
                  <c:v>61276</c:v>
                </c:pt>
                <c:pt idx="3104">
                  <c:v>61283</c:v>
                </c:pt>
                <c:pt idx="3105">
                  <c:v>61290</c:v>
                </c:pt>
                <c:pt idx="3106">
                  <c:v>61297</c:v>
                </c:pt>
                <c:pt idx="3107">
                  <c:v>61304</c:v>
                </c:pt>
                <c:pt idx="3108">
                  <c:v>61311</c:v>
                </c:pt>
                <c:pt idx="3109">
                  <c:v>61318</c:v>
                </c:pt>
                <c:pt idx="3110">
                  <c:v>61325</c:v>
                </c:pt>
                <c:pt idx="3111">
                  <c:v>61332</c:v>
                </c:pt>
                <c:pt idx="3112">
                  <c:v>61339</c:v>
                </c:pt>
                <c:pt idx="3113">
                  <c:v>61346</c:v>
                </c:pt>
                <c:pt idx="3114">
                  <c:v>61353</c:v>
                </c:pt>
                <c:pt idx="3115">
                  <c:v>61360</c:v>
                </c:pt>
                <c:pt idx="3116">
                  <c:v>61367</c:v>
                </c:pt>
                <c:pt idx="3117">
                  <c:v>61374</c:v>
                </c:pt>
                <c:pt idx="3118">
                  <c:v>61381</c:v>
                </c:pt>
                <c:pt idx="3119">
                  <c:v>61388</c:v>
                </c:pt>
                <c:pt idx="3120">
                  <c:v>61395</c:v>
                </c:pt>
                <c:pt idx="3121">
                  <c:v>61402</c:v>
                </c:pt>
                <c:pt idx="3122">
                  <c:v>61409</c:v>
                </c:pt>
                <c:pt idx="3123">
                  <c:v>61416</c:v>
                </c:pt>
                <c:pt idx="3124">
                  <c:v>61423</c:v>
                </c:pt>
                <c:pt idx="3125">
                  <c:v>61430</c:v>
                </c:pt>
                <c:pt idx="3126">
                  <c:v>61437</c:v>
                </c:pt>
                <c:pt idx="3127">
                  <c:v>61444</c:v>
                </c:pt>
                <c:pt idx="3128">
                  <c:v>61451</c:v>
                </c:pt>
                <c:pt idx="3129">
                  <c:v>61458</c:v>
                </c:pt>
                <c:pt idx="3130">
                  <c:v>61465</c:v>
                </c:pt>
                <c:pt idx="3131">
                  <c:v>61472</c:v>
                </c:pt>
                <c:pt idx="3132">
                  <c:v>61479</c:v>
                </c:pt>
                <c:pt idx="3133">
                  <c:v>61487</c:v>
                </c:pt>
                <c:pt idx="3134">
                  <c:v>61494</c:v>
                </c:pt>
                <c:pt idx="3135">
                  <c:v>61501</c:v>
                </c:pt>
                <c:pt idx="3136">
                  <c:v>61508</c:v>
                </c:pt>
                <c:pt idx="3137">
                  <c:v>61518</c:v>
                </c:pt>
                <c:pt idx="3138">
                  <c:v>61522</c:v>
                </c:pt>
                <c:pt idx="3139">
                  <c:v>61529</c:v>
                </c:pt>
                <c:pt idx="3140">
                  <c:v>61539</c:v>
                </c:pt>
                <c:pt idx="3141">
                  <c:v>61543</c:v>
                </c:pt>
                <c:pt idx="3142">
                  <c:v>61550</c:v>
                </c:pt>
                <c:pt idx="3143">
                  <c:v>61557</c:v>
                </c:pt>
                <c:pt idx="3144">
                  <c:v>61564</c:v>
                </c:pt>
                <c:pt idx="3145">
                  <c:v>61571</c:v>
                </c:pt>
                <c:pt idx="3146">
                  <c:v>61578</c:v>
                </c:pt>
                <c:pt idx="3147">
                  <c:v>61585</c:v>
                </c:pt>
                <c:pt idx="3148">
                  <c:v>61592</c:v>
                </c:pt>
                <c:pt idx="3149">
                  <c:v>61599</c:v>
                </c:pt>
                <c:pt idx="3150">
                  <c:v>61606</c:v>
                </c:pt>
                <c:pt idx="3151">
                  <c:v>61613</c:v>
                </c:pt>
                <c:pt idx="3152">
                  <c:v>61620</c:v>
                </c:pt>
                <c:pt idx="3153">
                  <c:v>61627</c:v>
                </c:pt>
                <c:pt idx="3154">
                  <c:v>61634</c:v>
                </c:pt>
                <c:pt idx="3155">
                  <c:v>61641</c:v>
                </c:pt>
                <c:pt idx="3156">
                  <c:v>61648</c:v>
                </c:pt>
                <c:pt idx="3157">
                  <c:v>61655</c:v>
                </c:pt>
                <c:pt idx="3158">
                  <c:v>61662</c:v>
                </c:pt>
                <c:pt idx="3159">
                  <c:v>61669</c:v>
                </c:pt>
                <c:pt idx="3160">
                  <c:v>61676</c:v>
                </c:pt>
                <c:pt idx="3161">
                  <c:v>61683</c:v>
                </c:pt>
                <c:pt idx="3162">
                  <c:v>61690</c:v>
                </c:pt>
                <c:pt idx="3163">
                  <c:v>61697</c:v>
                </c:pt>
                <c:pt idx="3164">
                  <c:v>61704</c:v>
                </c:pt>
                <c:pt idx="3165">
                  <c:v>61711</c:v>
                </c:pt>
                <c:pt idx="3166">
                  <c:v>61718</c:v>
                </c:pt>
                <c:pt idx="3167">
                  <c:v>61730</c:v>
                </c:pt>
                <c:pt idx="3168">
                  <c:v>61735</c:v>
                </c:pt>
                <c:pt idx="3169">
                  <c:v>61742</c:v>
                </c:pt>
                <c:pt idx="3170">
                  <c:v>61749</c:v>
                </c:pt>
                <c:pt idx="3171">
                  <c:v>61756</c:v>
                </c:pt>
                <c:pt idx="3172">
                  <c:v>61763</c:v>
                </c:pt>
                <c:pt idx="3173">
                  <c:v>61770</c:v>
                </c:pt>
                <c:pt idx="3174">
                  <c:v>61777</c:v>
                </c:pt>
                <c:pt idx="3175">
                  <c:v>61784</c:v>
                </c:pt>
                <c:pt idx="3176">
                  <c:v>61791</c:v>
                </c:pt>
                <c:pt idx="3177">
                  <c:v>61798</c:v>
                </c:pt>
                <c:pt idx="3178">
                  <c:v>61805</c:v>
                </c:pt>
                <c:pt idx="3179">
                  <c:v>61812</c:v>
                </c:pt>
                <c:pt idx="3180">
                  <c:v>61819</c:v>
                </c:pt>
                <c:pt idx="3181">
                  <c:v>61826</c:v>
                </c:pt>
                <c:pt idx="3182">
                  <c:v>61835</c:v>
                </c:pt>
                <c:pt idx="3183">
                  <c:v>61840</c:v>
                </c:pt>
                <c:pt idx="3184">
                  <c:v>61847</c:v>
                </c:pt>
                <c:pt idx="3185">
                  <c:v>61854</c:v>
                </c:pt>
                <c:pt idx="3186">
                  <c:v>61861</c:v>
                </c:pt>
                <c:pt idx="3187">
                  <c:v>61868</c:v>
                </c:pt>
                <c:pt idx="3188">
                  <c:v>61876</c:v>
                </c:pt>
                <c:pt idx="3189">
                  <c:v>61884</c:v>
                </c:pt>
                <c:pt idx="3190">
                  <c:v>61890</c:v>
                </c:pt>
                <c:pt idx="3191">
                  <c:v>61897</c:v>
                </c:pt>
                <c:pt idx="3192">
                  <c:v>61905</c:v>
                </c:pt>
                <c:pt idx="3193">
                  <c:v>61912</c:v>
                </c:pt>
                <c:pt idx="3194">
                  <c:v>61919</c:v>
                </c:pt>
                <c:pt idx="3195">
                  <c:v>61926</c:v>
                </c:pt>
                <c:pt idx="3196">
                  <c:v>61933</c:v>
                </c:pt>
                <c:pt idx="3197">
                  <c:v>61940</c:v>
                </c:pt>
                <c:pt idx="3198">
                  <c:v>61947</c:v>
                </c:pt>
                <c:pt idx="3199">
                  <c:v>61954</c:v>
                </c:pt>
                <c:pt idx="3200">
                  <c:v>61961</c:v>
                </c:pt>
                <c:pt idx="3201">
                  <c:v>61968</c:v>
                </c:pt>
                <c:pt idx="3202">
                  <c:v>61975</c:v>
                </c:pt>
                <c:pt idx="3203">
                  <c:v>61982</c:v>
                </c:pt>
                <c:pt idx="3204">
                  <c:v>61989</c:v>
                </c:pt>
                <c:pt idx="3205">
                  <c:v>61996</c:v>
                </c:pt>
                <c:pt idx="3206">
                  <c:v>62003</c:v>
                </c:pt>
                <c:pt idx="3207">
                  <c:v>62010</c:v>
                </c:pt>
                <c:pt idx="3208">
                  <c:v>62017</c:v>
                </c:pt>
                <c:pt idx="3209">
                  <c:v>62024</c:v>
                </c:pt>
                <c:pt idx="3210">
                  <c:v>62031</c:v>
                </c:pt>
                <c:pt idx="3211">
                  <c:v>62038</c:v>
                </c:pt>
                <c:pt idx="3212">
                  <c:v>62045</c:v>
                </c:pt>
                <c:pt idx="3213">
                  <c:v>62052</c:v>
                </c:pt>
                <c:pt idx="3214">
                  <c:v>62059</c:v>
                </c:pt>
                <c:pt idx="3215">
                  <c:v>62066</c:v>
                </c:pt>
                <c:pt idx="3216">
                  <c:v>62073</c:v>
                </c:pt>
                <c:pt idx="3217">
                  <c:v>62080</c:v>
                </c:pt>
                <c:pt idx="3218">
                  <c:v>62092</c:v>
                </c:pt>
                <c:pt idx="3219">
                  <c:v>62096</c:v>
                </c:pt>
                <c:pt idx="3220">
                  <c:v>62102</c:v>
                </c:pt>
                <c:pt idx="3221">
                  <c:v>62109</c:v>
                </c:pt>
                <c:pt idx="3222">
                  <c:v>62116</c:v>
                </c:pt>
                <c:pt idx="3223">
                  <c:v>62123</c:v>
                </c:pt>
                <c:pt idx="3224">
                  <c:v>62130</c:v>
                </c:pt>
                <c:pt idx="3225">
                  <c:v>62137</c:v>
                </c:pt>
                <c:pt idx="3226">
                  <c:v>62144</c:v>
                </c:pt>
                <c:pt idx="3227">
                  <c:v>62151</c:v>
                </c:pt>
                <c:pt idx="3228">
                  <c:v>62158</c:v>
                </c:pt>
                <c:pt idx="3229">
                  <c:v>62165</c:v>
                </c:pt>
                <c:pt idx="3230">
                  <c:v>62172</c:v>
                </c:pt>
                <c:pt idx="3231">
                  <c:v>62179</c:v>
                </c:pt>
                <c:pt idx="3232">
                  <c:v>62186</c:v>
                </c:pt>
                <c:pt idx="3233">
                  <c:v>62193</c:v>
                </c:pt>
                <c:pt idx="3234">
                  <c:v>62200</c:v>
                </c:pt>
                <c:pt idx="3235">
                  <c:v>62207</c:v>
                </c:pt>
                <c:pt idx="3236">
                  <c:v>62215</c:v>
                </c:pt>
                <c:pt idx="3237">
                  <c:v>62222</c:v>
                </c:pt>
                <c:pt idx="3238">
                  <c:v>62228</c:v>
                </c:pt>
                <c:pt idx="3239">
                  <c:v>62235</c:v>
                </c:pt>
                <c:pt idx="3240">
                  <c:v>62242</c:v>
                </c:pt>
                <c:pt idx="3241">
                  <c:v>62249</c:v>
                </c:pt>
                <c:pt idx="3242">
                  <c:v>62256</c:v>
                </c:pt>
                <c:pt idx="3243">
                  <c:v>62263</c:v>
                </c:pt>
                <c:pt idx="3244">
                  <c:v>62270</c:v>
                </c:pt>
                <c:pt idx="3245">
                  <c:v>62277</c:v>
                </c:pt>
                <c:pt idx="3246">
                  <c:v>62284</c:v>
                </c:pt>
                <c:pt idx="3247">
                  <c:v>62291</c:v>
                </c:pt>
                <c:pt idx="3248">
                  <c:v>62298</c:v>
                </c:pt>
                <c:pt idx="3249">
                  <c:v>62305</c:v>
                </c:pt>
                <c:pt idx="3250">
                  <c:v>62312</c:v>
                </c:pt>
                <c:pt idx="3251">
                  <c:v>62319</c:v>
                </c:pt>
                <c:pt idx="3252">
                  <c:v>62326</c:v>
                </c:pt>
                <c:pt idx="3253">
                  <c:v>62333</c:v>
                </c:pt>
                <c:pt idx="3254">
                  <c:v>62340</c:v>
                </c:pt>
                <c:pt idx="3255">
                  <c:v>62347</c:v>
                </c:pt>
                <c:pt idx="3256">
                  <c:v>62354</c:v>
                </c:pt>
                <c:pt idx="3257">
                  <c:v>62361</c:v>
                </c:pt>
                <c:pt idx="3258">
                  <c:v>62368</c:v>
                </c:pt>
                <c:pt idx="3259">
                  <c:v>62375</c:v>
                </c:pt>
                <c:pt idx="3260">
                  <c:v>62382</c:v>
                </c:pt>
                <c:pt idx="3261">
                  <c:v>62389</c:v>
                </c:pt>
                <c:pt idx="3262">
                  <c:v>62396</c:v>
                </c:pt>
                <c:pt idx="3263">
                  <c:v>62403</c:v>
                </c:pt>
                <c:pt idx="3264">
                  <c:v>62410</c:v>
                </c:pt>
                <c:pt idx="3265">
                  <c:v>62417</c:v>
                </c:pt>
                <c:pt idx="3266">
                  <c:v>62424</c:v>
                </c:pt>
                <c:pt idx="3267">
                  <c:v>62431</c:v>
                </c:pt>
                <c:pt idx="3268">
                  <c:v>62438</c:v>
                </c:pt>
                <c:pt idx="3269">
                  <c:v>62445</c:v>
                </c:pt>
                <c:pt idx="3270">
                  <c:v>62457</c:v>
                </c:pt>
                <c:pt idx="3271">
                  <c:v>62463</c:v>
                </c:pt>
                <c:pt idx="3272">
                  <c:v>62467</c:v>
                </c:pt>
                <c:pt idx="3273">
                  <c:v>62474</c:v>
                </c:pt>
                <c:pt idx="3274">
                  <c:v>62481</c:v>
                </c:pt>
                <c:pt idx="3275">
                  <c:v>62488</c:v>
                </c:pt>
                <c:pt idx="3276">
                  <c:v>62495</c:v>
                </c:pt>
                <c:pt idx="3277">
                  <c:v>62502</c:v>
                </c:pt>
                <c:pt idx="3278">
                  <c:v>62509</c:v>
                </c:pt>
                <c:pt idx="3279">
                  <c:v>62516</c:v>
                </c:pt>
                <c:pt idx="3280">
                  <c:v>62523</c:v>
                </c:pt>
                <c:pt idx="3281">
                  <c:v>62530</c:v>
                </c:pt>
                <c:pt idx="3282">
                  <c:v>62537</c:v>
                </c:pt>
                <c:pt idx="3283">
                  <c:v>62544</c:v>
                </c:pt>
                <c:pt idx="3284">
                  <c:v>62551</c:v>
                </c:pt>
                <c:pt idx="3285">
                  <c:v>62558</c:v>
                </c:pt>
                <c:pt idx="3286">
                  <c:v>62569</c:v>
                </c:pt>
                <c:pt idx="3287">
                  <c:v>62572</c:v>
                </c:pt>
                <c:pt idx="3288">
                  <c:v>62582</c:v>
                </c:pt>
                <c:pt idx="3289">
                  <c:v>62586</c:v>
                </c:pt>
                <c:pt idx="3290">
                  <c:v>62593</c:v>
                </c:pt>
                <c:pt idx="3291">
                  <c:v>62600</c:v>
                </c:pt>
                <c:pt idx="3292">
                  <c:v>62610</c:v>
                </c:pt>
                <c:pt idx="3293">
                  <c:v>62614</c:v>
                </c:pt>
                <c:pt idx="3294">
                  <c:v>62621</c:v>
                </c:pt>
                <c:pt idx="3295">
                  <c:v>62631</c:v>
                </c:pt>
                <c:pt idx="3296">
                  <c:v>62635</c:v>
                </c:pt>
                <c:pt idx="3297">
                  <c:v>62642</c:v>
                </c:pt>
                <c:pt idx="3298">
                  <c:v>62649</c:v>
                </c:pt>
                <c:pt idx="3299">
                  <c:v>62656</c:v>
                </c:pt>
                <c:pt idx="3300">
                  <c:v>62663</c:v>
                </c:pt>
                <c:pt idx="3301">
                  <c:v>62670</c:v>
                </c:pt>
                <c:pt idx="3302">
                  <c:v>62677</c:v>
                </c:pt>
                <c:pt idx="3303">
                  <c:v>62684</c:v>
                </c:pt>
                <c:pt idx="3304">
                  <c:v>62691</c:v>
                </c:pt>
                <c:pt idx="3305">
                  <c:v>62698</c:v>
                </c:pt>
                <c:pt idx="3306">
                  <c:v>62705</c:v>
                </c:pt>
                <c:pt idx="3307">
                  <c:v>62712</c:v>
                </c:pt>
                <c:pt idx="3308">
                  <c:v>62719</c:v>
                </c:pt>
                <c:pt idx="3309">
                  <c:v>62726</c:v>
                </c:pt>
                <c:pt idx="3310">
                  <c:v>62733</c:v>
                </c:pt>
                <c:pt idx="3311">
                  <c:v>62740</c:v>
                </c:pt>
                <c:pt idx="3312">
                  <c:v>62747</c:v>
                </c:pt>
                <c:pt idx="3313">
                  <c:v>62754</c:v>
                </c:pt>
                <c:pt idx="3314">
                  <c:v>62761</c:v>
                </c:pt>
                <c:pt idx="3315">
                  <c:v>62768</c:v>
                </c:pt>
                <c:pt idx="3316">
                  <c:v>62775</c:v>
                </c:pt>
                <c:pt idx="3317">
                  <c:v>62782</c:v>
                </c:pt>
                <c:pt idx="3318">
                  <c:v>62789</c:v>
                </c:pt>
                <c:pt idx="3319">
                  <c:v>62796</c:v>
                </c:pt>
                <c:pt idx="3320">
                  <c:v>62803</c:v>
                </c:pt>
                <c:pt idx="3321">
                  <c:v>62810</c:v>
                </c:pt>
                <c:pt idx="3322">
                  <c:v>62821</c:v>
                </c:pt>
                <c:pt idx="3323">
                  <c:v>62828</c:v>
                </c:pt>
                <c:pt idx="3324">
                  <c:v>62834</c:v>
                </c:pt>
                <c:pt idx="3325">
                  <c:v>62841</c:v>
                </c:pt>
                <c:pt idx="3326">
                  <c:v>62848</c:v>
                </c:pt>
                <c:pt idx="3327">
                  <c:v>62855</c:v>
                </c:pt>
                <c:pt idx="3328">
                  <c:v>62862</c:v>
                </c:pt>
                <c:pt idx="3329">
                  <c:v>62869</c:v>
                </c:pt>
                <c:pt idx="3330">
                  <c:v>62876</c:v>
                </c:pt>
                <c:pt idx="3331">
                  <c:v>62883</c:v>
                </c:pt>
                <c:pt idx="3332">
                  <c:v>62890</c:v>
                </c:pt>
                <c:pt idx="3333">
                  <c:v>62897</c:v>
                </c:pt>
                <c:pt idx="3334">
                  <c:v>62904</c:v>
                </c:pt>
                <c:pt idx="3335">
                  <c:v>62911</c:v>
                </c:pt>
                <c:pt idx="3336">
                  <c:v>62918</c:v>
                </c:pt>
                <c:pt idx="3337">
                  <c:v>62927</c:v>
                </c:pt>
                <c:pt idx="3338">
                  <c:v>62932</c:v>
                </c:pt>
                <c:pt idx="3339">
                  <c:v>62939</c:v>
                </c:pt>
                <c:pt idx="3340">
                  <c:v>62946</c:v>
                </c:pt>
                <c:pt idx="3341">
                  <c:v>62953</c:v>
                </c:pt>
                <c:pt idx="3342">
                  <c:v>62960</c:v>
                </c:pt>
                <c:pt idx="3343">
                  <c:v>62968</c:v>
                </c:pt>
                <c:pt idx="3344">
                  <c:v>62976</c:v>
                </c:pt>
                <c:pt idx="3345">
                  <c:v>62982</c:v>
                </c:pt>
                <c:pt idx="3346">
                  <c:v>62989</c:v>
                </c:pt>
                <c:pt idx="3347">
                  <c:v>62996</c:v>
                </c:pt>
                <c:pt idx="3348">
                  <c:v>63004</c:v>
                </c:pt>
                <c:pt idx="3349">
                  <c:v>63011</c:v>
                </c:pt>
                <c:pt idx="3350">
                  <c:v>63018</c:v>
                </c:pt>
                <c:pt idx="3351">
                  <c:v>63025</c:v>
                </c:pt>
                <c:pt idx="3352">
                  <c:v>63032</c:v>
                </c:pt>
                <c:pt idx="3353">
                  <c:v>63039</c:v>
                </c:pt>
                <c:pt idx="3354">
                  <c:v>63046</c:v>
                </c:pt>
                <c:pt idx="3355">
                  <c:v>63053</c:v>
                </c:pt>
                <c:pt idx="3356">
                  <c:v>63060</c:v>
                </c:pt>
                <c:pt idx="3357">
                  <c:v>63067</c:v>
                </c:pt>
                <c:pt idx="3358">
                  <c:v>63074</c:v>
                </c:pt>
                <c:pt idx="3359">
                  <c:v>63081</c:v>
                </c:pt>
                <c:pt idx="3360">
                  <c:v>63088</c:v>
                </c:pt>
                <c:pt idx="3361">
                  <c:v>63095</c:v>
                </c:pt>
                <c:pt idx="3362">
                  <c:v>63102</c:v>
                </c:pt>
                <c:pt idx="3363">
                  <c:v>63109</c:v>
                </c:pt>
                <c:pt idx="3364">
                  <c:v>63116</c:v>
                </c:pt>
                <c:pt idx="3365">
                  <c:v>63123</c:v>
                </c:pt>
                <c:pt idx="3366">
                  <c:v>63130</c:v>
                </c:pt>
                <c:pt idx="3367">
                  <c:v>63137</c:v>
                </c:pt>
                <c:pt idx="3368">
                  <c:v>63144</c:v>
                </c:pt>
                <c:pt idx="3369">
                  <c:v>63151</c:v>
                </c:pt>
                <c:pt idx="3370">
                  <c:v>63158</c:v>
                </c:pt>
                <c:pt idx="3371">
                  <c:v>63165</c:v>
                </c:pt>
                <c:pt idx="3372">
                  <c:v>63172</c:v>
                </c:pt>
                <c:pt idx="3373">
                  <c:v>63179</c:v>
                </c:pt>
                <c:pt idx="3374">
                  <c:v>63187</c:v>
                </c:pt>
                <c:pt idx="3375">
                  <c:v>63194</c:v>
                </c:pt>
                <c:pt idx="3376">
                  <c:v>63201</c:v>
                </c:pt>
                <c:pt idx="3377">
                  <c:v>63208</c:v>
                </c:pt>
                <c:pt idx="3378">
                  <c:v>63215</c:v>
                </c:pt>
                <c:pt idx="3379">
                  <c:v>63222</c:v>
                </c:pt>
                <c:pt idx="3380">
                  <c:v>63229</c:v>
                </c:pt>
                <c:pt idx="3381">
                  <c:v>63236</c:v>
                </c:pt>
                <c:pt idx="3382">
                  <c:v>63243</c:v>
                </c:pt>
                <c:pt idx="3383">
                  <c:v>63250</c:v>
                </c:pt>
                <c:pt idx="3384">
                  <c:v>63257</c:v>
                </c:pt>
                <c:pt idx="3385">
                  <c:v>63264</c:v>
                </c:pt>
                <c:pt idx="3386">
                  <c:v>63271</c:v>
                </c:pt>
                <c:pt idx="3387">
                  <c:v>63278</c:v>
                </c:pt>
                <c:pt idx="3388">
                  <c:v>63285</c:v>
                </c:pt>
                <c:pt idx="3389">
                  <c:v>63292</c:v>
                </c:pt>
                <c:pt idx="3390">
                  <c:v>63299</c:v>
                </c:pt>
                <c:pt idx="3391">
                  <c:v>63306</c:v>
                </c:pt>
                <c:pt idx="3392">
                  <c:v>63314</c:v>
                </c:pt>
                <c:pt idx="3393">
                  <c:v>63320</c:v>
                </c:pt>
                <c:pt idx="3394">
                  <c:v>63327</c:v>
                </c:pt>
                <c:pt idx="3395">
                  <c:v>63334</c:v>
                </c:pt>
                <c:pt idx="3396">
                  <c:v>63341</c:v>
                </c:pt>
                <c:pt idx="3397">
                  <c:v>63348</c:v>
                </c:pt>
                <c:pt idx="3398">
                  <c:v>63355</c:v>
                </c:pt>
                <c:pt idx="3399">
                  <c:v>63362</c:v>
                </c:pt>
                <c:pt idx="3400">
                  <c:v>63369</c:v>
                </c:pt>
                <c:pt idx="3401">
                  <c:v>63376</c:v>
                </c:pt>
                <c:pt idx="3402">
                  <c:v>63383</c:v>
                </c:pt>
                <c:pt idx="3403">
                  <c:v>63390</c:v>
                </c:pt>
                <c:pt idx="3404">
                  <c:v>63397</c:v>
                </c:pt>
                <c:pt idx="3405">
                  <c:v>63404</c:v>
                </c:pt>
                <c:pt idx="3406">
                  <c:v>63411</c:v>
                </c:pt>
                <c:pt idx="3407">
                  <c:v>63418</c:v>
                </c:pt>
                <c:pt idx="3408">
                  <c:v>63425</c:v>
                </c:pt>
                <c:pt idx="3409">
                  <c:v>63432</c:v>
                </c:pt>
                <c:pt idx="3410">
                  <c:v>63439</c:v>
                </c:pt>
                <c:pt idx="3411">
                  <c:v>63446</c:v>
                </c:pt>
                <c:pt idx="3412">
                  <c:v>63453</c:v>
                </c:pt>
                <c:pt idx="3413">
                  <c:v>63460</c:v>
                </c:pt>
                <c:pt idx="3414">
                  <c:v>63467</c:v>
                </c:pt>
                <c:pt idx="3415">
                  <c:v>63474</c:v>
                </c:pt>
                <c:pt idx="3416">
                  <c:v>63481</c:v>
                </c:pt>
                <c:pt idx="3417">
                  <c:v>63488</c:v>
                </c:pt>
                <c:pt idx="3418">
                  <c:v>63495</c:v>
                </c:pt>
                <c:pt idx="3419">
                  <c:v>63502</c:v>
                </c:pt>
                <c:pt idx="3420">
                  <c:v>63509</c:v>
                </c:pt>
                <c:pt idx="3421">
                  <c:v>63516</c:v>
                </c:pt>
                <c:pt idx="3422">
                  <c:v>63523</c:v>
                </c:pt>
                <c:pt idx="3423">
                  <c:v>63530</c:v>
                </c:pt>
                <c:pt idx="3424">
                  <c:v>63537</c:v>
                </c:pt>
                <c:pt idx="3425">
                  <c:v>63544</c:v>
                </c:pt>
                <c:pt idx="3426">
                  <c:v>63552</c:v>
                </c:pt>
                <c:pt idx="3427">
                  <c:v>63559</c:v>
                </c:pt>
                <c:pt idx="3428">
                  <c:v>63566</c:v>
                </c:pt>
                <c:pt idx="3429">
                  <c:v>63573</c:v>
                </c:pt>
                <c:pt idx="3430">
                  <c:v>63580</c:v>
                </c:pt>
                <c:pt idx="3431">
                  <c:v>63587</c:v>
                </c:pt>
                <c:pt idx="3432">
                  <c:v>63594</c:v>
                </c:pt>
                <c:pt idx="3433">
                  <c:v>63601</c:v>
                </c:pt>
                <c:pt idx="3434">
                  <c:v>63608</c:v>
                </c:pt>
                <c:pt idx="3435">
                  <c:v>63615</c:v>
                </c:pt>
                <c:pt idx="3436">
                  <c:v>63622</c:v>
                </c:pt>
                <c:pt idx="3437">
                  <c:v>63629</c:v>
                </c:pt>
                <c:pt idx="3438">
                  <c:v>63636</c:v>
                </c:pt>
                <c:pt idx="3439">
                  <c:v>63643</c:v>
                </c:pt>
                <c:pt idx="3440">
                  <c:v>63650</c:v>
                </c:pt>
                <c:pt idx="3441">
                  <c:v>63661</c:v>
                </c:pt>
                <c:pt idx="3442">
                  <c:v>63664</c:v>
                </c:pt>
                <c:pt idx="3443">
                  <c:v>63671</c:v>
                </c:pt>
                <c:pt idx="3444">
                  <c:v>63678</c:v>
                </c:pt>
                <c:pt idx="3445">
                  <c:v>63685</c:v>
                </c:pt>
                <c:pt idx="3446">
                  <c:v>63692</c:v>
                </c:pt>
                <c:pt idx="3447">
                  <c:v>63702</c:v>
                </c:pt>
                <c:pt idx="3448">
                  <c:v>63706</c:v>
                </c:pt>
                <c:pt idx="3449">
                  <c:v>63713</c:v>
                </c:pt>
                <c:pt idx="3450">
                  <c:v>63720</c:v>
                </c:pt>
                <c:pt idx="3451">
                  <c:v>63730</c:v>
                </c:pt>
                <c:pt idx="3452">
                  <c:v>63734</c:v>
                </c:pt>
                <c:pt idx="3453">
                  <c:v>63741</c:v>
                </c:pt>
                <c:pt idx="3454">
                  <c:v>63748</c:v>
                </c:pt>
                <c:pt idx="3455">
                  <c:v>63755</c:v>
                </c:pt>
                <c:pt idx="3456">
                  <c:v>63762</c:v>
                </c:pt>
                <c:pt idx="3457">
                  <c:v>63769</c:v>
                </c:pt>
                <c:pt idx="3458">
                  <c:v>63776</c:v>
                </c:pt>
                <c:pt idx="3459">
                  <c:v>63783</c:v>
                </c:pt>
                <c:pt idx="3460">
                  <c:v>63790</c:v>
                </c:pt>
                <c:pt idx="3461">
                  <c:v>63797</c:v>
                </c:pt>
                <c:pt idx="3462">
                  <c:v>63804</c:v>
                </c:pt>
                <c:pt idx="3463">
                  <c:v>63811</c:v>
                </c:pt>
                <c:pt idx="3464">
                  <c:v>63818</c:v>
                </c:pt>
                <c:pt idx="3465">
                  <c:v>63825</c:v>
                </c:pt>
                <c:pt idx="3466">
                  <c:v>63832</c:v>
                </c:pt>
                <c:pt idx="3467">
                  <c:v>63839</c:v>
                </c:pt>
                <c:pt idx="3468">
                  <c:v>63846</c:v>
                </c:pt>
                <c:pt idx="3469">
                  <c:v>63853</c:v>
                </c:pt>
                <c:pt idx="3470">
                  <c:v>63860</c:v>
                </c:pt>
                <c:pt idx="3471">
                  <c:v>63867</c:v>
                </c:pt>
                <c:pt idx="3472">
                  <c:v>63874</c:v>
                </c:pt>
                <c:pt idx="3473">
                  <c:v>63881</c:v>
                </c:pt>
                <c:pt idx="3474">
                  <c:v>63888</c:v>
                </c:pt>
                <c:pt idx="3475">
                  <c:v>63895</c:v>
                </c:pt>
                <c:pt idx="3476">
                  <c:v>63902</c:v>
                </c:pt>
                <c:pt idx="3477">
                  <c:v>63909</c:v>
                </c:pt>
                <c:pt idx="3478">
                  <c:v>63921</c:v>
                </c:pt>
                <c:pt idx="3479">
                  <c:v>63926</c:v>
                </c:pt>
                <c:pt idx="3480">
                  <c:v>63933</c:v>
                </c:pt>
                <c:pt idx="3481">
                  <c:v>63940</c:v>
                </c:pt>
                <c:pt idx="3482">
                  <c:v>63947</c:v>
                </c:pt>
                <c:pt idx="3483">
                  <c:v>63954</c:v>
                </c:pt>
                <c:pt idx="3484">
                  <c:v>63961</c:v>
                </c:pt>
                <c:pt idx="3485">
                  <c:v>63968</c:v>
                </c:pt>
                <c:pt idx="3486">
                  <c:v>63975</c:v>
                </c:pt>
                <c:pt idx="3487">
                  <c:v>63982</c:v>
                </c:pt>
                <c:pt idx="3488">
                  <c:v>63989</c:v>
                </c:pt>
                <c:pt idx="3489">
                  <c:v>63996</c:v>
                </c:pt>
                <c:pt idx="3490">
                  <c:v>64003</c:v>
                </c:pt>
                <c:pt idx="3491">
                  <c:v>64010</c:v>
                </c:pt>
                <c:pt idx="3492">
                  <c:v>64019</c:v>
                </c:pt>
                <c:pt idx="3493">
                  <c:v>64024</c:v>
                </c:pt>
                <c:pt idx="3494">
                  <c:v>64031</c:v>
                </c:pt>
                <c:pt idx="3495">
                  <c:v>64038</c:v>
                </c:pt>
                <c:pt idx="3496">
                  <c:v>64045</c:v>
                </c:pt>
                <c:pt idx="3497">
                  <c:v>64052</c:v>
                </c:pt>
                <c:pt idx="3498">
                  <c:v>64060</c:v>
                </c:pt>
                <c:pt idx="3499">
                  <c:v>64068</c:v>
                </c:pt>
                <c:pt idx="3500">
                  <c:v>64074</c:v>
                </c:pt>
                <c:pt idx="3501">
                  <c:v>64081</c:v>
                </c:pt>
                <c:pt idx="3502">
                  <c:v>64088</c:v>
                </c:pt>
                <c:pt idx="3503">
                  <c:v>64096</c:v>
                </c:pt>
                <c:pt idx="3504">
                  <c:v>64103</c:v>
                </c:pt>
                <c:pt idx="3505">
                  <c:v>64110</c:v>
                </c:pt>
                <c:pt idx="3506">
                  <c:v>64117</c:v>
                </c:pt>
                <c:pt idx="3507">
                  <c:v>64124</c:v>
                </c:pt>
                <c:pt idx="3508">
                  <c:v>64131</c:v>
                </c:pt>
                <c:pt idx="3509">
                  <c:v>64138</c:v>
                </c:pt>
                <c:pt idx="3510">
                  <c:v>64145</c:v>
                </c:pt>
                <c:pt idx="3511">
                  <c:v>64152</c:v>
                </c:pt>
                <c:pt idx="3512">
                  <c:v>64159</c:v>
                </c:pt>
                <c:pt idx="3513">
                  <c:v>64166</c:v>
                </c:pt>
                <c:pt idx="3514">
                  <c:v>64173</c:v>
                </c:pt>
                <c:pt idx="3515">
                  <c:v>64180</c:v>
                </c:pt>
                <c:pt idx="3516">
                  <c:v>64187</c:v>
                </c:pt>
                <c:pt idx="3517">
                  <c:v>64194</c:v>
                </c:pt>
                <c:pt idx="3518">
                  <c:v>64201</c:v>
                </c:pt>
                <c:pt idx="3519">
                  <c:v>64208</c:v>
                </c:pt>
                <c:pt idx="3520">
                  <c:v>64215</c:v>
                </c:pt>
                <c:pt idx="3521">
                  <c:v>64222</c:v>
                </c:pt>
                <c:pt idx="3522">
                  <c:v>64229</c:v>
                </c:pt>
                <c:pt idx="3523">
                  <c:v>64236</c:v>
                </c:pt>
                <c:pt idx="3524">
                  <c:v>64243</c:v>
                </c:pt>
                <c:pt idx="3525">
                  <c:v>64250</c:v>
                </c:pt>
                <c:pt idx="3526">
                  <c:v>64257</c:v>
                </c:pt>
                <c:pt idx="3527">
                  <c:v>64264</c:v>
                </c:pt>
                <c:pt idx="3528">
                  <c:v>64271</c:v>
                </c:pt>
                <c:pt idx="3529">
                  <c:v>64283</c:v>
                </c:pt>
                <c:pt idx="3530">
                  <c:v>64287</c:v>
                </c:pt>
                <c:pt idx="3531">
                  <c:v>64293</c:v>
                </c:pt>
                <c:pt idx="3532">
                  <c:v>64300</c:v>
                </c:pt>
                <c:pt idx="3533">
                  <c:v>64307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-4.0900000000001343E-3</c:v>
                </c:pt>
                <c:pt idx="1">
                  <c:v>-4.0874086707219448E-3</c:v>
                </c:pt>
                <c:pt idx="2">
                  <c:v>-4.0847457029209496E-3</c:v>
                </c:pt>
                <c:pt idx="3">
                  <c:v>-4.0820251447979917E-3</c:v>
                </c:pt>
                <c:pt idx="4">
                  <c:v>-4.0736584110275722E-3</c:v>
                </c:pt>
                <c:pt idx="5">
                  <c:v>-4.0708479743398049E-3</c:v>
                </c:pt>
                <c:pt idx="6">
                  <c:v>-4.068050188887261E-3</c:v>
                </c:pt>
                <c:pt idx="7">
                  <c:v>-4.065279103098735E-3</c:v>
                </c:pt>
                <c:pt idx="8">
                  <c:v>-4.0625487654460642E-3</c:v>
                </c:pt>
                <c:pt idx="9">
                  <c:v>-4.0547427265314644E-3</c:v>
                </c:pt>
                <c:pt idx="10">
                  <c:v>-4.0523158668296939E-3</c:v>
                </c:pt>
                <c:pt idx="11">
                  <c:v>-4.0499999981315647E-3</c:v>
                </c:pt>
                <c:pt idx="12">
                  <c:v>-4.0478062707327081E-3</c:v>
                </c:pt>
                <c:pt idx="13">
                  <c:v>-4.0457342414750861E-3</c:v>
                </c:pt>
                <c:pt idx="14">
                  <c:v>-4.0402149270748451E-3</c:v>
                </c:pt>
                <c:pt idx="15">
                  <c:v>-4.0385962748270042E-3</c:v>
                </c:pt>
                <c:pt idx="16">
                  <c:v>-4.0370826128628828E-3</c:v>
                </c:pt>
                <c:pt idx="17">
                  <c:v>-4.0312206227824032E-3</c:v>
                </c:pt>
                <c:pt idx="18">
                  <c:v>-4.0300183056946352E-3</c:v>
                </c:pt>
                <c:pt idx="19">
                  <c:v>-4.029646073845517E-3</c:v>
                </c:pt>
                <c:pt idx="20">
                  <c:v>-4.0258915520020215E-3</c:v>
                </c:pt>
                <c:pt idx="21">
                  <c:v>-4.0254397157768827E-3</c:v>
                </c:pt>
                <c:pt idx="22">
                  <c:v>-4.024732353350228E-3</c:v>
                </c:pt>
                <c:pt idx="23">
                  <c:v>-4.0244826594055868E-3</c:v>
                </c:pt>
                <c:pt idx="24">
                  <c:v>-4.0241845201331962E-3</c:v>
                </c:pt>
                <c:pt idx="25">
                  <c:v>-4.0242451749537026E-3</c:v>
                </c:pt>
                <c:pt idx="26">
                  <c:v>-4.024390707245854E-3</c:v>
                </c:pt>
                <c:pt idx="27">
                  <c:v>-4.0246240331130523E-3</c:v>
                </c:pt>
                <c:pt idx="28">
                  <c:v>-4.0249480686481605E-3</c:v>
                </c:pt>
                <c:pt idx="29">
                  <c:v>-4.0264935941140088E-3</c:v>
                </c:pt>
                <c:pt idx="30">
                  <c:v>-4.0272096291290253E-3</c:v>
                </c:pt>
                <c:pt idx="31">
                  <c:v>-4.028030954169092E-3</c:v>
                </c:pt>
                <c:pt idx="32">
                  <c:v>-4.0289604852778802E-3</c:v>
                </c:pt>
                <c:pt idx="33">
                  <c:v>-4.0300011384863214E-3</c:v>
                </c:pt>
                <c:pt idx="34">
                  <c:v>-4.0338189908256479E-3</c:v>
                </c:pt>
                <c:pt idx="35">
                  <c:v>-4.0353332924811464E-3</c:v>
                </c:pt>
                <c:pt idx="36">
                  <c:v>-4.0369732961893674E-3</c:v>
                </c:pt>
                <c:pt idx="37">
                  <c:v>-4.0387419178929632E-3</c:v>
                </c:pt>
                <c:pt idx="38">
                  <c:v>-4.0406420735205322E-3</c:v>
                </c:pt>
                <c:pt idx="39">
                  <c:v>-4.0471609029234046E-3</c:v>
                </c:pt>
                <c:pt idx="40">
                  <c:v>-4.0466106622059073E-3</c:v>
                </c:pt>
                <c:pt idx="41">
                  <c:v>-4.0491875124133436E-3</c:v>
                </c:pt>
                <c:pt idx="42">
                  <c:v>-4.0519064991353382E-3</c:v>
                </c:pt>
                <c:pt idx="43">
                  <c:v>-4.0578150914227541E-3</c:v>
                </c:pt>
                <c:pt idx="44">
                  <c:v>-4.067219601619286E-3</c:v>
                </c:pt>
                <c:pt idx="45">
                  <c:v>-4.0675510236685142E-3</c:v>
                </c:pt>
                <c:pt idx="46">
                  <c:v>-4.0710733553028788E-3</c:v>
                </c:pt>
                <c:pt idx="47">
                  <c:v>-4.0747213320027065E-3</c:v>
                </c:pt>
                <c:pt idx="48">
                  <c:v>-4.0784925978272213E-3</c:v>
                </c:pt>
                <c:pt idx="49">
                  <c:v>-4.0964240519396527E-3</c:v>
                </c:pt>
                <c:pt idx="50">
                  <c:v>-4.0977104774272202E-3</c:v>
                </c:pt>
                <c:pt idx="51">
                  <c:v>-4.0991158057268606E-3</c:v>
                </c:pt>
                <c:pt idx="52">
                  <c:v>-4.1035773314339608E-3</c:v>
                </c:pt>
                <c:pt idx="53">
                  <c:v>-4.1081456546421258E-3</c:v>
                </c:pt>
                <c:pt idx="54">
                  <c:v>-4.1251902628023389E-3</c:v>
                </c:pt>
                <c:pt idx="55">
                  <c:v>-4.1274398036708071E-3</c:v>
                </c:pt>
                <c:pt idx="56">
                  <c:v>-4.1325067753028577E-3</c:v>
                </c:pt>
                <c:pt idx="57">
                  <c:v>-4.1376664088299542E-3</c:v>
                </c:pt>
                <c:pt idx="58">
                  <c:v>-4.1429163483344134E-3</c:v>
                </c:pt>
                <c:pt idx="59">
                  <c:v>-4.1637642987740519E-3</c:v>
                </c:pt>
                <c:pt idx="60">
                  <c:v>-4.1692124360649258E-3</c:v>
                </c:pt>
                <c:pt idx="61">
                  <c:v>-4.1747308819968824E-3</c:v>
                </c:pt>
                <c:pt idx="62">
                  <c:v>-4.180304918567454E-3</c:v>
                </c:pt>
                <c:pt idx="63">
                  <c:v>-4.1896641740345629E-3</c:v>
                </c:pt>
                <c:pt idx="64">
                  <c:v>-4.2028129606089381E-3</c:v>
                </c:pt>
                <c:pt idx="65">
                  <c:v>-4.2084069432651626E-3</c:v>
                </c:pt>
                <c:pt idx="66">
                  <c:v>-4.2139533144079583E-3</c:v>
                </c:pt>
                <c:pt idx="67">
                  <c:v>-4.219434874021568E-3</c:v>
                </c:pt>
                <c:pt idx="68">
                  <c:v>-4.2273816700592968E-3</c:v>
                </c:pt>
                <c:pt idx="69">
                  <c:v>-4.2403690000555284E-3</c:v>
                </c:pt>
                <c:pt idx="70">
                  <c:v>-4.2452685049269075E-3</c:v>
                </c:pt>
                <c:pt idx="71">
                  <c:v>-4.2500000000004739E-3</c:v>
                </c:pt>
                <c:pt idx="72">
                  <c:v>-4.254549476870052E-3</c:v>
                </c:pt>
                <c:pt idx="73">
                  <c:v>-4.2601910672392367E-3</c:v>
                </c:pt>
                <c:pt idx="74">
                  <c:v>-4.2709342287479239E-3</c:v>
                </c:pt>
                <c:pt idx="75">
                  <c:v>-4.2745868617722269E-3</c:v>
                </c:pt>
                <c:pt idx="76">
                  <c:v>-4.2780659662871425E-3</c:v>
                </c:pt>
                <c:pt idx="77">
                  <c:v>-4.2817517922525824E-3</c:v>
                </c:pt>
                <c:pt idx="78">
                  <c:v>-4.2954055068344455E-3</c:v>
                </c:pt>
                <c:pt idx="79">
                  <c:v>-4.2977244172755051E-3</c:v>
                </c:pt>
                <c:pt idx="80">
                  <c:v>-4.3001733402231153E-3</c:v>
                </c:pt>
                <c:pt idx="81">
                  <c:v>-4.3022439667957362E-3</c:v>
                </c:pt>
                <c:pt idx="82">
                  <c:v>-4.3075295765078476E-3</c:v>
                </c:pt>
                <c:pt idx="83">
                  <c:v>-4.308989249146431E-3</c:v>
                </c:pt>
                <c:pt idx="84">
                  <c:v>-4.3103011028002699E-3</c:v>
                </c:pt>
                <c:pt idx="85">
                  <c:v>-4.3114671052320204E-3</c:v>
                </c:pt>
                <c:pt idx="86">
                  <c:v>-4.312489224184134E-3</c:v>
                </c:pt>
                <c:pt idx="87">
                  <c:v>-4.3147119573021366E-3</c:v>
                </c:pt>
                <c:pt idx="88">
                  <c:v>-4.3151782193987607E-3</c:v>
                </c:pt>
                <c:pt idx="89">
                  <c:v>-4.3155104364684385E-3</c:v>
                </c:pt>
                <c:pt idx="90">
                  <c:v>-4.3157105761552402E-3</c:v>
                </c:pt>
                <c:pt idx="91">
                  <c:v>-4.3157806060918156E-3</c:v>
                </c:pt>
                <c:pt idx="92">
                  <c:v>-4.3152297135141057E-3</c:v>
                </c:pt>
                <c:pt idx="93">
                  <c:v>-4.3147989805044067E-3</c:v>
                </c:pt>
                <c:pt idx="94">
                  <c:v>-4.3142479757153586E-3</c:v>
                </c:pt>
                <c:pt idx="95">
                  <c:v>-4.3135786667088984E-3</c:v>
                </c:pt>
                <c:pt idx="96">
                  <c:v>-4.3127930210359851E-3</c:v>
                </c:pt>
                <c:pt idx="97">
                  <c:v>-4.3097577394204858E-3</c:v>
                </c:pt>
                <c:pt idx="98">
                  <c:v>-4.3085264224424361E-3</c:v>
                </c:pt>
                <c:pt idx="99">
                  <c:v>-4.3071886064376475E-3</c:v>
                </c:pt>
                <c:pt idx="100">
                  <c:v>-4.3057462589175463E-3</c:v>
                </c:pt>
                <c:pt idx="101">
                  <c:v>-4.304201347381703E-3</c:v>
                </c:pt>
                <c:pt idx="102">
                  <c:v>-4.2972820545690397E-3</c:v>
                </c:pt>
                <c:pt idx="103">
                  <c:v>-4.2953223324718303E-3</c:v>
                </c:pt>
                <c:pt idx="104">
                  <c:v>-4.293270825862892E-3</c:v>
                </c:pt>
                <c:pt idx="105">
                  <c:v>-4.2853181361902941E-3</c:v>
                </c:pt>
                <c:pt idx="106">
                  <c:v>-4.2817046374814928E-3</c:v>
                </c:pt>
                <c:pt idx="107">
                  <c:v>-4.2791432911859981E-3</c:v>
                </c:pt>
                <c:pt idx="108">
                  <c:v>-4.2765037828297664E-3</c:v>
                </c:pt>
                <c:pt idx="109">
                  <c:v>-4.2737880584756745E-3</c:v>
                </c:pt>
                <c:pt idx="110">
                  <c:v>-4.2671689185687514E-3</c:v>
                </c:pt>
                <c:pt idx="111">
                  <c:v>-4.2591343090430988E-3</c:v>
                </c:pt>
                <c:pt idx="112">
                  <c:v>-4.2560021561082574E-3</c:v>
                </c:pt>
                <c:pt idx="113">
                  <c:v>-4.252807409661304E-3</c:v>
                </c:pt>
                <c:pt idx="114">
                  <c:v>-4.2455448938489796E-3</c:v>
                </c:pt>
                <c:pt idx="115">
                  <c:v>-4.239441410430418E-3</c:v>
                </c:pt>
                <c:pt idx="116">
                  <c:v>-4.2359628877096803E-3</c:v>
                </c:pt>
                <c:pt idx="117">
                  <c:v>-4.2324334480183029E-3</c:v>
                </c:pt>
                <c:pt idx="118">
                  <c:v>-4.2288550374634743E-3</c:v>
                </c:pt>
                <c:pt idx="119">
                  <c:v>-4.2210993473198238E-3</c:v>
                </c:pt>
                <c:pt idx="120">
                  <c:v>-4.2140906089054688E-3</c:v>
                </c:pt>
                <c:pt idx="121">
                  <c:v>-4.2102965358093367E-3</c:v>
                </c:pt>
                <c:pt idx="122">
                  <c:v>-4.2064651686023616E-3</c:v>
                </c:pt>
                <c:pt idx="123">
                  <c:v>-4.2025984534317003E-3</c:v>
                </c:pt>
                <c:pt idx="124">
                  <c:v>-4.1944855736536857E-3</c:v>
                </c:pt>
                <c:pt idx="125">
                  <c:v>-4.1868170362972983E-3</c:v>
                </c:pt>
                <c:pt idx="126">
                  <c:v>-4.1828027737584005E-3</c:v>
                </c:pt>
                <c:pt idx="127">
                  <c:v>-4.1787648402864634E-3</c:v>
                </c:pt>
                <c:pt idx="128">
                  <c:v>-4.174705182077733E-3</c:v>
                </c:pt>
                <c:pt idx="129">
                  <c:v>-4.1663568811622677E-3</c:v>
                </c:pt>
                <c:pt idx="130">
                  <c:v>-4.1582882261043848E-3</c:v>
                </c:pt>
                <c:pt idx="131">
                  <c:v>-4.1541491374512589E-3</c:v>
                </c:pt>
                <c:pt idx="132">
                  <c:v>-4.1500000014117328E-3</c:v>
                </c:pt>
                <c:pt idx="133">
                  <c:v>-4.145842747170443E-3</c:v>
                </c:pt>
                <c:pt idx="134">
                  <c:v>-4.1373652084240138E-3</c:v>
                </c:pt>
                <c:pt idx="135">
                  <c:v>-4.1291488356759685E-3</c:v>
                </c:pt>
                <c:pt idx="136">
                  <c:v>-4.1249589464234637E-3</c:v>
                </c:pt>
                <c:pt idx="137">
                  <c:v>-4.1207622877689632E-3</c:v>
                </c:pt>
                <c:pt idx="138">
                  <c:v>-4.1165587572852703E-3</c:v>
                </c:pt>
                <c:pt idx="139">
                  <c:v>-4.0996738685028997E-3</c:v>
                </c:pt>
                <c:pt idx="140">
                  <c:v>-4.0954344424548594E-3</c:v>
                </c:pt>
                <c:pt idx="141">
                  <c:v>-4.0911875300070587E-3</c:v>
                </c:pt>
                <c:pt idx="142">
                  <c:v>-4.0869330287283895E-3</c:v>
                </c:pt>
                <c:pt idx="143">
                  <c:v>-4.0782457321087342E-3</c:v>
                </c:pt>
                <c:pt idx="144">
                  <c:v>-4.0698370867028755E-3</c:v>
                </c:pt>
                <c:pt idx="145">
                  <c:v>-4.0655431048097768E-3</c:v>
                </c:pt>
                <c:pt idx="146">
                  <c:v>-4.0612409194965612E-3</c:v>
                </c:pt>
                <c:pt idx="147">
                  <c:v>-4.0569304283290799E-3</c:v>
                </c:pt>
                <c:pt idx="148">
                  <c:v>-4.0481181829401195E-3</c:v>
                </c:pt>
                <c:pt idx="149">
                  <c:v>-4.0396033564335399E-3</c:v>
                </c:pt>
                <c:pt idx="150">
                  <c:v>-4.0352497994764289E-3</c:v>
                </c:pt>
                <c:pt idx="151">
                  <c:v>-4.0308873220545162E-3</c:v>
                </c:pt>
                <c:pt idx="152">
                  <c:v>-4.0265158217306128E-3</c:v>
                </c:pt>
                <c:pt idx="153">
                  <c:v>-4.0175662443683096E-3</c:v>
                </c:pt>
                <c:pt idx="154">
                  <c:v>-4.0089375426465438E-3</c:v>
                </c:pt>
                <c:pt idx="155">
                  <c:v>-4.0045193912348646E-3</c:v>
                </c:pt>
                <c:pt idx="156">
                  <c:v>-4.0000916022876337E-3</c:v>
                </c:pt>
                <c:pt idx="157">
                  <c:v>-3.9956540733628821E-3</c:v>
                </c:pt>
                <c:pt idx="158">
                  <c:v>-3.986555528314539E-3</c:v>
                </c:pt>
                <c:pt idx="159">
                  <c:v>-3.9778045090610448E-3</c:v>
                </c:pt>
                <c:pt idx="160">
                  <c:v>-3.9733167436217798E-3</c:v>
                </c:pt>
                <c:pt idx="161">
                  <c:v>-3.9688186235501462E-3</c:v>
                </c:pt>
                <c:pt idx="162">
                  <c:v>-3.9643100464002651E-3</c:v>
                </c:pt>
                <c:pt idx="163">
                  <c:v>-3.9550516454295659E-3</c:v>
                </c:pt>
                <c:pt idx="164">
                  <c:v>-3.9461691181154881E-3</c:v>
                </c:pt>
                <c:pt idx="165">
                  <c:v>-3.9416067188905498E-3</c:v>
                </c:pt>
                <c:pt idx="166">
                  <c:v>-3.9370332479081874E-3</c:v>
                </c:pt>
                <c:pt idx="167">
                  <c:v>-3.9324486027207855E-3</c:v>
                </c:pt>
                <c:pt idx="168">
                  <c:v>-3.9230202050481808E-3</c:v>
                </c:pt>
                <c:pt idx="169">
                  <c:v>-3.913996230926765E-3</c:v>
                </c:pt>
                <c:pt idx="170">
                  <c:v>-3.9093541779643077E-3</c:v>
                </c:pt>
                <c:pt idx="171">
                  <c:v>-3.904700336092437E-3</c:v>
                </c:pt>
                <c:pt idx="172">
                  <c:v>-3.9000346028596265E-3</c:v>
                </c:pt>
                <c:pt idx="173">
                  <c:v>-3.8904268151488137E-3</c:v>
                </c:pt>
                <c:pt idx="174">
                  <c:v>-3.8812507072415606E-3</c:v>
                </c:pt>
                <c:pt idx="175">
                  <c:v>-3.8765239803907679E-3</c:v>
                </c:pt>
                <c:pt idx="176">
                  <c:v>-3.8717847474503326E-3</c:v>
                </c:pt>
                <c:pt idx="177">
                  <c:v>-3.8670329059635167E-3</c:v>
                </c:pt>
                <c:pt idx="178">
                  <c:v>-3.8572370822952794E-3</c:v>
                </c:pt>
                <c:pt idx="179">
                  <c:v>-3.8478974053894311E-3</c:v>
                </c:pt>
                <c:pt idx="180">
                  <c:v>-3.8430809842931292E-3</c:v>
                </c:pt>
                <c:pt idx="181">
                  <c:v>-3.8382513398965462E-3</c:v>
                </c:pt>
                <c:pt idx="182">
                  <c:v>-3.8334083697377304E-3</c:v>
                </c:pt>
                <c:pt idx="183">
                  <c:v>-3.8234166115925614E-3</c:v>
                </c:pt>
                <c:pt idx="184">
                  <c:v>-3.8139011822289361E-3</c:v>
                </c:pt>
                <c:pt idx="185">
                  <c:v>-3.8089900463149063E-3</c:v>
                </c:pt>
                <c:pt idx="186">
                  <c:v>-3.8066628114685631E-3</c:v>
                </c:pt>
                <c:pt idx="187">
                  <c:v>-3.8017313112616866E-3</c:v>
                </c:pt>
                <c:pt idx="188">
                  <c:v>-3.7967856812818543E-3</c:v>
                </c:pt>
                <c:pt idx="189">
                  <c:v>-3.7818629767693269E-3</c:v>
                </c:pt>
                <c:pt idx="190">
                  <c:v>-3.7768597917614984E-3</c:v>
                </c:pt>
                <c:pt idx="191">
                  <c:v>-3.7718419590086747E-3</c:v>
                </c:pt>
                <c:pt idx="192">
                  <c:v>-3.7668093749154818E-3</c:v>
                </c:pt>
                <c:pt idx="193">
                  <c:v>-3.7617619358847896E-3</c:v>
                </c:pt>
                <c:pt idx="194">
                  <c:v>-3.746529453183667E-3</c:v>
                </c:pt>
                <c:pt idx="195">
                  <c:v>-3.7414215584184898E-3</c:v>
                </c:pt>
                <c:pt idx="196">
                  <c:v>-3.7362982907183E-3</c:v>
                </c:pt>
                <c:pt idx="197">
                  <c:v>-3.731159546485088E-3</c:v>
                </c:pt>
                <c:pt idx="198">
                  <c:v>-3.7260052393716606E-3</c:v>
                </c:pt>
                <c:pt idx="199">
                  <c:v>-3.7104488366021876E-3</c:v>
                </c:pt>
                <c:pt idx="200">
                  <c:v>-3.7052322083308553E-3</c:v>
                </c:pt>
                <c:pt idx="201">
                  <c:v>-3.6999999996179711E-3</c:v>
                </c:pt>
                <c:pt idx="202">
                  <c:v>-3.6947521261639343E-3</c:v>
                </c:pt>
                <c:pt idx="203">
                  <c:v>-3.6894881667311947E-3</c:v>
                </c:pt>
                <c:pt idx="204">
                  <c:v>-3.6707888813368394E-3</c:v>
                </c:pt>
                <c:pt idx="205">
                  <c:v>-3.6682613596288279E-3</c:v>
                </c:pt>
                <c:pt idx="206">
                  <c:v>-3.6629093880899137E-3</c:v>
                </c:pt>
                <c:pt idx="207">
                  <c:v>-3.6575382976660629E-3</c:v>
                </c:pt>
                <c:pt idx="208">
                  <c:v>-3.6521475828644847E-3</c:v>
                </c:pt>
                <c:pt idx="209">
                  <c:v>-3.6329626220841529E-3</c:v>
                </c:pt>
                <c:pt idx="210">
                  <c:v>-3.627474549610727E-3</c:v>
                </c:pt>
                <c:pt idx="211">
                  <c:v>-3.6219638968192506E-3</c:v>
                </c:pt>
                <c:pt idx="212">
                  <c:v>-3.6075600106099757E-3</c:v>
                </c:pt>
                <c:pt idx="213">
                  <c:v>-3.6049405415492599E-3</c:v>
                </c:pt>
                <c:pt idx="214">
                  <c:v>-3.5940544273493917E-3</c:v>
                </c:pt>
                <c:pt idx="215">
                  <c:v>-3.5883977921582683E-3</c:v>
                </c:pt>
                <c:pt idx="216">
                  <c:v>-3.5827150764537441E-3</c:v>
                </c:pt>
                <c:pt idx="217">
                  <c:v>-3.5770057801949406E-3</c:v>
                </c:pt>
                <c:pt idx="218">
                  <c:v>-3.5650973317620663E-3</c:v>
                </c:pt>
                <c:pt idx="219">
                  <c:v>-3.5538927886699058E-3</c:v>
                </c:pt>
                <c:pt idx="220">
                  <c:v>-3.5480430888983729E-3</c:v>
                </c:pt>
                <c:pt idx="221">
                  <c:v>-3.5421638082516992E-3</c:v>
                </c:pt>
                <c:pt idx="222">
                  <c:v>-3.5362544466620719E-3</c:v>
                </c:pt>
                <c:pt idx="223">
                  <c:v>-3.5238672386645499E-3</c:v>
                </c:pt>
                <c:pt idx="224">
                  <c:v>-3.5123061894321746E-3</c:v>
                </c:pt>
                <c:pt idx="225">
                  <c:v>-3.5062389220089207E-3</c:v>
                </c:pt>
                <c:pt idx="226">
                  <c:v>-3.5001385731671933E-3</c:v>
                </c:pt>
                <c:pt idx="227">
                  <c:v>-3.4940046428139811E-3</c:v>
                </c:pt>
                <c:pt idx="228">
                  <c:v>-3.4810823898173571E-3</c:v>
                </c:pt>
                <c:pt idx="229">
                  <c:v>-3.4691231042857534E-3</c:v>
                </c:pt>
                <c:pt idx="230">
                  <c:v>-3.4628137648383349E-3</c:v>
                </c:pt>
                <c:pt idx="231">
                  <c:v>-3.4564678432362195E-3</c:v>
                </c:pt>
                <c:pt idx="232">
                  <c:v>-3.4500848393568553E-3</c:v>
                </c:pt>
                <c:pt idx="233">
                  <c:v>-3.4365749035064263E-3</c:v>
                </c:pt>
                <c:pt idx="234">
                  <c:v>-3.4241719984798909E-3</c:v>
                </c:pt>
                <c:pt idx="235">
                  <c:v>-3.4175960812356789E-3</c:v>
                </c:pt>
                <c:pt idx="236">
                  <c:v>-3.4109800808889775E-3</c:v>
                </c:pt>
                <c:pt idx="237">
                  <c:v>-3.4043234972903E-3</c:v>
                </c:pt>
                <c:pt idx="238">
                  <c:v>-3.3901768880273877E-3</c:v>
                </c:pt>
                <c:pt idx="239">
                  <c:v>-3.3772813271280302E-3</c:v>
                </c:pt>
                <c:pt idx="240">
                  <c:v>-3.3704143247990869E-3</c:v>
                </c:pt>
                <c:pt idx="241">
                  <c:v>-3.3635037381978651E-3</c:v>
                </c:pt>
                <c:pt idx="242">
                  <c:v>-3.3565490671375164E-3</c:v>
                </c:pt>
                <c:pt idx="243">
                  <c:v>-3.3417204408913086E-3</c:v>
                </c:pt>
                <c:pt idx="244">
                  <c:v>-3.3282795343915063E-3</c:v>
                </c:pt>
                <c:pt idx="245">
                  <c:v>-3.3210969380564172E-3</c:v>
                </c:pt>
                <c:pt idx="246">
                  <c:v>-3.3138672560338047E-3</c:v>
                </c:pt>
                <c:pt idx="247">
                  <c:v>-3.3065899880990253E-3</c:v>
                </c:pt>
                <c:pt idx="248">
                  <c:v>-3.2910376479602754E-3</c:v>
                </c:pt>
                <c:pt idx="249">
                  <c:v>-3.2769950525932969E-3</c:v>
                </c:pt>
                <c:pt idx="250">
                  <c:v>-3.2736722384582311E-3</c:v>
                </c:pt>
                <c:pt idx="251">
                  <c:v>-3.270337484227781E-3</c:v>
                </c:pt>
                <c:pt idx="252">
                  <c:v>-3.2627722243891988E-3</c:v>
                </c:pt>
                <c:pt idx="253">
                  <c:v>-3.2551555985920189E-3</c:v>
                </c:pt>
                <c:pt idx="254">
                  <c:v>-3.227634540263904E-3</c:v>
                </c:pt>
                <c:pt idx="255">
                  <c:v>-3.2241652080653438E-3</c:v>
                </c:pt>
                <c:pt idx="256">
                  <c:v>-3.216284081609011E-3</c:v>
                </c:pt>
                <c:pt idx="257">
                  <c:v>-3.2083485208063145E-3</c:v>
                </c:pt>
                <c:pt idx="258">
                  <c:v>-3.2003580142356824E-3</c:v>
                </c:pt>
                <c:pt idx="259">
                  <c:v>-3.1714819131360202E-3</c:v>
                </c:pt>
                <c:pt idx="260">
                  <c:v>-3.1678363016749422E-3</c:v>
                </c:pt>
                <c:pt idx="261">
                  <c:v>-3.1595633947527624E-3</c:v>
                </c:pt>
                <c:pt idx="262">
                  <c:v>-3.151232473411536E-3</c:v>
                </c:pt>
                <c:pt idx="263">
                  <c:v>-3.1428430261852824E-3</c:v>
                </c:pt>
                <c:pt idx="264">
                  <c:v>-3.1125342299933678E-3</c:v>
                </c:pt>
                <c:pt idx="265">
                  <c:v>-3.1086897488763476E-3</c:v>
                </c:pt>
                <c:pt idx="266">
                  <c:v>-3.0999999999994365E-3</c:v>
                </c:pt>
                <c:pt idx="267">
                  <c:v>-3.0912489258532183E-3</c:v>
                </c:pt>
                <c:pt idx="268">
                  <c:v>-3.082437362702084E-3</c:v>
                </c:pt>
                <c:pt idx="269">
                  <c:v>-3.0466083366587071E-3</c:v>
                </c:pt>
                <c:pt idx="270">
                  <c:v>-3.0375109160059033E-3</c:v>
                </c:pt>
                <c:pt idx="271">
                  <c:v>-3.0283596414104608E-3</c:v>
                </c:pt>
                <c:pt idx="272">
                  <c:v>-3.0140814277125451E-3</c:v>
                </c:pt>
                <c:pt idx="273">
                  <c:v>-2.9861058426367908E-3</c:v>
                </c:pt>
                <c:pt idx="274">
                  <c:v>-2.981834165036723E-3</c:v>
                </c:pt>
                <c:pt idx="275">
                  <c:v>-2.9723829903507415E-3</c:v>
                </c:pt>
                <c:pt idx="276">
                  <c:v>-2.9628857029884159E-3</c:v>
                </c:pt>
                <c:pt idx="277">
                  <c:v>-2.9192223495912973E-3</c:v>
                </c:pt>
                <c:pt idx="278">
                  <c:v>-2.9147462839103078E-3</c:v>
                </c:pt>
                <c:pt idx="279">
                  <c:v>-2.904995545343958E-3</c:v>
                </c:pt>
                <c:pt idx="280">
                  <c:v>-2.8952064358045426E-3</c:v>
                </c:pt>
                <c:pt idx="281">
                  <c:v>-2.8853800612886893E-3</c:v>
                </c:pt>
                <c:pt idx="282">
                  <c:v>-2.8450979554892428E-3</c:v>
                </c:pt>
                <c:pt idx="283">
                  <c:v>-2.840422759626498E-3</c:v>
                </c:pt>
                <c:pt idx="284">
                  <c:v>-2.8357279245909695E-3</c:v>
                </c:pt>
                <c:pt idx="285">
                  <c:v>-2.8257011866759107E-3</c:v>
                </c:pt>
                <c:pt idx="286">
                  <c:v>-2.8156449260330341E-3</c:v>
                </c:pt>
                <c:pt idx="287">
                  <c:v>-2.779991739657729E-3</c:v>
                </c:pt>
                <c:pt idx="288">
                  <c:v>-2.7751467778727168E-3</c:v>
                </c:pt>
                <c:pt idx="289">
                  <c:v>-2.7649594949528122E-3</c:v>
                </c:pt>
                <c:pt idx="290">
                  <c:v>-2.7547493259230116E-3</c:v>
                </c:pt>
                <c:pt idx="291">
                  <c:v>-2.7445173769273801E-3</c:v>
                </c:pt>
                <c:pt idx="292">
                  <c:v>-2.7243366234373663E-3</c:v>
                </c:pt>
                <c:pt idx="293">
                  <c:v>-2.7193456091961967E-3</c:v>
                </c:pt>
                <c:pt idx="294">
                  <c:v>-2.6930696481501926E-3</c:v>
                </c:pt>
                <c:pt idx="295">
                  <c:v>-2.6880308806124277E-3</c:v>
                </c:pt>
                <c:pt idx="296">
                  <c:v>-2.6776718269764157E-3</c:v>
                </c:pt>
                <c:pt idx="297">
                  <c:v>-2.6359776798361022E-3</c:v>
                </c:pt>
                <c:pt idx="298">
                  <c:v>-2.6308448275678131E-3</c:v>
                </c:pt>
                <c:pt idx="299">
                  <c:v>-2.6256964014681971E-3</c:v>
                </c:pt>
                <c:pt idx="300">
                  <c:v>-2.6152731157900277E-3</c:v>
                </c:pt>
                <c:pt idx="301">
                  <c:v>-2.604843040269911E-3</c:v>
                </c:pt>
                <c:pt idx="302">
                  <c:v>-2.563114970971881E-3</c:v>
                </c:pt>
                <c:pt idx="303">
                  <c:v>-2.5578789880578157E-3</c:v>
                </c:pt>
                <c:pt idx="304">
                  <c:v>-2.5526299714997698E-3</c:v>
                </c:pt>
                <c:pt idx="305">
                  <c:v>-2.5421826509656972E-3</c:v>
                </c:pt>
                <c:pt idx="306">
                  <c:v>-2.5317363720429161E-3</c:v>
                </c:pt>
                <c:pt idx="307">
                  <c:v>-2.4901821913439633E-3</c:v>
                </c:pt>
                <c:pt idx="308">
                  <c:v>-2.4848758543334348E-3</c:v>
                </c:pt>
                <c:pt idx="309">
                  <c:v>-2.4795597609011517E-3</c:v>
                </c:pt>
                <c:pt idx="310">
                  <c:v>-2.4691432273858563E-3</c:v>
                </c:pt>
                <c:pt idx="311">
                  <c:v>-2.4587355675036249E-3</c:v>
                </c:pt>
                <c:pt idx="312">
                  <c:v>-2.4175546618471519E-3</c:v>
                </c:pt>
                <c:pt idx="313">
                  <c:v>-2.402249602753293E-3</c:v>
                </c:pt>
                <c:pt idx="314">
                  <c:v>-2.3919525807630068E-3</c:v>
                </c:pt>
                <c:pt idx="315">
                  <c:v>-2.3816718748008148E-3</c:v>
                </c:pt>
                <c:pt idx="316">
                  <c:v>-2.3567049935381101E-3</c:v>
                </c:pt>
                <c:pt idx="317">
                  <c:v>-2.3407338610331972E-3</c:v>
                </c:pt>
                <c:pt idx="318">
                  <c:v>-2.3305509726576443E-3</c:v>
                </c:pt>
                <c:pt idx="319">
                  <c:v>-2.3203908953642449E-3</c:v>
                </c:pt>
                <c:pt idx="320">
                  <c:v>-2.3102547117035701E-3</c:v>
                </c:pt>
                <c:pt idx="321">
                  <c:v>-2.2905780367756716E-3</c:v>
                </c:pt>
                <c:pt idx="322">
                  <c:v>-2.2699705646949506E-3</c:v>
                </c:pt>
                <c:pt idx="323">
                  <c:v>-2.2599700877775101E-3</c:v>
                </c:pt>
                <c:pt idx="324">
                  <c:v>-2.2499999999999695E-3</c:v>
                </c:pt>
                <c:pt idx="325">
                  <c:v>-2.2400612345510728E-3</c:v>
                </c:pt>
                <c:pt idx="326">
                  <c:v>-2.2208422766866113E-3</c:v>
                </c:pt>
                <c:pt idx="327">
                  <c:v>-2.2006246110095125E-3</c:v>
                </c:pt>
                <c:pt idx="328">
                  <c:v>-2.1908459948553113E-3</c:v>
                </c:pt>
                <c:pt idx="329">
                  <c:v>-2.1810997862642643E-3</c:v>
                </c:pt>
                <c:pt idx="330">
                  <c:v>-2.1576751274220251E-3</c:v>
                </c:pt>
                <c:pt idx="331">
                  <c:v>-2.1525785010812161E-3</c:v>
                </c:pt>
                <c:pt idx="332">
                  <c:v>-2.1328261894460877E-3</c:v>
                </c:pt>
                <c:pt idx="333">
                  <c:v>-2.1232566845137027E-3</c:v>
                </c:pt>
                <c:pt idx="334">
                  <c:v>-2.1137134927494841E-3</c:v>
                </c:pt>
                <c:pt idx="335">
                  <c:v>-2.1041957177157246E-3</c:v>
                </c:pt>
                <c:pt idx="336">
                  <c:v>-2.0992091000607556E-3</c:v>
                </c:pt>
                <c:pt idx="337">
                  <c:v>-2.0708520651585511E-3</c:v>
                </c:pt>
                <c:pt idx="338">
                  <c:v>-2.0614442366686868E-3</c:v>
                </c:pt>
                <c:pt idx="339">
                  <c:v>-2.0520571558518526E-3</c:v>
                </c:pt>
                <c:pt idx="340">
                  <c:v>-2.0426899163526182E-3</c:v>
                </c:pt>
                <c:pt idx="341">
                  <c:v>-2.0333416118050126E-3</c:v>
                </c:pt>
                <c:pt idx="342">
                  <c:v>-2.0054012441244125E-3</c:v>
                </c:pt>
                <c:pt idx="343">
                  <c:v>-1.9961196155839399E-3</c:v>
                </c:pt>
                <c:pt idx="344">
                  <c:v>-1.9868523900506059E-3</c:v>
                </c:pt>
                <c:pt idx="345">
                  <c:v>-1.9775986611057341E-3</c:v>
                </c:pt>
                <c:pt idx="346">
                  <c:v>-1.9315007400780935E-3</c:v>
                </c:pt>
                <c:pt idx="347">
                  <c:v>-1.9223089554611305E-3</c:v>
                </c:pt>
                <c:pt idx="348">
                  <c:v>-1.9131243222827298E-3</c:v>
                </c:pt>
                <c:pt idx="349">
                  <c:v>-1.9039459340600903E-3</c:v>
                </c:pt>
                <c:pt idx="350">
                  <c:v>-1.8764391741568662E-3</c:v>
                </c:pt>
                <c:pt idx="351">
                  <c:v>-1.8672767007456735E-3</c:v>
                </c:pt>
                <c:pt idx="352">
                  <c:v>-1.8581159397431572E-3</c:v>
                </c:pt>
                <c:pt idx="353">
                  <c:v>-1.8489559846146897E-3</c:v>
                </c:pt>
                <c:pt idx="354">
                  <c:v>-1.8259954981820238E-3</c:v>
                </c:pt>
                <c:pt idx="355">
                  <c:v>-1.7985002209886453E-3</c:v>
                </c:pt>
                <c:pt idx="356">
                  <c:v>-1.7893131714436204E-3</c:v>
                </c:pt>
                <c:pt idx="357">
                  <c:v>-1.7801201578019877E-3</c:v>
                </c:pt>
                <c:pt idx="358">
                  <c:v>-1.7615305590734888E-3</c:v>
                </c:pt>
                <c:pt idx="359">
                  <c:v>-1.7432705272002952E-3</c:v>
                </c:pt>
                <c:pt idx="360">
                  <c:v>-1.7340342416934411E-3</c:v>
                </c:pt>
                <c:pt idx="361">
                  <c:v>-1.7247866114753294E-3</c:v>
                </c:pt>
                <c:pt idx="362">
                  <c:v>-1.7155267397476724E-3</c:v>
                </c:pt>
                <c:pt idx="363">
                  <c:v>-1.6966471397982642E-3</c:v>
                </c:pt>
                <c:pt idx="364">
                  <c:v>-1.6783469014478389E-3</c:v>
                </c:pt>
                <c:pt idx="365">
                  <c:v>-1.6690123698788293E-3</c:v>
                </c:pt>
                <c:pt idx="366">
                  <c:v>-1.6596602158224373E-3</c:v>
                </c:pt>
                <c:pt idx="367">
                  <c:v>-1.6502895424195542E-3</c:v>
                </c:pt>
                <c:pt idx="368">
                  <c:v>-1.6310441849302294E-3</c:v>
                </c:pt>
                <c:pt idx="369">
                  <c:v>-1.6126037178203394E-3</c:v>
                </c:pt>
                <c:pt idx="370">
                  <c:v>-1.6031269944673304E-3</c:v>
                </c:pt>
                <c:pt idx="371">
                  <c:v>-1.5936263704194201E-3</c:v>
                </c:pt>
                <c:pt idx="372">
                  <c:v>-1.5644206180893871E-3</c:v>
                </c:pt>
                <c:pt idx="373">
                  <c:v>-1.5457333471230704E-3</c:v>
                </c:pt>
                <c:pt idx="374">
                  <c:v>-1.5360704831962372E-3</c:v>
                </c:pt>
                <c:pt idx="375">
                  <c:v>-1.5263774399182121E-3</c:v>
                </c:pt>
                <c:pt idx="376">
                  <c:v>-1.5166533202995557E-3</c:v>
                </c:pt>
                <c:pt idx="377">
                  <c:v>-1.4964753412636822E-3</c:v>
                </c:pt>
                <c:pt idx="378">
                  <c:v>-1.4675351818182543E-3</c:v>
                </c:pt>
                <c:pt idx="379">
                  <c:v>-1.4576057668501819E-3</c:v>
                </c:pt>
                <c:pt idx="380">
                  <c:v>-1.4476389963473573E-3</c:v>
                </c:pt>
                <c:pt idx="381">
                  <c:v>-1.4269072338786821E-3</c:v>
                </c:pt>
                <c:pt idx="382">
                  <c:v>-1.4073804174672218E-3</c:v>
                </c:pt>
                <c:pt idx="383">
                  <c:v>-1.3972134130605916E-3</c:v>
                </c:pt>
                <c:pt idx="384">
                  <c:v>-1.3870036705561182E-3</c:v>
                </c:pt>
                <c:pt idx="385">
                  <c:v>-1.3767502928201296E-3</c:v>
                </c:pt>
                <c:pt idx="386">
                  <c:v>-1.3554152979359459E-3</c:v>
                </c:pt>
                <c:pt idx="387">
                  <c:v>-1.3352920525054543E-3</c:v>
                </c:pt>
                <c:pt idx="388">
                  <c:v>-1.3248161588489936E-3</c:v>
                </c:pt>
                <c:pt idx="389">
                  <c:v>-1.3142957310474657E-3</c:v>
                </c:pt>
                <c:pt idx="390">
                  <c:v>-1.3037307687433304E-3</c:v>
                </c:pt>
                <c:pt idx="391">
                  <c:v>-1.2610255672543379E-3</c:v>
                </c:pt>
                <c:pt idx="392">
                  <c:v>-1.2502379269919562E-3</c:v>
                </c:pt>
                <c:pt idx="393">
                  <c:v>-1.2394057500387174E-3</c:v>
                </c:pt>
                <c:pt idx="394">
                  <c:v>-1.2285290360262208E-3</c:v>
                </c:pt>
                <c:pt idx="395">
                  <c:v>-1.2234154233606573E-3</c:v>
                </c:pt>
                <c:pt idx="396">
                  <c:v>-1.1845768019231005E-3</c:v>
                </c:pt>
                <c:pt idx="397">
                  <c:v>-1.1734773970092324E-3</c:v>
                </c:pt>
                <c:pt idx="398">
                  <c:v>-1.1623334527835604E-3</c:v>
                </c:pt>
                <c:pt idx="399">
                  <c:v>-1.1511449688668227E-3</c:v>
                </c:pt>
                <c:pt idx="400">
                  <c:v>-1.1279409688602874E-3</c:v>
                </c:pt>
                <c:pt idx="401">
                  <c:v>-1.1059456286223036E-3</c:v>
                </c:pt>
                <c:pt idx="402">
                  <c:v>-1.0945344404874554E-3</c:v>
                </c:pt>
                <c:pt idx="403">
                  <c:v>-1.0830787103468713E-3</c:v>
                </c:pt>
                <c:pt idx="404">
                  <c:v>-1.0715784378082566E-3</c:v>
                </c:pt>
                <c:pt idx="405">
                  <c:v>-1.0477513229610335E-3</c:v>
                </c:pt>
                <c:pt idx="406">
                  <c:v>-1.0251319158071722E-3</c:v>
                </c:pt>
                <c:pt idx="407">
                  <c:v>-1.0134089253627002E-3</c:v>
                </c:pt>
                <c:pt idx="408">
                  <c:v>-1.0016413901416654E-3</c:v>
                </c:pt>
                <c:pt idx="409">
                  <c:v>-9.8982930974351839E-4</c:v>
                </c:pt>
                <c:pt idx="410">
                  <c:v>-9.6537901695465886E-4</c:v>
                </c:pt>
                <c:pt idx="411">
                  <c:v>-9.4213552828237301E-4</c:v>
                </c:pt>
                <c:pt idx="412">
                  <c:v>-9.3010071591570498E-4</c:v>
                </c:pt>
                <c:pt idx="413">
                  <c:v>-9.1802135592953063E-4</c:v>
                </c:pt>
                <c:pt idx="414">
                  <c:v>-9.0589744790809561E-4</c:v>
                </c:pt>
                <c:pt idx="415">
                  <c:v>-8.8082391003932502E-4</c:v>
                </c:pt>
                <c:pt idx="416">
                  <c:v>-8.5695632719984271E-4</c:v>
                </c:pt>
                <c:pt idx="417">
                  <c:v>-8.4460967277751834E-4</c:v>
                </c:pt>
                <c:pt idx="418">
                  <c:v>-8.3221846781498057E-4</c:v>
                </c:pt>
                <c:pt idx="419">
                  <c:v>-8.197827118903929E-4</c:v>
                </c:pt>
                <c:pt idx="420">
                  <c:v>-7.9408585768043485E-4</c:v>
                </c:pt>
                <c:pt idx="421">
                  <c:v>-7.6959417005531192E-4</c:v>
                </c:pt>
                <c:pt idx="422">
                  <c:v>-7.5693565292037687E-4</c:v>
                </c:pt>
                <c:pt idx="423">
                  <c:v>-7.4423258225240498E-4</c:v>
                </c:pt>
                <c:pt idx="424">
                  <c:v>-7.3148495761913342E-4</c:v>
                </c:pt>
                <c:pt idx="425">
                  <c:v>-7.0516471160935693E-4</c:v>
                </c:pt>
                <c:pt idx="426">
                  <c:v>-6.800489106900435E-4</c:v>
                </c:pt>
                <c:pt idx="427">
                  <c:v>-6.670785096655245E-4</c:v>
                </c:pt>
                <c:pt idx="428">
                  <c:v>-6.5406355203998802E-4</c:v>
                </c:pt>
                <c:pt idx="429">
                  <c:v>-6.4100403736987589E-4</c:v>
                </c:pt>
                <c:pt idx="430">
                  <c:v>-6.140603198234256E-4</c:v>
                </c:pt>
                <c:pt idx="431">
                  <c:v>-5.8832039929517638E-4</c:v>
                </c:pt>
                <c:pt idx="432">
                  <c:v>-5.7503809267930265E-4</c:v>
                </c:pt>
                <c:pt idx="433">
                  <c:v>-5.6171122632101131E-4</c:v>
                </c:pt>
                <c:pt idx="434">
                  <c:v>-5.4833979976414544E-4</c:v>
                </c:pt>
                <c:pt idx="435">
                  <c:v>-5.2077252658764141E-4</c:v>
                </c:pt>
                <c:pt idx="436">
                  <c:v>-4.9440848240043058E-4</c:v>
                </c:pt>
                <c:pt idx="437">
                  <c:v>-4.8081424797228131E-4</c:v>
                </c:pt>
                <c:pt idx="438">
                  <c:v>-4.6717545058472259E-4</c:v>
                </c:pt>
                <c:pt idx="439">
                  <c:v>-4.6067906840329391E-4</c:v>
                </c:pt>
                <c:pt idx="440">
                  <c:v>-4.469734096107941E-4</c:v>
                </c:pt>
                <c:pt idx="441">
                  <c:v>-4.0559150664844912E-4</c:v>
                </c:pt>
                <c:pt idx="442">
                  <c:v>-3.9171095774564346E-4</c:v>
                </c:pt>
                <c:pt idx="443">
                  <c:v>-3.7778802754348864E-4</c:v>
                </c:pt>
                <c:pt idx="444">
                  <c:v>-3.6382326164642554E-4</c:v>
                </c:pt>
                <c:pt idx="445">
                  <c:v>-3.4981720566416532E-4</c:v>
                </c:pt>
                <c:pt idx="446">
                  <c:v>-3.0755675342102279E-4</c:v>
                </c:pt>
                <c:pt idx="447">
                  <c:v>-2.9339099334134346E-4</c:v>
                </c:pt>
                <c:pt idx="448">
                  <c:v>-2.7918667132999431E-4</c:v>
                </c:pt>
                <c:pt idx="449">
                  <c:v>-2.6494433303709381E-4</c:v>
                </c:pt>
                <c:pt idx="450">
                  <c:v>-2.5066452411934861E-4</c:v>
                </c:pt>
                <c:pt idx="451">
                  <c:v>-2.076057302903998E-4</c:v>
                </c:pt>
                <c:pt idx="452">
                  <c:v>-1.9318149558176747E-4</c:v>
                </c:pt>
                <c:pt idx="453">
                  <c:v>-1.7872251863591617E-4</c:v>
                </c:pt>
                <c:pt idx="454">
                  <c:v>-1.6422934515259501E-4</c:v>
                </c:pt>
                <c:pt idx="455">
                  <c:v>-1.4970252083770205E-4</c:v>
                </c:pt>
                <c:pt idx="456">
                  <c:v>-9.0730134856347735E-5</c:v>
                </c:pt>
                <c:pt idx="457">
                  <c:v>-8.3663677011074753E-5</c:v>
                </c:pt>
                <c:pt idx="458">
                  <c:v>-7.6582736991519956E-5</c:v>
                </c:pt>
                <c:pt idx="459">
                  <c:v>-6.1865467912053198E-5</c:v>
                </c:pt>
                <c:pt idx="460">
                  <c:v>-4.7118368141262739E-5</c:v>
                </c:pt>
                <c:pt idx="461">
                  <c:v>4.9577802741434844E-6</c:v>
                </c:pt>
                <c:pt idx="462">
                  <c:v>1.9826694812017667E-5</c:v>
                </c:pt>
                <c:pt idx="463">
                  <c:v>3.4722361648529073E-5</c:v>
                </c:pt>
                <c:pt idx="464">
                  <c:v>4.9644240919003003E-5</c:v>
                </c:pt>
                <c:pt idx="465">
                  <c:v>7.9979859252901213E-5</c:v>
                </c:pt>
                <c:pt idx="466">
                  <c:v>1.0958308469600631E-4</c:v>
                </c:pt>
                <c:pt idx="467">
                  <c:v>1.2462792784034596E-4</c:v>
                </c:pt>
                <c:pt idx="468">
                  <c:v>1.3969574404726831E-4</c:v>
                </c:pt>
                <c:pt idx="469">
                  <c:v>1.5478599339475323E-4</c:v>
                </c:pt>
                <c:pt idx="470">
                  <c:v>1.8536151293029369E-4</c:v>
                </c:pt>
                <c:pt idx="471">
                  <c:v>2.153605234562375E-4</c:v>
                </c:pt>
                <c:pt idx="472">
                  <c:v>2.3055483938863708E-4</c:v>
                </c:pt>
                <c:pt idx="473">
                  <c:v>2.4576834875831096E-4</c:v>
                </c:pt>
                <c:pt idx="474">
                  <c:v>2.6100051158676248E-4</c:v>
                </c:pt>
                <c:pt idx="475">
                  <c:v>2.9176195036716824E-4</c:v>
                </c:pt>
                <c:pt idx="476">
                  <c:v>3.2210489763342113E-4</c:v>
                </c:pt>
                <c:pt idx="477">
                  <c:v>3.3742222779071412E-4</c:v>
                </c:pt>
                <c:pt idx="478">
                  <c:v>3.5275497136376822E-4</c:v>
                </c:pt>
                <c:pt idx="479">
                  <c:v>3.6810258831674133E-4</c:v>
                </c:pt>
                <c:pt idx="480">
                  <c:v>3.9899990253054946E-4</c:v>
                </c:pt>
                <c:pt idx="481">
                  <c:v>4.2963098890513868E-4</c:v>
                </c:pt>
                <c:pt idx="482">
                  <c:v>4.4504487191944562E-4</c:v>
                </c:pt>
                <c:pt idx="483">
                  <c:v>4.604703879222381E-4</c:v>
                </c:pt>
                <c:pt idx="484">
                  <c:v>4.7590699681772196E-4</c:v>
                </c:pt>
                <c:pt idx="485">
                  <c:v>5.0689408071808947E-4</c:v>
                </c:pt>
                <c:pt idx="486">
                  <c:v>5.3775355913873127E-4</c:v>
                </c:pt>
                <c:pt idx="487">
                  <c:v>5.53237530781852E-4</c:v>
                </c:pt>
                <c:pt idx="488">
                  <c:v>5.6872935457346935E-4</c:v>
                </c:pt>
                <c:pt idx="489">
                  <c:v>5.8422849035957489E-4</c:v>
                </c:pt>
                <c:pt idx="490">
                  <c:v>6.1526317619835561E-4</c:v>
                </c:pt>
                <c:pt idx="491">
                  <c:v>6.4628735005939114E-4</c:v>
                </c:pt>
                <c:pt idx="492">
                  <c:v>6.618149432045746E-4</c:v>
                </c:pt>
                <c:pt idx="493">
                  <c:v>6.7734660724207694E-4</c:v>
                </c:pt>
                <c:pt idx="494">
                  <c:v>6.9288180195706869E-4</c:v>
                </c:pt>
                <c:pt idx="495">
                  <c:v>7.2392585994466034E-4</c:v>
                </c:pt>
                <c:pt idx="496">
                  <c:v>7.5504708301382922E-4</c:v>
                </c:pt>
                <c:pt idx="497">
                  <c:v>7.7059182761057593E-4</c:v>
                </c:pt>
                <c:pt idx="498">
                  <c:v>7.8613686142119295E-4</c:v>
                </c:pt>
                <c:pt idx="499">
                  <c:v>8.0168164417263651E-4</c:v>
                </c:pt>
                <c:pt idx="500">
                  <c:v>8.3270078245563047E-4</c:v>
                </c:pt>
                <c:pt idx="501">
                  <c:v>8.6384745882169781E-4</c:v>
                </c:pt>
                <c:pt idx="502">
                  <c:v>8.7938288187577635E-4</c:v>
                </c:pt>
                <c:pt idx="503">
                  <c:v>8.8718700798334955E-4</c:v>
                </c:pt>
                <c:pt idx="504">
                  <c:v>8.9499045263607968E-4</c:v>
                </c:pt>
                <c:pt idx="505">
                  <c:v>9.1051881032289117E-4</c:v>
                </c:pt>
                <c:pt idx="506">
                  <c:v>9.6479036308357773E-4</c:v>
                </c:pt>
                <c:pt idx="507">
                  <c:v>9.7258145706913268E-4</c:v>
                </c:pt>
                <c:pt idx="508">
                  <c:v>9.8808433040886712E-4</c:v>
                </c:pt>
                <c:pt idx="509">
                  <c:v>1.003582088288546E-3</c:v>
                </c:pt>
                <c:pt idx="510">
                  <c:v>1.0190747306495496E-3</c:v>
                </c:pt>
                <c:pt idx="511">
                  <c:v>1.0732212601227576E-3</c:v>
                </c:pt>
                <c:pt idx="512">
                  <c:v>1.0809941437068815E-3</c:v>
                </c:pt>
                <c:pt idx="513">
                  <c:v>1.0964612075738955E-3</c:v>
                </c:pt>
                <c:pt idx="514">
                  <c:v>1.1119231555651865E-3</c:v>
                </c:pt>
                <c:pt idx="515">
                  <c:v>1.1273799876176938E-3</c:v>
                </c:pt>
                <c:pt idx="516">
                  <c:v>1.1814015153680244E-3</c:v>
                </c:pt>
                <c:pt idx="517">
                  <c:v>1.1891561552550556E-3</c:v>
                </c:pt>
                <c:pt idx="518">
                  <c:v>1.3278532268019561E-3</c:v>
                </c:pt>
                <c:pt idx="519">
                  <c:v>1.4200876890857472E-3</c:v>
                </c:pt>
                <c:pt idx="520">
                  <c:v>1.5121379347249331E-3</c:v>
                </c:pt>
                <c:pt idx="521">
                  <c:v>1.6192970415094265E-3</c:v>
                </c:pt>
                <c:pt idx="522">
                  <c:v>1.7262053712352454E-3</c:v>
                </c:pt>
                <c:pt idx="523">
                  <c:v>1.8328629036501454E-3</c:v>
                </c:pt>
                <c:pt idx="524">
                  <c:v>1.9392696185489555E-3</c:v>
                </c:pt>
                <c:pt idx="525">
                  <c:v>2.0454254957735785E-3</c:v>
                </c:pt>
                <c:pt idx="526">
                  <c:v>2.1588529883202622E-3</c:v>
                </c:pt>
                <c:pt idx="527">
                  <c:v>2.2569846568005758E-3</c:v>
                </c:pt>
                <c:pt idx="528">
                  <c:v>2.3773621980045126E-3</c:v>
                </c:pt>
                <c:pt idx="529">
                  <c:v>2.4824800933909152E-3</c:v>
                </c:pt>
                <c:pt idx="530">
                  <c:v>2.5873471059236959E-3</c:v>
                </c:pt>
                <c:pt idx="531">
                  <c:v>2.691963215293882E-3</c:v>
                </c:pt>
                <c:pt idx="532">
                  <c:v>2.8186881718635353E-3</c:v>
                </c:pt>
                <c:pt idx="533">
                  <c:v>2.9227478094700507E-3</c:v>
                </c:pt>
                <c:pt idx="534">
                  <c:v>3.0265564510113152E-3</c:v>
                </c:pt>
                <c:pt idx="535">
                  <c:v>3.1301140766016979E-3</c:v>
                </c:pt>
                <c:pt idx="536">
                  <c:v>3.2701798280856064E-3</c:v>
                </c:pt>
                <c:pt idx="537">
                  <c:v>3.402570192681845E-3</c:v>
                </c:pt>
                <c:pt idx="538">
                  <c:v>3.4758662518587723E-3</c:v>
                </c:pt>
                <c:pt idx="539">
                  <c:v>3.5783329413903589E-3</c:v>
                </c:pt>
                <c:pt idx="540">
                  <c:v>3.6805485889670614E-3</c:v>
                </c:pt>
                <c:pt idx="541">
                  <c:v>3.7825131743591052E-3</c:v>
                </c:pt>
                <c:pt idx="542">
                  <c:v>3.8842266773911394E-3</c:v>
                </c:pt>
                <c:pt idx="543">
                  <c:v>4.0146677401834471E-3</c:v>
                </c:pt>
                <c:pt idx="544">
                  <c:v>4.0652843096662204E-3</c:v>
                </c:pt>
                <c:pt idx="545">
                  <c:v>4.1878604912692907E-3</c:v>
                </c:pt>
                <c:pt idx="546">
                  <c:v>4.2885694640559559E-3</c:v>
                </c:pt>
                <c:pt idx="547">
                  <c:v>4.3890272543278342E-3</c:v>
                </c:pt>
                <c:pt idx="548">
                  <c:v>4.4892338422029563E-3</c:v>
                </c:pt>
                <c:pt idx="549">
                  <c:v>4.5891892078503771E-3</c:v>
                </c:pt>
                <c:pt idx="550">
                  <c:v>4.6888933314842207E-3</c:v>
                </c:pt>
                <c:pt idx="551">
                  <c:v>4.788346193370486E-3</c:v>
                </c:pt>
                <c:pt idx="552">
                  <c:v>4.887547773824494E-3</c:v>
                </c:pt>
                <c:pt idx="553">
                  <c:v>4.9653327019008016E-3</c:v>
                </c:pt>
                <c:pt idx="554">
                  <c:v>5.0640828529786384E-3</c:v>
                </c:pt>
                <c:pt idx="555">
                  <c:v>5.1626089909828886E-3</c:v>
                </c:pt>
                <c:pt idx="556">
                  <c:v>5.2609573476256393E-3</c:v>
                </c:pt>
                <c:pt idx="557">
                  <c:v>5.3591747740847715E-3</c:v>
                </c:pt>
                <c:pt idx="558">
                  <c:v>5.4784245064460127E-3</c:v>
                </c:pt>
                <c:pt idx="559">
                  <c:v>5.5765547579357559E-3</c:v>
                </c:pt>
                <c:pt idx="560">
                  <c:v>5.6747058549440014E-3</c:v>
                </c:pt>
                <c:pt idx="561">
                  <c:v>5.7729231747258945E-3</c:v>
                </c:pt>
                <c:pt idx="562">
                  <c:v>5.8712520991839271E-3</c:v>
                </c:pt>
                <c:pt idx="563">
                  <c:v>5.9697380148832427E-3</c:v>
                </c:pt>
                <c:pt idx="564">
                  <c:v>6.0684263130643956E-3</c:v>
                </c:pt>
                <c:pt idx="565">
                  <c:v>6.1673623896697097E-3</c:v>
                </c:pt>
                <c:pt idx="566">
                  <c:v>6.2377714801122863E-3</c:v>
                </c:pt>
                <c:pt idx="567">
                  <c:v>6.3372286886798079E-3</c:v>
                </c:pt>
                <c:pt idx="568">
                  <c:v>6.437043193082026E-3</c:v>
                </c:pt>
                <c:pt idx="569">
                  <c:v>6.5372156417433658E-3</c:v>
                </c:pt>
                <c:pt idx="570">
                  <c:v>6.7097726847604733E-3</c:v>
                </c:pt>
                <c:pt idx="571">
                  <c:v>6.7893316414893009E-3</c:v>
                </c:pt>
                <c:pt idx="572">
                  <c:v>6.8907590329859462E-3</c:v>
                </c:pt>
                <c:pt idx="573">
                  <c:v>6.9999519557364586E-3</c:v>
                </c:pt>
                <c:pt idx="574">
                  <c:v>7.0946881457085893E-3</c:v>
                </c:pt>
                <c:pt idx="575">
                  <c:v>7.1971899219507992E-3</c:v>
                </c:pt>
                <c:pt idx="576">
                  <c:v>7.3000498816179074E-3</c:v>
                </c:pt>
                <c:pt idx="577">
                  <c:v>7.4032680524609021E-3</c:v>
                </c:pt>
                <c:pt idx="578">
                  <c:v>7.506844462328275E-3</c:v>
                </c:pt>
                <c:pt idx="579">
                  <c:v>7.6183526415224178E-3</c:v>
                </c:pt>
                <c:pt idx="580">
                  <c:v>7.7226734289622149E-3</c:v>
                </c:pt>
                <c:pt idx="581">
                  <c:v>7.8273525795237997E-3</c:v>
                </c:pt>
                <c:pt idx="582">
                  <c:v>7.9323901217625871E-3</c:v>
                </c:pt>
                <c:pt idx="583">
                  <c:v>8.0301010784875025E-3</c:v>
                </c:pt>
                <c:pt idx="584">
                  <c:v>8.1358275127367038E-3</c:v>
                </c:pt>
                <c:pt idx="585">
                  <c:v>8.2419123836640455E-3</c:v>
                </c:pt>
                <c:pt idx="586">
                  <c:v>8.3788339462574687E-3</c:v>
                </c:pt>
                <c:pt idx="587">
                  <c:v>8.4551575501489555E-3</c:v>
                </c:pt>
                <c:pt idx="588">
                  <c:v>8.5701432118649914E-3</c:v>
                </c:pt>
                <c:pt idx="589">
                  <c:v>8.6776903036354398E-3</c:v>
                </c:pt>
                <c:pt idx="590">
                  <c:v>8.7855960190618785E-3</c:v>
                </c:pt>
                <c:pt idx="591">
                  <c:v>8.8938603875824956E-3</c:v>
                </c:pt>
                <c:pt idx="592">
                  <c:v>9.0180302994159814E-3</c:v>
                </c:pt>
                <c:pt idx="593">
                  <c:v>9.1426687389408942E-3</c:v>
                </c:pt>
                <c:pt idx="594">
                  <c:v>9.2364550665961966E-3</c:v>
                </c:pt>
                <c:pt idx="595">
                  <c:v>9.3619135365637894E-3</c:v>
                </c:pt>
                <c:pt idx="596">
                  <c:v>9.4720741359063353E-3</c:v>
                </c:pt>
                <c:pt idx="597">
                  <c:v>9.5825935756488831E-3</c:v>
                </c:pt>
                <c:pt idx="598">
                  <c:v>9.6934718859473124E-3</c:v>
                </c:pt>
                <c:pt idx="599">
                  <c:v>9.8047090970582902E-3</c:v>
                </c:pt>
                <c:pt idx="600">
                  <c:v>9.9163052393357962E-3</c:v>
                </c:pt>
                <c:pt idx="601">
                  <c:v>1.0028260343231121E-2</c:v>
                </c:pt>
                <c:pt idx="602">
                  <c:v>1.0140574439297221E-2</c:v>
                </c:pt>
                <c:pt idx="603">
                  <c:v>1.025324755818262E-2</c:v>
                </c:pt>
                <c:pt idx="604">
                  <c:v>1.0366279730634899E-2</c:v>
                </c:pt>
                <c:pt idx="605">
                  <c:v>1.0471351858670751E-2</c:v>
                </c:pt>
                <c:pt idx="606">
                  <c:v>1.0585044834704887E-2</c:v>
                </c:pt>
                <c:pt idx="607">
                  <c:v>1.0698992601354004E-2</c:v>
                </c:pt>
                <c:pt idx="608">
                  <c:v>1.0829805648041983E-2</c:v>
                </c:pt>
                <c:pt idx="609">
                  <c:v>1.093566577706752E-2</c:v>
                </c:pt>
                <c:pt idx="610">
                  <c:v>1.1049874824006357E-2</c:v>
                </c:pt>
                <c:pt idx="611">
                  <c:v>1.1164007406701561E-2</c:v>
                </c:pt>
                <c:pt idx="612">
                  <c:v>1.1277983259424288E-2</c:v>
                </c:pt>
                <c:pt idx="613">
                  <c:v>1.1391722107131401E-2</c:v>
                </c:pt>
                <c:pt idx="614">
                  <c:v>1.1505143665514136E-2</c:v>
                </c:pt>
                <c:pt idx="615">
                  <c:v>1.1618167641049355E-2</c:v>
                </c:pt>
                <c:pt idx="616">
                  <c:v>1.173071373107515E-2</c:v>
                </c:pt>
                <c:pt idx="617">
                  <c:v>1.1842701623875979E-2</c:v>
                </c:pt>
                <c:pt idx="618">
                  <c:v>1.1946031264099093E-2</c:v>
                </c:pt>
                <c:pt idx="619">
                  <c:v>1.2056735943134366E-2</c:v>
                </c:pt>
                <c:pt idx="620">
                  <c:v>1.2166744645496424E-2</c:v>
                </c:pt>
                <c:pt idx="621">
                  <c:v>1.2361560730024692E-2</c:v>
                </c:pt>
                <c:pt idx="622">
                  <c:v>1.2415579333810257E-2</c:v>
                </c:pt>
                <c:pt idx="623">
                  <c:v>1.2507954685586912E-2</c:v>
                </c:pt>
                <c:pt idx="624">
                  <c:v>1.2615079441641711E-2</c:v>
                </c:pt>
                <c:pt idx="625">
                  <c:v>1.2721507926356146E-2</c:v>
                </c:pt>
                <c:pt idx="626">
                  <c:v>1.2827240083561522E-2</c:v>
                </c:pt>
                <c:pt idx="627">
                  <c:v>1.2924672249258862E-2</c:v>
                </c:pt>
                <c:pt idx="628">
                  <c:v>1.3029057577944592E-2</c:v>
                </c:pt>
                <c:pt idx="629">
                  <c:v>1.3132746411906204E-2</c:v>
                </c:pt>
                <c:pt idx="630">
                  <c:v>1.3235738697018107E-2</c:v>
                </c:pt>
                <c:pt idx="631">
                  <c:v>1.3352869446544425E-2</c:v>
                </c:pt>
                <c:pt idx="632">
                  <c:v>1.3454376486400597E-2</c:v>
                </c:pt>
                <c:pt idx="633">
                  <c:v>1.3577131897595357E-2</c:v>
                </c:pt>
                <c:pt idx="634">
                  <c:v>1.3655300376607117E-2</c:v>
                </c:pt>
                <c:pt idx="635">
                  <c:v>1.3747485673731316E-2</c:v>
                </c:pt>
                <c:pt idx="636">
                  <c:v>1.3846251547096799E-2</c:v>
                </c:pt>
                <c:pt idx="637">
                  <c:v>1.3944320499274271E-2</c:v>
                </c:pt>
                <c:pt idx="638">
                  <c:v>1.4041692478494154E-2</c:v>
                </c:pt>
                <c:pt idx="639">
                  <c:v>1.4145414845441958E-2</c:v>
                </c:pt>
                <c:pt idx="640">
                  <c:v>1.4241346704530648E-2</c:v>
                </c:pt>
                <c:pt idx="641">
                  <c:v>1.4336581431727124E-2</c:v>
                </c:pt>
                <c:pt idx="642">
                  <c:v>1.4458360306179956E-2</c:v>
                </c:pt>
                <c:pt idx="643">
                  <c:v>1.4524959287502295E-2</c:v>
                </c:pt>
                <c:pt idx="644">
                  <c:v>1.4618102315537068E-2</c:v>
                </c:pt>
                <c:pt idx="645">
                  <c:v>1.4710548010593525E-2</c:v>
                </c:pt>
                <c:pt idx="646">
                  <c:v>1.4802296323330261E-2</c:v>
                </c:pt>
                <c:pt idx="647">
                  <c:v>1.4893347204772544E-2</c:v>
                </c:pt>
                <c:pt idx="648">
                  <c:v>1.4983700606322724E-2</c:v>
                </c:pt>
                <c:pt idx="649">
                  <c:v>1.5073356479750683E-2</c:v>
                </c:pt>
                <c:pt idx="650">
                  <c:v>1.5162314777199055E-2</c:v>
                </c:pt>
                <c:pt idx="651">
                  <c:v>1.5250575451184082E-2</c:v>
                </c:pt>
                <c:pt idx="652">
                  <c:v>1.5338138454591277E-2</c:v>
                </c:pt>
                <c:pt idx="653">
                  <c:v>1.5425003740678032E-2</c:v>
                </c:pt>
                <c:pt idx="654">
                  <c:v>1.5511171263076219E-2</c:v>
                </c:pt>
                <c:pt idx="655">
                  <c:v>1.5596640975785243E-2</c:v>
                </c:pt>
                <c:pt idx="656">
                  <c:v>1.5681412833178126E-2</c:v>
                </c:pt>
                <c:pt idx="657">
                  <c:v>1.5759269121702457E-2</c:v>
                </c:pt>
                <c:pt idx="658">
                  <c:v>1.5842697388055806E-2</c:v>
                </c:pt>
                <c:pt idx="659">
                  <c:v>1.5925449891093076E-2</c:v>
                </c:pt>
                <c:pt idx="660">
                  <c:v>1.6031890958630567E-2</c:v>
                </c:pt>
                <c:pt idx="661">
                  <c:v>1.6113191922881104E-2</c:v>
                </c:pt>
                <c:pt idx="662">
                  <c:v>1.6175842169709152E-2</c:v>
                </c:pt>
                <c:pt idx="663">
                  <c:v>1.6256028857174816E-2</c:v>
                </c:pt>
                <c:pt idx="664">
                  <c:v>1.6335627217360541E-2</c:v>
                </c:pt>
                <c:pt idx="665">
                  <c:v>1.6414654305301975E-2</c:v>
                </c:pt>
                <c:pt idx="666">
                  <c:v>1.6493127177663894E-2</c:v>
                </c:pt>
                <c:pt idx="667">
                  <c:v>1.6571062892716742E-2</c:v>
                </c:pt>
                <c:pt idx="668">
                  <c:v>1.6648478510308842E-2</c:v>
                </c:pt>
                <c:pt idx="669">
                  <c:v>1.6725391091851605E-2</c:v>
                </c:pt>
                <c:pt idx="670">
                  <c:v>1.6790293793369493E-2</c:v>
                </c:pt>
                <c:pt idx="671">
                  <c:v>1.6866306102140349E-2</c:v>
                </c:pt>
                <c:pt idx="672">
                  <c:v>1.6941844607455181E-2</c:v>
                </c:pt>
                <c:pt idx="673">
                  <c:v>1.7065245662984719E-2</c:v>
                </c:pt>
                <c:pt idx="674">
                  <c:v>1.7145157349234663E-2</c:v>
                </c:pt>
                <c:pt idx="675">
                  <c:v>1.7176166483337418E-2</c:v>
                </c:pt>
                <c:pt idx="676">
                  <c:v>1.7239260060992301E-2</c:v>
                </c:pt>
                <c:pt idx="677">
                  <c:v>1.7312429150622144E-2</c:v>
                </c:pt>
                <c:pt idx="678">
                  <c:v>1.7385124278607833E-2</c:v>
                </c:pt>
                <c:pt idx="679">
                  <c:v>1.7451852422265046E-2</c:v>
                </c:pt>
                <c:pt idx="680">
                  <c:v>1.7523629930699027E-2</c:v>
                </c:pt>
                <c:pt idx="681">
                  <c:v>1.7594933411329929E-2</c:v>
                </c:pt>
                <c:pt idx="682">
                  <c:v>1.766576283915483E-2</c:v>
                </c:pt>
                <c:pt idx="683">
                  <c:v>1.775222422958906E-2</c:v>
                </c:pt>
                <c:pt idx="684">
                  <c:v>1.7822014197617184E-2</c:v>
                </c:pt>
                <c:pt idx="685">
                  <c:v>1.7891330003484467E-2</c:v>
                </c:pt>
                <c:pt idx="686">
                  <c:v>1.7975979120103583E-2</c:v>
                </c:pt>
                <c:pt idx="687">
                  <c:v>1.8023294860533064E-2</c:v>
                </c:pt>
                <c:pt idx="688">
                  <c:v>1.8091218506695601E-2</c:v>
                </c:pt>
                <c:pt idx="689">
                  <c:v>1.8158667904073722E-2</c:v>
                </c:pt>
                <c:pt idx="690">
                  <c:v>1.8225643028478417E-2</c:v>
                </c:pt>
                <c:pt idx="691">
                  <c:v>1.8292143855895497E-2</c:v>
                </c:pt>
                <c:pt idx="692">
                  <c:v>1.8363262015022128E-2</c:v>
                </c:pt>
                <c:pt idx="693">
                  <c:v>1.8448210394751016E-2</c:v>
                </c:pt>
                <c:pt idx="694">
                  <c:v>1.8493830869745959E-2</c:v>
                </c:pt>
                <c:pt idx="695">
                  <c:v>1.8558403700336366E-2</c:v>
                </c:pt>
                <c:pt idx="696">
                  <c:v>1.8622502101807305E-2</c:v>
                </c:pt>
                <c:pt idx="697">
                  <c:v>1.8686126050919974E-2</c:v>
                </c:pt>
                <c:pt idx="698">
                  <c:v>1.8749275524607607E-2</c:v>
                </c:pt>
                <c:pt idx="699">
                  <c:v>1.8811950499975472E-2</c:v>
                </c:pt>
                <c:pt idx="700">
                  <c:v>1.8874150954299139E-2</c:v>
                </c:pt>
                <c:pt idx="701">
                  <c:v>1.8935876865026215E-2</c:v>
                </c:pt>
                <c:pt idx="702">
                  <c:v>1.8997128209778946E-2</c:v>
                </c:pt>
                <c:pt idx="703">
                  <c:v>1.9057904966347277E-2</c:v>
                </c:pt>
                <c:pt idx="704">
                  <c:v>1.9118207112695785E-2</c:v>
                </c:pt>
                <c:pt idx="705">
                  <c:v>1.9178034626961091E-2</c:v>
                </c:pt>
                <c:pt idx="706">
                  <c:v>1.9237387487449246E-2</c:v>
                </c:pt>
                <c:pt idx="707">
                  <c:v>1.9296265672639201E-2</c:v>
                </c:pt>
                <c:pt idx="708">
                  <c:v>1.9354669161183689E-2</c:v>
                </c:pt>
                <c:pt idx="709">
                  <c:v>1.9408027611110081E-2</c:v>
                </c:pt>
                <c:pt idx="710">
                  <c:v>1.9465517030031267E-2</c:v>
                </c:pt>
                <c:pt idx="711">
                  <c:v>1.9522552749107289E-2</c:v>
                </c:pt>
                <c:pt idx="712">
                  <c:v>1.95791531605033E-2</c:v>
                </c:pt>
                <c:pt idx="713">
                  <c:v>1.963533665757998E-2</c:v>
                </c:pt>
                <c:pt idx="714">
                  <c:v>1.9695568563472304E-2</c:v>
                </c:pt>
                <c:pt idx="715">
                  <c:v>1.9750954198977148E-2</c:v>
                </c:pt>
                <c:pt idx="716">
                  <c:v>1.9805979467338045E-2</c:v>
                </c:pt>
                <c:pt idx="717">
                  <c:v>1.98606625672836E-2</c:v>
                </c:pt>
                <c:pt idx="718">
                  <c:v>1.9915021698653709E-2</c:v>
                </c:pt>
                <c:pt idx="719">
                  <c:v>1.9969075062371749E-2</c:v>
                </c:pt>
                <c:pt idx="720">
                  <c:v>2.0022840860441975E-2</c:v>
                </c:pt>
                <c:pt idx="721">
                  <c:v>2.0076337295927792E-2</c:v>
                </c:pt>
                <c:pt idx="722">
                  <c:v>2.0120941173415119E-2</c:v>
                </c:pt>
                <c:pt idx="723">
                  <c:v>2.017397670489629E-2</c:v>
                </c:pt>
                <c:pt idx="724">
                  <c:v>2.0226776683474945E-2</c:v>
                </c:pt>
                <c:pt idx="725">
                  <c:v>2.0279341099852743E-2</c:v>
                </c:pt>
                <c:pt idx="726">
                  <c:v>2.0335935724919645E-2</c:v>
                </c:pt>
                <c:pt idx="727">
                  <c:v>2.0391185872296269E-2</c:v>
                </c:pt>
                <c:pt idx="728">
                  <c:v>2.0435620883407779E-2</c:v>
                </c:pt>
                <c:pt idx="729">
                  <c:v>2.0487242958815877E-2</c:v>
                </c:pt>
                <c:pt idx="730">
                  <c:v>2.0538629426146038E-2</c:v>
                </c:pt>
                <c:pt idx="731">
                  <c:v>2.058558284218209E-2</c:v>
                </c:pt>
                <c:pt idx="732">
                  <c:v>2.0636511988917472E-2</c:v>
                </c:pt>
                <c:pt idx="733">
                  <c:v>2.0687205507522816E-2</c:v>
                </c:pt>
                <c:pt idx="734">
                  <c:v>2.0737663389167427E-2</c:v>
                </c:pt>
                <c:pt idx="735">
                  <c:v>2.0800307209105834E-2</c:v>
                </c:pt>
                <c:pt idx="736">
                  <c:v>2.0850251934511694E-2</c:v>
                </c:pt>
                <c:pt idx="737">
                  <c:v>2.0899960974594994E-2</c:v>
                </c:pt>
                <c:pt idx="738">
                  <c:v>2.0961719685217966E-2</c:v>
                </c:pt>
                <c:pt idx="739">
                  <c:v>2.0994588464388834E-2</c:v>
                </c:pt>
                <c:pt idx="740">
                  <c:v>2.1043604377932224E-2</c:v>
                </c:pt>
                <c:pt idx="741">
                  <c:v>2.1092384578367679E-2</c:v>
                </c:pt>
                <c:pt idx="742">
                  <c:v>2.11409290570094E-2</c:v>
                </c:pt>
                <c:pt idx="743">
                  <c:v>2.1189237805208486E-2</c:v>
                </c:pt>
                <c:pt idx="744">
                  <c:v>2.1241324319680829E-2</c:v>
                </c:pt>
                <c:pt idx="745">
                  <c:v>2.1289147558535042E-2</c:v>
                </c:pt>
                <c:pt idx="746">
                  <c:v>2.133673503304034E-2</c:v>
                </c:pt>
                <c:pt idx="747">
                  <c:v>2.1398767274186541E-2</c:v>
                </c:pt>
                <c:pt idx="748">
                  <c:v>2.1431202654767237E-2</c:v>
                </c:pt>
                <c:pt idx="749">
                  <c:v>2.1478082784977225E-2</c:v>
                </c:pt>
                <c:pt idx="750">
                  <c:v>2.152472711681595E-2</c:v>
                </c:pt>
                <c:pt idx="751">
                  <c:v>2.1571135641882306E-2</c:v>
                </c:pt>
                <c:pt idx="752">
                  <c:v>2.1617308351821234E-2</c:v>
                </c:pt>
                <c:pt idx="753">
                  <c:v>2.1663245238316784E-2</c:v>
                </c:pt>
                <c:pt idx="754">
                  <c:v>2.1708946293096436E-2</c:v>
                </c:pt>
                <c:pt idx="755">
                  <c:v>2.1754411507931126E-2</c:v>
                </c:pt>
                <c:pt idx="756">
                  <c:v>2.1799640874633486E-2</c:v>
                </c:pt>
                <c:pt idx="757">
                  <c:v>2.1844634385057862E-2</c:v>
                </c:pt>
                <c:pt idx="758">
                  <c:v>2.1889392031101167E-2</c:v>
                </c:pt>
                <c:pt idx="759">
                  <c:v>2.1933913804704632E-2</c:v>
                </c:pt>
                <c:pt idx="760">
                  <c:v>2.1978199697849452E-2</c:v>
                </c:pt>
                <c:pt idx="761">
                  <c:v>2.201847576164594E-2</c:v>
                </c:pt>
                <c:pt idx="762">
                  <c:v>2.2062302534785801E-2</c:v>
                </c:pt>
                <c:pt idx="763">
                  <c:v>2.2105884355220512E-2</c:v>
                </c:pt>
                <c:pt idx="764">
                  <c:v>2.2149212156677065E-2</c:v>
                </c:pt>
                <c:pt idx="765">
                  <c:v>2.2192276872532838E-2</c:v>
                </c:pt>
                <c:pt idx="766">
                  <c:v>2.2249812633941737E-2</c:v>
                </c:pt>
                <c:pt idx="767">
                  <c:v>2.2281249456225085E-2</c:v>
                </c:pt>
                <c:pt idx="768">
                  <c:v>2.2323449938215709E-2</c:v>
                </c:pt>
                <c:pt idx="769">
                  <c:v>2.2365350459612576E-2</c:v>
                </c:pt>
                <c:pt idx="770">
                  <c:v>2.2406942049936547E-2</c:v>
                </c:pt>
                <c:pt idx="771">
                  <c:v>2.2448215738400029E-2</c:v>
                </c:pt>
                <c:pt idx="772">
                  <c:v>2.2489162553916541E-2</c:v>
                </c:pt>
                <c:pt idx="773">
                  <c:v>2.2529773525106791E-2</c:v>
                </c:pt>
                <c:pt idx="774">
                  <c:v>2.2563006907046379E-2</c:v>
                </c:pt>
                <c:pt idx="775">
                  <c:v>2.2602966311208839E-2</c:v>
                </c:pt>
                <c:pt idx="776">
                  <c:v>2.2642571953773505E-2</c:v>
                </c:pt>
                <c:pt idx="777">
                  <c:v>2.2681823824281189E-2</c:v>
                </c:pt>
                <c:pt idx="778">
                  <c:v>2.2720721912371289E-2</c:v>
                </c:pt>
                <c:pt idx="779">
                  <c:v>2.275926620777291E-2</c:v>
                </c:pt>
                <c:pt idx="780">
                  <c:v>2.2797456700307528E-2</c:v>
                </c:pt>
                <c:pt idx="781">
                  <c:v>2.2835293379892541E-2</c:v>
                </c:pt>
                <c:pt idx="782">
                  <c:v>2.2872776236537717E-2</c:v>
                </c:pt>
                <c:pt idx="783">
                  <c:v>2.2906591421838485E-2</c:v>
                </c:pt>
                <c:pt idx="784">
                  <c:v>2.2943389541515261E-2</c:v>
                </c:pt>
                <c:pt idx="785">
                  <c:v>2.2979833828309044E-2</c:v>
                </c:pt>
                <c:pt idx="786">
                  <c:v>2.3015924272706548E-2</c:v>
                </c:pt>
                <c:pt idx="787">
                  <c:v>2.3061320588746246E-2</c:v>
                </c:pt>
                <c:pt idx="788">
                  <c:v>2.3096634261250706E-2</c:v>
                </c:pt>
                <c:pt idx="789">
                  <c:v>2.3131594003721192E-2</c:v>
                </c:pt>
                <c:pt idx="790">
                  <c:v>2.3175633561281172E-2</c:v>
                </c:pt>
                <c:pt idx="791">
                  <c:v>2.3200451660912957E-2</c:v>
                </c:pt>
                <c:pt idx="792">
                  <c:v>2.3231247020195061E-2</c:v>
                </c:pt>
                <c:pt idx="793">
                  <c:v>2.3264814071853747E-2</c:v>
                </c:pt>
                <c:pt idx="794">
                  <c:v>2.329802716762102E-2</c:v>
                </c:pt>
                <c:pt idx="795">
                  <c:v>2.3330886298627496E-2</c:v>
                </c:pt>
                <c:pt idx="796">
                  <c:v>2.3366401379466793E-2</c:v>
                </c:pt>
                <c:pt idx="797">
                  <c:v>2.3398529349987304E-2</c:v>
                </c:pt>
                <c:pt idx="798">
                  <c:v>2.3440727621595464E-2</c:v>
                </c:pt>
                <c:pt idx="799">
                  <c:v>2.3461723247887072E-2</c:v>
                </c:pt>
                <c:pt idx="800">
                  <c:v>2.3492789158208668E-2</c:v>
                </c:pt>
                <c:pt idx="801">
                  <c:v>2.3523501031565301E-2</c:v>
                </c:pt>
                <c:pt idx="802">
                  <c:v>2.3553858859667081E-2</c:v>
                </c:pt>
                <c:pt idx="803">
                  <c:v>2.3583862634320562E-2</c:v>
                </c:pt>
                <c:pt idx="804">
                  <c:v>2.3613512347423531E-2</c:v>
                </c:pt>
                <c:pt idx="805">
                  <c:v>2.3642807990974561E-2</c:v>
                </c:pt>
                <c:pt idx="806">
                  <c:v>2.3671749557066066E-2</c:v>
                </c:pt>
                <c:pt idx="807">
                  <c:v>2.3700337037884295E-2</c:v>
                </c:pt>
                <c:pt idx="808">
                  <c:v>2.372857042571368E-2</c:v>
                </c:pt>
                <c:pt idx="809">
                  <c:v>2.3756449712931626E-2</c:v>
                </c:pt>
                <c:pt idx="810">
                  <c:v>2.3783974892012841E-2</c:v>
                </c:pt>
                <c:pt idx="811">
                  <c:v>2.3811145955525886E-2</c:v>
                </c:pt>
                <c:pt idx="812">
                  <c:v>2.3837962896138362E-2</c:v>
                </c:pt>
                <c:pt idx="813">
                  <c:v>2.3861813139266899E-2</c:v>
                </c:pt>
                <c:pt idx="814">
                  <c:v>2.3887949069508033E-2</c:v>
                </c:pt>
                <c:pt idx="815">
                  <c:v>2.391376102038539E-2</c:v>
                </c:pt>
                <c:pt idx="816">
                  <c:v>2.3939284115487403E-2</c:v>
                </c:pt>
                <c:pt idx="817">
                  <c:v>2.3964553496448729E-2</c:v>
                </c:pt>
                <c:pt idx="818">
                  <c:v>2.39921518872542E-2</c:v>
                </c:pt>
                <c:pt idx="819">
                  <c:v>2.4017017088146402E-2</c:v>
                </c:pt>
                <c:pt idx="820">
                  <c:v>2.4041736726171624E-2</c:v>
                </c:pt>
                <c:pt idx="821">
                  <c:v>2.4066345566942E-2</c:v>
                </c:pt>
                <c:pt idx="822">
                  <c:v>2.4090878376955029E-2</c:v>
                </c:pt>
                <c:pt idx="823">
                  <c:v>2.411536992357623E-2</c:v>
                </c:pt>
                <c:pt idx="824">
                  <c:v>2.413985497504258E-2</c:v>
                </c:pt>
                <c:pt idx="825">
                  <c:v>2.4164368300454722E-2</c:v>
                </c:pt>
                <c:pt idx="826">
                  <c:v>2.4186359612999413E-2</c:v>
                </c:pt>
                <c:pt idx="827">
                  <c:v>2.4211021153530445E-2</c:v>
                </c:pt>
                <c:pt idx="828">
                  <c:v>2.4235785451933136E-2</c:v>
                </c:pt>
                <c:pt idx="829">
                  <c:v>2.426065252720153E-2</c:v>
                </c:pt>
                <c:pt idx="830">
                  <c:v>2.4286576495723189E-2</c:v>
                </c:pt>
                <c:pt idx="831">
                  <c:v>2.4314285211391579E-2</c:v>
                </c:pt>
                <c:pt idx="832">
                  <c:v>2.4339475312236371E-2</c:v>
                </c:pt>
                <c:pt idx="833">
                  <c:v>2.4364768197972089E-2</c:v>
                </c:pt>
                <c:pt idx="834">
                  <c:v>2.439016387055673E-2</c:v>
                </c:pt>
                <c:pt idx="835">
                  <c:v>2.4412995699325535E-2</c:v>
                </c:pt>
                <c:pt idx="836">
                  <c:v>2.4441263584140768E-2</c:v>
                </c:pt>
                <c:pt idx="837">
                  <c:v>2.4464282840433782E-2</c:v>
                </c:pt>
                <c:pt idx="838">
                  <c:v>2.4490080588735808E-2</c:v>
                </c:pt>
                <c:pt idx="839">
                  <c:v>2.4526798991857768E-2</c:v>
                </c:pt>
                <c:pt idx="840">
                  <c:v>2.4552838763534562E-2</c:v>
                </c:pt>
                <c:pt idx="841">
                  <c:v>2.4578981363024003E-2</c:v>
                </c:pt>
                <c:pt idx="842">
                  <c:v>2.4605226792415485E-2</c:v>
                </c:pt>
                <c:pt idx="843">
                  <c:v>2.4638437299034591E-2</c:v>
                </c:pt>
                <c:pt idx="844">
                  <c:v>2.4649774309394534E-2</c:v>
                </c:pt>
                <c:pt idx="845">
                  <c:v>2.4676300768778758E-2</c:v>
                </c:pt>
                <c:pt idx="846">
                  <c:v>2.4702930039121846E-2</c:v>
                </c:pt>
                <c:pt idx="847">
                  <c:v>2.4729662122483693E-2</c:v>
                </c:pt>
                <c:pt idx="848">
                  <c:v>2.4770819399012264E-2</c:v>
                </c:pt>
                <c:pt idx="849">
                  <c:v>2.4801674624472997E-2</c:v>
                </c:pt>
                <c:pt idx="850">
                  <c:v>2.483266415808268E-2</c:v>
                </c:pt>
                <c:pt idx="851">
                  <c:v>2.4855994449918505E-2</c:v>
                </c:pt>
                <c:pt idx="852">
                  <c:v>2.4883308612466778E-2</c:v>
                </c:pt>
                <c:pt idx="853">
                  <c:v>2.4910725611080806E-2</c:v>
                </c:pt>
                <c:pt idx="854">
                  <c:v>2.4938245447904083E-2</c:v>
                </c:pt>
                <c:pt idx="855">
                  <c:v>2.4969822617088747E-2</c:v>
                </c:pt>
                <c:pt idx="856">
                  <c:v>2.4997562828766043E-2</c:v>
                </c:pt>
                <c:pt idx="857">
                  <c:v>2.5025405885448024E-2</c:v>
                </c:pt>
                <c:pt idx="858">
                  <c:v>2.5053351789312079E-2</c:v>
                </c:pt>
                <c:pt idx="859">
                  <c:v>2.5081400542546897E-2</c:v>
                </c:pt>
                <c:pt idx="860">
                  <c:v>2.5109552147346368E-2</c:v>
                </c:pt>
                <c:pt idx="861">
                  <c:v>2.5137806605913082E-2</c:v>
                </c:pt>
                <c:pt idx="862">
                  <c:v>2.5166163920457445E-2</c:v>
                </c:pt>
                <c:pt idx="863">
                  <c:v>2.5194624093200287E-2</c:v>
                </c:pt>
                <c:pt idx="864">
                  <c:v>2.5223187126367654E-2</c:v>
                </c:pt>
                <c:pt idx="865">
                  <c:v>2.5248902456920779E-2</c:v>
                </c:pt>
                <c:pt idx="866">
                  <c:v>2.5277657698950035E-2</c:v>
                </c:pt>
                <c:pt idx="867">
                  <c:v>2.5306500534646118E-2</c:v>
                </c:pt>
                <c:pt idx="868">
                  <c:v>2.5341359359664691E-2</c:v>
                </c:pt>
                <c:pt idx="869">
                  <c:v>2.5367375277493436E-2</c:v>
                </c:pt>
                <c:pt idx="870">
                  <c:v>2.5396412395707675E-2</c:v>
                </c:pt>
                <c:pt idx="871">
                  <c:v>2.5425488635109943E-2</c:v>
                </c:pt>
                <c:pt idx="872">
                  <c:v>2.5454592252518161E-2</c:v>
                </c:pt>
                <c:pt idx="873">
                  <c:v>2.5483711504401832E-2</c:v>
                </c:pt>
                <c:pt idx="874">
                  <c:v>2.551283464688639E-2</c:v>
                </c:pt>
                <c:pt idx="875">
                  <c:v>2.5541949935747106E-2</c:v>
                </c:pt>
                <c:pt idx="876">
                  <c:v>2.5571045626413453E-2</c:v>
                </c:pt>
                <c:pt idx="877">
                  <c:v>2.5600109973967344E-2</c:v>
                </c:pt>
                <c:pt idx="878">
                  <c:v>2.5623184480086714E-2</c:v>
                </c:pt>
                <c:pt idx="879">
                  <c:v>2.5652158260240476E-2</c:v>
                </c:pt>
                <c:pt idx="880">
                  <c:v>2.5681080563746406E-2</c:v>
                </c:pt>
                <c:pt idx="881">
                  <c:v>2.573350927208606E-2</c:v>
                </c:pt>
                <c:pt idx="882">
                  <c:v>2.5746995380015569E-2</c:v>
                </c:pt>
                <c:pt idx="883">
                  <c:v>2.5771644096019841E-2</c:v>
                </c:pt>
                <c:pt idx="884">
                  <c:v>2.580035312729656E-2</c:v>
                </c:pt>
                <c:pt idx="885">
                  <c:v>2.5829010676226005E-2</c:v>
                </c:pt>
                <c:pt idx="886">
                  <c:v>2.585761674170417E-2</c:v>
                </c:pt>
                <c:pt idx="887">
                  <c:v>2.5883212767522555E-2</c:v>
                </c:pt>
                <c:pt idx="888">
                  <c:v>2.5911717496345268E-2</c:v>
                </c:pt>
                <c:pt idx="889">
                  <c:v>2.5940170739955484E-2</c:v>
                </c:pt>
                <c:pt idx="890">
                  <c:v>2.5968572497270023E-2</c:v>
                </c:pt>
                <c:pt idx="891">
                  <c:v>2.6005778755735703E-2</c:v>
                </c:pt>
                <c:pt idx="892">
                  <c:v>2.6034072617742061E-2</c:v>
                </c:pt>
                <c:pt idx="893">
                  <c:v>2.6071160989265756E-2</c:v>
                </c:pt>
                <c:pt idx="894">
                  <c:v>2.6090505857804792E-2</c:v>
                </c:pt>
                <c:pt idx="895">
                  <c:v>2.6115699822134342E-2</c:v>
                </c:pt>
                <c:pt idx="896">
                  <c:v>2.6143789346678069E-2</c:v>
                </c:pt>
                <c:pt idx="897">
                  <c:v>2.61718273741453E-2</c:v>
                </c:pt>
                <c:pt idx="898">
                  <c:v>2.6199813903443284E-2</c:v>
                </c:pt>
                <c:pt idx="899">
                  <c:v>2.6240551140579767E-2</c:v>
                </c:pt>
                <c:pt idx="900">
                  <c:v>2.6258569626677778E-2</c:v>
                </c:pt>
                <c:pt idx="901">
                  <c:v>2.6286400000352941E-2</c:v>
                </c:pt>
                <c:pt idx="902">
                  <c:v>2.631417886982633E-2</c:v>
                </c:pt>
                <c:pt idx="903">
                  <c:v>2.6342931123832743E-2</c:v>
                </c:pt>
                <c:pt idx="904">
                  <c:v>2.6369582091799112E-2</c:v>
                </c:pt>
                <c:pt idx="905">
                  <c:v>2.6397206442119375E-2</c:v>
                </c:pt>
                <c:pt idx="906">
                  <c:v>2.6424779283880484E-2</c:v>
                </c:pt>
                <c:pt idx="907">
                  <c:v>2.6452300615998084E-2</c:v>
                </c:pt>
                <c:pt idx="908">
                  <c:v>2.6479770437389565E-2</c:v>
                </c:pt>
                <c:pt idx="909">
                  <c:v>2.650718874697492E-2</c:v>
                </c:pt>
                <c:pt idx="910">
                  <c:v>2.6534555543675016E-2</c:v>
                </c:pt>
                <c:pt idx="911">
                  <c:v>2.6561870826414188E-2</c:v>
                </c:pt>
                <c:pt idx="912">
                  <c:v>2.658913459412025E-2</c:v>
                </c:pt>
                <c:pt idx="913">
                  <c:v>2.6616346845719282E-2</c:v>
                </c:pt>
                <c:pt idx="914">
                  <c:v>2.6643507580140832E-2</c:v>
                </c:pt>
                <c:pt idx="915">
                  <c:v>2.6670616796317059E-2</c:v>
                </c:pt>
                <c:pt idx="916">
                  <c:v>2.6697674493182728E-2</c:v>
                </c:pt>
                <c:pt idx="917">
                  <c:v>2.6721771760314268E-2</c:v>
                </c:pt>
                <c:pt idx="918">
                  <c:v>2.6748724060487054E-2</c:v>
                </c:pt>
                <c:pt idx="919">
                  <c:v>2.6775612633231232E-2</c:v>
                </c:pt>
                <c:pt idx="920">
                  <c:v>2.6814013833287624E-2</c:v>
                </c:pt>
                <c:pt idx="921">
                  <c:v>2.6832055566148511E-2</c:v>
                </c:pt>
                <c:pt idx="922">
                  <c:v>2.685869507312277E-2</c:v>
                </c:pt>
                <c:pt idx="923">
                  <c:v>2.6885235958188997E-2</c:v>
                </c:pt>
                <c:pt idx="924">
                  <c:v>2.691166976657727E-2</c:v>
                </c:pt>
                <c:pt idx="925">
                  <c:v>2.6937988043296956E-2</c:v>
                </c:pt>
                <c:pt idx="926">
                  <c:v>2.6964182333143703E-2</c:v>
                </c:pt>
                <c:pt idx="927">
                  <c:v>2.6990244180697665E-2</c:v>
                </c:pt>
                <c:pt idx="928">
                  <c:v>2.7016165130329603E-2</c:v>
                </c:pt>
                <c:pt idx="929">
                  <c:v>2.7041936726201744E-2</c:v>
                </c:pt>
                <c:pt idx="930">
                  <c:v>2.7061921980113368E-2</c:v>
                </c:pt>
                <c:pt idx="931">
                  <c:v>2.7087392913387909E-2</c:v>
                </c:pt>
                <c:pt idx="932">
                  <c:v>2.7112701221533975E-2</c:v>
                </c:pt>
                <c:pt idx="933">
                  <c:v>2.715848713539995E-2</c:v>
                </c:pt>
                <c:pt idx="934">
                  <c:v>2.7182572665607103E-2</c:v>
                </c:pt>
                <c:pt idx="935">
                  <c:v>2.7191182861654895E-2</c:v>
                </c:pt>
                <c:pt idx="936">
                  <c:v>2.7215817404655951E-2</c:v>
                </c:pt>
                <c:pt idx="937">
                  <c:v>2.7240289306956988E-2</c:v>
                </c:pt>
                <c:pt idx="938">
                  <c:v>2.7264598565594156E-2</c:v>
                </c:pt>
                <c:pt idx="939">
                  <c:v>2.7286018818810702E-2</c:v>
                </c:pt>
                <c:pt idx="940">
                  <c:v>2.7310012586012997E-2</c:v>
                </c:pt>
                <c:pt idx="941">
                  <c:v>2.7333843711691667E-2</c:v>
                </c:pt>
                <c:pt idx="942">
                  <c:v>2.7362905213667573E-2</c:v>
                </c:pt>
                <c:pt idx="943">
                  <c:v>2.7394445351871379E-2</c:v>
                </c:pt>
                <c:pt idx="944">
                  <c:v>2.7417739278574649E-2</c:v>
                </c:pt>
                <c:pt idx="945">
                  <c:v>2.7440870497155202E-2</c:v>
                </c:pt>
                <c:pt idx="946">
                  <c:v>2.7463839004685162E-2</c:v>
                </c:pt>
                <c:pt idx="947">
                  <c:v>2.7491685040297774E-2</c:v>
                </c:pt>
                <c:pt idx="948">
                  <c:v>2.7501382020585528E-2</c:v>
                </c:pt>
                <c:pt idx="949">
                  <c:v>2.7523892103138634E-2</c:v>
                </c:pt>
                <c:pt idx="950">
                  <c:v>2.7546239496762156E-2</c:v>
                </c:pt>
                <c:pt idx="951">
                  <c:v>2.7580484207061013E-2</c:v>
                </c:pt>
                <c:pt idx="952">
                  <c:v>2.7598232956367413E-2</c:v>
                </c:pt>
                <c:pt idx="953">
                  <c:v>2.7624206167474886E-2</c:v>
                </c:pt>
                <c:pt idx="954">
                  <c:v>2.7641729122412514E-2</c:v>
                </c:pt>
                <c:pt idx="955">
                  <c:v>2.766323310208009E-2</c:v>
                </c:pt>
                <c:pt idx="956">
                  <c:v>2.7684574342539171E-2</c:v>
                </c:pt>
                <c:pt idx="957">
                  <c:v>2.7705752841089795E-2</c:v>
                </c:pt>
                <c:pt idx="958">
                  <c:v>2.7730663557751081E-2</c:v>
                </c:pt>
                <c:pt idx="959">
                  <c:v>2.7747621601753376E-2</c:v>
                </c:pt>
                <c:pt idx="960">
                  <c:v>2.7768311858565046E-2</c:v>
                </c:pt>
                <c:pt idx="961">
                  <c:v>2.7788839362863974E-2</c:v>
                </c:pt>
                <c:pt idx="962">
                  <c:v>2.7809204112049683E-2</c:v>
                </c:pt>
                <c:pt idx="963">
                  <c:v>2.7829406103543813E-2</c:v>
                </c:pt>
                <c:pt idx="964">
                  <c:v>2.7842019172087579E-2</c:v>
                </c:pt>
                <c:pt idx="965">
                  <c:v>2.7869321803246777E-2</c:v>
                </c:pt>
                <c:pt idx="966">
                  <c:v>2.7889035506400085E-2</c:v>
                </c:pt>
                <c:pt idx="967">
                  <c:v>2.790858644175245E-2</c:v>
                </c:pt>
                <c:pt idx="968">
                  <c:v>2.7927974606828408E-2</c:v>
                </c:pt>
                <c:pt idx="969">
                  <c:v>2.793992555486623E-2</c:v>
                </c:pt>
                <c:pt idx="970">
                  <c:v>2.7959018621133588E-2</c:v>
                </c:pt>
                <c:pt idx="971">
                  <c:v>2.7977948945130296E-2</c:v>
                </c:pt>
                <c:pt idx="972">
                  <c:v>2.8003899515574877E-2</c:v>
                </c:pt>
                <c:pt idx="973">
                  <c:v>2.8022473792853678E-2</c:v>
                </c:pt>
                <c:pt idx="974">
                  <c:v>2.8040885285434417E-2</c:v>
                </c:pt>
                <c:pt idx="975">
                  <c:v>2.8059133990984496E-2</c:v>
                </c:pt>
                <c:pt idx="976">
                  <c:v>2.8077219907195115E-2</c:v>
                </c:pt>
                <c:pt idx="977">
                  <c:v>2.8088113172859884E-2</c:v>
                </c:pt>
                <c:pt idx="978">
                  <c:v>2.8112903362452119E-2</c:v>
                </c:pt>
                <c:pt idx="979">
                  <c:v>2.8130500896979559E-2</c:v>
                </c:pt>
                <c:pt idx="980">
                  <c:v>2.8147935633129669E-2</c:v>
                </c:pt>
                <c:pt idx="981">
                  <c:v>2.8158300859518603E-2</c:v>
                </c:pt>
                <c:pt idx="982">
                  <c:v>2.8173147197420256E-2</c:v>
                </c:pt>
                <c:pt idx="983">
                  <c:v>2.8190134740160744E-2</c:v>
                </c:pt>
                <c:pt idx="984">
                  <c:v>2.8206959524077924E-2</c:v>
                </c:pt>
                <c:pt idx="985">
                  <c:v>2.8235326452607408E-2</c:v>
                </c:pt>
                <c:pt idx="986">
                  <c:v>2.8249475877975883E-2</c:v>
                </c:pt>
                <c:pt idx="987">
                  <c:v>2.8265646436931961E-2</c:v>
                </c:pt>
                <c:pt idx="988">
                  <c:v>2.8281740040491221E-2</c:v>
                </c:pt>
                <c:pt idx="989">
                  <c:v>2.8297670862214117E-2</c:v>
                </c:pt>
                <c:pt idx="990">
                  <c:v>2.8313438900149687E-2</c:v>
                </c:pt>
                <c:pt idx="991">
                  <c:v>2.8329044152363647E-2</c:v>
                </c:pt>
                <c:pt idx="992">
                  <c:v>2.8346671384546086E-2</c:v>
                </c:pt>
                <c:pt idx="993">
                  <c:v>2.8359766291995936E-2</c:v>
                </c:pt>
                <c:pt idx="994">
                  <c:v>2.8377047071493574E-2</c:v>
                </c:pt>
                <c:pt idx="995">
                  <c:v>2.8391990707580396E-2</c:v>
                </c:pt>
                <c:pt idx="996">
                  <c:v>2.8406771536266615E-2</c:v>
                </c:pt>
                <c:pt idx="997">
                  <c:v>2.8421389555718914E-2</c:v>
                </c:pt>
                <c:pt idx="998">
                  <c:v>2.8437825914484873E-2</c:v>
                </c:pt>
                <c:pt idx="999">
                  <c:v>2.8448025658718266E-2</c:v>
                </c:pt>
                <c:pt idx="1000">
                  <c:v>2.846216575574121E-2</c:v>
                </c:pt>
                <c:pt idx="1001">
                  <c:v>2.8476143048809223E-2</c:v>
                </c:pt>
                <c:pt idx="1002">
                  <c:v>2.848995753620763E-2</c:v>
                </c:pt>
                <c:pt idx="1003">
                  <c:v>2.8505678578488208E-2</c:v>
                </c:pt>
                <c:pt idx="1004">
                  <c:v>2.8521069064232307E-2</c:v>
                </c:pt>
                <c:pt idx="1005">
                  <c:v>2.8536246882679587E-2</c:v>
                </c:pt>
                <c:pt idx="1006">
                  <c:v>2.8547490682121531E-2</c:v>
                </c:pt>
                <c:pt idx="1007">
                  <c:v>2.8560457251866407E-2</c:v>
                </c:pt>
                <c:pt idx="1008">
                  <c:v>2.8573260993328253E-2</c:v>
                </c:pt>
                <c:pt idx="1009">
                  <c:v>2.8585901904922252E-2</c:v>
                </c:pt>
                <c:pt idx="1010">
                  <c:v>2.8598379985078349E-2</c:v>
                </c:pt>
                <c:pt idx="1011">
                  <c:v>2.861244126069961E-2</c:v>
                </c:pt>
                <c:pt idx="1012">
                  <c:v>2.8624570411167956E-2</c:v>
                </c:pt>
                <c:pt idx="1013">
                  <c:v>2.8636536725405715E-2</c:v>
                </c:pt>
                <c:pt idx="1014">
                  <c:v>2.8648340201931466E-2</c:v>
                </c:pt>
                <c:pt idx="1015">
                  <c:v>2.8659980839282027E-2</c:v>
                </c:pt>
                <c:pt idx="1016">
                  <c:v>2.867145863601334E-2</c:v>
                </c:pt>
                <c:pt idx="1017">
                  <c:v>2.8682773590703932E-2</c:v>
                </c:pt>
                <c:pt idx="1018">
                  <c:v>2.8693925701949709E-2</c:v>
                </c:pt>
                <c:pt idx="1019">
                  <c:v>2.8704914968369164E-2</c:v>
                </c:pt>
                <c:pt idx="1020">
                  <c:v>2.8713856430429913E-2</c:v>
                </c:pt>
                <c:pt idx="1021">
                  <c:v>2.8724532989524307E-2</c:v>
                </c:pt>
                <c:pt idx="1022">
                  <c:v>2.8735059929489309E-2</c:v>
                </c:pt>
                <c:pt idx="1023">
                  <c:v>2.8745450466156865E-2</c:v>
                </c:pt>
                <c:pt idx="1024">
                  <c:v>2.8755717815508248E-2</c:v>
                </c:pt>
                <c:pt idx="1025">
                  <c:v>2.8769579088903596E-2</c:v>
                </c:pt>
                <c:pt idx="1026">
                  <c:v>2.877778517511529E-2</c:v>
                </c:pt>
                <c:pt idx="1027">
                  <c:v>2.8787760655079094E-2</c:v>
                </c:pt>
                <c:pt idx="1028">
                  <c:v>2.8797666669814544E-2</c:v>
                </c:pt>
                <c:pt idx="1029">
                  <c:v>2.8807516293392163E-2</c:v>
                </c:pt>
                <c:pt idx="1030">
                  <c:v>2.8817322600018888E-2</c:v>
                </c:pt>
                <c:pt idx="1031">
                  <c:v>2.8827098664029379E-2</c:v>
                </c:pt>
                <c:pt idx="1032">
                  <c:v>2.8836857559892962E-2</c:v>
                </c:pt>
                <c:pt idx="1033">
                  <c:v>2.8844761238602051E-2</c:v>
                </c:pt>
                <c:pt idx="1034">
                  <c:v>2.8854521422095113E-2</c:v>
                </c:pt>
                <c:pt idx="1035">
                  <c:v>2.8864290585837685E-2</c:v>
                </c:pt>
                <c:pt idx="1036">
                  <c:v>2.8874068729893891E-2</c:v>
                </c:pt>
                <c:pt idx="1037">
                  <c:v>2.8883855854329617E-2</c:v>
                </c:pt>
                <c:pt idx="1038">
                  <c:v>2.8893651959213375E-2</c:v>
                </c:pt>
                <c:pt idx="1039">
                  <c:v>2.8903457044608415E-2</c:v>
                </c:pt>
                <c:pt idx="1040">
                  <c:v>2.8913271110581489E-2</c:v>
                </c:pt>
                <c:pt idx="1041">
                  <c:v>2.8923094157200246E-2</c:v>
                </c:pt>
                <c:pt idx="1042">
                  <c:v>2.8931062473319891E-2</c:v>
                </c:pt>
                <c:pt idx="1043">
                  <c:v>2.8940902051869166E-2</c:v>
                </c:pt>
                <c:pt idx="1044">
                  <c:v>2.8950750610269971E-2</c:v>
                </c:pt>
                <c:pt idx="1045">
                  <c:v>2.8960608148590694E-2</c:v>
                </c:pt>
                <c:pt idx="1046">
                  <c:v>2.8974213774245909E-2</c:v>
                </c:pt>
                <c:pt idx="1047">
                  <c:v>2.8984092139859238E-2</c:v>
                </c:pt>
                <c:pt idx="1048">
                  <c:v>2.899397948757719E-2</c:v>
                </c:pt>
                <c:pt idx="1049">
                  <c:v>2.9003875817466673E-2</c:v>
                </c:pt>
                <c:pt idx="1050">
                  <c:v>2.9013781129596326E-2</c:v>
                </c:pt>
                <c:pt idx="1051">
                  <c:v>2.9021818573453699E-2</c:v>
                </c:pt>
                <c:pt idx="1052">
                  <c:v>2.9031740411552945E-2</c:v>
                </c:pt>
                <c:pt idx="1053">
                  <c:v>2.904309065278423E-2</c:v>
                </c:pt>
                <c:pt idx="1054">
                  <c:v>2.9053031736915938E-2</c:v>
                </c:pt>
                <c:pt idx="1055">
                  <c:v>2.9064864620098319E-2</c:v>
                </c:pt>
                <c:pt idx="1056">
                  <c:v>2.9074825110327451E-2</c:v>
                </c:pt>
                <c:pt idx="1057">
                  <c:v>2.9084794583279845E-2</c:v>
                </c:pt>
                <c:pt idx="1058">
                  <c:v>2.909997469450373E-2</c:v>
                </c:pt>
                <c:pt idx="1059">
                  <c:v>2.9104760477626369E-2</c:v>
                </c:pt>
                <c:pt idx="1060">
                  <c:v>2.9114756899157785E-2</c:v>
                </c:pt>
                <c:pt idx="1061">
                  <c:v>2.9124762303685284E-2</c:v>
                </c:pt>
                <c:pt idx="1062">
                  <c:v>2.9134776691277512E-2</c:v>
                </c:pt>
                <c:pt idx="1063">
                  <c:v>2.9144800062002235E-2</c:v>
                </c:pt>
                <c:pt idx="1064">
                  <c:v>2.91548324159281E-2</c:v>
                </c:pt>
                <c:pt idx="1065">
                  <c:v>2.9164873753122877E-2</c:v>
                </c:pt>
                <c:pt idx="1066">
                  <c:v>2.9174924073656943E-2</c:v>
                </c:pt>
                <c:pt idx="1067">
                  <c:v>2.9184983377596334E-2</c:v>
                </c:pt>
                <c:pt idx="1068">
                  <c:v>2.9195051665011428E-2</c:v>
                </c:pt>
                <c:pt idx="1069">
                  <c:v>2.920512893597086E-2</c:v>
                </c:pt>
                <c:pt idx="1070">
                  <c:v>2.9215215190543282E-2</c:v>
                </c:pt>
                <c:pt idx="1071">
                  <c:v>2.9225310428796458E-2</c:v>
                </c:pt>
                <c:pt idx="1072">
                  <c:v>2.9233507168141441E-2</c:v>
                </c:pt>
                <c:pt idx="1073">
                  <c:v>2.9243618913986479E-2</c:v>
                </c:pt>
                <c:pt idx="1074">
                  <c:v>2.925373964270574E-2</c:v>
                </c:pt>
                <c:pt idx="1075">
                  <c:v>2.9263869354367745E-2</c:v>
                </c:pt>
                <c:pt idx="1076">
                  <c:v>2.927400804904013E-2</c:v>
                </c:pt>
                <c:pt idx="1077">
                  <c:v>2.9286070519491756E-2</c:v>
                </c:pt>
                <c:pt idx="1078">
                  <c:v>2.9296228645447803E-2</c:v>
                </c:pt>
                <c:pt idx="1079">
                  <c:v>2.9306395755638075E-2</c:v>
                </c:pt>
                <c:pt idx="1080">
                  <c:v>2.9316571850132953E-2</c:v>
                </c:pt>
                <c:pt idx="1081">
                  <c:v>2.9326756929001076E-2</c:v>
                </c:pt>
                <c:pt idx="1082">
                  <c:v>2.9336950992311085E-2</c:v>
                </c:pt>
                <c:pt idx="1083">
                  <c:v>2.9347154040134226E-2</c:v>
                </c:pt>
                <c:pt idx="1084">
                  <c:v>2.9357366072538277E-2</c:v>
                </c:pt>
                <c:pt idx="1085">
                  <c:v>2.9363734250956064E-2</c:v>
                </c:pt>
                <c:pt idx="1086">
                  <c:v>2.9373961306501606E-2</c:v>
                </c:pt>
                <c:pt idx="1087">
                  <c:v>2.9384197344789698E-2</c:v>
                </c:pt>
                <c:pt idx="1088">
                  <c:v>2.9394442365890505E-2</c:v>
                </c:pt>
                <c:pt idx="1089">
                  <c:v>2.940616196088186E-2</c:v>
                </c:pt>
                <c:pt idx="1090">
                  <c:v>2.9416426231094306E-2</c:v>
                </c:pt>
                <c:pt idx="1091">
                  <c:v>2.942669948433263E-2</c:v>
                </c:pt>
                <c:pt idx="1092">
                  <c:v>2.9436981720666111E-2</c:v>
                </c:pt>
                <c:pt idx="1093">
                  <c:v>2.9447272940163138E-2</c:v>
                </c:pt>
                <c:pt idx="1094">
                  <c:v>2.9455633586952943E-2</c:v>
                </c:pt>
                <c:pt idx="1095">
                  <c:v>2.9465941290800265E-2</c:v>
                </c:pt>
                <c:pt idx="1096">
                  <c:v>2.9476257976986053E-2</c:v>
                </c:pt>
                <c:pt idx="1097">
                  <c:v>2.9486583645579472E-2</c:v>
                </c:pt>
                <c:pt idx="1098">
                  <c:v>2.9506648226869669E-2</c:v>
                </c:pt>
                <c:pt idx="1099">
                  <c:v>2.9516999294204E-2</c:v>
                </c:pt>
                <c:pt idx="1100">
                  <c:v>2.9527359349320766E-2</c:v>
                </c:pt>
                <c:pt idx="1101">
                  <c:v>2.953772839229395E-2</c:v>
                </c:pt>
                <c:pt idx="1102">
                  <c:v>2.9548181643088922E-2</c:v>
                </c:pt>
                <c:pt idx="1103">
                  <c:v>2.9552632405679929E-2</c:v>
                </c:pt>
                <c:pt idx="1104">
                  <c:v>2.9563023936229383E-2</c:v>
                </c:pt>
                <c:pt idx="1105">
                  <c:v>2.9573424451810455E-2</c:v>
                </c:pt>
                <c:pt idx="1106">
                  <c:v>2.9583833952490788E-2</c:v>
                </c:pt>
                <c:pt idx="1107">
                  <c:v>2.9600131399153712E-2</c:v>
                </c:pt>
                <c:pt idx="1108">
                  <c:v>2.9611113117800073E-2</c:v>
                </c:pt>
                <c:pt idx="1109">
                  <c:v>2.9621004307570711E-2</c:v>
                </c:pt>
                <c:pt idx="1110">
                  <c:v>2.9631454244506909E-2</c:v>
                </c:pt>
                <c:pt idx="1111">
                  <c:v>2.9641913170023203E-2</c:v>
                </c:pt>
                <c:pt idx="1112">
                  <c:v>2.9652381084193574E-2</c:v>
                </c:pt>
                <c:pt idx="1113">
                  <c:v>2.9662857987092853E-2</c:v>
                </c:pt>
                <c:pt idx="1114">
                  <c:v>2.9673898745087739E-2</c:v>
                </c:pt>
                <c:pt idx="1115">
                  <c:v>2.9677923799736994E-2</c:v>
                </c:pt>
                <c:pt idx="1116">
                  <c:v>2.9694342628882726E-2</c:v>
                </c:pt>
                <c:pt idx="1117">
                  <c:v>2.9704855487423021E-2</c:v>
                </c:pt>
                <c:pt idx="1118">
                  <c:v>2.9715377335055342E-2</c:v>
                </c:pt>
                <c:pt idx="1119">
                  <c:v>2.9725908171854522E-2</c:v>
                </c:pt>
                <c:pt idx="1120">
                  <c:v>2.973644799789284E-2</c:v>
                </c:pt>
                <c:pt idx="1121">
                  <c:v>2.9746996813245986E-2</c:v>
                </c:pt>
                <c:pt idx="1122">
                  <c:v>2.9757554617986234E-2</c:v>
                </c:pt>
                <c:pt idx="1123">
                  <c:v>2.9768121412186727E-2</c:v>
                </c:pt>
                <c:pt idx="1124">
                  <c:v>2.9772741497259076E-2</c:v>
                </c:pt>
                <c:pt idx="1125">
                  <c:v>2.9783321728262473E-2</c:v>
                </c:pt>
                <c:pt idx="1126">
                  <c:v>2.9793910945781137E-2</c:v>
                </c:pt>
                <c:pt idx="1127">
                  <c:v>2.9804509149888858E-2</c:v>
                </c:pt>
                <c:pt idx="1128">
                  <c:v>2.9815116340655909E-2</c:v>
                </c:pt>
                <c:pt idx="1129">
                  <c:v>2.9831710960195226E-2</c:v>
                </c:pt>
                <c:pt idx="1130">
                  <c:v>2.9842340682686382E-2</c:v>
                </c:pt>
                <c:pt idx="1131">
                  <c:v>2.9852979395230492E-2</c:v>
                </c:pt>
                <c:pt idx="1132">
                  <c:v>2.9863627097900695E-2</c:v>
                </c:pt>
                <c:pt idx="1133">
                  <c:v>2.9874283790770971E-2</c:v>
                </c:pt>
                <c:pt idx="1134">
                  <c:v>2.9884949473916154E-2</c:v>
                </c:pt>
                <c:pt idx="1135">
                  <c:v>2.9895624147410226E-2</c:v>
                </c:pt>
                <c:pt idx="1136">
                  <c:v>2.9906307811327176E-2</c:v>
                </c:pt>
                <c:pt idx="1137">
                  <c:v>2.990898098265582E-2</c:v>
                </c:pt>
                <c:pt idx="1138">
                  <c:v>2.9919676516529492E-2</c:v>
                </c:pt>
                <c:pt idx="1139">
                  <c:v>2.9930381036788134E-2</c:v>
                </c:pt>
                <c:pt idx="1140">
                  <c:v>2.9941094543505464E-2</c:v>
                </c:pt>
                <c:pt idx="1141">
                  <c:v>2.995948146249372E-2</c:v>
                </c:pt>
                <c:pt idx="1142">
                  <c:v>2.9969163264332844E-2</c:v>
                </c:pt>
                <c:pt idx="1143">
                  <c:v>2.9979909115535115E-2</c:v>
                </c:pt>
                <c:pt idx="1144">
                  <c:v>2.9992680071058059E-2</c:v>
                </c:pt>
                <c:pt idx="1145">
                  <c:v>3.0001427781542876E-2</c:v>
                </c:pt>
                <c:pt idx="1146">
                  <c:v>3.0012200596495061E-2</c:v>
                </c:pt>
                <c:pt idx="1147">
                  <c:v>3.0022982399508534E-2</c:v>
                </c:pt>
                <c:pt idx="1148">
                  <c:v>3.0033773190657073E-2</c:v>
                </c:pt>
                <c:pt idx="1149">
                  <c:v>3.004457297001184E-2</c:v>
                </c:pt>
                <c:pt idx="1150">
                  <c:v>3.0057407083798122E-2</c:v>
                </c:pt>
                <c:pt idx="1151">
                  <c:v>3.0068226381824305E-2</c:v>
                </c:pt>
                <c:pt idx="1152">
                  <c:v>3.0079054669353546E-2</c:v>
                </c:pt>
                <c:pt idx="1153">
                  <c:v>3.0089891946458822E-2</c:v>
                </c:pt>
                <c:pt idx="1154">
                  <c:v>3.0098706692454534E-2</c:v>
                </c:pt>
                <c:pt idx="1155">
                  <c:v>3.0109560402587384E-2</c:v>
                </c:pt>
                <c:pt idx="1156">
                  <c:v>3.0120423101438573E-2</c:v>
                </c:pt>
                <c:pt idx="1157">
                  <c:v>3.0134402636566311E-2</c:v>
                </c:pt>
                <c:pt idx="1158">
                  <c:v>3.0142175465593765E-2</c:v>
                </c:pt>
                <c:pt idx="1159">
                  <c:v>3.0155104394336191E-2</c:v>
                </c:pt>
                <c:pt idx="1160">
                  <c:v>3.0166004600550352E-2</c:v>
                </c:pt>
                <c:pt idx="1161">
                  <c:v>3.017691379693312E-2</c:v>
                </c:pt>
                <c:pt idx="1162">
                  <c:v>3.0187831983560089E-2</c:v>
                </c:pt>
                <c:pt idx="1163">
                  <c:v>3.0200320919690569E-2</c:v>
                </c:pt>
                <c:pt idx="1164">
                  <c:v>3.0212821598390571E-2</c:v>
                </c:pt>
                <c:pt idx="1165">
                  <c:v>3.0222204813542399E-2</c:v>
                </c:pt>
                <c:pt idx="1166">
                  <c:v>3.0234726042004296E-2</c:v>
                </c:pt>
                <c:pt idx="1167">
                  <c:v>3.02456917497331E-2</c:v>
                </c:pt>
                <c:pt idx="1168">
                  <c:v>3.025666644817443E-2</c:v>
                </c:pt>
                <c:pt idx="1169">
                  <c:v>3.0267650137403873E-2</c:v>
                </c:pt>
                <c:pt idx="1170">
                  <c:v>3.0278642817497019E-2</c:v>
                </c:pt>
                <c:pt idx="1171">
                  <c:v>3.0289644488527726E-2</c:v>
                </c:pt>
                <c:pt idx="1172">
                  <c:v>3.0300655150572457E-2</c:v>
                </c:pt>
                <c:pt idx="1173">
                  <c:v>3.0311674803705925E-2</c:v>
                </c:pt>
                <c:pt idx="1174">
                  <c:v>3.0322703448002863E-2</c:v>
                </c:pt>
                <c:pt idx="1175">
                  <c:v>3.0333741083538857E-2</c:v>
                </c:pt>
                <c:pt idx="1176">
                  <c:v>3.034272143545165E-2</c:v>
                </c:pt>
                <c:pt idx="1177">
                  <c:v>3.0353772290566159E-2</c:v>
                </c:pt>
                <c:pt idx="1178">
                  <c:v>3.0364820419717036E-2</c:v>
                </c:pt>
                <c:pt idx="1179">
                  <c:v>3.0379985050062324E-2</c:v>
                </c:pt>
                <c:pt idx="1180">
                  <c:v>3.0388933641989361E-2</c:v>
                </c:pt>
                <c:pt idx="1181">
                  <c:v>3.0399915366146349E-2</c:v>
                </c:pt>
                <c:pt idx="1182">
                  <c:v>3.0410857145620994E-2</c:v>
                </c:pt>
                <c:pt idx="1183">
                  <c:v>3.0421749965559214E-2</c:v>
                </c:pt>
                <c:pt idx="1184">
                  <c:v>3.0432584811010487E-2</c:v>
                </c:pt>
                <c:pt idx="1185">
                  <c:v>3.0443352666927836E-2</c:v>
                </c:pt>
                <c:pt idx="1186">
                  <c:v>3.0454044518166114E-2</c:v>
                </c:pt>
                <c:pt idx="1187">
                  <c:v>3.0464651349489804E-2</c:v>
                </c:pt>
                <c:pt idx="1188">
                  <c:v>3.0475164145568688E-2</c:v>
                </c:pt>
                <c:pt idx="1189">
                  <c:v>3.0481552821276736E-2</c:v>
                </c:pt>
                <c:pt idx="1190">
                  <c:v>3.0491867559842234E-2</c:v>
                </c:pt>
                <c:pt idx="1191">
                  <c:v>3.0502072825025373E-2</c:v>
                </c:pt>
                <c:pt idx="1192">
                  <c:v>3.0521297837805418E-2</c:v>
                </c:pt>
                <c:pt idx="1193">
                  <c:v>3.0524988057277547E-2</c:v>
                </c:pt>
                <c:pt idx="1194">
                  <c:v>3.0533433812313326E-2</c:v>
                </c:pt>
                <c:pt idx="1195">
                  <c:v>3.0543185536152428E-2</c:v>
                </c:pt>
                <c:pt idx="1196">
                  <c:v>3.0552827782427627E-2</c:v>
                </c:pt>
                <c:pt idx="1197">
                  <c:v>3.0562360550352885E-2</c:v>
                </c:pt>
                <c:pt idx="1198">
                  <c:v>3.0569836328693853E-2</c:v>
                </c:pt>
                <c:pt idx="1199">
                  <c:v>3.0579157168984909E-2</c:v>
                </c:pt>
                <c:pt idx="1200">
                  <c:v>3.0588368537701686E-2</c:v>
                </c:pt>
                <c:pt idx="1201">
                  <c:v>3.0597470434105E-2</c:v>
                </c:pt>
                <c:pt idx="1202">
                  <c:v>3.0612219149651863E-2</c:v>
                </c:pt>
                <c:pt idx="1203">
                  <c:v>3.0621080892249856E-2</c:v>
                </c:pt>
                <c:pt idx="1204">
                  <c:v>3.0635541862236673E-2</c:v>
                </c:pt>
                <c:pt idx="1205">
                  <c:v>3.063847587122883E-2</c:v>
                </c:pt>
                <c:pt idx="1206">
                  <c:v>3.0645119244108104E-2</c:v>
                </c:pt>
                <c:pt idx="1207">
                  <c:v>3.0653550081784445E-2</c:v>
                </c:pt>
                <c:pt idx="1208">
                  <c:v>3.0661871423911451E-2</c:v>
                </c:pt>
                <c:pt idx="1209">
                  <c:v>3.067008326980572E-2</c:v>
                </c:pt>
                <c:pt idx="1210">
                  <c:v>3.0684913509278215E-2</c:v>
                </c:pt>
                <c:pt idx="1211">
                  <c:v>3.0688032707079434E-2</c:v>
                </c:pt>
                <c:pt idx="1212">
                  <c:v>3.0695908907730246E-2</c:v>
                </c:pt>
                <c:pt idx="1213">
                  <c:v>3.0708452244400979E-2</c:v>
                </c:pt>
                <c:pt idx="1214">
                  <c:v>3.0711332784194967E-2</c:v>
                </c:pt>
                <c:pt idx="1215">
                  <c:v>3.071888045872382E-2</c:v>
                </c:pt>
                <c:pt idx="1216">
                  <c:v>3.0726318623275062E-2</c:v>
                </c:pt>
                <c:pt idx="1217">
                  <c:v>3.0733647277230065E-2</c:v>
                </c:pt>
                <c:pt idx="1218">
                  <c:v>3.0740866419978006E-2</c:v>
                </c:pt>
                <c:pt idx="1219">
                  <c:v>3.074797605091676E-2</c:v>
                </c:pt>
                <c:pt idx="1220">
                  <c:v>3.0754976169453763E-2</c:v>
                </c:pt>
                <c:pt idx="1221">
                  <c:v>3.076186677500773E-2</c:v>
                </c:pt>
                <c:pt idx="1222">
                  <c:v>3.0768647867001741E-2</c:v>
                </c:pt>
                <c:pt idx="1223">
                  <c:v>3.0775319444874504E-2</c:v>
                </c:pt>
                <c:pt idx="1224">
                  <c:v>3.0781881508066461E-2</c:v>
                </c:pt>
                <c:pt idx="1225">
                  <c:v>3.0788334056032839E-2</c:v>
                </c:pt>
                <c:pt idx="1226">
                  <c:v>3.0794677088235797E-2</c:v>
                </c:pt>
                <c:pt idx="1227">
                  <c:v>3.0800910604147941E-2</c:v>
                </c:pt>
                <c:pt idx="1228">
                  <c:v>3.0805303211494304E-2</c:v>
                </c:pt>
                <c:pt idx="1229">
                  <c:v>3.0811325002619825E-2</c:v>
                </c:pt>
                <c:pt idx="1230">
                  <c:v>3.0817237285196308E-2</c:v>
                </c:pt>
                <c:pt idx="1231">
                  <c:v>3.0829874182793902E-2</c:v>
                </c:pt>
                <c:pt idx="1232">
                  <c:v>3.0830435421471104E-2</c:v>
                </c:pt>
                <c:pt idx="1233">
                  <c:v>3.0836011829045936E-2</c:v>
                </c:pt>
                <c:pt idx="1234">
                  <c:v>3.0841478716884013E-2</c:v>
                </c:pt>
                <c:pt idx="1235">
                  <c:v>3.0846836084530913E-2</c:v>
                </c:pt>
                <c:pt idx="1236">
                  <c:v>3.0852083931540902E-2</c:v>
                </c:pt>
                <c:pt idx="1237">
                  <c:v>3.0857222257476946E-2</c:v>
                </c:pt>
                <c:pt idx="1238">
                  <c:v>3.0862251061909818E-2</c:v>
                </c:pt>
                <c:pt idx="1239">
                  <c:v>3.0867170344421591E-2</c:v>
                </c:pt>
                <c:pt idx="1240">
                  <c:v>3.0871980104602161E-2</c:v>
                </c:pt>
                <c:pt idx="1241">
                  <c:v>3.0875044696410212E-2</c:v>
                </c:pt>
                <c:pt idx="1242">
                  <c:v>3.0879642840977734E-2</c:v>
                </c:pt>
                <c:pt idx="1243">
                  <c:v>3.0884131471365549E-2</c:v>
                </c:pt>
                <c:pt idx="1244">
                  <c:v>3.0893179477733016E-2</c:v>
                </c:pt>
                <c:pt idx="1245">
                  <c:v>3.0895170789997522E-2</c:v>
                </c:pt>
                <c:pt idx="1246">
                  <c:v>3.0897525631712552E-2</c:v>
                </c:pt>
                <c:pt idx="1247">
                  <c:v>3.0901560556662315E-2</c:v>
                </c:pt>
                <c:pt idx="1248">
                  <c:v>3.0905485965627224E-2</c:v>
                </c:pt>
                <c:pt idx="1249">
                  <c:v>3.0909301858284024E-2</c:v>
                </c:pt>
                <c:pt idx="1250">
                  <c:v>3.0913008234316485E-2</c:v>
                </c:pt>
                <c:pt idx="1251">
                  <c:v>3.0915044615494658E-2</c:v>
                </c:pt>
                <c:pt idx="1252">
                  <c:v>3.0918539481060492E-2</c:v>
                </c:pt>
                <c:pt idx="1253">
                  <c:v>3.0928102732382074E-2</c:v>
                </c:pt>
                <c:pt idx="1254">
                  <c:v>3.0931348403882147E-2</c:v>
                </c:pt>
                <c:pt idx="1255">
                  <c:v>3.0934484529228798E-2</c:v>
                </c:pt>
                <c:pt idx="1256">
                  <c:v>3.0937511108160953E-2</c:v>
                </c:pt>
                <c:pt idx="1257">
                  <c:v>3.0939027290476713E-2</c:v>
                </c:pt>
                <c:pt idx="1258">
                  <c:v>3.0938716609397988E-2</c:v>
                </c:pt>
                <c:pt idx="1259">
                  <c:v>3.0941437323162162E-2</c:v>
                </c:pt>
                <c:pt idx="1260">
                  <c:v>3.0944048517655316E-2</c:v>
                </c:pt>
                <c:pt idx="1261">
                  <c:v>3.0946550192662247E-2</c:v>
                </c:pt>
                <c:pt idx="1262">
                  <c:v>3.09489423479774E-2</c:v>
                </c:pt>
                <c:pt idx="1263">
                  <c:v>3.0953635387966628E-2</c:v>
                </c:pt>
                <c:pt idx="1264">
                  <c:v>3.0957780039618441E-2</c:v>
                </c:pt>
                <c:pt idx="1265">
                  <c:v>3.0959820690316223E-2</c:v>
                </c:pt>
                <c:pt idx="1266">
                  <c:v>3.096175179244039E-2</c:v>
                </c:pt>
                <c:pt idx="1267">
                  <c:v>3.0963573345825966E-2</c:v>
                </c:pt>
                <c:pt idx="1268">
                  <c:v>3.0965285350317329E-2</c:v>
                </c:pt>
                <c:pt idx="1269">
                  <c:v>3.0966887805769065E-2</c:v>
                </c:pt>
                <c:pt idx="1270">
                  <c:v>3.0966165015171097E-2</c:v>
                </c:pt>
                <c:pt idx="1271">
                  <c:v>3.0969764069018767E-2</c:v>
                </c:pt>
                <c:pt idx="1272">
                  <c:v>3.0971037876570972E-2</c:v>
                </c:pt>
                <c:pt idx="1273">
                  <c:v>3.0972202134594579E-2</c:v>
                </c:pt>
                <c:pt idx="1274">
                  <c:v>3.0973256842989242E-2</c:v>
                </c:pt>
                <c:pt idx="1275">
                  <c:v>3.0970073997663754E-2</c:v>
                </c:pt>
                <c:pt idx="1276">
                  <c:v>3.0975037610543932E-2</c:v>
                </c:pt>
                <c:pt idx="1277">
                  <c:v>3.0975763669552594E-2</c:v>
                </c:pt>
                <c:pt idx="1278">
                  <c:v>3.0976380178629574E-2</c:v>
                </c:pt>
                <c:pt idx="1279">
                  <c:v>3.0976887137723001E-2</c:v>
                </c:pt>
                <c:pt idx="1280">
                  <c:v>3.0973273095201839E-2</c:v>
                </c:pt>
                <c:pt idx="1281">
                  <c:v>3.0973584349190574E-2</c:v>
                </c:pt>
                <c:pt idx="1282">
                  <c:v>3.0973786081259867E-2</c:v>
                </c:pt>
                <c:pt idx="1283">
                  <c:v>3.0977819473533261E-2</c:v>
                </c:pt>
                <c:pt idx="1284">
                  <c:v>3.0977778682244616E-2</c:v>
                </c:pt>
                <c:pt idx="1285">
                  <c:v>3.0977628340855067E-2</c:v>
                </c:pt>
                <c:pt idx="1286">
                  <c:v>3.0977368449374813E-2</c:v>
                </c:pt>
                <c:pt idx="1287">
                  <c:v>3.0976999007825971E-2</c:v>
                </c:pt>
                <c:pt idx="1288">
                  <c:v>3.0976520016240853E-2</c:v>
                </c:pt>
                <c:pt idx="1289">
                  <c:v>3.0975931474659425E-2</c:v>
                </c:pt>
                <c:pt idx="1290">
                  <c:v>3.0975233383133561E-2</c:v>
                </c:pt>
                <c:pt idx="1291">
                  <c:v>3.0974425741720241E-2</c:v>
                </c:pt>
                <c:pt idx="1292">
                  <c:v>3.0973508550489189E-2</c:v>
                </c:pt>
                <c:pt idx="1293">
                  <c:v>3.0967540278624028E-2</c:v>
                </c:pt>
                <c:pt idx="1294">
                  <c:v>3.0966435666546666E-2</c:v>
                </c:pt>
                <c:pt idx="1295">
                  <c:v>3.0965221542409438E-2</c:v>
                </c:pt>
                <c:pt idx="1296">
                  <c:v>3.0964506334869652E-2</c:v>
                </c:pt>
                <c:pt idx="1297">
                  <c:v>3.0963018303560932E-2</c:v>
                </c:pt>
                <c:pt idx="1298">
                  <c:v>3.0961420751202399E-2</c:v>
                </c:pt>
                <c:pt idx="1299">
                  <c:v>3.0959269927381072E-2</c:v>
                </c:pt>
                <c:pt idx="1300">
                  <c:v>3.0957508244610743E-2</c:v>
                </c:pt>
                <c:pt idx="1301">
                  <c:v>3.0955637050507967E-2</c:v>
                </c:pt>
                <c:pt idx="1302">
                  <c:v>3.095249083377654E-2</c:v>
                </c:pt>
                <c:pt idx="1303">
                  <c:v>3.0950408618026604E-2</c:v>
                </c:pt>
                <c:pt idx="1304">
                  <c:v>3.0948216900780263E-2</c:v>
                </c:pt>
                <c:pt idx="1305">
                  <c:v>3.094591568221804E-2</c:v>
                </c:pt>
                <c:pt idx="1306">
                  <c:v>3.0950295142734438E-2</c:v>
                </c:pt>
                <c:pt idx="1307">
                  <c:v>3.0946604779205217E-2</c:v>
                </c:pt>
                <c:pt idx="1308">
                  <c:v>3.0943934807853124E-2</c:v>
                </c:pt>
                <c:pt idx="1309">
                  <c:v>3.0941155289278672E-2</c:v>
                </c:pt>
                <c:pt idx="1310">
                  <c:v>3.0934968859336932E-2</c:v>
                </c:pt>
                <c:pt idx="1311">
                  <c:v>3.0931994485125385E-2</c:v>
                </c:pt>
                <c:pt idx="1312">
                  <c:v>3.092709919654649E-2</c:v>
                </c:pt>
                <c:pt idx="1313">
                  <c:v>3.0925717181476197E-2</c:v>
                </c:pt>
                <c:pt idx="1314">
                  <c:v>3.0922414252556818E-2</c:v>
                </c:pt>
                <c:pt idx="1315">
                  <c:v>3.0922177700073036E-2</c:v>
                </c:pt>
                <c:pt idx="1316">
                  <c:v>3.091863135809211E-2</c:v>
                </c:pt>
                <c:pt idx="1317">
                  <c:v>3.0914975471042848E-2</c:v>
                </c:pt>
                <c:pt idx="1318">
                  <c:v>3.0907502004100532E-2</c:v>
                </c:pt>
                <c:pt idx="1319">
                  <c:v>3.0907335062993632E-2</c:v>
                </c:pt>
                <c:pt idx="1320">
                  <c:v>3.0903350542645071E-2</c:v>
                </c:pt>
                <c:pt idx="1321">
                  <c:v>3.0899256478529265E-2</c:v>
                </c:pt>
                <c:pt idx="1322">
                  <c:v>3.0891222426762174E-2</c:v>
                </c:pt>
                <c:pt idx="1323">
                  <c:v>3.0890739720398186E-2</c:v>
                </c:pt>
                <c:pt idx="1324">
                  <c:v>3.0886317027108291E-2</c:v>
                </c:pt>
                <c:pt idx="1325">
                  <c:v>3.0881784791501905E-2</c:v>
                </c:pt>
                <c:pt idx="1326">
                  <c:v>3.0877143013962542E-2</c:v>
                </c:pt>
                <c:pt idx="1327">
                  <c:v>3.0872391694887341E-2</c:v>
                </c:pt>
                <c:pt idx="1328">
                  <c:v>3.0867530834681082E-2</c:v>
                </c:pt>
                <c:pt idx="1329">
                  <c:v>3.0862560433755345E-2</c:v>
                </c:pt>
                <c:pt idx="1330">
                  <c:v>3.0857480492536182E-2</c:v>
                </c:pt>
                <c:pt idx="1331">
                  <c:v>3.0852291011452176E-2</c:v>
                </c:pt>
                <c:pt idx="1332">
                  <c:v>3.0844234312173334E-2</c:v>
                </c:pt>
                <c:pt idx="1333">
                  <c:v>3.0838850603719346E-2</c:v>
                </c:pt>
                <c:pt idx="1334">
                  <c:v>3.0833357384446484E-2</c:v>
                </c:pt>
                <c:pt idx="1335">
                  <c:v>3.0827754654810646E-2</c:v>
                </c:pt>
                <c:pt idx="1336">
                  <c:v>3.0822042415271242E-2</c:v>
                </c:pt>
                <c:pt idx="1337">
                  <c:v>3.0818853813231718E-2</c:v>
                </c:pt>
                <c:pt idx="1338">
                  <c:v>3.0812897566000967E-2</c:v>
                </c:pt>
                <c:pt idx="1339">
                  <c:v>3.0806831782703194E-2</c:v>
                </c:pt>
                <c:pt idx="1340">
                  <c:v>3.0800656463853725E-2</c:v>
                </c:pt>
                <c:pt idx="1341">
                  <c:v>3.079437160997895E-2</c:v>
                </c:pt>
                <c:pt idx="1342">
                  <c:v>3.0787977221614613E-2</c:v>
                </c:pt>
                <c:pt idx="1343">
                  <c:v>3.0781473299303256E-2</c:v>
                </c:pt>
                <c:pt idx="1344">
                  <c:v>3.0774859843599331E-2</c:v>
                </c:pt>
                <c:pt idx="1345">
                  <c:v>3.076489206298838E-2</c:v>
                </c:pt>
                <c:pt idx="1346">
                  <c:v>3.0758093152281063E-2</c:v>
                </c:pt>
                <c:pt idx="1347">
                  <c:v>3.0751184746495852E-2</c:v>
                </c:pt>
                <c:pt idx="1348">
                  <c:v>3.07441668461923E-2</c:v>
                </c:pt>
                <c:pt idx="1349">
                  <c:v>3.0737818126591161E-2</c:v>
                </c:pt>
                <c:pt idx="1350">
                  <c:v>3.0728199997863356E-2</c:v>
                </c:pt>
                <c:pt idx="1351">
                  <c:v>3.0722456183955416E-2</c:v>
                </c:pt>
                <c:pt idx="1352">
                  <c:v>3.0715000311397844E-2</c:v>
                </c:pt>
                <c:pt idx="1353">
                  <c:v>3.0707434947273349E-2</c:v>
                </c:pt>
                <c:pt idx="1354">
                  <c:v>3.0699022926368492E-2</c:v>
                </c:pt>
                <c:pt idx="1355">
                  <c:v>3.0691247062181341E-2</c:v>
                </c:pt>
                <c:pt idx="1356">
                  <c:v>3.0683361717386243E-2</c:v>
                </c:pt>
                <c:pt idx="1357">
                  <c:v>3.0675366892620886E-2</c:v>
                </c:pt>
                <c:pt idx="1358">
                  <c:v>3.0670770789736356E-2</c:v>
                </c:pt>
                <c:pt idx="1359">
                  <c:v>3.0662514405918877E-2</c:v>
                </c:pt>
                <c:pt idx="1360">
                  <c:v>3.0654148498833494E-2</c:v>
                </c:pt>
                <c:pt idx="1361">
                  <c:v>3.0645673069194534E-2</c:v>
                </c:pt>
                <c:pt idx="1362">
                  <c:v>3.0635087938185042E-2</c:v>
                </c:pt>
                <c:pt idx="1363">
                  <c:v>3.0621416378784863E-2</c:v>
                </c:pt>
                <c:pt idx="1364">
                  <c:v>3.0617640846029855E-2</c:v>
                </c:pt>
                <c:pt idx="1365">
                  <c:v>3.060875306070808E-2</c:v>
                </c:pt>
                <c:pt idx="1366">
                  <c:v>3.0601653108256015E-2</c:v>
                </c:pt>
                <c:pt idx="1367">
                  <c:v>3.0592520558765754E-2</c:v>
                </c:pt>
                <c:pt idx="1368">
                  <c:v>3.058327849196623E-2</c:v>
                </c:pt>
                <c:pt idx="1369">
                  <c:v>3.056868047085657E-2</c:v>
                </c:pt>
                <c:pt idx="1370">
                  <c:v>3.0564465809598568E-2</c:v>
                </c:pt>
                <c:pt idx="1371">
                  <c:v>3.055489519563085E-2</c:v>
                </c:pt>
                <c:pt idx="1372">
                  <c:v>3.0545215067557262E-2</c:v>
                </c:pt>
                <c:pt idx="1373">
                  <c:v>3.0535425426201829E-2</c:v>
                </c:pt>
                <c:pt idx="1374">
                  <c:v>3.0520131593237628E-2</c:v>
                </c:pt>
                <c:pt idx="1375">
                  <c:v>3.051385328071507E-2</c:v>
                </c:pt>
                <c:pt idx="1376">
                  <c:v>3.0505399430820718E-2</c:v>
                </c:pt>
                <c:pt idx="1377">
                  <c:v>3.0495171744763495E-2</c:v>
                </c:pt>
                <c:pt idx="1378">
                  <c:v>3.0484834549682299E-2</c:v>
                </c:pt>
                <c:pt idx="1379">
                  <c:v>3.0474387846458971E-2</c:v>
                </c:pt>
                <c:pt idx="1380">
                  <c:v>3.0463831635983013E-2</c:v>
                </c:pt>
                <c:pt idx="1381">
                  <c:v>3.0453165919151585E-2</c:v>
                </c:pt>
                <c:pt idx="1382">
                  <c:v>3.0442390696873746E-2</c:v>
                </c:pt>
                <c:pt idx="1383">
                  <c:v>3.0431505970065355E-2</c:v>
                </c:pt>
                <c:pt idx="1384">
                  <c:v>3.0419082575861209E-2</c:v>
                </c:pt>
                <c:pt idx="1385">
                  <c:v>3.0408005104571062E-2</c:v>
                </c:pt>
                <c:pt idx="1386">
                  <c:v>3.0396818157967707E-2</c:v>
                </c:pt>
                <c:pt idx="1387">
                  <c:v>3.0385521736970844E-2</c:v>
                </c:pt>
                <c:pt idx="1388">
                  <c:v>3.0374115842513358E-2</c:v>
                </c:pt>
                <c:pt idx="1389">
                  <c:v>3.0363898066625473E-2</c:v>
                </c:pt>
                <c:pt idx="1390">
                  <c:v>3.0352246834570575E-2</c:v>
                </c:pt>
                <c:pt idx="1391">
                  <c:v>3.0340486105660688E-2</c:v>
                </c:pt>
                <c:pt idx="1392">
                  <c:v>3.0328615880894163E-2</c:v>
                </c:pt>
                <c:pt idx="1393">
                  <c:v>3.031663616128211E-2</c:v>
                </c:pt>
                <c:pt idx="1394">
                  <c:v>3.0304546947844135E-2</c:v>
                </c:pt>
                <c:pt idx="1395">
                  <c:v>3.0292348241608352E-2</c:v>
                </c:pt>
                <c:pt idx="1396">
                  <c:v>3.028004004361393E-2</c:v>
                </c:pt>
                <c:pt idx="1397">
                  <c:v>3.0266173089920301E-2</c:v>
                </c:pt>
                <c:pt idx="1398">
                  <c:v>3.0253681378864528E-2</c:v>
                </c:pt>
                <c:pt idx="1399">
                  <c:v>3.0241080213836646E-2</c:v>
                </c:pt>
                <c:pt idx="1400">
                  <c:v>3.0228369595865168E-2</c:v>
                </c:pt>
                <c:pt idx="1401">
                  <c:v>3.0215877569541534E-2</c:v>
                </c:pt>
                <c:pt idx="1402">
                  <c:v>3.0202620005241876E-2</c:v>
                </c:pt>
                <c:pt idx="1403">
                  <c:v>3.018958103468794E-2</c:v>
                </c:pt>
                <c:pt idx="1404">
                  <c:v>3.017643261538705E-2</c:v>
                </c:pt>
                <c:pt idx="1405">
                  <c:v>3.0163174748411237E-2</c:v>
                </c:pt>
                <c:pt idx="1406">
                  <c:v>3.0149523136855223E-2</c:v>
                </c:pt>
                <c:pt idx="1407">
                  <c:v>3.0136055318745945E-2</c:v>
                </c:pt>
                <c:pt idx="1408">
                  <c:v>3.012247806477495E-2</c:v>
                </c:pt>
                <c:pt idx="1409">
                  <c:v>3.0108791376033492E-2</c:v>
                </c:pt>
                <c:pt idx="1410">
                  <c:v>3.0096229240656833E-2</c:v>
                </c:pt>
                <c:pt idx="1411">
                  <c:v>3.0082278797214698E-2</c:v>
                </c:pt>
                <c:pt idx="1412">
                  <c:v>3.0068218879892385E-2</c:v>
                </c:pt>
                <c:pt idx="1413">
                  <c:v>3.0045476697222077E-2</c:v>
                </c:pt>
                <c:pt idx="1414">
                  <c:v>3.0039140665346839E-2</c:v>
                </c:pt>
                <c:pt idx="1415">
                  <c:v>3.0024779372245299E-2</c:v>
                </c:pt>
                <c:pt idx="1416">
                  <c:v>3.0010308635406168E-2</c:v>
                </c:pt>
                <c:pt idx="1417">
                  <c:v>2.9995728456022341E-2</c:v>
                </c:pt>
                <c:pt idx="1418">
                  <c:v>2.9981038835295491E-2</c:v>
                </c:pt>
                <c:pt idx="1419">
                  <c:v>2.9960025632791626E-2</c:v>
                </c:pt>
                <c:pt idx="1420">
                  <c:v>2.9951798627236279E-2</c:v>
                </c:pt>
                <c:pt idx="1421">
                  <c:v>2.9936753499973105E-2</c:v>
                </c:pt>
                <c:pt idx="1422">
                  <c:v>2.9921598911216447E-2</c:v>
                </c:pt>
                <c:pt idx="1423">
                  <c:v>2.9906334862257182E-2</c:v>
                </c:pt>
                <c:pt idx="1424">
                  <c:v>2.9890961354392998E-2</c:v>
                </c:pt>
                <c:pt idx="1425">
                  <c:v>2.9875478388934337E-2</c:v>
                </c:pt>
                <c:pt idx="1426">
                  <c:v>2.9852976108425848E-2</c:v>
                </c:pt>
                <c:pt idx="1427">
                  <c:v>2.9843907591010278E-2</c:v>
                </c:pt>
                <c:pt idx="1428">
                  <c:v>2.9828372760208152E-2</c:v>
                </c:pt>
                <c:pt idx="1429">
                  <c:v>2.9812451977636718E-2</c:v>
                </c:pt>
                <c:pt idx="1430">
                  <c:v>2.9796421744152268E-2</c:v>
                </c:pt>
                <c:pt idx="1431">
                  <c:v>2.9780282061118817E-2</c:v>
                </c:pt>
                <c:pt idx="1432">
                  <c:v>2.9764032929908889E-2</c:v>
                </c:pt>
                <c:pt idx="1433">
                  <c:v>2.9747674351905205E-2</c:v>
                </c:pt>
                <c:pt idx="1434">
                  <c:v>2.9731206328501545E-2</c:v>
                </c:pt>
                <c:pt idx="1435">
                  <c:v>2.9714628861099338E-2</c:v>
                </c:pt>
                <c:pt idx="1436">
                  <c:v>2.9697912616055189E-2</c:v>
                </c:pt>
                <c:pt idx="1437">
                  <c:v>2.9681144126401666E-2</c:v>
                </c:pt>
                <c:pt idx="1438">
                  <c:v>2.9664271415715461E-2</c:v>
                </c:pt>
                <c:pt idx="1439">
                  <c:v>2.9647303254878618E-2</c:v>
                </c:pt>
                <c:pt idx="1440">
                  <c:v>2.9630248531203118E-2</c:v>
                </c:pt>
                <c:pt idx="1441">
                  <c:v>2.9613045074193656E-2</c:v>
                </c:pt>
                <c:pt idx="1442">
                  <c:v>2.9595832040047534E-2</c:v>
                </c:pt>
                <c:pt idx="1443">
                  <c:v>2.9578561199215168E-2</c:v>
                </c:pt>
                <c:pt idx="1444">
                  <c:v>2.9561241156926276E-2</c:v>
                </c:pt>
                <c:pt idx="1445">
                  <c:v>2.9543880518257508E-2</c:v>
                </c:pt>
                <c:pt idx="1446">
                  <c:v>2.9526487888131597E-2</c:v>
                </c:pt>
                <c:pt idx="1447">
                  <c:v>2.9509071871317356E-2</c:v>
                </c:pt>
                <c:pt idx="1448">
                  <c:v>2.9491641072432229E-2</c:v>
                </c:pt>
                <c:pt idx="1449">
                  <c:v>2.9474327024147109E-2</c:v>
                </c:pt>
                <c:pt idx="1450">
                  <c:v>2.9456895165305436E-2</c:v>
                </c:pt>
                <c:pt idx="1451">
                  <c:v>2.9439469300064101E-2</c:v>
                </c:pt>
                <c:pt idx="1452">
                  <c:v>2.9422049544920694E-2</c:v>
                </c:pt>
                <c:pt idx="1453">
                  <c:v>2.9392201322636563E-2</c:v>
                </c:pt>
                <c:pt idx="1454">
                  <c:v>2.9379769862762747E-2</c:v>
                </c:pt>
                <c:pt idx="1455">
                  <c:v>2.9362323865596975E-2</c:v>
                </c:pt>
                <c:pt idx="1456">
                  <c:v>2.9344978358836132E-2</c:v>
                </c:pt>
                <c:pt idx="1457">
                  <c:v>2.93275917714136E-2</c:v>
                </c:pt>
                <c:pt idx="1458">
                  <c:v>2.9310211293579507E-2</c:v>
                </c:pt>
                <c:pt idx="1459">
                  <c:v>2.9292836925253918E-2</c:v>
                </c:pt>
                <c:pt idx="1460">
                  <c:v>2.9275468666359529E-2</c:v>
                </c:pt>
                <c:pt idx="1461">
                  <c:v>2.9258106516813775E-2</c:v>
                </c:pt>
                <c:pt idx="1462">
                  <c:v>2.9240696478568095E-2</c:v>
                </c:pt>
                <c:pt idx="1463">
                  <c:v>2.9223345580250852E-2</c:v>
                </c:pt>
                <c:pt idx="1464">
                  <c:v>2.9206000792362293E-2</c:v>
                </c:pt>
                <c:pt idx="1465">
                  <c:v>2.9188662114825955E-2</c:v>
                </c:pt>
                <c:pt idx="1466">
                  <c:v>2.917138740657468E-2</c:v>
                </c:pt>
                <c:pt idx="1467">
                  <c:v>2.9154061911470165E-2</c:v>
                </c:pt>
                <c:pt idx="1468">
                  <c:v>2.9131795251087396E-2</c:v>
                </c:pt>
                <c:pt idx="1469">
                  <c:v>2.9119429247572156E-2</c:v>
                </c:pt>
                <c:pt idx="1470">
                  <c:v>2.9102122078620542E-2</c:v>
                </c:pt>
                <c:pt idx="1471">
                  <c:v>2.9082287144538858E-2</c:v>
                </c:pt>
                <c:pt idx="1472">
                  <c:v>2.9064992110044745E-2</c:v>
                </c:pt>
                <c:pt idx="1473">
                  <c:v>2.9047703185250337E-2</c:v>
                </c:pt>
                <c:pt idx="1474">
                  <c:v>2.903042037007917E-2</c:v>
                </c:pt>
                <c:pt idx="1475">
                  <c:v>2.9010676062378199E-2</c:v>
                </c:pt>
                <c:pt idx="1476">
                  <c:v>2.8995873068280734E-2</c:v>
                </c:pt>
                <c:pt idx="1477">
                  <c:v>2.8978608581495334E-2</c:v>
                </c:pt>
                <c:pt idx="1478">
                  <c:v>2.8958885220227645E-2</c:v>
                </c:pt>
                <c:pt idx="1479">
                  <c:v>2.8941633824707706E-2</c:v>
                </c:pt>
                <c:pt idx="1480">
                  <c:v>2.8924388538319228E-2</c:v>
                </c:pt>
                <c:pt idx="1481">
                  <c:v>2.8907149360983146E-2</c:v>
                </c:pt>
                <c:pt idx="1482">
                  <c:v>2.8889916292620391E-2</c:v>
                </c:pt>
                <c:pt idx="1483">
                  <c:v>2.8872689333151024E-2</c:v>
                </c:pt>
                <c:pt idx="1484">
                  <c:v>2.8855468482496854E-2</c:v>
                </c:pt>
                <c:pt idx="1485">
                  <c:v>2.8838253740576202E-2</c:v>
                </c:pt>
                <c:pt idx="1486">
                  <c:v>2.8821045107312607E-2</c:v>
                </c:pt>
                <c:pt idx="1487">
                  <c:v>2.8803842582623529E-2</c:v>
                </c:pt>
                <c:pt idx="1488">
                  <c:v>2.8786725153199112E-2</c:v>
                </c:pt>
                <c:pt idx="1489">
                  <c:v>2.8769535778302449E-2</c:v>
                </c:pt>
                <c:pt idx="1490">
                  <c:v>2.8752352510449448E-2</c:v>
                </c:pt>
                <c:pt idx="1491">
                  <c:v>2.8734765513393767E-2</c:v>
                </c:pt>
                <c:pt idx="1492">
                  <c:v>2.8717838781756058E-2</c:v>
                </c:pt>
                <c:pt idx="1493">
                  <c:v>2.8700755710154801E-2</c:v>
                </c:pt>
                <c:pt idx="1494">
                  <c:v>2.8683595943279534E-2</c:v>
                </c:pt>
                <c:pt idx="1495">
                  <c:v>2.8666442284347983E-2</c:v>
                </c:pt>
                <c:pt idx="1496">
                  <c:v>2.8649294733278471E-2</c:v>
                </c:pt>
                <c:pt idx="1497">
                  <c:v>2.8632153289993675E-2</c:v>
                </c:pt>
                <c:pt idx="1498">
                  <c:v>2.8615017954415397E-2</c:v>
                </c:pt>
                <c:pt idx="1499">
                  <c:v>2.8597888726461955E-2</c:v>
                </c:pt>
                <c:pt idx="1500">
                  <c:v>2.8580765606055155E-2</c:v>
                </c:pt>
                <c:pt idx="1501">
                  <c:v>2.8563830527806644E-2</c:v>
                </c:pt>
                <c:pt idx="1502">
                  <c:v>2.8546721454549839E-2</c:v>
                </c:pt>
                <c:pt idx="1503">
                  <c:v>2.8529618486034636E-2</c:v>
                </c:pt>
                <c:pt idx="1504">
                  <c:v>2.8500218996291918E-2</c:v>
                </c:pt>
                <c:pt idx="1505">
                  <c:v>2.8490548910089508E-2</c:v>
                </c:pt>
                <c:pt idx="1506">
                  <c:v>2.8475906041532717E-2</c:v>
                </c:pt>
                <c:pt idx="1507">
                  <c:v>2.8461267657857725E-2</c:v>
                </c:pt>
                <c:pt idx="1508">
                  <c:v>2.8444195211899448E-2</c:v>
                </c:pt>
                <c:pt idx="1509">
                  <c:v>2.8427128870220919E-2</c:v>
                </c:pt>
                <c:pt idx="1510">
                  <c:v>2.841016766213799E-2</c:v>
                </c:pt>
                <c:pt idx="1511">
                  <c:v>2.8393114433526288E-2</c:v>
                </c:pt>
                <c:pt idx="1512">
                  <c:v>2.8376067307687707E-2</c:v>
                </c:pt>
                <c:pt idx="1513">
                  <c:v>2.8358924544768627E-2</c:v>
                </c:pt>
                <c:pt idx="1514">
                  <c:v>2.834168316866921E-2</c:v>
                </c:pt>
                <c:pt idx="1515">
                  <c:v>2.8324651652013953E-2</c:v>
                </c:pt>
                <c:pt idx="1516">
                  <c:v>2.8307626241645473E-2</c:v>
                </c:pt>
                <c:pt idx="1517">
                  <c:v>2.8290606937486449E-2</c:v>
                </c:pt>
                <c:pt idx="1518">
                  <c:v>2.8273700152636846E-2</c:v>
                </c:pt>
                <c:pt idx="1519">
                  <c:v>2.8254264996603745E-2</c:v>
                </c:pt>
                <c:pt idx="1520">
                  <c:v>2.8237265775821953E-2</c:v>
                </c:pt>
                <c:pt idx="1521">
                  <c:v>2.8220272659656757E-2</c:v>
                </c:pt>
                <c:pt idx="1522">
                  <c:v>2.8203175537750692E-2</c:v>
                </c:pt>
                <c:pt idx="1523">
                  <c:v>2.8186193741440668E-2</c:v>
                </c:pt>
                <c:pt idx="1524">
                  <c:v>2.8166569151575338E-2</c:v>
                </c:pt>
                <c:pt idx="1525">
                  <c:v>2.8152248465688638E-2</c:v>
                </c:pt>
                <c:pt idx="1526">
                  <c:v>2.8135284986090237E-2</c:v>
                </c:pt>
                <c:pt idx="1527">
                  <c:v>2.8118327611906274E-2</c:v>
                </c:pt>
                <c:pt idx="1528">
                  <c:v>2.8101376343057677E-2</c:v>
                </c:pt>
                <c:pt idx="1529">
                  <c:v>2.8084431179468853E-2</c:v>
                </c:pt>
                <c:pt idx="1530">
                  <c:v>2.8067492121058135E-2</c:v>
                </c:pt>
                <c:pt idx="1531">
                  <c:v>2.8050559167749928E-2</c:v>
                </c:pt>
                <c:pt idx="1532">
                  <c:v>2.80336323194669E-2</c:v>
                </c:pt>
                <c:pt idx="1533">
                  <c:v>2.8016711576127378E-2</c:v>
                </c:pt>
                <c:pt idx="1534">
                  <c:v>2.7999796937657511E-2</c:v>
                </c:pt>
                <c:pt idx="1535">
                  <c:v>2.7982888403975625E-2</c:v>
                </c:pt>
                <c:pt idx="1536">
                  <c:v>2.7965985975006994E-2</c:v>
                </c:pt>
                <c:pt idx="1537">
                  <c:v>2.7949089650671683E-2</c:v>
                </c:pt>
                <c:pt idx="1538">
                  <c:v>2.7932199430892365E-2</c:v>
                </c:pt>
                <c:pt idx="1539">
                  <c:v>2.7915315315589967E-2</c:v>
                </c:pt>
                <c:pt idx="1540">
                  <c:v>2.789856322659081E-2</c:v>
                </c:pt>
                <c:pt idx="1541">
                  <c:v>2.7881692186503212E-2</c:v>
                </c:pt>
                <c:pt idx="1542">
                  <c:v>2.7864827249409765E-2</c:v>
                </c:pt>
                <c:pt idx="1543">
                  <c:v>2.7847453811820192E-2</c:v>
                </c:pt>
                <c:pt idx="1544">
                  <c:v>2.7830597629985437E-2</c:v>
                </c:pt>
                <c:pt idx="1545">
                  <c:v>2.7814138813464895E-2</c:v>
                </c:pt>
                <c:pt idx="1546">
                  <c:v>2.7797297427331398E-2</c:v>
                </c:pt>
                <c:pt idx="1547">
                  <c:v>2.7780462145055321E-2</c:v>
                </c:pt>
                <c:pt idx="1548">
                  <c:v>2.7763632966556727E-2</c:v>
                </c:pt>
                <c:pt idx="1549">
                  <c:v>2.7746809891759157E-2</c:v>
                </c:pt>
                <c:pt idx="1550">
                  <c:v>2.772999292058528E-2</c:v>
                </c:pt>
                <c:pt idx="1551">
                  <c:v>2.7713182052957766E-2</c:v>
                </c:pt>
                <c:pt idx="1552">
                  <c:v>2.769637728879842E-2</c:v>
                </c:pt>
                <c:pt idx="1553">
                  <c:v>2.7679852717991338E-2</c:v>
                </c:pt>
                <c:pt idx="1554">
                  <c:v>2.7663061861221472E-2</c:v>
                </c:pt>
                <c:pt idx="1555">
                  <c:v>2.7646277105207062E-2</c:v>
                </c:pt>
                <c:pt idx="1556">
                  <c:v>2.76197733535311E-2</c:v>
                </c:pt>
                <c:pt idx="1557">
                  <c:v>2.7603003438872412E-2</c:v>
                </c:pt>
                <c:pt idx="1558">
                  <c:v>2.7593564731209774E-2</c:v>
                </c:pt>
                <c:pt idx="1559">
                  <c:v>2.7579199087214512E-2</c:v>
                </c:pt>
                <c:pt idx="1560">
                  <c:v>2.7562444833853839E-2</c:v>
                </c:pt>
                <c:pt idx="1561">
                  <c:v>2.7545696680796539E-2</c:v>
                </c:pt>
                <c:pt idx="1562">
                  <c:v>2.7529099150489733E-2</c:v>
                </c:pt>
                <c:pt idx="1563">
                  <c:v>2.7512364037149687E-2</c:v>
                </c:pt>
                <c:pt idx="1564">
                  <c:v>2.7495635022657804E-2</c:v>
                </c:pt>
                <c:pt idx="1565">
                  <c:v>2.7478912106936849E-2</c:v>
                </c:pt>
                <c:pt idx="1566">
                  <c:v>2.7461751411413503E-2</c:v>
                </c:pt>
                <c:pt idx="1567">
                  <c:v>2.7445038189998845E-2</c:v>
                </c:pt>
                <c:pt idx="1568">
                  <c:v>2.7428331070816821E-2</c:v>
                </c:pt>
                <c:pt idx="1569">
                  <c:v>2.7411177896391505E-2</c:v>
                </c:pt>
                <c:pt idx="1570">
                  <c:v>2.7395086515017028E-2</c:v>
                </c:pt>
                <c:pt idx="1571">
                  <c:v>2.7378398531419833E-2</c:v>
                </c:pt>
                <c:pt idx="1572">
                  <c:v>2.736171664852061E-2</c:v>
                </c:pt>
                <c:pt idx="1573">
                  <c:v>2.7345040866246444E-2</c:v>
                </c:pt>
                <c:pt idx="1574">
                  <c:v>2.732837118451828E-2</c:v>
                </c:pt>
                <c:pt idx="1575">
                  <c:v>2.7311552092580647E-2</c:v>
                </c:pt>
                <c:pt idx="1576">
                  <c:v>2.7294893788485378E-2</c:v>
                </c:pt>
                <c:pt idx="1577">
                  <c:v>2.7278241585931985E-2</c:v>
                </c:pt>
                <c:pt idx="1578">
                  <c:v>2.726159548484141E-2</c:v>
                </c:pt>
                <c:pt idx="1579">
                  <c:v>2.7242260755953041E-2</c:v>
                </c:pt>
                <c:pt idx="1580">
                  <c:v>2.7228321586742852E-2</c:v>
                </c:pt>
                <c:pt idx="1581">
                  <c:v>2.7211693789581951E-2</c:v>
                </c:pt>
                <c:pt idx="1582">
                  <c:v>2.719507209357715E-2</c:v>
                </c:pt>
                <c:pt idx="1583">
                  <c:v>2.7178456498653733E-2</c:v>
                </c:pt>
                <c:pt idx="1584">
                  <c:v>2.7161847004731756E-2</c:v>
                </c:pt>
                <c:pt idx="1585">
                  <c:v>2.7145243611738236E-2</c:v>
                </c:pt>
                <c:pt idx="1586">
                  <c:v>2.7128646319594111E-2</c:v>
                </c:pt>
                <c:pt idx="1587">
                  <c:v>2.7112055128224649E-2</c:v>
                </c:pt>
                <c:pt idx="1588">
                  <c:v>2.7095470037552531E-2</c:v>
                </c:pt>
                <c:pt idx="1589">
                  <c:v>2.707889104749955E-2</c:v>
                </c:pt>
                <c:pt idx="1590">
                  <c:v>2.7062318157992721E-2</c:v>
                </c:pt>
                <c:pt idx="1591">
                  <c:v>2.7045751368952986E-2</c:v>
                </c:pt>
                <c:pt idx="1592">
                  <c:v>2.7029360020506547E-2</c:v>
                </c:pt>
                <c:pt idx="1593">
                  <c:v>2.7012806234769211E-2</c:v>
                </c:pt>
                <c:pt idx="1594">
                  <c:v>2.699625854806436E-2</c:v>
                </c:pt>
                <c:pt idx="1595">
                  <c:v>2.6979716960316456E-2</c:v>
                </c:pt>
                <c:pt idx="1596">
                  <c:v>2.6963181471450829E-2</c:v>
                </c:pt>
                <c:pt idx="1597">
                  <c:v>2.6946478740270289E-2</c:v>
                </c:pt>
                <c:pt idx="1598">
                  <c:v>2.6929954652371437E-2</c:v>
                </c:pt>
                <c:pt idx="1599">
                  <c:v>2.6913436664328855E-2</c:v>
                </c:pt>
                <c:pt idx="1600">
                  <c:v>2.6896924776068695E-2</c:v>
                </c:pt>
                <c:pt idx="1601">
                  <c:v>2.6880418987515357E-2</c:v>
                </c:pt>
                <c:pt idx="1602">
                  <c:v>2.6863919298589781E-2</c:v>
                </c:pt>
                <c:pt idx="1603">
                  <c:v>2.6847425709218976E-2</c:v>
                </c:pt>
                <c:pt idx="1604">
                  <c:v>2.6830938219324751E-2</c:v>
                </c:pt>
                <c:pt idx="1605">
                  <c:v>2.6814816105082961E-2</c:v>
                </c:pt>
                <c:pt idx="1606">
                  <c:v>2.6798342387949425E-2</c:v>
                </c:pt>
                <c:pt idx="1607">
                  <c:v>2.6781874767674019E-2</c:v>
                </c:pt>
                <c:pt idx="1608">
                  <c:v>2.6765413244183911E-2</c:v>
                </c:pt>
                <c:pt idx="1609">
                  <c:v>2.6748775080167844E-2</c:v>
                </c:pt>
                <c:pt idx="1610">
                  <c:v>2.6730159080630145E-2</c:v>
                </c:pt>
                <c:pt idx="1611">
                  <c:v>2.6716065253672205E-2</c:v>
                </c:pt>
                <c:pt idx="1612">
                  <c:v>2.6699628116575447E-2</c:v>
                </c:pt>
                <c:pt idx="1613">
                  <c:v>2.6683197075892728E-2</c:v>
                </c:pt>
                <c:pt idx="1614">
                  <c:v>2.6666958685087352E-2</c:v>
                </c:pt>
                <c:pt idx="1615">
                  <c:v>2.6650540613415728E-2</c:v>
                </c:pt>
                <c:pt idx="1616">
                  <c:v>2.663412863674636E-2</c:v>
                </c:pt>
                <c:pt idx="1617">
                  <c:v>2.6617722755007393E-2</c:v>
                </c:pt>
                <c:pt idx="1618">
                  <c:v>2.6600753763443456E-2</c:v>
                </c:pt>
                <c:pt idx="1619">
                  <c:v>2.6584357756607752E-2</c:v>
                </c:pt>
                <c:pt idx="1620">
                  <c:v>2.6567967848038283E-2</c:v>
                </c:pt>
                <c:pt idx="1621">
                  <c:v>2.6551007155991836E-2</c:v>
                </c:pt>
                <c:pt idx="1622">
                  <c:v>2.6535399222023241E-2</c:v>
                </c:pt>
                <c:pt idx="1623">
                  <c:v>2.6519028374558783E-2</c:v>
                </c:pt>
                <c:pt idx="1624">
                  <c:v>2.6502663623875433E-2</c:v>
                </c:pt>
                <c:pt idx="1625">
                  <c:v>2.6486304969898514E-2</c:v>
                </c:pt>
                <c:pt idx="1626">
                  <c:v>2.6469952412555127E-2</c:v>
                </c:pt>
                <c:pt idx="1627">
                  <c:v>2.6453409233124878E-2</c:v>
                </c:pt>
                <c:pt idx="1628">
                  <c:v>2.6437068107957946E-2</c:v>
                </c:pt>
                <c:pt idx="1629">
                  <c:v>2.6418003061681749E-2</c:v>
                </c:pt>
                <c:pt idx="1630">
                  <c:v>2.6404404150306236E-2</c:v>
                </c:pt>
                <c:pt idx="1631">
                  <c:v>2.6388081317670273E-2</c:v>
                </c:pt>
                <c:pt idx="1632">
                  <c:v>2.6371764582396054E-2</c:v>
                </c:pt>
                <c:pt idx="1633">
                  <c:v>2.6355453944405385E-2</c:v>
                </c:pt>
                <c:pt idx="1634">
                  <c:v>2.6339149403625278E-2</c:v>
                </c:pt>
                <c:pt idx="1635">
                  <c:v>2.6322850959981877E-2</c:v>
                </c:pt>
                <c:pt idx="1636">
                  <c:v>2.6306558613395252E-2</c:v>
                </c:pt>
                <c:pt idx="1637">
                  <c:v>2.6290272363795018E-2</c:v>
                </c:pt>
                <c:pt idx="1638">
                  <c:v>2.6273992211102982E-2</c:v>
                </c:pt>
                <c:pt idx="1639">
                  <c:v>2.6257718155247026E-2</c:v>
                </c:pt>
                <c:pt idx="1640">
                  <c:v>2.6241450196148947E-2</c:v>
                </c:pt>
                <c:pt idx="1641">
                  <c:v>2.6225188333736639E-2</c:v>
                </c:pt>
                <c:pt idx="1642">
                  <c:v>2.6208932567932761E-2</c:v>
                </c:pt>
                <c:pt idx="1643">
                  <c:v>2.6192682898663468E-2</c:v>
                </c:pt>
                <c:pt idx="1644">
                  <c:v>2.6176648819628161E-2</c:v>
                </c:pt>
                <c:pt idx="1645">
                  <c:v>2.6160412084164333E-2</c:v>
                </c:pt>
                <c:pt idx="1646">
                  <c:v>2.6144181443847746E-2</c:v>
                </c:pt>
                <c:pt idx="1647">
                  <c:v>2.612795689860286E-2</c:v>
                </c:pt>
                <c:pt idx="1648">
                  <c:v>2.6111738448358523E-2</c:v>
                </c:pt>
                <c:pt idx="1649">
                  <c:v>2.6094672863255397E-2</c:v>
                </c:pt>
                <c:pt idx="1650">
                  <c:v>2.6079105910464761E-2</c:v>
                </c:pt>
                <c:pt idx="1651">
                  <c:v>2.6062905010780357E-2</c:v>
                </c:pt>
                <c:pt idx="1652">
                  <c:v>2.6046710206955426E-2</c:v>
                </c:pt>
                <c:pt idx="1653">
                  <c:v>2.6030521498918716E-2</c:v>
                </c:pt>
                <c:pt idx="1654">
                  <c:v>2.6014338886593765E-2</c:v>
                </c:pt>
                <c:pt idx="1655">
                  <c:v>2.5998162369907592E-2</c:v>
                </c:pt>
                <c:pt idx="1656">
                  <c:v>2.5981991948783735E-2</c:v>
                </c:pt>
                <c:pt idx="1657">
                  <c:v>2.5966046658896846E-2</c:v>
                </c:pt>
                <c:pt idx="1658">
                  <c:v>2.5949889154576862E-2</c:v>
                </c:pt>
                <c:pt idx="1659">
                  <c:v>2.5933737744443131E-2</c:v>
                </c:pt>
                <c:pt idx="1660">
                  <c:v>2.5917592428422745E-2</c:v>
                </c:pt>
                <c:pt idx="1661">
                  <c:v>2.5901453206441917E-2</c:v>
                </c:pt>
                <c:pt idx="1662">
                  <c:v>2.5885320078426862E-2</c:v>
                </c:pt>
                <c:pt idx="1663">
                  <c:v>2.5869193044305547E-2</c:v>
                </c:pt>
                <c:pt idx="1664">
                  <c:v>2.5853072104003311E-2</c:v>
                </c:pt>
                <c:pt idx="1665">
                  <c:v>2.583695725744636E-2</c:v>
                </c:pt>
                <c:pt idx="1666">
                  <c:v>2.5821073953026463E-2</c:v>
                </c:pt>
                <c:pt idx="1667">
                  <c:v>2.5804972009376037E-2</c:v>
                </c:pt>
                <c:pt idx="1668">
                  <c:v>2.5788876158105545E-2</c:v>
                </c:pt>
                <c:pt idx="1669">
                  <c:v>2.5772786399142156E-2</c:v>
                </c:pt>
                <c:pt idx="1670">
                  <c:v>2.5756246045508767E-2</c:v>
                </c:pt>
                <c:pt idx="1671">
                  <c:v>2.5740167048906776E-2</c:v>
                </c:pt>
                <c:pt idx="1672">
                  <c:v>2.5724094146678488E-2</c:v>
                </c:pt>
                <c:pt idx="1673">
                  <c:v>2.5707335331705918E-2</c:v>
                </c:pt>
                <c:pt idx="1674">
                  <c:v>2.5691966625048464E-2</c:v>
                </c:pt>
                <c:pt idx="1675">
                  <c:v>2.5676143931737342E-2</c:v>
                </c:pt>
                <c:pt idx="1676">
                  <c:v>2.5660096111539361E-2</c:v>
                </c:pt>
                <c:pt idx="1677">
                  <c:v>2.5644054384207374E-2</c:v>
                </c:pt>
                <c:pt idx="1678">
                  <c:v>2.5628018749669346E-2</c:v>
                </c:pt>
                <c:pt idx="1679">
                  <c:v>2.5608995015006217E-2</c:v>
                </c:pt>
                <c:pt idx="1680">
                  <c:v>2.5586576396313149E-2</c:v>
                </c:pt>
                <c:pt idx="1681">
                  <c:v>2.5576951750478489E-2</c:v>
                </c:pt>
                <c:pt idx="1682">
                  <c:v>2.5560939262092196E-2</c:v>
                </c:pt>
                <c:pt idx="1683">
                  <c:v>2.5544932869520819E-2</c:v>
                </c:pt>
                <c:pt idx="1684">
                  <c:v>2.5528932572691225E-2</c:v>
                </c:pt>
                <c:pt idx="1685">
                  <c:v>2.5512938371529431E-2</c:v>
                </c:pt>
                <c:pt idx="1686">
                  <c:v>2.5490580354104769E-2</c:v>
                </c:pt>
                <c:pt idx="1687">
                  <c:v>2.5481689727953012E-2</c:v>
                </c:pt>
                <c:pt idx="1688">
                  <c:v>2.5464992341284659E-2</c:v>
                </c:pt>
                <c:pt idx="1689">
                  <c:v>2.5449022522032974E-2</c:v>
                </c:pt>
                <c:pt idx="1690">
                  <c:v>2.5433058798071517E-2</c:v>
                </c:pt>
                <c:pt idx="1691">
                  <c:v>2.5417101169325457E-2</c:v>
                </c:pt>
                <c:pt idx="1692">
                  <c:v>2.5401149635719111E-2</c:v>
                </c:pt>
                <c:pt idx="1693">
                  <c:v>2.5385204197175944E-2</c:v>
                </c:pt>
                <c:pt idx="1694">
                  <c:v>2.5369264853622817E-2</c:v>
                </c:pt>
                <c:pt idx="1695">
                  <c:v>2.5353331604984052E-2</c:v>
                </c:pt>
                <c:pt idx="1696">
                  <c:v>2.5338144470092593E-2</c:v>
                </c:pt>
                <c:pt idx="1697">
                  <c:v>2.5322225586328011E-2</c:v>
                </c:pt>
                <c:pt idx="1698">
                  <c:v>2.5306315263195191E-2</c:v>
                </c:pt>
                <c:pt idx="1699">
                  <c:v>2.529041766946408E-2</c:v>
                </c:pt>
                <c:pt idx="1700">
                  <c:v>2.5274537029248485E-2</c:v>
                </c:pt>
                <c:pt idx="1701">
                  <c:v>2.5257945316568942E-2</c:v>
                </c:pt>
                <c:pt idx="1702">
                  <c:v>2.5242116765720191E-2</c:v>
                </c:pt>
                <c:pt idx="1703">
                  <c:v>2.5226318850226116E-2</c:v>
                </c:pt>
                <c:pt idx="1704">
                  <c:v>2.5210555659954739E-2</c:v>
                </c:pt>
                <c:pt idx="1705">
                  <c:v>2.5194831284704348E-2</c:v>
                </c:pt>
                <c:pt idx="1706">
                  <c:v>2.5179149814206898E-2</c:v>
                </c:pt>
                <c:pt idx="1707">
                  <c:v>2.516351533813397E-2</c:v>
                </c:pt>
                <c:pt idx="1708">
                  <c:v>2.5147931946087412E-2</c:v>
                </c:pt>
                <c:pt idx="1709">
                  <c:v>2.5133294192383637E-2</c:v>
                </c:pt>
                <c:pt idx="1710">
                  <c:v>2.5117811988521588E-2</c:v>
                </c:pt>
                <c:pt idx="1711">
                  <c:v>2.5102390724472734E-2</c:v>
                </c:pt>
                <c:pt idx="1712">
                  <c:v>2.5087030455564374E-2</c:v>
                </c:pt>
                <c:pt idx="1713">
                  <c:v>2.5060840471064161E-2</c:v>
                </c:pt>
                <c:pt idx="1714">
                  <c:v>2.5049775672979807E-2</c:v>
                </c:pt>
                <c:pt idx="1715">
                  <c:v>2.5034627831205043E-2</c:v>
                </c:pt>
                <c:pt idx="1716">
                  <c:v>2.5019342703715686E-2</c:v>
                </c:pt>
                <c:pt idx="1717">
                  <c:v>2.5004515137610126E-2</c:v>
                </c:pt>
                <c:pt idx="1718">
                  <c:v>2.4989550284406466E-2</c:v>
                </c:pt>
                <c:pt idx="1719">
                  <c:v>2.4974646426014647E-2</c:v>
                </c:pt>
                <c:pt idx="1720">
                  <c:v>2.4959803561751256E-2</c:v>
                </c:pt>
                <c:pt idx="1721">
                  <c:v>2.4945021690932889E-2</c:v>
                </c:pt>
                <c:pt idx="1722">
                  <c:v>2.4930122500699647E-2</c:v>
                </c:pt>
                <c:pt idx="1723">
                  <c:v>2.4915465959834335E-2</c:v>
                </c:pt>
                <c:pt idx="1724">
                  <c:v>2.4900870415139744E-2</c:v>
                </c:pt>
                <c:pt idx="1725">
                  <c:v>2.4886335865932075E-2</c:v>
                </c:pt>
                <c:pt idx="1726">
                  <c:v>2.4872027214856141E-2</c:v>
                </c:pt>
                <c:pt idx="1727">
                  <c:v>2.4857611290550422E-2</c:v>
                </c:pt>
                <c:pt idx="1728">
                  <c:v>2.4843256354996339E-2</c:v>
                </c:pt>
                <c:pt idx="1729">
                  <c:v>2.4824889624344808E-2</c:v>
                </c:pt>
                <c:pt idx="1730">
                  <c:v>2.4814729447504291E-2</c:v>
                </c:pt>
                <c:pt idx="1731">
                  <c:v>2.4800409438374502E-2</c:v>
                </c:pt>
                <c:pt idx="1732">
                  <c:v>2.4786301838854611E-2</c:v>
                </c:pt>
                <c:pt idx="1733">
                  <c:v>2.4772255229505026E-2</c:v>
                </c:pt>
                <c:pt idx="1734">
                  <c:v>2.4758269609670619E-2</c:v>
                </c:pt>
                <c:pt idx="1735">
                  <c:v>2.4742360724354557E-2</c:v>
                </c:pt>
                <c:pt idx="1736">
                  <c:v>2.4726531497003063E-2</c:v>
                </c:pt>
                <c:pt idx="1737">
                  <c:v>2.471471185144946E-2</c:v>
                </c:pt>
                <c:pt idx="1738">
                  <c:v>2.4699022023227598E-2</c:v>
                </c:pt>
                <c:pt idx="1739">
                  <c:v>2.4685358765832541E-2</c:v>
                </c:pt>
                <c:pt idx="1740">
                  <c:v>2.4671756493918499E-2</c:v>
                </c:pt>
                <c:pt idx="1741">
                  <c:v>2.4658215206854669E-2</c:v>
                </c:pt>
                <c:pt idx="1742">
                  <c:v>2.4644734904012859E-2</c:v>
                </c:pt>
                <c:pt idx="1743">
                  <c:v>2.4631315584764005E-2</c:v>
                </c:pt>
                <c:pt idx="1744">
                  <c:v>2.4617957248488608E-2</c:v>
                </c:pt>
                <c:pt idx="1745">
                  <c:v>2.4604659894564552E-2</c:v>
                </c:pt>
                <c:pt idx="1746">
                  <c:v>2.4591423522374072E-2</c:v>
                </c:pt>
                <c:pt idx="1747">
                  <c:v>2.4578248131302008E-2</c:v>
                </c:pt>
                <c:pt idx="1748">
                  <c:v>2.4565222544823653E-2</c:v>
                </c:pt>
                <c:pt idx="1749">
                  <c:v>2.455216564650331E-2</c:v>
                </c:pt>
                <c:pt idx="1750">
                  <c:v>2.4539169722902744E-2</c:v>
                </c:pt>
                <c:pt idx="1751">
                  <c:v>2.4526078287239968E-2</c:v>
                </c:pt>
                <c:pt idx="1752">
                  <c:v>2.4513285871421917E-2</c:v>
                </c:pt>
                <c:pt idx="1753">
                  <c:v>2.4500476354315757E-2</c:v>
                </c:pt>
                <c:pt idx="1754">
                  <c:v>2.4487727814107914E-2</c:v>
                </c:pt>
                <c:pt idx="1755">
                  <c:v>2.4475040250202338E-2</c:v>
                </c:pt>
                <c:pt idx="1756">
                  <c:v>2.4462413662013412E-2</c:v>
                </c:pt>
                <c:pt idx="1757">
                  <c:v>2.4449848048951173E-2</c:v>
                </c:pt>
                <c:pt idx="1758">
                  <c:v>2.4437343410435214E-2</c:v>
                </c:pt>
                <c:pt idx="1759">
                  <c:v>2.4424899745884264E-2</c:v>
                </c:pt>
                <c:pt idx="1760">
                  <c:v>2.4412517054717048E-2</c:v>
                </c:pt>
                <c:pt idx="1761">
                  <c:v>2.4400282450464772E-2</c:v>
                </c:pt>
                <c:pt idx="1762">
                  <c:v>2.4388014651755441E-2</c:v>
                </c:pt>
                <c:pt idx="1763">
                  <c:v>2.4375807815736117E-2</c:v>
                </c:pt>
                <c:pt idx="1764">
                  <c:v>2.4354993036014846E-2</c:v>
                </c:pt>
                <c:pt idx="1765">
                  <c:v>2.4348135394406611E-2</c:v>
                </c:pt>
                <c:pt idx="1766">
                  <c:v>2.4337840347329553E-2</c:v>
                </c:pt>
                <c:pt idx="1767">
                  <c:v>2.4325886065142299E-2</c:v>
                </c:pt>
                <c:pt idx="1768">
                  <c:v>2.4313992742820645E-2</c:v>
                </c:pt>
                <c:pt idx="1769">
                  <c:v>2.4302160379825466E-2</c:v>
                </c:pt>
                <c:pt idx="1770">
                  <c:v>2.4290400635253982E-2</c:v>
                </c:pt>
                <c:pt idx="1771">
                  <c:v>2.4278686623041619E-2</c:v>
                </c:pt>
                <c:pt idx="1772">
                  <c:v>2.4267033564113923E-2</c:v>
                </c:pt>
                <c:pt idx="1773">
                  <c:v>2.4255441457947269E-2</c:v>
                </c:pt>
                <c:pt idx="1774">
                  <c:v>2.4243919226327449E-2</c:v>
                </c:pt>
                <c:pt idx="1775">
                  <c:v>2.4232459777793879E-2</c:v>
                </c:pt>
                <c:pt idx="1776">
                  <c:v>2.4221094827127542E-2</c:v>
                </c:pt>
                <c:pt idx="1777">
                  <c:v>2.4209723773549369E-2</c:v>
                </c:pt>
                <c:pt idx="1778">
                  <c:v>2.4198429533540251E-2</c:v>
                </c:pt>
                <c:pt idx="1779">
                  <c:v>2.418721033688196E-2</c:v>
                </c:pt>
                <c:pt idx="1780">
                  <c:v>2.4176052098182351E-2</c:v>
                </c:pt>
                <c:pt idx="1781">
                  <c:v>2.4164954816928427E-2</c:v>
                </c:pt>
                <c:pt idx="1782">
                  <c:v>2.4152445804430937E-2</c:v>
                </c:pt>
                <c:pt idx="1783">
                  <c:v>2.4142978865639216E-2</c:v>
                </c:pt>
                <c:pt idx="1784">
                  <c:v>2.4130595182646649E-2</c:v>
                </c:pt>
                <c:pt idx="1785">
                  <c:v>2.4121218250835224E-2</c:v>
                </c:pt>
                <c:pt idx="1786">
                  <c:v>2.4110429382612934E-2</c:v>
                </c:pt>
                <c:pt idx="1787">
                  <c:v>2.4099701473173016E-2</c:v>
                </c:pt>
                <c:pt idx="1788">
                  <c:v>2.4089034522021078E-2</c:v>
                </c:pt>
                <c:pt idx="1789">
                  <c:v>2.407842852865839E-2</c:v>
                </c:pt>
                <c:pt idx="1790">
                  <c:v>2.4067883492594914E-2</c:v>
                </c:pt>
                <c:pt idx="1791">
                  <c:v>2.4057399413337996E-2</c:v>
                </c:pt>
                <c:pt idx="1792">
                  <c:v>2.4046976290403674E-2</c:v>
                </c:pt>
                <c:pt idx="1793">
                  <c:v>2.4036614123307123E-2</c:v>
                </c:pt>
                <c:pt idx="1794">
                  <c:v>2.4026312911566115E-2</c:v>
                </c:pt>
                <c:pt idx="1795">
                  <c:v>2.4016072654704516E-2</c:v>
                </c:pt>
                <c:pt idx="1796">
                  <c:v>2.4005893352245306E-2</c:v>
                </c:pt>
                <c:pt idx="1797">
                  <c:v>2.3995775003714963E-2</c:v>
                </c:pt>
                <c:pt idx="1798">
                  <c:v>2.3985717608646026E-2</c:v>
                </c:pt>
                <c:pt idx="1799">
                  <c:v>2.3975721166570176E-2</c:v>
                </c:pt>
                <c:pt idx="1800">
                  <c:v>2.3965687726675833E-2</c:v>
                </c:pt>
                <c:pt idx="1801">
                  <c:v>2.3955809491026589E-2</c:v>
                </c:pt>
                <c:pt idx="1802">
                  <c:v>2.3945992202708922E-2</c:v>
                </c:pt>
                <c:pt idx="1803">
                  <c:v>2.3936674245715731E-2</c:v>
                </c:pt>
                <c:pt idx="1804">
                  <c:v>2.3926653234939289E-2</c:v>
                </c:pt>
                <c:pt idx="1805">
                  <c:v>2.3917022501174032E-2</c:v>
                </c:pt>
                <c:pt idx="1806">
                  <c:v>2.390745271721224E-2</c:v>
                </c:pt>
                <c:pt idx="1807">
                  <c:v>2.389794388260905E-2</c:v>
                </c:pt>
                <c:pt idx="1808">
                  <c:v>2.3888495996923078E-2</c:v>
                </c:pt>
                <c:pt idx="1809">
                  <c:v>2.3879109059716411E-2</c:v>
                </c:pt>
                <c:pt idx="1810">
                  <c:v>2.3869783070552882E-2</c:v>
                </c:pt>
                <c:pt idx="1811">
                  <c:v>2.3860518028999786E-2</c:v>
                </c:pt>
                <c:pt idx="1812">
                  <c:v>2.3851313934626171E-2</c:v>
                </c:pt>
                <c:pt idx="1813">
                  <c:v>2.3841878433583652E-2</c:v>
                </c:pt>
                <c:pt idx="1814">
                  <c:v>2.3832788725995258E-2</c:v>
                </c:pt>
                <c:pt idx="1815">
                  <c:v>2.3823759955875268E-2</c:v>
                </c:pt>
                <c:pt idx="1816">
                  <c:v>2.380858379088029E-2</c:v>
                </c:pt>
                <c:pt idx="1817">
                  <c:v>2.380098611529799E-2</c:v>
                </c:pt>
                <c:pt idx="1818">
                  <c:v>2.3795780531999711E-2</c:v>
                </c:pt>
                <c:pt idx="1819">
                  <c:v>2.3787004212763918E-2</c:v>
                </c:pt>
                <c:pt idx="1820">
                  <c:v>2.3778288828915528E-2</c:v>
                </c:pt>
                <c:pt idx="1821">
                  <c:v>2.3769634380061078E-2</c:v>
                </c:pt>
                <c:pt idx="1822">
                  <c:v>2.3760860772305305E-2</c:v>
                </c:pt>
                <c:pt idx="1823">
                  <c:v>2.3752324401538197E-2</c:v>
                </c:pt>
                <c:pt idx="1824">
                  <c:v>2.3743848960409951E-2</c:v>
                </c:pt>
                <c:pt idx="1825">
                  <c:v>2.3735817776186979E-2</c:v>
                </c:pt>
                <c:pt idx="1826">
                  <c:v>2.3728060991655059E-2</c:v>
                </c:pt>
                <c:pt idx="1827">
                  <c:v>2.3719787379878943E-2</c:v>
                </c:pt>
                <c:pt idx="1828">
                  <c:v>2.3711574717056799E-2</c:v>
                </c:pt>
                <c:pt idx="1829">
                  <c:v>2.3698162184358138E-2</c:v>
                </c:pt>
                <c:pt idx="1830">
                  <c:v>2.3694697261211494E-2</c:v>
                </c:pt>
                <c:pt idx="1831">
                  <c:v>2.3686655965727943E-2</c:v>
                </c:pt>
                <c:pt idx="1832">
                  <c:v>2.367867560521399E-2</c:v>
                </c:pt>
                <c:pt idx="1833">
                  <c:v>2.3670756179300697E-2</c:v>
                </c:pt>
                <c:pt idx="1834">
                  <c:v>2.3659776671666431E-2</c:v>
                </c:pt>
                <c:pt idx="1835">
                  <c:v>2.3652009071794426E-2</c:v>
                </c:pt>
                <c:pt idx="1836">
                  <c:v>2.3648067530677302E-2</c:v>
                </c:pt>
                <c:pt idx="1837">
                  <c:v>2.3640403391254627E-2</c:v>
                </c:pt>
                <c:pt idx="1838">
                  <c:v>2.363280019702042E-2</c:v>
                </c:pt>
                <c:pt idx="1839">
                  <c:v>2.3625257947614119E-2</c:v>
                </c:pt>
                <c:pt idx="1840">
                  <c:v>2.3617776642676867E-2</c:v>
                </c:pt>
                <c:pt idx="1841">
                  <c:v>2.3606683147609185E-2</c:v>
                </c:pt>
                <c:pt idx="1842">
                  <c:v>2.3602996864794459E-2</c:v>
                </c:pt>
                <c:pt idx="1843">
                  <c:v>2.3595698391147737E-2</c:v>
                </c:pt>
                <c:pt idx="1844">
                  <c:v>2.3588460860569482E-2</c:v>
                </c:pt>
                <c:pt idx="1845">
                  <c:v>2.3581284272712732E-2</c:v>
                </c:pt>
                <c:pt idx="1846">
                  <c:v>2.3574168627241592E-2</c:v>
                </c:pt>
                <c:pt idx="1847">
                  <c:v>2.356628215120303E-2</c:v>
                </c:pt>
                <c:pt idx="1848">
                  <c:v>2.3560120162101461E-2</c:v>
                </c:pt>
                <c:pt idx="1849">
                  <c:v>2.3553187341765775E-2</c:v>
                </c:pt>
                <c:pt idx="1850">
                  <c:v>2.354631546248144E-2</c:v>
                </c:pt>
                <c:pt idx="1851">
                  <c:v>2.3539504523920216E-2</c:v>
                </c:pt>
                <c:pt idx="1852">
                  <c:v>2.3531864194452023E-2</c:v>
                </c:pt>
                <c:pt idx="1853">
                  <c:v>2.3525163387932261E-2</c:v>
                </c:pt>
                <c:pt idx="1854">
                  <c:v>2.3518523508964731E-2</c:v>
                </c:pt>
                <c:pt idx="1855">
                  <c:v>2.3512870170506382E-2</c:v>
                </c:pt>
                <c:pt idx="1856">
                  <c:v>2.3506363930780681E-2</c:v>
                </c:pt>
                <c:pt idx="1857">
                  <c:v>2.3499918629882578E-2</c:v>
                </c:pt>
                <c:pt idx="1858">
                  <c:v>2.3493534267509344E-2</c:v>
                </c:pt>
                <c:pt idx="1859">
                  <c:v>2.3487210843356535E-2</c:v>
                </c:pt>
                <c:pt idx="1860">
                  <c:v>2.3479963696879415E-2</c:v>
                </c:pt>
                <c:pt idx="1861">
                  <c:v>2.3474746808515707E-2</c:v>
                </c:pt>
                <c:pt idx="1862">
                  <c:v>2.3468606197236674E-2</c:v>
                </c:pt>
                <c:pt idx="1863">
                  <c:v>2.3462526522996033E-2</c:v>
                </c:pt>
                <c:pt idx="1864">
                  <c:v>2.3456507785504656E-2</c:v>
                </c:pt>
                <c:pt idx="1865">
                  <c:v>2.3449505973567174E-2</c:v>
                </c:pt>
                <c:pt idx="1866">
                  <c:v>2.3443597202242639E-2</c:v>
                </c:pt>
                <c:pt idx="1867">
                  <c:v>2.3437749354725645E-2</c:v>
                </c:pt>
                <c:pt idx="1868">
                  <c:v>2.3428682970366772E-2</c:v>
                </c:pt>
                <c:pt idx="1869">
                  <c:v>2.3422991782839374E-2</c:v>
                </c:pt>
                <c:pt idx="1870">
                  <c:v>2.3418162111735009E-2</c:v>
                </c:pt>
                <c:pt idx="1871">
                  <c:v>2.3412957257032917E-2</c:v>
                </c:pt>
                <c:pt idx="1872">
                  <c:v>2.3407066943559148E-2</c:v>
                </c:pt>
                <c:pt idx="1873">
                  <c:v>2.340161074279147E-2</c:v>
                </c:pt>
                <c:pt idx="1874">
                  <c:v>2.3396215463903202E-2</c:v>
                </c:pt>
                <c:pt idx="1875">
                  <c:v>2.3390881106643991E-2</c:v>
                </c:pt>
                <c:pt idx="1876">
                  <c:v>2.3385607670771399E-2</c:v>
                </c:pt>
                <c:pt idx="1877">
                  <c:v>2.3380792371662098E-2</c:v>
                </c:pt>
                <c:pt idx="1878">
                  <c:v>2.3375644796032869E-2</c:v>
                </c:pt>
                <c:pt idx="1879">
                  <c:v>2.3370558145070691E-2</c:v>
                </c:pt>
                <c:pt idx="1880">
                  <c:v>2.3365532418539232E-2</c:v>
                </c:pt>
                <c:pt idx="1881">
                  <c:v>2.3360567616205634E-2</c:v>
                </c:pt>
                <c:pt idx="1882">
                  <c:v>2.3355246391261554E-2</c:v>
                </c:pt>
                <c:pt idx="1883">
                  <c:v>2.3350399398463222E-2</c:v>
                </c:pt>
                <c:pt idx="1884">
                  <c:v>2.3344257064954587E-2</c:v>
                </c:pt>
                <c:pt idx="1885">
                  <c:v>2.334088817122533E-2</c:v>
                </c:pt>
                <c:pt idx="1886">
                  <c:v>2.3336657459531056E-2</c:v>
                </c:pt>
                <c:pt idx="1887">
                  <c:v>2.3332058197641458E-2</c:v>
                </c:pt>
                <c:pt idx="1888">
                  <c:v>2.332751985839444E-2</c:v>
                </c:pt>
                <c:pt idx="1889">
                  <c:v>2.3323042441581478E-2</c:v>
                </c:pt>
                <c:pt idx="1890">
                  <c:v>2.3317999992426734E-2</c:v>
                </c:pt>
                <c:pt idx="1891">
                  <c:v>2.331303711485001E-2</c:v>
                </c:pt>
                <c:pt idx="1892">
                  <c:v>2.3309367175335986E-2</c:v>
                </c:pt>
                <c:pt idx="1893">
                  <c:v>2.3305142149275673E-2</c:v>
                </c:pt>
                <c:pt idx="1894">
                  <c:v>2.3300388145677062E-2</c:v>
                </c:pt>
                <c:pt idx="1895">
                  <c:v>2.3296293665224115E-2</c:v>
                </c:pt>
                <c:pt idx="1896">
                  <c:v>2.3292260105755073E-2</c:v>
                </c:pt>
                <c:pt idx="1897">
                  <c:v>2.3288287467079664E-2</c:v>
                </c:pt>
                <c:pt idx="1898">
                  <c:v>2.3284375749016286E-2</c:v>
                </c:pt>
                <c:pt idx="1899">
                  <c:v>2.3280524951383347E-2</c:v>
                </c:pt>
                <c:pt idx="1900">
                  <c:v>2.327673507400186E-2</c:v>
                </c:pt>
                <c:pt idx="1901">
                  <c:v>2.3273006116694576E-2</c:v>
                </c:pt>
                <c:pt idx="1902">
                  <c:v>2.3269338079289457E-2</c:v>
                </c:pt>
                <c:pt idx="1903">
                  <c:v>2.3265226801540657E-2</c:v>
                </c:pt>
                <c:pt idx="1904">
                  <c:v>2.3261676480806112E-2</c:v>
                </c:pt>
                <c:pt idx="1905">
                  <c:v>2.3258187075525346E-2</c:v>
                </c:pt>
                <c:pt idx="1906">
                  <c:v>2.3254758585535853E-2</c:v>
                </c:pt>
                <c:pt idx="1907">
                  <c:v>2.3251391010679519E-2</c:v>
                </c:pt>
                <c:pt idx="1908">
                  <c:v>2.3248609163456939E-2</c:v>
                </c:pt>
                <c:pt idx="1909">
                  <c:v>2.3245367560754151E-2</c:v>
                </c:pt>
                <c:pt idx="1910">
                  <c:v>2.3242186876670214E-2</c:v>
                </c:pt>
                <c:pt idx="1911">
                  <c:v>2.3239067111058279E-2</c:v>
                </c:pt>
                <c:pt idx="1912">
                  <c:v>2.3236008263772378E-2</c:v>
                </c:pt>
                <c:pt idx="1913">
                  <c:v>2.3233010334669152E-2</c:v>
                </c:pt>
                <c:pt idx="1914">
                  <c:v>2.3230073323612186E-2</c:v>
                </c:pt>
                <c:pt idx="1915">
                  <c:v>2.322719723046246E-2</c:v>
                </c:pt>
                <c:pt idx="1916">
                  <c:v>2.3223266353817884E-2</c:v>
                </c:pt>
                <c:pt idx="1917">
                  <c:v>2.3220503748986765E-2</c:v>
                </c:pt>
                <c:pt idx="1918">
                  <c:v>2.321780205381252E-2</c:v>
                </c:pt>
                <c:pt idx="1919">
                  <c:v>2.3215161268173468E-2</c:v>
                </c:pt>
                <c:pt idx="1920">
                  <c:v>2.3212217810393732E-2</c:v>
                </c:pt>
                <c:pt idx="1921">
                  <c:v>2.3209707544787683E-2</c:v>
                </c:pt>
                <c:pt idx="1922">
                  <c:v>2.3207258188347346E-2</c:v>
                </c:pt>
                <c:pt idx="1923">
                  <c:v>2.320486974096525E-2</c:v>
                </c:pt>
                <c:pt idx="1924">
                  <c:v>2.3202542202529486E-2</c:v>
                </c:pt>
                <c:pt idx="1925">
                  <c:v>2.3199680058476137E-2</c:v>
                </c:pt>
                <c:pt idx="1926">
                  <c:v>2.3197470129013339E-2</c:v>
                </c:pt>
                <c:pt idx="1927">
                  <c:v>2.3195321104268217E-2</c:v>
                </c:pt>
                <c:pt idx="1928">
                  <c:v>2.3193232984147358E-2</c:v>
                </c:pt>
                <c:pt idx="1929">
                  <c:v>2.3193044173456488E-2</c:v>
                </c:pt>
                <c:pt idx="1930">
                  <c:v>2.3191090536804036E-2</c:v>
                </c:pt>
                <c:pt idx="1931">
                  <c:v>2.3189197816250708E-2</c:v>
                </c:pt>
                <c:pt idx="1932">
                  <c:v>2.3189246354482891E-2</c:v>
                </c:pt>
                <c:pt idx="1933">
                  <c:v>2.3185595123091256E-2</c:v>
                </c:pt>
                <c:pt idx="1934">
                  <c:v>2.3183250753345784E-2</c:v>
                </c:pt>
                <c:pt idx="1935">
                  <c:v>2.318159745137573E-2</c:v>
                </c:pt>
                <c:pt idx="1936">
                  <c:v>2.318000506118064E-2</c:v>
                </c:pt>
                <c:pt idx="1937">
                  <c:v>2.317847358268673E-2</c:v>
                </c:pt>
                <c:pt idx="1938">
                  <c:v>2.3177654416117553E-2</c:v>
                </c:pt>
                <c:pt idx="1939">
                  <c:v>2.3176249021429101E-2</c:v>
                </c:pt>
                <c:pt idx="1940">
                  <c:v>2.3176039822910572E-2</c:v>
                </c:pt>
                <c:pt idx="1941">
                  <c:v>2.3173620978217357E-2</c:v>
                </c:pt>
                <c:pt idx="1942">
                  <c:v>2.3172398329574156E-2</c:v>
                </c:pt>
                <c:pt idx="1943">
                  <c:v>2.3171236596158603E-2</c:v>
                </c:pt>
                <c:pt idx="1944">
                  <c:v>2.3170135777923775E-2</c:v>
                </c:pt>
                <c:pt idx="1945">
                  <c:v>2.316909587481146E-2</c:v>
                </c:pt>
                <c:pt idx="1946">
                  <c:v>2.316811688677908E-2</c:v>
                </c:pt>
                <c:pt idx="1947">
                  <c:v>2.3167198813778846E-2</c:v>
                </c:pt>
                <c:pt idx="1948">
                  <c:v>2.316634165576819E-2</c:v>
                </c:pt>
                <c:pt idx="1949">
                  <c:v>2.3165545412706271E-2</c:v>
                </c:pt>
                <c:pt idx="1950">
                  <c:v>2.3164810084557466E-2</c:v>
                </c:pt>
                <c:pt idx="1951">
                  <c:v>2.3164135671287889E-2</c:v>
                </c:pt>
                <c:pt idx="1952">
                  <c:v>2.3163522172865391E-2</c:v>
                </c:pt>
                <c:pt idx="1953">
                  <c:v>2.3162969589261298E-2</c:v>
                </c:pt>
                <c:pt idx="1954">
                  <c:v>2.3162477920450415E-2</c:v>
                </c:pt>
                <c:pt idx="1955">
                  <c:v>2.3161322804132013E-2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245568"/>
        <c:axId val="129247488"/>
      </c:lineChart>
      <c:scatterChart>
        <c:scatterStyle val="lineMarker"/>
        <c:varyColors val="0"/>
        <c:ser>
          <c:idx val="2"/>
          <c:order val="1"/>
          <c:tx>
            <c:v>IMM 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[0]!IMMFRADates</c:f>
              <c:numCache>
                <c:formatCode>ddd\,\ dd\-mmm\-yyyy</c:formatCode>
                <c:ptCount val="15"/>
                <c:pt idx="0">
                  <c:v>42354</c:v>
                </c:pt>
                <c:pt idx="1">
                  <c:v>42445</c:v>
                </c:pt>
                <c:pt idx="2">
                  <c:v>42536</c:v>
                </c:pt>
                <c:pt idx="3">
                  <c:v>42634</c:v>
                </c:pt>
                <c:pt idx="4">
                  <c:v>42725</c:v>
                </c:pt>
                <c:pt idx="5">
                  <c:v>42809</c:v>
                </c:pt>
                <c:pt idx="6">
                  <c:v>42907</c:v>
                </c:pt>
                <c:pt idx="7">
                  <c:v>42998</c:v>
                </c:pt>
                <c:pt idx="8">
                  <c:v>43089</c:v>
                </c:pt>
                <c:pt idx="9">
                  <c:v>43180</c:v>
                </c:pt>
                <c:pt idx="10">
                  <c:v>43271</c:v>
                </c:pt>
                <c:pt idx="11">
                  <c:v>43362</c:v>
                </c:pt>
                <c:pt idx="12">
                  <c:v>43453</c:v>
                </c:pt>
                <c:pt idx="13">
                  <c:v>43544</c:v>
                </c:pt>
                <c:pt idx="14">
                  <c:v>43635</c:v>
                </c:pt>
              </c:numCache>
            </c:numRef>
          </c:xVal>
          <c:yVal>
            <c:numRef>
              <c:f>[0]!IMMFRASeries</c:f>
              <c:numCache>
                <c:formatCode>0.0000%</c:formatCode>
                <c:ptCount val="15"/>
                <c:pt idx="0">
                  <c:v>-4.0500000000000006E-3</c:v>
                </c:pt>
                <c:pt idx="1">
                  <c:v>-4.2500000000000003E-3</c:v>
                </c:pt>
                <c:pt idx="2">
                  <c:v>-4.15E-3</c:v>
                </c:pt>
                <c:pt idx="3">
                  <c:v>-3.7000000000000002E-3</c:v>
                </c:pt>
                <c:pt idx="4">
                  <c:v>-3.1000000000000003E-3</c:v>
                </c:pt>
                <c:pt idx="5">
                  <c:v>-2.2500000000000003E-3</c:v>
                </c:pt>
                <c:pt idx="6">
                  <c:v>-1.2000000000000001E-3</c:v>
                </c:pt>
                <c:pt idx="7">
                  <c:v>0</c:v>
                </c:pt>
                <c:pt idx="8">
                  <c:v>1.1999999999999999E-3</c:v>
                </c:pt>
                <c:pt idx="9">
                  <c:v>2.49E-3</c:v>
                </c:pt>
                <c:pt idx="10">
                  <c:v>3.8600000000000001E-3</c:v>
                </c:pt>
                <c:pt idx="11">
                  <c:v>5.2100000000000002E-3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245568"/>
        <c:axId val="129247488"/>
      </c:scatterChart>
      <c:dateAx>
        <c:axId val="129245568"/>
        <c:scaling>
          <c:orientation val="minMax"/>
          <c:max val="4307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2474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29247488"/>
        <c:scaling>
          <c:orientation val="minMax"/>
          <c:max val="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2924556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42339</c:v>
                </c:pt>
                <c:pt idx="1">
                  <c:v>42340</c:v>
                </c:pt>
                <c:pt idx="2">
                  <c:v>42341</c:v>
                </c:pt>
                <c:pt idx="3">
                  <c:v>42342</c:v>
                </c:pt>
                <c:pt idx="4">
                  <c:v>42345</c:v>
                </c:pt>
                <c:pt idx="5">
                  <c:v>42346</c:v>
                </c:pt>
                <c:pt idx="6">
                  <c:v>42347</c:v>
                </c:pt>
                <c:pt idx="7">
                  <c:v>42348</c:v>
                </c:pt>
                <c:pt idx="8">
                  <c:v>42349</c:v>
                </c:pt>
                <c:pt idx="9">
                  <c:v>42352</c:v>
                </c:pt>
                <c:pt idx="10">
                  <c:v>42353</c:v>
                </c:pt>
                <c:pt idx="11">
                  <c:v>42354</c:v>
                </c:pt>
                <c:pt idx="12">
                  <c:v>42355</c:v>
                </c:pt>
                <c:pt idx="13">
                  <c:v>42356</c:v>
                </c:pt>
                <c:pt idx="14">
                  <c:v>42359</c:v>
                </c:pt>
                <c:pt idx="15">
                  <c:v>42360</c:v>
                </c:pt>
                <c:pt idx="16">
                  <c:v>42361</c:v>
                </c:pt>
                <c:pt idx="17">
                  <c:v>42366</c:v>
                </c:pt>
                <c:pt idx="18">
                  <c:v>42367</c:v>
                </c:pt>
                <c:pt idx="19">
                  <c:v>42368</c:v>
                </c:pt>
                <c:pt idx="20">
                  <c:v>42373</c:v>
                </c:pt>
                <c:pt idx="21">
                  <c:v>42374</c:v>
                </c:pt>
                <c:pt idx="22">
                  <c:v>42376</c:v>
                </c:pt>
                <c:pt idx="23">
                  <c:v>42377</c:v>
                </c:pt>
                <c:pt idx="24">
                  <c:v>42380</c:v>
                </c:pt>
                <c:pt idx="25">
                  <c:v>42381</c:v>
                </c:pt>
                <c:pt idx="26">
                  <c:v>42382</c:v>
                </c:pt>
                <c:pt idx="27">
                  <c:v>42383</c:v>
                </c:pt>
                <c:pt idx="28">
                  <c:v>42384</c:v>
                </c:pt>
                <c:pt idx="29">
                  <c:v>42387</c:v>
                </c:pt>
                <c:pt idx="30">
                  <c:v>42388</c:v>
                </c:pt>
                <c:pt idx="31">
                  <c:v>42389</c:v>
                </c:pt>
                <c:pt idx="32">
                  <c:v>42390</c:v>
                </c:pt>
                <c:pt idx="33">
                  <c:v>42391</c:v>
                </c:pt>
                <c:pt idx="34">
                  <c:v>42394</c:v>
                </c:pt>
                <c:pt idx="35">
                  <c:v>42395</c:v>
                </c:pt>
                <c:pt idx="36">
                  <c:v>42396</c:v>
                </c:pt>
                <c:pt idx="37">
                  <c:v>42397</c:v>
                </c:pt>
                <c:pt idx="38">
                  <c:v>42398</c:v>
                </c:pt>
                <c:pt idx="39">
                  <c:v>42401</c:v>
                </c:pt>
                <c:pt idx="40">
                  <c:v>42402</c:v>
                </c:pt>
                <c:pt idx="41">
                  <c:v>42403</c:v>
                </c:pt>
                <c:pt idx="42">
                  <c:v>42404</c:v>
                </c:pt>
                <c:pt idx="43">
                  <c:v>42405</c:v>
                </c:pt>
                <c:pt idx="44">
                  <c:v>42408</c:v>
                </c:pt>
                <c:pt idx="45">
                  <c:v>42409</c:v>
                </c:pt>
                <c:pt idx="46">
                  <c:v>42410</c:v>
                </c:pt>
                <c:pt idx="47">
                  <c:v>42411</c:v>
                </c:pt>
                <c:pt idx="48">
                  <c:v>42412</c:v>
                </c:pt>
                <c:pt idx="49">
                  <c:v>42415</c:v>
                </c:pt>
                <c:pt idx="50">
                  <c:v>42416</c:v>
                </c:pt>
                <c:pt idx="51">
                  <c:v>42417</c:v>
                </c:pt>
                <c:pt idx="52">
                  <c:v>42418</c:v>
                </c:pt>
                <c:pt idx="53">
                  <c:v>42419</c:v>
                </c:pt>
                <c:pt idx="54">
                  <c:v>42422</c:v>
                </c:pt>
                <c:pt idx="55">
                  <c:v>42423</c:v>
                </c:pt>
                <c:pt idx="56">
                  <c:v>42424</c:v>
                </c:pt>
                <c:pt idx="57">
                  <c:v>42425</c:v>
                </c:pt>
                <c:pt idx="58">
                  <c:v>42426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42436</c:v>
                </c:pt>
                <c:pt idx="65">
                  <c:v>42437</c:v>
                </c:pt>
                <c:pt idx="66">
                  <c:v>42438</c:v>
                </c:pt>
                <c:pt idx="67">
                  <c:v>42439</c:v>
                </c:pt>
                <c:pt idx="68">
                  <c:v>42440</c:v>
                </c:pt>
                <c:pt idx="69">
                  <c:v>42443</c:v>
                </c:pt>
                <c:pt idx="70">
                  <c:v>42444</c:v>
                </c:pt>
                <c:pt idx="71">
                  <c:v>42445</c:v>
                </c:pt>
                <c:pt idx="72">
                  <c:v>42446</c:v>
                </c:pt>
                <c:pt idx="73">
                  <c:v>42447</c:v>
                </c:pt>
                <c:pt idx="74">
                  <c:v>42450</c:v>
                </c:pt>
                <c:pt idx="75">
                  <c:v>42451</c:v>
                </c:pt>
                <c:pt idx="76">
                  <c:v>42452</c:v>
                </c:pt>
                <c:pt idx="77">
                  <c:v>42453</c:v>
                </c:pt>
                <c:pt idx="78">
                  <c:v>42458</c:v>
                </c:pt>
                <c:pt idx="79">
                  <c:v>42459</c:v>
                </c:pt>
                <c:pt idx="80">
                  <c:v>42460</c:v>
                </c:pt>
                <c:pt idx="81">
                  <c:v>42461</c:v>
                </c:pt>
                <c:pt idx="82">
                  <c:v>42464</c:v>
                </c:pt>
                <c:pt idx="83">
                  <c:v>42465</c:v>
                </c:pt>
                <c:pt idx="84">
                  <c:v>42466</c:v>
                </c:pt>
                <c:pt idx="85">
                  <c:v>42467</c:v>
                </c:pt>
                <c:pt idx="86">
                  <c:v>42468</c:v>
                </c:pt>
                <c:pt idx="87">
                  <c:v>42471</c:v>
                </c:pt>
                <c:pt idx="88">
                  <c:v>42472</c:v>
                </c:pt>
                <c:pt idx="89">
                  <c:v>42473</c:v>
                </c:pt>
                <c:pt idx="90">
                  <c:v>42474</c:v>
                </c:pt>
                <c:pt idx="91">
                  <c:v>42475</c:v>
                </c:pt>
                <c:pt idx="92">
                  <c:v>42478</c:v>
                </c:pt>
                <c:pt idx="93">
                  <c:v>42479</c:v>
                </c:pt>
                <c:pt idx="94">
                  <c:v>42480</c:v>
                </c:pt>
                <c:pt idx="95">
                  <c:v>42481</c:v>
                </c:pt>
                <c:pt idx="96">
                  <c:v>42482</c:v>
                </c:pt>
                <c:pt idx="97">
                  <c:v>42485</c:v>
                </c:pt>
                <c:pt idx="98">
                  <c:v>42486</c:v>
                </c:pt>
                <c:pt idx="99">
                  <c:v>42487</c:v>
                </c:pt>
                <c:pt idx="100">
                  <c:v>42488</c:v>
                </c:pt>
                <c:pt idx="101">
                  <c:v>42489</c:v>
                </c:pt>
                <c:pt idx="102">
                  <c:v>42492</c:v>
                </c:pt>
                <c:pt idx="103">
                  <c:v>42493</c:v>
                </c:pt>
                <c:pt idx="104">
                  <c:v>42494</c:v>
                </c:pt>
                <c:pt idx="105">
                  <c:v>42496</c:v>
                </c:pt>
                <c:pt idx="106">
                  <c:v>42499</c:v>
                </c:pt>
                <c:pt idx="107">
                  <c:v>42500</c:v>
                </c:pt>
                <c:pt idx="108">
                  <c:v>42501</c:v>
                </c:pt>
                <c:pt idx="109">
                  <c:v>42502</c:v>
                </c:pt>
                <c:pt idx="110">
                  <c:v>42503</c:v>
                </c:pt>
                <c:pt idx="111">
                  <c:v>42507</c:v>
                </c:pt>
                <c:pt idx="112">
                  <c:v>42508</c:v>
                </c:pt>
                <c:pt idx="113">
                  <c:v>42509</c:v>
                </c:pt>
                <c:pt idx="114">
                  <c:v>42510</c:v>
                </c:pt>
                <c:pt idx="115">
                  <c:v>42513</c:v>
                </c:pt>
                <c:pt idx="116">
                  <c:v>42514</c:v>
                </c:pt>
                <c:pt idx="117">
                  <c:v>42515</c:v>
                </c:pt>
                <c:pt idx="118">
                  <c:v>42516</c:v>
                </c:pt>
                <c:pt idx="119">
                  <c:v>42517</c:v>
                </c:pt>
                <c:pt idx="120">
                  <c:v>42520</c:v>
                </c:pt>
                <c:pt idx="121">
                  <c:v>42521</c:v>
                </c:pt>
                <c:pt idx="122">
                  <c:v>42522</c:v>
                </c:pt>
                <c:pt idx="123">
                  <c:v>42523</c:v>
                </c:pt>
                <c:pt idx="124">
                  <c:v>42524</c:v>
                </c:pt>
                <c:pt idx="125">
                  <c:v>42527</c:v>
                </c:pt>
                <c:pt idx="126">
                  <c:v>42528</c:v>
                </c:pt>
                <c:pt idx="127">
                  <c:v>42529</c:v>
                </c:pt>
                <c:pt idx="128">
                  <c:v>42530</c:v>
                </c:pt>
                <c:pt idx="129">
                  <c:v>42531</c:v>
                </c:pt>
                <c:pt idx="130">
                  <c:v>42534</c:v>
                </c:pt>
                <c:pt idx="131">
                  <c:v>42535</c:v>
                </c:pt>
                <c:pt idx="132">
                  <c:v>42536</c:v>
                </c:pt>
                <c:pt idx="133">
                  <c:v>42537</c:v>
                </c:pt>
                <c:pt idx="134">
                  <c:v>42538</c:v>
                </c:pt>
                <c:pt idx="135">
                  <c:v>42541</c:v>
                </c:pt>
                <c:pt idx="136">
                  <c:v>42542</c:v>
                </c:pt>
                <c:pt idx="137">
                  <c:v>42543</c:v>
                </c:pt>
                <c:pt idx="138">
                  <c:v>42544</c:v>
                </c:pt>
                <c:pt idx="139">
                  <c:v>42548</c:v>
                </c:pt>
                <c:pt idx="140">
                  <c:v>42549</c:v>
                </c:pt>
                <c:pt idx="141">
                  <c:v>42550</c:v>
                </c:pt>
                <c:pt idx="142">
                  <c:v>42551</c:v>
                </c:pt>
                <c:pt idx="143">
                  <c:v>42552</c:v>
                </c:pt>
                <c:pt idx="144">
                  <c:v>42555</c:v>
                </c:pt>
                <c:pt idx="145">
                  <c:v>42556</c:v>
                </c:pt>
                <c:pt idx="146">
                  <c:v>42557</c:v>
                </c:pt>
                <c:pt idx="147">
                  <c:v>42558</c:v>
                </c:pt>
                <c:pt idx="148">
                  <c:v>42559</c:v>
                </c:pt>
                <c:pt idx="149">
                  <c:v>42562</c:v>
                </c:pt>
                <c:pt idx="150">
                  <c:v>42563</c:v>
                </c:pt>
                <c:pt idx="151">
                  <c:v>42564</c:v>
                </c:pt>
                <c:pt idx="152">
                  <c:v>42565</c:v>
                </c:pt>
                <c:pt idx="153">
                  <c:v>42566</c:v>
                </c:pt>
                <c:pt idx="154">
                  <c:v>42569</c:v>
                </c:pt>
                <c:pt idx="155">
                  <c:v>42570</c:v>
                </c:pt>
                <c:pt idx="156">
                  <c:v>42571</c:v>
                </c:pt>
                <c:pt idx="157">
                  <c:v>42572</c:v>
                </c:pt>
                <c:pt idx="158">
                  <c:v>42573</c:v>
                </c:pt>
                <c:pt idx="159">
                  <c:v>42576</c:v>
                </c:pt>
                <c:pt idx="160">
                  <c:v>42577</c:v>
                </c:pt>
                <c:pt idx="161">
                  <c:v>42578</c:v>
                </c:pt>
                <c:pt idx="162">
                  <c:v>42579</c:v>
                </c:pt>
                <c:pt idx="163">
                  <c:v>42580</c:v>
                </c:pt>
                <c:pt idx="164">
                  <c:v>42583</c:v>
                </c:pt>
                <c:pt idx="165">
                  <c:v>42584</c:v>
                </c:pt>
                <c:pt idx="166">
                  <c:v>42585</c:v>
                </c:pt>
                <c:pt idx="167">
                  <c:v>42586</c:v>
                </c:pt>
                <c:pt idx="168">
                  <c:v>42587</c:v>
                </c:pt>
                <c:pt idx="169">
                  <c:v>42590</c:v>
                </c:pt>
                <c:pt idx="170">
                  <c:v>42591</c:v>
                </c:pt>
                <c:pt idx="171">
                  <c:v>42592</c:v>
                </c:pt>
                <c:pt idx="172">
                  <c:v>42593</c:v>
                </c:pt>
                <c:pt idx="173">
                  <c:v>42594</c:v>
                </c:pt>
                <c:pt idx="174">
                  <c:v>42597</c:v>
                </c:pt>
                <c:pt idx="175">
                  <c:v>42598</c:v>
                </c:pt>
                <c:pt idx="176">
                  <c:v>42599</c:v>
                </c:pt>
                <c:pt idx="177">
                  <c:v>42600</c:v>
                </c:pt>
                <c:pt idx="178">
                  <c:v>42601</c:v>
                </c:pt>
                <c:pt idx="179">
                  <c:v>42604</c:v>
                </c:pt>
                <c:pt idx="180">
                  <c:v>42605</c:v>
                </c:pt>
                <c:pt idx="181">
                  <c:v>42606</c:v>
                </c:pt>
                <c:pt idx="182">
                  <c:v>42607</c:v>
                </c:pt>
                <c:pt idx="183">
                  <c:v>42608</c:v>
                </c:pt>
                <c:pt idx="184">
                  <c:v>42611</c:v>
                </c:pt>
                <c:pt idx="185">
                  <c:v>42612</c:v>
                </c:pt>
                <c:pt idx="186">
                  <c:v>42613</c:v>
                </c:pt>
                <c:pt idx="187">
                  <c:v>42614</c:v>
                </c:pt>
                <c:pt idx="188">
                  <c:v>42615</c:v>
                </c:pt>
                <c:pt idx="189">
                  <c:v>42618</c:v>
                </c:pt>
                <c:pt idx="190">
                  <c:v>42619</c:v>
                </c:pt>
                <c:pt idx="191">
                  <c:v>42620</c:v>
                </c:pt>
                <c:pt idx="192">
                  <c:v>42621</c:v>
                </c:pt>
                <c:pt idx="193">
                  <c:v>42622</c:v>
                </c:pt>
                <c:pt idx="194">
                  <c:v>42625</c:v>
                </c:pt>
                <c:pt idx="195">
                  <c:v>42626</c:v>
                </c:pt>
                <c:pt idx="196">
                  <c:v>42627</c:v>
                </c:pt>
                <c:pt idx="197">
                  <c:v>42628</c:v>
                </c:pt>
                <c:pt idx="198">
                  <c:v>42629</c:v>
                </c:pt>
                <c:pt idx="199">
                  <c:v>42632</c:v>
                </c:pt>
                <c:pt idx="200">
                  <c:v>42633</c:v>
                </c:pt>
                <c:pt idx="201">
                  <c:v>42634</c:v>
                </c:pt>
                <c:pt idx="202">
                  <c:v>42635</c:v>
                </c:pt>
                <c:pt idx="203">
                  <c:v>42636</c:v>
                </c:pt>
                <c:pt idx="204">
                  <c:v>42639</c:v>
                </c:pt>
                <c:pt idx="205">
                  <c:v>42640</c:v>
                </c:pt>
                <c:pt idx="206">
                  <c:v>42641</c:v>
                </c:pt>
                <c:pt idx="207">
                  <c:v>42642</c:v>
                </c:pt>
                <c:pt idx="208">
                  <c:v>42643</c:v>
                </c:pt>
                <c:pt idx="209">
                  <c:v>42646</c:v>
                </c:pt>
                <c:pt idx="210">
                  <c:v>42647</c:v>
                </c:pt>
                <c:pt idx="211">
                  <c:v>42648</c:v>
                </c:pt>
                <c:pt idx="212">
                  <c:v>42649</c:v>
                </c:pt>
                <c:pt idx="213">
                  <c:v>42650</c:v>
                </c:pt>
                <c:pt idx="214">
                  <c:v>42653</c:v>
                </c:pt>
                <c:pt idx="215">
                  <c:v>42654</c:v>
                </c:pt>
                <c:pt idx="216">
                  <c:v>42655</c:v>
                </c:pt>
                <c:pt idx="217">
                  <c:v>42656</c:v>
                </c:pt>
                <c:pt idx="218">
                  <c:v>42657</c:v>
                </c:pt>
                <c:pt idx="219">
                  <c:v>42660</c:v>
                </c:pt>
                <c:pt idx="220">
                  <c:v>42661</c:v>
                </c:pt>
                <c:pt idx="221">
                  <c:v>42662</c:v>
                </c:pt>
                <c:pt idx="222">
                  <c:v>42663</c:v>
                </c:pt>
                <c:pt idx="223">
                  <c:v>42664</c:v>
                </c:pt>
                <c:pt idx="224">
                  <c:v>42667</c:v>
                </c:pt>
                <c:pt idx="225">
                  <c:v>42668</c:v>
                </c:pt>
                <c:pt idx="226">
                  <c:v>42669</c:v>
                </c:pt>
                <c:pt idx="227">
                  <c:v>42670</c:v>
                </c:pt>
                <c:pt idx="228">
                  <c:v>42671</c:v>
                </c:pt>
                <c:pt idx="229">
                  <c:v>42674</c:v>
                </c:pt>
                <c:pt idx="230">
                  <c:v>42675</c:v>
                </c:pt>
                <c:pt idx="231">
                  <c:v>42676</c:v>
                </c:pt>
                <c:pt idx="232">
                  <c:v>42677</c:v>
                </c:pt>
                <c:pt idx="233">
                  <c:v>42678</c:v>
                </c:pt>
                <c:pt idx="234">
                  <c:v>42681</c:v>
                </c:pt>
                <c:pt idx="235">
                  <c:v>42682</c:v>
                </c:pt>
                <c:pt idx="236">
                  <c:v>42683</c:v>
                </c:pt>
                <c:pt idx="237">
                  <c:v>42684</c:v>
                </c:pt>
                <c:pt idx="238">
                  <c:v>42685</c:v>
                </c:pt>
                <c:pt idx="239">
                  <c:v>42688</c:v>
                </c:pt>
                <c:pt idx="240">
                  <c:v>42689</c:v>
                </c:pt>
                <c:pt idx="241">
                  <c:v>42690</c:v>
                </c:pt>
                <c:pt idx="242">
                  <c:v>42691</c:v>
                </c:pt>
                <c:pt idx="243">
                  <c:v>42692</c:v>
                </c:pt>
                <c:pt idx="244">
                  <c:v>42695</c:v>
                </c:pt>
                <c:pt idx="245">
                  <c:v>42696</c:v>
                </c:pt>
                <c:pt idx="246">
                  <c:v>42697</c:v>
                </c:pt>
                <c:pt idx="247">
                  <c:v>42698</c:v>
                </c:pt>
                <c:pt idx="248">
                  <c:v>42699</c:v>
                </c:pt>
                <c:pt idx="249">
                  <c:v>42702</c:v>
                </c:pt>
                <c:pt idx="250">
                  <c:v>42703</c:v>
                </c:pt>
                <c:pt idx="251">
                  <c:v>42704</c:v>
                </c:pt>
                <c:pt idx="252">
                  <c:v>42705</c:v>
                </c:pt>
                <c:pt idx="253">
                  <c:v>42706</c:v>
                </c:pt>
                <c:pt idx="254">
                  <c:v>42709</c:v>
                </c:pt>
                <c:pt idx="255">
                  <c:v>42710</c:v>
                </c:pt>
                <c:pt idx="256">
                  <c:v>42711</c:v>
                </c:pt>
                <c:pt idx="257">
                  <c:v>42712</c:v>
                </c:pt>
                <c:pt idx="258">
                  <c:v>42713</c:v>
                </c:pt>
                <c:pt idx="259">
                  <c:v>42716</c:v>
                </c:pt>
                <c:pt idx="260">
                  <c:v>42717</c:v>
                </c:pt>
                <c:pt idx="261">
                  <c:v>42718</c:v>
                </c:pt>
                <c:pt idx="262">
                  <c:v>42719</c:v>
                </c:pt>
                <c:pt idx="263">
                  <c:v>42720</c:v>
                </c:pt>
                <c:pt idx="264">
                  <c:v>42723</c:v>
                </c:pt>
                <c:pt idx="265">
                  <c:v>42724</c:v>
                </c:pt>
                <c:pt idx="266">
                  <c:v>42725</c:v>
                </c:pt>
                <c:pt idx="267">
                  <c:v>42726</c:v>
                </c:pt>
                <c:pt idx="268">
                  <c:v>42727</c:v>
                </c:pt>
                <c:pt idx="269">
                  <c:v>42731</c:v>
                </c:pt>
                <c:pt idx="270">
                  <c:v>42732</c:v>
                </c:pt>
                <c:pt idx="271">
                  <c:v>42733</c:v>
                </c:pt>
                <c:pt idx="272">
                  <c:v>42734</c:v>
                </c:pt>
                <c:pt idx="273">
                  <c:v>42737</c:v>
                </c:pt>
                <c:pt idx="274">
                  <c:v>42738</c:v>
                </c:pt>
                <c:pt idx="275">
                  <c:v>42739</c:v>
                </c:pt>
                <c:pt idx="276">
                  <c:v>42740</c:v>
                </c:pt>
                <c:pt idx="277">
                  <c:v>42744</c:v>
                </c:pt>
                <c:pt idx="278">
                  <c:v>42745</c:v>
                </c:pt>
                <c:pt idx="279">
                  <c:v>42746</c:v>
                </c:pt>
                <c:pt idx="280">
                  <c:v>42747</c:v>
                </c:pt>
                <c:pt idx="281">
                  <c:v>42748</c:v>
                </c:pt>
                <c:pt idx="282">
                  <c:v>42751</c:v>
                </c:pt>
                <c:pt idx="283">
                  <c:v>42752</c:v>
                </c:pt>
                <c:pt idx="284">
                  <c:v>42753</c:v>
                </c:pt>
                <c:pt idx="285">
                  <c:v>42754</c:v>
                </c:pt>
                <c:pt idx="286">
                  <c:v>42755</c:v>
                </c:pt>
                <c:pt idx="287">
                  <c:v>42758</c:v>
                </c:pt>
                <c:pt idx="288">
                  <c:v>42759</c:v>
                </c:pt>
                <c:pt idx="289">
                  <c:v>42760</c:v>
                </c:pt>
                <c:pt idx="290">
                  <c:v>42761</c:v>
                </c:pt>
                <c:pt idx="291">
                  <c:v>42762</c:v>
                </c:pt>
                <c:pt idx="292">
                  <c:v>42765</c:v>
                </c:pt>
                <c:pt idx="293">
                  <c:v>42766</c:v>
                </c:pt>
                <c:pt idx="294">
                  <c:v>42767</c:v>
                </c:pt>
                <c:pt idx="295">
                  <c:v>42768</c:v>
                </c:pt>
                <c:pt idx="296">
                  <c:v>42769</c:v>
                </c:pt>
                <c:pt idx="297">
                  <c:v>42772</c:v>
                </c:pt>
                <c:pt idx="298">
                  <c:v>42773</c:v>
                </c:pt>
                <c:pt idx="299">
                  <c:v>42774</c:v>
                </c:pt>
                <c:pt idx="300">
                  <c:v>42775</c:v>
                </c:pt>
                <c:pt idx="301">
                  <c:v>42776</c:v>
                </c:pt>
                <c:pt idx="302">
                  <c:v>42779</c:v>
                </c:pt>
                <c:pt idx="303">
                  <c:v>42780</c:v>
                </c:pt>
                <c:pt idx="304">
                  <c:v>42781</c:v>
                </c:pt>
                <c:pt idx="305">
                  <c:v>42782</c:v>
                </c:pt>
                <c:pt idx="306">
                  <c:v>42783</c:v>
                </c:pt>
                <c:pt idx="307">
                  <c:v>42786</c:v>
                </c:pt>
                <c:pt idx="308">
                  <c:v>42787</c:v>
                </c:pt>
                <c:pt idx="309">
                  <c:v>42788</c:v>
                </c:pt>
                <c:pt idx="310">
                  <c:v>42789</c:v>
                </c:pt>
                <c:pt idx="311">
                  <c:v>42790</c:v>
                </c:pt>
                <c:pt idx="312">
                  <c:v>42793</c:v>
                </c:pt>
                <c:pt idx="313">
                  <c:v>42794</c:v>
                </c:pt>
                <c:pt idx="314">
                  <c:v>42795</c:v>
                </c:pt>
                <c:pt idx="315">
                  <c:v>42796</c:v>
                </c:pt>
                <c:pt idx="316">
                  <c:v>42797</c:v>
                </c:pt>
                <c:pt idx="317">
                  <c:v>42800</c:v>
                </c:pt>
                <c:pt idx="318">
                  <c:v>42801</c:v>
                </c:pt>
                <c:pt idx="319">
                  <c:v>42802</c:v>
                </c:pt>
                <c:pt idx="320">
                  <c:v>42803</c:v>
                </c:pt>
                <c:pt idx="321">
                  <c:v>42804</c:v>
                </c:pt>
                <c:pt idx="322">
                  <c:v>42807</c:v>
                </c:pt>
                <c:pt idx="323">
                  <c:v>42808</c:v>
                </c:pt>
                <c:pt idx="324">
                  <c:v>42809</c:v>
                </c:pt>
                <c:pt idx="325">
                  <c:v>42810</c:v>
                </c:pt>
                <c:pt idx="326">
                  <c:v>42811</c:v>
                </c:pt>
                <c:pt idx="327">
                  <c:v>42814</c:v>
                </c:pt>
                <c:pt idx="328">
                  <c:v>42815</c:v>
                </c:pt>
                <c:pt idx="329">
                  <c:v>42816</c:v>
                </c:pt>
                <c:pt idx="330">
                  <c:v>42817</c:v>
                </c:pt>
                <c:pt idx="331">
                  <c:v>42818</c:v>
                </c:pt>
                <c:pt idx="332">
                  <c:v>42821</c:v>
                </c:pt>
                <c:pt idx="333">
                  <c:v>42822</c:v>
                </c:pt>
                <c:pt idx="334">
                  <c:v>42823</c:v>
                </c:pt>
                <c:pt idx="335">
                  <c:v>42824</c:v>
                </c:pt>
                <c:pt idx="336">
                  <c:v>42825</c:v>
                </c:pt>
                <c:pt idx="337">
                  <c:v>42828</c:v>
                </c:pt>
                <c:pt idx="338">
                  <c:v>42829</c:v>
                </c:pt>
                <c:pt idx="339">
                  <c:v>42830</c:v>
                </c:pt>
                <c:pt idx="340">
                  <c:v>42831</c:v>
                </c:pt>
                <c:pt idx="341">
                  <c:v>42832</c:v>
                </c:pt>
                <c:pt idx="342">
                  <c:v>42835</c:v>
                </c:pt>
                <c:pt idx="343">
                  <c:v>42836</c:v>
                </c:pt>
                <c:pt idx="344">
                  <c:v>42837</c:v>
                </c:pt>
                <c:pt idx="345">
                  <c:v>42838</c:v>
                </c:pt>
                <c:pt idx="346">
                  <c:v>42843</c:v>
                </c:pt>
                <c:pt idx="347">
                  <c:v>42844</c:v>
                </c:pt>
                <c:pt idx="348">
                  <c:v>42845</c:v>
                </c:pt>
                <c:pt idx="349">
                  <c:v>42846</c:v>
                </c:pt>
                <c:pt idx="350">
                  <c:v>42849</c:v>
                </c:pt>
                <c:pt idx="351">
                  <c:v>42850</c:v>
                </c:pt>
                <c:pt idx="352">
                  <c:v>42851</c:v>
                </c:pt>
                <c:pt idx="353">
                  <c:v>42852</c:v>
                </c:pt>
                <c:pt idx="354">
                  <c:v>42853</c:v>
                </c:pt>
                <c:pt idx="355">
                  <c:v>42857</c:v>
                </c:pt>
                <c:pt idx="356">
                  <c:v>42858</c:v>
                </c:pt>
                <c:pt idx="357">
                  <c:v>42859</c:v>
                </c:pt>
                <c:pt idx="358">
                  <c:v>42860</c:v>
                </c:pt>
                <c:pt idx="359">
                  <c:v>42863</c:v>
                </c:pt>
                <c:pt idx="360">
                  <c:v>42864</c:v>
                </c:pt>
                <c:pt idx="361">
                  <c:v>42865</c:v>
                </c:pt>
                <c:pt idx="362">
                  <c:v>42866</c:v>
                </c:pt>
                <c:pt idx="363">
                  <c:v>42867</c:v>
                </c:pt>
                <c:pt idx="364">
                  <c:v>42870</c:v>
                </c:pt>
                <c:pt idx="365">
                  <c:v>42871</c:v>
                </c:pt>
                <c:pt idx="366">
                  <c:v>42872</c:v>
                </c:pt>
                <c:pt idx="367">
                  <c:v>42873</c:v>
                </c:pt>
                <c:pt idx="368">
                  <c:v>42874</c:v>
                </c:pt>
                <c:pt idx="369">
                  <c:v>42877</c:v>
                </c:pt>
                <c:pt idx="370">
                  <c:v>42878</c:v>
                </c:pt>
                <c:pt idx="371">
                  <c:v>42879</c:v>
                </c:pt>
                <c:pt idx="372">
                  <c:v>42881</c:v>
                </c:pt>
                <c:pt idx="373">
                  <c:v>42884</c:v>
                </c:pt>
                <c:pt idx="374">
                  <c:v>42885</c:v>
                </c:pt>
                <c:pt idx="375">
                  <c:v>42886</c:v>
                </c:pt>
                <c:pt idx="376">
                  <c:v>42887</c:v>
                </c:pt>
                <c:pt idx="377">
                  <c:v>42888</c:v>
                </c:pt>
                <c:pt idx="378">
                  <c:v>42892</c:v>
                </c:pt>
                <c:pt idx="379">
                  <c:v>42893</c:v>
                </c:pt>
                <c:pt idx="380">
                  <c:v>42894</c:v>
                </c:pt>
                <c:pt idx="381">
                  <c:v>42895</c:v>
                </c:pt>
                <c:pt idx="382">
                  <c:v>42898</c:v>
                </c:pt>
                <c:pt idx="383">
                  <c:v>42899</c:v>
                </c:pt>
                <c:pt idx="384">
                  <c:v>42900</c:v>
                </c:pt>
                <c:pt idx="385">
                  <c:v>42901</c:v>
                </c:pt>
                <c:pt idx="386">
                  <c:v>42902</c:v>
                </c:pt>
                <c:pt idx="387">
                  <c:v>42905</c:v>
                </c:pt>
                <c:pt idx="388">
                  <c:v>42906</c:v>
                </c:pt>
                <c:pt idx="389">
                  <c:v>42907</c:v>
                </c:pt>
                <c:pt idx="390">
                  <c:v>42908</c:v>
                </c:pt>
                <c:pt idx="391">
                  <c:v>42912</c:v>
                </c:pt>
                <c:pt idx="392">
                  <c:v>42913</c:v>
                </c:pt>
                <c:pt idx="393">
                  <c:v>42914</c:v>
                </c:pt>
                <c:pt idx="394">
                  <c:v>42915</c:v>
                </c:pt>
                <c:pt idx="395">
                  <c:v>42916</c:v>
                </c:pt>
                <c:pt idx="396">
                  <c:v>42919</c:v>
                </c:pt>
                <c:pt idx="397">
                  <c:v>42920</c:v>
                </c:pt>
                <c:pt idx="398">
                  <c:v>42921</c:v>
                </c:pt>
                <c:pt idx="399">
                  <c:v>42922</c:v>
                </c:pt>
                <c:pt idx="400">
                  <c:v>42923</c:v>
                </c:pt>
                <c:pt idx="401">
                  <c:v>42926</c:v>
                </c:pt>
                <c:pt idx="402">
                  <c:v>42927</c:v>
                </c:pt>
                <c:pt idx="403">
                  <c:v>42928</c:v>
                </c:pt>
                <c:pt idx="404">
                  <c:v>42929</c:v>
                </c:pt>
                <c:pt idx="405">
                  <c:v>42930</c:v>
                </c:pt>
                <c:pt idx="406">
                  <c:v>42933</c:v>
                </c:pt>
                <c:pt idx="407">
                  <c:v>42934</c:v>
                </c:pt>
                <c:pt idx="408">
                  <c:v>42935</c:v>
                </c:pt>
                <c:pt idx="409">
                  <c:v>42936</c:v>
                </c:pt>
                <c:pt idx="410">
                  <c:v>42937</c:v>
                </c:pt>
                <c:pt idx="411">
                  <c:v>42940</c:v>
                </c:pt>
                <c:pt idx="412">
                  <c:v>42941</c:v>
                </c:pt>
                <c:pt idx="413">
                  <c:v>42942</c:v>
                </c:pt>
                <c:pt idx="414">
                  <c:v>42943</c:v>
                </c:pt>
                <c:pt idx="415">
                  <c:v>42944</c:v>
                </c:pt>
                <c:pt idx="416">
                  <c:v>42947</c:v>
                </c:pt>
                <c:pt idx="417">
                  <c:v>42948</c:v>
                </c:pt>
                <c:pt idx="418">
                  <c:v>42949</c:v>
                </c:pt>
                <c:pt idx="419">
                  <c:v>42950</c:v>
                </c:pt>
                <c:pt idx="420">
                  <c:v>42951</c:v>
                </c:pt>
                <c:pt idx="421">
                  <c:v>42954</c:v>
                </c:pt>
                <c:pt idx="422">
                  <c:v>42955</c:v>
                </c:pt>
                <c:pt idx="423">
                  <c:v>42956</c:v>
                </c:pt>
                <c:pt idx="424">
                  <c:v>42957</c:v>
                </c:pt>
                <c:pt idx="425">
                  <c:v>42958</c:v>
                </c:pt>
                <c:pt idx="426">
                  <c:v>42961</c:v>
                </c:pt>
                <c:pt idx="427">
                  <c:v>42962</c:v>
                </c:pt>
                <c:pt idx="428">
                  <c:v>42963</c:v>
                </c:pt>
                <c:pt idx="429">
                  <c:v>42964</c:v>
                </c:pt>
                <c:pt idx="430">
                  <c:v>42965</c:v>
                </c:pt>
                <c:pt idx="431">
                  <c:v>42968</c:v>
                </c:pt>
                <c:pt idx="432">
                  <c:v>42969</c:v>
                </c:pt>
                <c:pt idx="433">
                  <c:v>42970</c:v>
                </c:pt>
                <c:pt idx="434">
                  <c:v>42971</c:v>
                </c:pt>
                <c:pt idx="435">
                  <c:v>42972</c:v>
                </c:pt>
                <c:pt idx="436">
                  <c:v>42975</c:v>
                </c:pt>
                <c:pt idx="437">
                  <c:v>42976</c:v>
                </c:pt>
                <c:pt idx="438">
                  <c:v>42977</c:v>
                </c:pt>
                <c:pt idx="439">
                  <c:v>42978</c:v>
                </c:pt>
                <c:pt idx="440">
                  <c:v>42979</c:v>
                </c:pt>
                <c:pt idx="441">
                  <c:v>42982</c:v>
                </c:pt>
                <c:pt idx="442">
                  <c:v>42983</c:v>
                </c:pt>
                <c:pt idx="443">
                  <c:v>42984</c:v>
                </c:pt>
                <c:pt idx="444">
                  <c:v>42985</c:v>
                </c:pt>
                <c:pt idx="445">
                  <c:v>42986</c:v>
                </c:pt>
                <c:pt idx="446">
                  <c:v>42989</c:v>
                </c:pt>
                <c:pt idx="447">
                  <c:v>42990</c:v>
                </c:pt>
                <c:pt idx="448">
                  <c:v>42991</c:v>
                </c:pt>
                <c:pt idx="449">
                  <c:v>42992</c:v>
                </c:pt>
                <c:pt idx="450">
                  <c:v>42993</c:v>
                </c:pt>
                <c:pt idx="451">
                  <c:v>42996</c:v>
                </c:pt>
                <c:pt idx="452">
                  <c:v>42997</c:v>
                </c:pt>
                <c:pt idx="453">
                  <c:v>42998</c:v>
                </c:pt>
                <c:pt idx="454">
                  <c:v>42999</c:v>
                </c:pt>
                <c:pt idx="455">
                  <c:v>43000</c:v>
                </c:pt>
                <c:pt idx="456">
                  <c:v>43003</c:v>
                </c:pt>
                <c:pt idx="457">
                  <c:v>43004</c:v>
                </c:pt>
                <c:pt idx="458">
                  <c:v>43005</c:v>
                </c:pt>
                <c:pt idx="459">
                  <c:v>43006</c:v>
                </c:pt>
                <c:pt idx="460">
                  <c:v>43007</c:v>
                </c:pt>
                <c:pt idx="461">
                  <c:v>43010</c:v>
                </c:pt>
                <c:pt idx="462">
                  <c:v>43011</c:v>
                </c:pt>
                <c:pt idx="463">
                  <c:v>43012</c:v>
                </c:pt>
                <c:pt idx="464">
                  <c:v>43013</c:v>
                </c:pt>
                <c:pt idx="465">
                  <c:v>43014</c:v>
                </c:pt>
                <c:pt idx="466">
                  <c:v>43017</c:v>
                </c:pt>
                <c:pt idx="467">
                  <c:v>43018</c:v>
                </c:pt>
                <c:pt idx="468">
                  <c:v>43019</c:v>
                </c:pt>
                <c:pt idx="469">
                  <c:v>43020</c:v>
                </c:pt>
                <c:pt idx="470">
                  <c:v>43021</c:v>
                </c:pt>
                <c:pt idx="471">
                  <c:v>43024</c:v>
                </c:pt>
                <c:pt idx="472">
                  <c:v>43025</c:v>
                </c:pt>
                <c:pt idx="473">
                  <c:v>43026</c:v>
                </c:pt>
                <c:pt idx="474">
                  <c:v>43027</c:v>
                </c:pt>
                <c:pt idx="475">
                  <c:v>43028</c:v>
                </c:pt>
                <c:pt idx="476">
                  <c:v>43031</c:v>
                </c:pt>
                <c:pt idx="477">
                  <c:v>43032</c:v>
                </c:pt>
                <c:pt idx="478">
                  <c:v>43033</c:v>
                </c:pt>
                <c:pt idx="479">
                  <c:v>43034</c:v>
                </c:pt>
                <c:pt idx="480">
                  <c:v>43035</c:v>
                </c:pt>
                <c:pt idx="481">
                  <c:v>43038</c:v>
                </c:pt>
                <c:pt idx="482">
                  <c:v>43039</c:v>
                </c:pt>
                <c:pt idx="483">
                  <c:v>43040</c:v>
                </c:pt>
                <c:pt idx="484">
                  <c:v>43041</c:v>
                </c:pt>
                <c:pt idx="485">
                  <c:v>43042</c:v>
                </c:pt>
                <c:pt idx="486">
                  <c:v>43045</c:v>
                </c:pt>
                <c:pt idx="487">
                  <c:v>43046</c:v>
                </c:pt>
                <c:pt idx="488">
                  <c:v>43047</c:v>
                </c:pt>
                <c:pt idx="489">
                  <c:v>43048</c:v>
                </c:pt>
                <c:pt idx="490">
                  <c:v>43049</c:v>
                </c:pt>
                <c:pt idx="491">
                  <c:v>43052</c:v>
                </c:pt>
                <c:pt idx="492">
                  <c:v>43053</c:v>
                </c:pt>
                <c:pt idx="493">
                  <c:v>43054</c:v>
                </c:pt>
                <c:pt idx="494">
                  <c:v>43055</c:v>
                </c:pt>
                <c:pt idx="495">
                  <c:v>43056</c:v>
                </c:pt>
                <c:pt idx="496">
                  <c:v>43059</c:v>
                </c:pt>
                <c:pt idx="497">
                  <c:v>43060</c:v>
                </c:pt>
                <c:pt idx="498">
                  <c:v>43061</c:v>
                </c:pt>
                <c:pt idx="499">
                  <c:v>43062</c:v>
                </c:pt>
                <c:pt idx="500">
                  <c:v>43063</c:v>
                </c:pt>
                <c:pt idx="501">
                  <c:v>43066</c:v>
                </c:pt>
                <c:pt idx="502">
                  <c:v>43067</c:v>
                </c:pt>
                <c:pt idx="503">
                  <c:v>43068</c:v>
                </c:pt>
                <c:pt idx="504">
                  <c:v>43069</c:v>
                </c:pt>
                <c:pt idx="505">
                  <c:v>43070</c:v>
                </c:pt>
                <c:pt idx="506">
                  <c:v>43073</c:v>
                </c:pt>
                <c:pt idx="507">
                  <c:v>43074</c:v>
                </c:pt>
                <c:pt idx="508">
                  <c:v>43075</c:v>
                </c:pt>
                <c:pt idx="509">
                  <c:v>43076</c:v>
                </c:pt>
                <c:pt idx="510">
                  <c:v>43077</c:v>
                </c:pt>
                <c:pt idx="511">
                  <c:v>43080</c:v>
                </c:pt>
                <c:pt idx="512">
                  <c:v>43081</c:v>
                </c:pt>
                <c:pt idx="513">
                  <c:v>43082</c:v>
                </c:pt>
                <c:pt idx="514">
                  <c:v>43083</c:v>
                </c:pt>
                <c:pt idx="515">
                  <c:v>43084</c:v>
                </c:pt>
                <c:pt idx="516">
                  <c:v>43087</c:v>
                </c:pt>
                <c:pt idx="517">
                  <c:v>43088</c:v>
                </c:pt>
                <c:pt idx="518">
                  <c:v>43097</c:v>
                </c:pt>
                <c:pt idx="519">
                  <c:v>43103</c:v>
                </c:pt>
                <c:pt idx="520">
                  <c:v>43109</c:v>
                </c:pt>
                <c:pt idx="521">
                  <c:v>43116</c:v>
                </c:pt>
                <c:pt idx="522">
                  <c:v>43123</c:v>
                </c:pt>
                <c:pt idx="523">
                  <c:v>43130</c:v>
                </c:pt>
                <c:pt idx="524">
                  <c:v>43137</c:v>
                </c:pt>
                <c:pt idx="525">
                  <c:v>43144</c:v>
                </c:pt>
                <c:pt idx="526">
                  <c:v>43151</c:v>
                </c:pt>
                <c:pt idx="527">
                  <c:v>43158</c:v>
                </c:pt>
                <c:pt idx="528">
                  <c:v>43165</c:v>
                </c:pt>
                <c:pt idx="529">
                  <c:v>43172</c:v>
                </c:pt>
                <c:pt idx="530">
                  <c:v>43179</c:v>
                </c:pt>
                <c:pt idx="531">
                  <c:v>43186</c:v>
                </c:pt>
                <c:pt idx="532">
                  <c:v>43195</c:v>
                </c:pt>
                <c:pt idx="533">
                  <c:v>43202</c:v>
                </c:pt>
                <c:pt idx="534">
                  <c:v>43209</c:v>
                </c:pt>
                <c:pt idx="535">
                  <c:v>43216</c:v>
                </c:pt>
                <c:pt idx="536">
                  <c:v>43224</c:v>
                </c:pt>
                <c:pt idx="537">
                  <c:v>43234</c:v>
                </c:pt>
                <c:pt idx="538">
                  <c:v>43238</c:v>
                </c:pt>
                <c:pt idx="539">
                  <c:v>43245</c:v>
                </c:pt>
                <c:pt idx="540">
                  <c:v>43252</c:v>
                </c:pt>
                <c:pt idx="541">
                  <c:v>43259</c:v>
                </c:pt>
                <c:pt idx="542">
                  <c:v>43266</c:v>
                </c:pt>
                <c:pt idx="543">
                  <c:v>43276</c:v>
                </c:pt>
                <c:pt idx="544">
                  <c:v>43280</c:v>
                </c:pt>
                <c:pt idx="545">
                  <c:v>43287</c:v>
                </c:pt>
                <c:pt idx="546">
                  <c:v>43294</c:v>
                </c:pt>
                <c:pt idx="547">
                  <c:v>43301</c:v>
                </c:pt>
                <c:pt idx="548">
                  <c:v>43308</c:v>
                </c:pt>
                <c:pt idx="549">
                  <c:v>43315</c:v>
                </c:pt>
                <c:pt idx="550">
                  <c:v>43322</c:v>
                </c:pt>
                <c:pt idx="551">
                  <c:v>43329</c:v>
                </c:pt>
                <c:pt idx="552">
                  <c:v>43336</c:v>
                </c:pt>
                <c:pt idx="553">
                  <c:v>43343</c:v>
                </c:pt>
                <c:pt idx="554">
                  <c:v>43350</c:v>
                </c:pt>
                <c:pt idx="555">
                  <c:v>43357</c:v>
                </c:pt>
                <c:pt idx="556">
                  <c:v>43364</c:v>
                </c:pt>
                <c:pt idx="557">
                  <c:v>43371</c:v>
                </c:pt>
                <c:pt idx="558">
                  <c:v>43378</c:v>
                </c:pt>
                <c:pt idx="559">
                  <c:v>43385</c:v>
                </c:pt>
                <c:pt idx="560">
                  <c:v>43392</c:v>
                </c:pt>
                <c:pt idx="561">
                  <c:v>43399</c:v>
                </c:pt>
                <c:pt idx="562">
                  <c:v>43406</c:v>
                </c:pt>
                <c:pt idx="563">
                  <c:v>43413</c:v>
                </c:pt>
                <c:pt idx="564">
                  <c:v>43420</c:v>
                </c:pt>
                <c:pt idx="565">
                  <c:v>43427</c:v>
                </c:pt>
                <c:pt idx="566">
                  <c:v>43434</c:v>
                </c:pt>
                <c:pt idx="567">
                  <c:v>43441</c:v>
                </c:pt>
                <c:pt idx="568">
                  <c:v>43448</c:v>
                </c:pt>
                <c:pt idx="569">
                  <c:v>43455</c:v>
                </c:pt>
                <c:pt idx="570">
                  <c:v>43467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43620</c:v>
                </c:pt>
                <c:pt idx="593">
                  <c:v>43628</c:v>
                </c:pt>
                <c:pt idx="594">
                  <c:v>43634</c:v>
                </c:pt>
                <c:pt idx="595">
                  <c:v>43642</c:v>
                </c:pt>
                <c:pt idx="596">
                  <c:v>43649</c:v>
                </c:pt>
                <c:pt idx="597">
                  <c:v>43656</c:v>
                </c:pt>
                <c:pt idx="598">
                  <c:v>43663</c:v>
                </c:pt>
                <c:pt idx="599">
                  <c:v>43670</c:v>
                </c:pt>
                <c:pt idx="600">
                  <c:v>43677</c:v>
                </c:pt>
                <c:pt idx="601">
                  <c:v>43684</c:v>
                </c:pt>
                <c:pt idx="602">
                  <c:v>43691</c:v>
                </c:pt>
                <c:pt idx="603">
                  <c:v>43698</c:v>
                </c:pt>
                <c:pt idx="604">
                  <c:v>43705</c:v>
                </c:pt>
                <c:pt idx="605">
                  <c:v>43712</c:v>
                </c:pt>
                <c:pt idx="606">
                  <c:v>43719</c:v>
                </c:pt>
                <c:pt idx="607">
                  <c:v>43726</c:v>
                </c:pt>
                <c:pt idx="608">
                  <c:v>43733</c:v>
                </c:pt>
                <c:pt idx="609">
                  <c:v>43740</c:v>
                </c:pt>
                <c:pt idx="610">
                  <c:v>43747</c:v>
                </c:pt>
                <c:pt idx="611">
                  <c:v>43754</c:v>
                </c:pt>
                <c:pt idx="612">
                  <c:v>43761</c:v>
                </c:pt>
                <c:pt idx="613">
                  <c:v>43768</c:v>
                </c:pt>
                <c:pt idx="614">
                  <c:v>43775</c:v>
                </c:pt>
                <c:pt idx="615">
                  <c:v>43782</c:v>
                </c:pt>
                <c:pt idx="616">
                  <c:v>43789</c:v>
                </c:pt>
                <c:pt idx="617">
                  <c:v>43796</c:v>
                </c:pt>
                <c:pt idx="618">
                  <c:v>43803</c:v>
                </c:pt>
                <c:pt idx="619">
                  <c:v>43810</c:v>
                </c:pt>
                <c:pt idx="620">
                  <c:v>43817</c:v>
                </c:pt>
                <c:pt idx="621">
                  <c:v>43829</c:v>
                </c:pt>
                <c:pt idx="622">
                  <c:v>43833</c:v>
                </c:pt>
                <c:pt idx="623">
                  <c:v>43839</c:v>
                </c:pt>
                <c:pt idx="624">
                  <c:v>43846</c:v>
                </c:pt>
                <c:pt idx="625">
                  <c:v>43853</c:v>
                </c:pt>
                <c:pt idx="626">
                  <c:v>43860</c:v>
                </c:pt>
                <c:pt idx="627">
                  <c:v>43867</c:v>
                </c:pt>
                <c:pt idx="628">
                  <c:v>43874</c:v>
                </c:pt>
                <c:pt idx="629">
                  <c:v>43881</c:v>
                </c:pt>
                <c:pt idx="630">
                  <c:v>43888</c:v>
                </c:pt>
                <c:pt idx="631">
                  <c:v>43895</c:v>
                </c:pt>
                <c:pt idx="632">
                  <c:v>43902</c:v>
                </c:pt>
                <c:pt idx="633">
                  <c:v>43909</c:v>
                </c:pt>
                <c:pt idx="634">
                  <c:v>43916</c:v>
                </c:pt>
                <c:pt idx="635">
                  <c:v>43923</c:v>
                </c:pt>
                <c:pt idx="636">
                  <c:v>43930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43973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44193</c:v>
                </c:pt>
                <c:pt idx="674">
                  <c:v>44200</c:v>
                </c:pt>
                <c:pt idx="675">
                  <c:v>44204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44330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44568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44708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45065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45426</c:v>
                </c:pt>
                <c:pt idx="850">
                  <c:v>45434</c:v>
                </c:pt>
                <c:pt idx="851">
                  <c:v>45440</c:v>
                </c:pt>
                <c:pt idx="852">
                  <c:v>45447</c:v>
                </c:pt>
                <c:pt idx="853">
                  <c:v>45454</c:v>
                </c:pt>
                <c:pt idx="854">
                  <c:v>45461</c:v>
                </c:pt>
                <c:pt idx="855">
                  <c:v>45469</c:v>
                </c:pt>
                <c:pt idx="856">
                  <c:v>45476</c:v>
                </c:pt>
                <c:pt idx="857">
                  <c:v>45483</c:v>
                </c:pt>
                <c:pt idx="858">
                  <c:v>45490</c:v>
                </c:pt>
                <c:pt idx="859">
                  <c:v>45497</c:v>
                </c:pt>
                <c:pt idx="860">
                  <c:v>45504</c:v>
                </c:pt>
                <c:pt idx="861">
                  <c:v>45511</c:v>
                </c:pt>
                <c:pt idx="862">
                  <c:v>45518</c:v>
                </c:pt>
                <c:pt idx="863">
                  <c:v>45525</c:v>
                </c:pt>
                <c:pt idx="864">
                  <c:v>45532</c:v>
                </c:pt>
                <c:pt idx="865">
                  <c:v>45539</c:v>
                </c:pt>
                <c:pt idx="866">
                  <c:v>45546</c:v>
                </c:pt>
                <c:pt idx="867">
                  <c:v>45553</c:v>
                </c:pt>
                <c:pt idx="868">
                  <c:v>45560</c:v>
                </c:pt>
                <c:pt idx="869">
                  <c:v>45567</c:v>
                </c:pt>
                <c:pt idx="870">
                  <c:v>45574</c:v>
                </c:pt>
                <c:pt idx="871">
                  <c:v>45581</c:v>
                </c:pt>
                <c:pt idx="872">
                  <c:v>45588</c:v>
                </c:pt>
                <c:pt idx="873">
                  <c:v>45595</c:v>
                </c:pt>
                <c:pt idx="874">
                  <c:v>45602</c:v>
                </c:pt>
                <c:pt idx="875">
                  <c:v>45609</c:v>
                </c:pt>
                <c:pt idx="876">
                  <c:v>45616</c:v>
                </c:pt>
                <c:pt idx="877">
                  <c:v>45623</c:v>
                </c:pt>
                <c:pt idx="878">
                  <c:v>45630</c:v>
                </c:pt>
                <c:pt idx="879">
                  <c:v>45637</c:v>
                </c:pt>
                <c:pt idx="880">
                  <c:v>45644</c:v>
                </c:pt>
                <c:pt idx="881">
                  <c:v>45656</c:v>
                </c:pt>
                <c:pt idx="882">
                  <c:v>45660</c:v>
                </c:pt>
                <c:pt idx="883">
                  <c:v>45666</c:v>
                </c:pt>
                <c:pt idx="884">
                  <c:v>45673</c:v>
                </c:pt>
                <c:pt idx="885">
                  <c:v>45680</c:v>
                </c:pt>
                <c:pt idx="886">
                  <c:v>45687</c:v>
                </c:pt>
                <c:pt idx="887">
                  <c:v>45694</c:v>
                </c:pt>
                <c:pt idx="888">
                  <c:v>45701</c:v>
                </c:pt>
                <c:pt idx="889">
                  <c:v>45708</c:v>
                </c:pt>
                <c:pt idx="890">
                  <c:v>45715</c:v>
                </c:pt>
                <c:pt idx="891">
                  <c:v>45722</c:v>
                </c:pt>
                <c:pt idx="892">
                  <c:v>45729</c:v>
                </c:pt>
                <c:pt idx="893">
                  <c:v>45736</c:v>
                </c:pt>
                <c:pt idx="894">
                  <c:v>45743</c:v>
                </c:pt>
                <c:pt idx="895">
                  <c:v>45750</c:v>
                </c:pt>
                <c:pt idx="896">
                  <c:v>45757</c:v>
                </c:pt>
                <c:pt idx="897">
                  <c:v>45764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45807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46021</c:v>
                </c:pt>
                <c:pt idx="934">
                  <c:v>46027</c:v>
                </c:pt>
                <c:pt idx="935">
                  <c:v>46031</c:v>
                </c:pt>
                <c:pt idx="936">
                  <c:v>46038</c:v>
                </c:pt>
                <c:pt idx="937">
                  <c:v>46045</c:v>
                </c:pt>
                <c:pt idx="938">
                  <c:v>46052</c:v>
                </c:pt>
                <c:pt idx="939">
                  <c:v>46059</c:v>
                </c:pt>
                <c:pt idx="940">
                  <c:v>46066</c:v>
                </c:pt>
                <c:pt idx="941">
                  <c:v>46073</c:v>
                </c:pt>
                <c:pt idx="942">
                  <c:v>46080</c:v>
                </c:pt>
                <c:pt idx="943">
                  <c:v>46087</c:v>
                </c:pt>
                <c:pt idx="944">
                  <c:v>46094</c:v>
                </c:pt>
                <c:pt idx="945">
                  <c:v>46101</c:v>
                </c:pt>
                <c:pt idx="946">
                  <c:v>46108</c:v>
                </c:pt>
                <c:pt idx="947">
                  <c:v>46119</c:v>
                </c:pt>
                <c:pt idx="948">
                  <c:v>46122</c:v>
                </c:pt>
                <c:pt idx="949">
                  <c:v>46129</c:v>
                </c:pt>
                <c:pt idx="950">
                  <c:v>46136</c:v>
                </c:pt>
                <c:pt idx="951">
                  <c:v>46146</c:v>
                </c:pt>
                <c:pt idx="952">
                  <c:v>46150</c:v>
                </c:pt>
                <c:pt idx="953">
                  <c:v>46160</c:v>
                </c:pt>
                <c:pt idx="954">
                  <c:v>46164</c:v>
                </c:pt>
                <c:pt idx="955">
                  <c:v>46171</c:v>
                </c:pt>
                <c:pt idx="956">
                  <c:v>46178</c:v>
                </c:pt>
                <c:pt idx="957">
                  <c:v>46185</c:v>
                </c:pt>
                <c:pt idx="958">
                  <c:v>46195</c:v>
                </c:pt>
                <c:pt idx="959">
                  <c:v>46199</c:v>
                </c:pt>
                <c:pt idx="960">
                  <c:v>46206</c:v>
                </c:pt>
                <c:pt idx="961">
                  <c:v>46213</c:v>
                </c:pt>
                <c:pt idx="962">
                  <c:v>46220</c:v>
                </c:pt>
                <c:pt idx="963">
                  <c:v>46227</c:v>
                </c:pt>
                <c:pt idx="964">
                  <c:v>46234</c:v>
                </c:pt>
                <c:pt idx="965">
                  <c:v>46241</c:v>
                </c:pt>
                <c:pt idx="966">
                  <c:v>46248</c:v>
                </c:pt>
                <c:pt idx="967">
                  <c:v>46255</c:v>
                </c:pt>
                <c:pt idx="968">
                  <c:v>46262</c:v>
                </c:pt>
                <c:pt idx="969">
                  <c:v>46269</c:v>
                </c:pt>
                <c:pt idx="970">
                  <c:v>46276</c:v>
                </c:pt>
                <c:pt idx="971">
                  <c:v>46283</c:v>
                </c:pt>
                <c:pt idx="972">
                  <c:v>46290</c:v>
                </c:pt>
                <c:pt idx="973">
                  <c:v>46297</c:v>
                </c:pt>
                <c:pt idx="974">
                  <c:v>46304</c:v>
                </c:pt>
                <c:pt idx="975">
                  <c:v>46311</c:v>
                </c:pt>
                <c:pt idx="976">
                  <c:v>46318</c:v>
                </c:pt>
                <c:pt idx="977">
                  <c:v>46325</c:v>
                </c:pt>
                <c:pt idx="978">
                  <c:v>46332</c:v>
                </c:pt>
                <c:pt idx="979">
                  <c:v>46339</c:v>
                </c:pt>
                <c:pt idx="980">
                  <c:v>46346</c:v>
                </c:pt>
                <c:pt idx="981">
                  <c:v>46353</c:v>
                </c:pt>
                <c:pt idx="982">
                  <c:v>46360</c:v>
                </c:pt>
                <c:pt idx="983">
                  <c:v>46367</c:v>
                </c:pt>
                <c:pt idx="984">
                  <c:v>46374</c:v>
                </c:pt>
                <c:pt idx="985">
                  <c:v>46385</c:v>
                </c:pt>
                <c:pt idx="986">
                  <c:v>46392</c:v>
                </c:pt>
                <c:pt idx="987">
                  <c:v>46398</c:v>
                </c:pt>
                <c:pt idx="988">
                  <c:v>46405</c:v>
                </c:pt>
                <c:pt idx="989">
                  <c:v>46412</c:v>
                </c:pt>
                <c:pt idx="990">
                  <c:v>46419</c:v>
                </c:pt>
                <c:pt idx="991">
                  <c:v>46426</c:v>
                </c:pt>
                <c:pt idx="992">
                  <c:v>46433</c:v>
                </c:pt>
                <c:pt idx="993">
                  <c:v>46440</c:v>
                </c:pt>
                <c:pt idx="994">
                  <c:v>46447</c:v>
                </c:pt>
                <c:pt idx="995">
                  <c:v>46454</c:v>
                </c:pt>
                <c:pt idx="996">
                  <c:v>46461</c:v>
                </c:pt>
                <c:pt idx="997">
                  <c:v>46468</c:v>
                </c:pt>
                <c:pt idx="998">
                  <c:v>46477</c:v>
                </c:pt>
                <c:pt idx="999">
                  <c:v>46482</c:v>
                </c:pt>
                <c:pt idx="1000">
                  <c:v>46489</c:v>
                </c:pt>
                <c:pt idx="1001">
                  <c:v>46496</c:v>
                </c:pt>
                <c:pt idx="1002">
                  <c:v>46503</c:v>
                </c:pt>
                <c:pt idx="1003">
                  <c:v>46510</c:v>
                </c:pt>
                <c:pt idx="1004">
                  <c:v>46518</c:v>
                </c:pt>
                <c:pt idx="1005">
                  <c:v>46526</c:v>
                </c:pt>
                <c:pt idx="1006">
                  <c:v>46532</c:v>
                </c:pt>
                <c:pt idx="1007">
                  <c:v>46539</c:v>
                </c:pt>
                <c:pt idx="1008">
                  <c:v>46546</c:v>
                </c:pt>
                <c:pt idx="1009">
                  <c:v>46553</c:v>
                </c:pt>
                <c:pt idx="1010">
                  <c:v>46560</c:v>
                </c:pt>
                <c:pt idx="1011">
                  <c:v>46568</c:v>
                </c:pt>
                <c:pt idx="1012">
                  <c:v>46575</c:v>
                </c:pt>
                <c:pt idx="1013">
                  <c:v>46582</c:v>
                </c:pt>
                <c:pt idx="1014">
                  <c:v>46589</c:v>
                </c:pt>
                <c:pt idx="1015">
                  <c:v>46596</c:v>
                </c:pt>
                <c:pt idx="1016">
                  <c:v>46603</c:v>
                </c:pt>
                <c:pt idx="1017">
                  <c:v>46610</c:v>
                </c:pt>
                <c:pt idx="1018">
                  <c:v>46617</c:v>
                </c:pt>
                <c:pt idx="1019">
                  <c:v>46624</c:v>
                </c:pt>
                <c:pt idx="1020">
                  <c:v>46631</c:v>
                </c:pt>
                <c:pt idx="1021">
                  <c:v>46638</c:v>
                </c:pt>
                <c:pt idx="1022">
                  <c:v>46645</c:v>
                </c:pt>
                <c:pt idx="1023">
                  <c:v>46652</c:v>
                </c:pt>
                <c:pt idx="1024">
                  <c:v>46659</c:v>
                </c:pt>
                <c:pt idx="1025">
                  <c:v>46666</c:v>
                </c:pt>
                <c:pt idx="1026">
                  <c:v>46673</c:v>
                </c:pt>
                <c:pt idx="1027">
                  <c:v>46680</c:v>
                </c:pt>
                <c:pt idx="1028">
                  <c:v>46687</c:v>
                </c:pt>
                <c:pt idx="1029">
                  <c:v>46694</c:v>
                </c:pt>
                <c:pt idx="1030">
                  <c:v>46701</c:v>
                </c:pt>
                <c:pt idx="1031">
                  <c:v>46708</c:v>
                </c:pt>
                <c:pt idx="1032">
                  <c:v>46715</c:v>
                </c:pt>
                <c:pt idx="1033">
                  <c:v>46722</c:v>
                </c:pt>
                <c:pt idx="1034">
                  <c:v>46729</c:v>
                </c:pt>
                <c:pt idx="1035">
                  <c:v>46736</c:v>
                </c:pt>
                <c:pt idx="1036">
                  <c:v>46743</c:v>
                </c:pt>
                <c:pt idx="1037">
                  <c:v>46750</c:v>
                </c:pt>
                <c:pt idx="1038">
                  <c:v>46757</c:v>
                </c:pt>
                <c:pt idx="1039">
                  <c:v>46764</c:v>
                </c:pt>
                <c:pt idx="1040">
                  <c:v>46771</c:v>
                </c:pt>
                <c:pt idx="1041">
                  <c:v>46778</c:v>
                </c:pt>
                <c:pt idx="1042">
                  <c:v>46785</c:v>
                </c:pt>
                <c:pt idx="1043">
                  <c:v>46792</c:v>
                </c:pt>
                <c:pt idx="1044">
                  <c:v>46799</c:v>
                </c:pt>
                <c:pt idx="1045">
                  <c:v>46806</c:v>
                </c:pt>
                <c:pt idx="1046">
                  <c:v>46813</c:v>
                </c:pt>
                <c:pt idx="1047">
                  <c:v>46820</c:v>
                </c:pt>
                <c:pt idx="1048">
                  <c:v>46827</c:v>
                </c:pt>
                <c:pt idx="1049">
                  <c:v>46834</c:v>
                </c:pt>
                <c:pt idx="1050">
                  <c:v>46841</c:v>
                </c:pt>
                <c:pt idx="1051">
                  <c:v>46848</c:v>
                </c:pt>
                <c:pt idx="1052">
                  <c:v>46855</c:v>
                </c:pt>
                <c:pt idx="1053">
                  <c:v>46863</c:v>
                </c:pt>
                <c:pt idx="1054">
                  <c:v>46870</c:v>
                </c:pt>
                <c:pt idx="1055">
                  <c:v>46877</c:v>
                </c:pt>
                <c:pt idx="1056">
                  <c:v>46884</c:v>
                </c:pt>
                <c:pt idx="1057">
                  <c:v>46891</c:v>
                </c:pt>
                <c:pt idx="1058">
                  <c:v>46899</c:v>
                </c:pt>
                <c:pt idx="1059">
                  <c:v>46905</c:v>
                </c:pt>
                <c:pt idx="1060">
                  <c:v>46912</c:v>
                </c:pt>
                <c:pt idx="1061">
                  <c:v>46919</c:v>
                </c:pt>
                <c:pt idx="1062">
                  <c:v>46926</c:v>
                </c:pt>
                <c:pt idx="1063">
                  <c:v>46933</c:v>
                </c:pt>
                <c:pt idx="1064">
                  <c:v>46940</c:v>
                </c:pt>
                <c:pt idx="1065">
                  <c:v>46947</c:v>
                </c:pt>
                <c:pt idx="1066">
                  <c:v>46954</c:v>
                </c:pt>
                <c:pt idx="1067">
                  <c:v>46961</c:v>
                </c:pt>
                <c:pt idx="1068">
                  <c:v>46968</c:v>
                </c:pt>
                <c:pt idx="1069">
                  <c:v>46975</c:v>
                </c:pt>
                <c:pt idx="1070">
                  <c:v>46982</c:v>
                </c:pt>
                <c:pt idx="1071">
                  <c:v>46989</c:v>
                </c:pt>
                <c:pt idx="1072">
                  <c:v>46996</c:v>
                </c:pt>
                <c:pt idx="1073">
                  <c:v>47003</c:v>
                </c:pt>
                <c:pt idx="1074">
                  <c:v>47010</c:v>
                </c:pt>
                <c:pt idx="1075">
                  <c:v>47017</c:v>
                </c:pt>
                <c:pt idx="1076">
                  <c:v>47024</c:v>
                </c:pt>
                <c:pt idx="1077">
                  <c:v>47031</c:v>
                </c:pt>
                <c:pt idx="1078">
                  <c:v>47038</c:v>
                </c:pt>
                <c:pt idx="1079">
                  <c:v>47045</c:v>
                </c:pt>
                <c:pt idx="1080">
                  <c:v>47052</c:v>
                </c:pt>
                <c:pt idx="1081">
                  <c:v>47059</c:v>
                </c:pt>
                <c:pt idx="1082">
                  <c:v>47066</c:v>
                </c:pt>
                <c:pt idx="1083">
                  <c:v>47073</c:v>
                </c:pt>
                <c:pt idx="1084">
                  <c:v>47080</c:v>
                </c:pt>
                <c:pt idx="1085">
                  <c:v>47087</c:v>
                </c:pt>
                <c:pt idx="1086">
                  <c:v>47094</c:v>
                </c:pt>
                <c:pt idx="1087">
                  <c:v>47101</c:v>
                </c:pt>
                <c:pt idx="1088">
                  <c:v>47108</c:v>
                </c:pt>
                <c:pt idx="1089">
                  <c:v>47116</c:v>
                </c:pt>
                <c:pt idx="1090">
                  <c:v>47123</c:v>
                </c:pt>
                <c:pt idx="1091">
                  <c:v>47130</c:v>
                </c:pt>
                <c:pt idx="1092">
                  <c:v>47137</c:v>
                </c:pt>
                <c:pt idx="1093">
                  <c:v>47144</c:v>
                </c:pt>
                <c:pt idx="1094">
                  <c:v>47151</c:v>
                </c:pt>
                <c:pt idx="1095">
                  <c:v>47158</c:v>
                </c:pt>
                <c:pt idx="1096">
                  <c:v>47165</c:v>
                </c:pt>
                <c:pt idx="1097">
                  <c:v>47172</c:v>
                </c:pt>
                <c:pt idx="1098">
                  <c:v>47179</c:v>
                </c:pt>
                <c:pt idx="1099">
                  <c:v>47186</c:v>
                </c:pt>
                <c:pt idx="1100">
                  <c:v>47193</c:v>
                </c:pt>
                <c:pt idx="1101">
                  <c:v>47200</c:v>
                </c:pt>
                <c:pt idx="1102">
                  <c:v>47211</c:v>
                </c:pt>
                <c:pt idx="1103">
                  <c:v>47214</c:v>
                </c:pt>
                <c:pt idx="1104">
                  <c:v>47221</c:v>
                </c:pt>
                <c:pt idx="1105">
                  <c:v>47228</c:v>
                </c:pt>
                <c:pt idx="1106">
                  <c:v>47235</c:v>
                </c:pt>
                <c:pt idx="1107">
                  <c:v>47242</c:v>
                </c:pt>
                <c:pt idx="1108">
                  <c:v>47252</c:v>
                </c:pt>
                <c:pt idx="1109">
                  <c:v>47256</c:v>
                </c:pt>
                <c:pt idx="1110">
                  <c:v>47263</c:v>
                </c:pt>
                <c:pt idx="1111">
                  <c:v>47270</c:v>
                </c:pt>
                <c:pt idx="1112">
                  <c:v>47277</c:v>
                </c:pt>
                <c:pt idx="1113">
                  <c:v>47284</c:v>
                </c:pt>
                <c:pt idx="1114">
                  <c:v>47294</c:v>
                </c:pt>
                <c:pt idx="1115">
                  <c:v>47298</c:v>
                </c:pt>
                <c:pt idx="1116">
                  <c:v>47305</c:v>
                </c:pt>
                <c:pt idx="1117">
                  <c:v>47312</c:v>
                </c:pt>
                <c:pt idx="1118">
                  <c:v>47319</c:v>
                </c:pt>
                <c:pt idx="1119">
                  <c:v>47326</c:v>
                </c:pt>
                <c:pt idx="1120">
                  <c:v>47333</c:v>
                </c:pt>
                <c:pt idx="1121">
                  <c:v>47340</c:v>
                </c:pt>
                <c:pt idx="1122">
                  <c:v>47347</c:v>
                </c:pt>
                <c:pt idx="1123">
                  <c:v>47354</c:v>
                </c:pt>
                <c:pt idx="1124">
                  <c:v>47361</c:v>
                </c:pt>
                <c:pt idx="1125">
                  <c:v>47368</c:v>
                </c:pt>
                <c:pt idx="1126">
                  <c:v>47375</c:v>
                </c:pt>
                <c:pt idx="1127">
                  <c:v>47382</c:v>
                </c:pt>
                <c:pt idx="1128">
                  <c:v>47389</c:v>
                </c:pt>
                <c:pt idx="1129">
                  <c:v>47396</c:v>
                </c:pt>
                <c:pt idx="1130">
                  <c:v>47403</c:v>
                </c:pt>
                <c:pt idx="1131">
                  <c:v>47410</c:v>
                </c:pt>
                <c:pt idx="1132">
                  <c:v>47417</c:v>
                </c:pt>
                <c:pt idx="1133">
                  <c:v>47424</c:v>
                </c:pt>
                <c:pt idx="1134">
                  <c:v>47431</c:v>
                </c:pt>
                <c:pt idx="1135">
                  <c:v>47438</c:v>
                </c:pt>
                <c:pt idx="1136">
                  <c:v>47445</c:v>
                </c:pt>
                <c:pt idx="1137">
                  <c:v>47452</c:v>
                </c:pt>
                <c:pt idx="1138">
                  <c:v>47459</c:v>
                </c:pt>
                <c:pt idx="1139">
                  <c:v>47466</c:v>
                </c:pt>
                <c:pt idx="1140">
                  <c:v>47473</c:v>
                </c:pt>
                <c:pt idx="1141">
                  <c:v>47485</c:v>
                </c:pt>
                <c:pt idx="1142">
                  <c:v>47490</c:v>
                </c:pt>
                <c:pt idx="1143">
                  <c:v>47497</c:v>
                </c:pt>
                <c:pt idx="1144">
                  <c:v>47504</c:v>
                </c:pt>
                <c:pt idx="1145">
                  <c:v>47511</c:v>
                </c:pt>
                <c:pt idx="1146">
                  <c:v>47518</c:v>
                </c:pt>
                <c:pt idx="1147">
                  <c:v>47525</c:v>
                </c:pt>
                <c:pt idx="1148">
                  <c:v>47532</c:v>
                </c:pt>
                <c:pt idx="1149">
                  <c:v>47539</c:v>
                </c:pt>
                <c:pt idx="1150">
                  <c:v>47546</c:v>
                </c:pt>
                <c:pt idx="1151">
                  <c:v>47553</c:v>
                </c:pt>
                <c:pt idx="1152">
                  <c:v>47560</c:v>
                </c:pt>
                <c:pt idx="1153">
                  <c:v>47567</c:v>
                </c:pt>
                <c:pt idx="1154">
                  <c:v>47574</c:v>
                </c:pt>
                <c:pt idx="1155">
                  <c:v>47581</c:v>
                </c:pt>
                <c:pt idx="1156">
                  <c:v>47588</c:v>
                </c:pt>
                <c:pt idx="1157">
                  <c:v>47597</c:v>
                </c:pt>
                <c:pt idx="1158">
                  <c:v>47602</c:v>
                </c:pt>
                <c:pt idx="1159">
                  <c:v>47609</c:v>
                </c:pt>
                <c:pt idx="1160">
                  <c:v>47616</c:v>
                </c:pt>
                <c:pt idx="1161">
                  <c:v>47623</c:v>
                </c:pt>
                <c:pt idx="1162">
                  <c:v>47630</c:v>
                </c:pt>
                <c:pt idx="1163">
                  <c:v>47638</c:v>
                </c:pt>
                <c:pt idx="1164">
                  <c:v>47646</c:v>
                </c:pt>
                <c:pt idx="1165">
                  <c:v>47652</c:v>
                </c:pt>
                <c:pt idx="1166">
                  <c:v>47660</c:v>
                </c:pt>
                <c:pt idx="1167">
                  <c:v>47667</c:v>
                </c:pt>
                <c:pt idx="1168">
                  <c:v>47674</c:v>
                </c:pt>
                <c:pt idx="1169">
                  <c:v>47681</c:v>
                </c:pt>
                <c:pt idx="1170">
                  <c:v>47688</c:v>
                </c:pt>
                <c:pt idx="1171">
                  <c:v>47695</c:v>
                </c:pt>
                <c:pt idx="1172">
                  <c:v>47702</c:v>
                </c:pt>
                <c:pt idx="1173">
                  <c:v>47709</c:v>
                </c:pt>
                <c:pt idx="1174">
                  <c:v>47716</c:v>
                </c:pt>
                <c:pt idx="1175">
                  <c:v>47723</c:v>
                </c:pt>
                <c:pt idx="1176">
                  <c:v>47730</c:v>
                </c:pt>
                <c:pt idx="1177">
                  <c:v>47737</c:v>
                </c:pt>
                <c:pt idx="1178">
                  <c:v>47744</c:v>
                </c:pt>
                <c:pt idx="1179">
                  <c:v>47751</c:v>
                </c:pt>
                <c:pt idx="1180">
                  <c:v>47758</c:v>
                </c:pt>
                <c:pt idx="1181">
                  <c:v>47765</c:v>
                </c:pt>
                <c:pt idx="1182">
                  <c:v>47772</c:v>
                </c:pt>
                <c:pt idx="1183">
                  <c:v>47779</c:v>
                </c:pt>
                <c:pt idx="1184">
                  <c:v>47786</c:v>
                </c:pt>
                <c:pt idx="1185">
                  <c:v>47793</c:v>
                </c:pt>
                <c:pt idx="1186">
                  <c:v>47800</c:v>
                </c:pt>
                <c:pt idx="1187">
                  <c:v>47807</c:v>
                </c:pt>
                <c:pt idx="1188">
                  <c:v>47814</c:v>
                </c:pt>
                <c:pt idx="1189">
                  <c:v>47821</c:v>
                </c:pt>
                <c:pt idx="1190">
                  <c:v>47828</c:v>
                </c:pt>
                <c:pt idx="1191">
                  <c:v>47835</c:v>
                </c:pt>
                <c:pt idx="1192">
                  <c:v>47847</c:v>
                </c:pt>
                <c:pt idx="1193">
                  <c:v>47851</c:v>
                </c:pt>
                <c:pt idx="1194">
                  <c:v>47857</c:v>
                </c:pt>
                <c:pt idx="1195">
                  <c:v>47864</c:v>
                </c:pt>
                <c:pt idx="1196">
                  <c:v>47871</c:v>
                </c:pt>
                <c:pt idx="1197">
                  <c:v>47878</c:v>
                </c:pt>
                <c:pt idx="1198">
                  <c:v>47885</c:v>
                </c:pt>
                <c:pt idx="1199">
                  <c:v>47892</c:v>
                </c:pt>
                <c:pt idx="1200">
                  <c:v>47899</c:v>
                </c:pt>
                <c:pt idx="1201">
                  <c:v>47906</c:v>
                </c:pt>
                <c:pt idx="1202">
                  <c:v>47913</c:v>
                </c:pt>
                <c:pt idx="1203">
                  <c:v>47920</c:v>
                </c:pt>
                <c:pt idx="1204">
                  <c:v>47927</c:v>
                </c:pt>
                <c:pt idx="1205">
                  <c:v>47934</c:v>
                </c:pt>
                <c:pt idx="1206">
                  <c:v>47941</c:v>
                </c:pt>
                <c:pt idx="1207">
                  <c:v>47948</c:v>
                </c:pt>
                <c:pt idx="1208">
                  <c:v>47955</c:v>
                </c:pt>
                <c:pt idx="1209">
                  <c:v>47962</c:v>
                </c:pt>
                <c:pt idx="1210">
                  <c:v>47970</c:v>
                </c:pt>
                <c:pt idx="1211">
                  <c:v>47976</c:v>
                </c:pt>
                <c:pt idx="1212">
                  <c:v>47983</c:v>
                </c:pt>
                <c:pt idx="1213">
                  <c:v>47991</c:v>
                </c:pt>
                <c:pt idx="1214">
                  <c:v>47997</c:v>
                </c:pt>
                <c:pt idx="1215">
                  <c:v>48004</c:v>
                </c:pt>
                <c:pt idx="1216">
                  <c:v>48011</c:v>
                </c:pt>
                <c:pt idx="1217">
                  <c:v>48018</c:v>
                </c:pt>
                <c:pt idx="1218">
                  <c:v>48025</c:v>
                </c:pt>
                <c:pt idx="1219">
                  <c:v>48032</c:v>
                </c:pt>
                <c:pt idx="1220">
                  <c:v>48039</c:v>
                </c:pt>
                <c:pt idx="1221">
                  <c:v>48046</c:v>
                </c:pt>
                <c:pt idx="1222">
                  <c:v>48053</c:v>
                </c:pt>
                <c:pt idx="1223">
                  <c:v>48060</c:v>
                </c:pt>
                <c:pt idx="1224">
                  <c:v>48067</c:v>
                </c:pt>
                <c:pt idx="1225">
                  <c:v>48074</c:v>
                </c:pt>
                <c:pt idx="1226">
                  <c:v>48081</c:v>
                </c:pt>
                <c:pt idx="1227">
                  <c:v>48088</c:v>
                </c:pt>
                <c:pt idx="1228">
                  <c:v>48095</c:v>
                </c:pt>
                <c:pt idx="1229">
                  <c:v>48102</c:v>
                </c:pt>
                <c:pt idx="1230">
                  <c:v>48109</c:v>
                </c:pt>
                <c:pt idx="1231">
                  <c:v>48116</c:v>
                </c:pt>
                <c:pt idx="1232">
                  <c:v>48123</c:v>
                </c:pt>
                <c:pt idx="1233">
                  <c:v>48130</c:v>
                </c:pt>
                <c:pt idx="1234">
                  <c:v>48137</c:v>
                </c:pt>
                <c:pt idx="1235">
                  <c:v>48144</c:v>
                </c:pt>
                <c:pt idx="1236">
                  <c:v>48151</c:v>
                </c:pt>
                <c:pt idx="1237">
                  <c:v>48158</c:v>
                </c:pt>
                <c:pt idx="1238">
                  <c:v>48165</c:v>
                </c:pt>
                <c:pt idx="1239">
                  <c:v>48172</c:v>
                </c:pt>
                <c:pt idx="1240">
                  <c:v>48179</c:v>
                </c:pt>
                <c:pt idx="1241">
                  <c:v>48186</c:v>
                </c:pt>
                <c:pt idx="1242">
                  <c:v>48193</c:v>
                </c:pt>
                <c:pt idx="1243">
                  <c:v>48200</c:v>
                </c:pt>
                <c:pt idx="1244">
                  <c:v>48212</c:v>
                </c:pt>
                <c:pt idx="1245">
                  <c:v>48218</c:v>
                </c:pt>
                <c:pt idx="1246">
                  <c:v>48222</c:v>
                </c:pt>
                <c:pt idx="1247">
                  <c:v>48229</c:v>
                </c:pt>
                <c:pt idx="1248">
                  <c:v>48236</c:v>
                </c:pt>
                <c:pt idx="1249">
                  <c:v>48243</c:v>
                </c:pt>
                <c:pt idx="1250">
                  <c:v>48250</c:v>
                </c:pt>
                <c:pt idx="1251">
                  <c:v>48257</c:v>
                </c:pt>
                <c:pt idx="1252">
                  <c:v>48264</c:v>
                </c:pt>
                <c:pt idx="1253">
                  <c:v>48271</c:v>
                </c:pt>
                <c:pt idx="1254">
                  <c:v>48278</c:v>
                </c:pt>
                <c:pt idx="1255">
                  <c:v>48285</c:v>
                </c:pt>
                <c:pt idx="1256">
                  <c:v>48292</c:v>
                </c:pt>
                <c:pt idx="1257">
                  <c:v>48303</c:v>
                </c:pt>
                <c:pt idx="1258">
                  <c:v>48306</c:v>
                </c:pt>
                <c:pt idx="1259">
                  <c:v>48313</c:v>
                </c:pt>
                <c:pt idx="1260">
                  <c:v>48320</c:v>
                </c:pt>
                <c:pt idx="1261">
                  <c:v>48327</c:v>
                </c:pt>
                <c:pt idx="1262">
                  <c:v>48334</c:v>
                </c:pt>
                <c:pt idx="1263">
                  <c:v>48344</c:v>
                </c:pt>
                <c:pt idx="1264">
                  <c:v>48348</c:v>
                </c:pt>
                <c:pt idx="1265">
                  <c:v>48355</c:v>
                </c:pt>
                <c:pt idx="1266">
                  <c:v>48362</c:v>
                </c:pt>
                <c:pt idx="1267">
                  <c:v>48369</c:v>
                </c:pt>
                <c:pt idx="1268">
                  <c:v>48376</c:v>
                </c:pt>
                <c:pt idx="1269">
                  <c:v>48383</c:v>
                </c:pt>
                <c:pt idx="1270">
                  <c:v>48393</c:v>
                </c:pt>
                <c:pt idx="1271">
                  <c:v>48397</c:v>
                </c:pt>
                <c:pt idx="1272">
                  <c:v>48404</c:v>
                </c:pt>
                <c:pt idx="1273">
                  <c:v>48411</c:v>
                </c:pt>
                <c:pt idx="1274">
                  <c:v>48418</c:v>
                </c:pt>
                <c:pt idx="1275">
                  <c:v>48425</c:v>
                </c:pt>
                <c:pt idx="1276">
                  <c:v>48432</c:v>
                </c:pt>
                <c:pt idx="1277">
                  <c:v>48439</c:v>
                </c:pt>
                <c:pt idx="1278">
                  <c:v>48446</c:v>
                </c:pt>
                <c:pt idx="1279">
                  <c:v>48453</c:v>
                </c:pt>
                <c:pt idx="1280">
                  <c:v>48460</c:v>
                </c:pt>
                <c:pt idx="1281">
                  <c:v>48467</c:v>
                </c:pt>
                <c:pt idx="1282">
                  <c:v>48474</c:v>
                </c:pt>
                <c:pt idx="1283">
                  <c:v>48481</c:v>
                </c:pt>
                <c:pt idx="1284">
                  <c:v>48488</c:v>
                </c:pt>
                <c:pt idx="1285">
                  <c:v>48495</c:v>
                </c:pt>
                <c:pt idx="1286">
                  <c:v>48502</c:v>
                </c:pt>
                <c:pt idx="1287">
                  <c:v>48509</c:v>
                </c:pt>
                <c:pt idx="1288">
                  <c:v>48516</c:v>
                </c:pt>
                <c:pt idx="1289">
                  <c:v>48523</c:v>
                </c:pt>
                <c:pt idx="1290">
                  <c:v>48530</c:v>
                </c:pt>
                <c:pt idx="1291">
                  <c:v>48537</c:v>
                </c:pt>
                <c:pt idx="1292">
                  <c:v>48544</c:v>
                </c:pt>
                <c:pt idx="1293">
                  <c:v>48551</c:v>
                </c:pt>
                <c:pt idx="1294">
                  <c:v>48558</c:v>
                </c:pt>
                <c:pt idx="1295">
                  <c:v>48565</c:v>
                </c:pt>
                <c:pt idx="1296">
                  <c:v>48575</c:v>
                </c:pt>
                <c:pt idx="1297">
                  <c:v>48582</c:v>
                </c:pt>
                <c:pt idx="1298">
                  <c:v>48589</c:v>
                </c:pt>
                <c:pt idx="1299">
                  <c:v>48593</c:v>
                </c:pt>
                <c:pt idx="1300">
                  <c:v>48600</c:v>
                </c:pt>
                <c:pt idx="1301">
                  <c:v>48607</c:v>
                </c:pt>
                <c:pt idx="1302">
                  <c:v>48614</c:v>
                </c:pt>
                <c:pt idx="1303">
                  <c:v>48621</c:v>
                </c:pt>
                <c:pt idx="1304">
                  <c:v>48628</c:v>
                </c:pt>
                <c:pt idx="1305">
                  <c:v>48635</c:v>
                </c:pt>
                <c:pt idx="1306">
                  <c:v>48642</c:v>
                </c:pt>
                <c:pt idx="1307">
                  <c:v>48649</c:v>
                </c:pt>
                <c:pt idx="1308">
                  <c:v>48656</c:v>
                </c:pt>
                <c:pt idx="1309">
                  <c:v>48663</c:v>
                </c:pt>
                <c:pt idx="1310">
                  <c:v>48670</c:v>
                </c:pt>
                <c:pt idx="1311">
                  <c:v>48677</c:v>
                </c:pt>
                <c:pt idx="1312">
                  <c:v>48688</c:v>
                </c:pt>
                <c:pt idx="1313">
                  <c:v>48691</c:v>
                </c:pt>
                <c:pt idx="1314">
                  <c:v>48698</c:v>
                </c:pt>
                <c:pt idx="1315">
                  <c:v>48705</c:v>
                </c:pt>
                <c:pt idx="1316">
                  <c:v>48712</c:v>
                </c:pt>
                <c:pt idx="1317">
                  <c:v>48719</c:v>
                </c:pt>
                <c:pt idx="1318">
                  <c:v>48729</c:v>
                </c:pt>
                <c:pt idx="1319">
                  <c:v>48733</c:v>
                </c:pt>
                <c:pt idx="1320">
                  <c:v>48740</c:v>
                </c:pt>
                <c:pt idx="1321">
                  <c:v>48747</c:v>
                </c:pt>
                <c:pt idx="1322">
                  <c:v>48757</c:v>
                </c:pt>
                <c:pt idx="1323">
                  <c:v>48761</c:v>
                </c:pt>
                <c:pt idx="1324">
                  <c:v>48768</c:v>
                </c:pt>
                <c:pt idx="1325">
                  <c:v>48775</c:v>
                </c:pt>
                <c:pt idx="1326">
                  <c:v>48782</c:v>
                </c:pt>
                <c:pt idx="1327">
                  <c:v>48789</c:v>
                </c:pt>
                <c:pt idx="1328">
                  <c:v>48796</c:v>
                </c:pt>
                <c:pt idx="1329">
                  <c:v>48803</c:v>
                </c:pt>
                <c:pt idx="1330">
                  <c:v>48810</c:v>
                </c:pt>
                <c:pt idx="1331">
                  <c:v>48817</c:v>
                </c:pt>
                <c:pt idx="1332">
                  <c:v>48824</c:v>
                </c:pt>
                <c:pt idx="1333">
                  <c:v>48831</c:v>
                </c:pt>
                <c:pt idx="1334">
                  <c:v>48838</c:v>
                </c:pt>
                <c:pt idx="1335">
                  <c:v>48845</c:v>
                </c:pt>
                <c:pt idx="1336">
                  <c:v>48852</c:v>
                </c:pt>
                <c:pt idx="1337">
                  <c:v>48859</c:v>
                </c:pt>
                <c:pt idx="1338">
                  <c:v>48866</c:v>
                </c:pt>
                <c:pt idx="1339">
                  <c:v>48873</c:v>
                </c:pt>
                <c:pt idx="1340">
                  <c:v>48880</c:v>
                </c:pt>
                <c:pt idx="1341">
                  <c:v>48887</c:v>
                </c:pt>
                <c:pt idx="1342">
                  <c:v>48894</c:v>
                </c:pt>
                <c:pt idx="1343">
                  <c:v>48901</c:v>
                </c:pt>
                <c:pt idx="1344">
                  <c:v>48908</c:v>
                </c:pt>
                <c:pt idx="1345">
                  <c:v>48915</c:v>
                </c:pt>
                <c:pt idx="1346">
                  <c:v>48922</c:v>
                </c:pt>
                <c:pt idx="1347">
                  <c:v>48929</c:v>
                </c:pt>
                <c:pt idx="1348">
                  <c:v>48936</c:v>
                </c:pt>
                <c:pt idx="1349">
                  <c:v>48943</c:v>
                </c:pt>
                <c:pt idx="1350">
                  <c:v>48953</c:v>
                </c:pt>
                <c:pt idx="1351">
                  <c:v>48957</c:v>
                </c:pt>
                <c:pt idx="1352">
                  <c:v>48964</c:v>
                </c:pt>
                <c:pt idx="1353">
                  <c:v>48971</c:v>
                </c:pt>
                <c:pt idx="1354">
                  <c:v>48978</c:v>
                </c:pt>
                <c:pt idx="1355">
                  <c:v>48985</c:v>
                </c:pt>
                <c:pt idx="1356">
                  <c:v>48992</c:v>
                </c:pt>
                <c:pt idx="1357">
                  <c:v>48999</c:v>
                </c:pt>
                <c:pt idx="1358">
                  <c:v>49006</c:v>
                </c:pt>
                <c:pt idx="1359">
                  <c:v>49013</c:v>
                </c:pt>
                <c:pt idx="1360">
                  <c:v>49020</c:v>
                </c:pt>
                <c:pt idx="1361">
                  <c:v>49027</c:v>
                </c:pt>
                <c:pt idx="1362">
                  <c:v>49034</c:v>
                </c:pt>
                <c:pt idx="1363">
                  <c:v>49045</c:v>
                </c:pt>
                <c:pt idx="1364">
                  <c:v>49048</c:v>
                </c:pt>
                <c:pt idx="1365">
                  <c:v>49055</c:v>
                </c:pt>
                <c:pt idx="1366">
                  <c:v>49062</c:v>
                </c:pt>
                <c:pt idx="1367">
                  <c:v>49069</c:v>
                </c:pt>
                <c:pt idx="1368">
                  <c:v>49076</c:v>
                </c:pt>
                <c:pt idx="1369">
                  <c:v>49086</c:v>
                </c:pt>
                <c:pt idx="1370">
                  <c:v>49090</c:v>
                </c:pt>
                <c:pt idx="1371">
                  <c:v>49097</c:v>
                </c:pt>
                <c:pt idx="1372">
                  <c:v>49104</c:v>
                </c:pt>
                <c:pt idx="1373">
                  <c:v>49111</c:v>
                </c:pt>
                <c:pt idx="1374">
                  <c:v>49121</c:v>
                </c:pt>
                <c:pt idx="1375">
                  <c:v>49125</c:v>
                </c:pt>
                <c:pt idx="1376">
                  <c:v>49132</c:v>
                </c:pt>
                <c:pt idx="1377">
                  <c:v>49139</c:v>
                </c:pt>
                <c:pt idx="1378">
                  <c:v>49146</c:v>
                </c:pt>
                <c:pt idx="1379">
                  <c:v>49153</c:v>
                </c:pt>
                <c:pt idx="1380">
                  <c:v>49160</c:v>
                </c:pt>
                <c:pt idx="1381">
                  <c:v>49167</c:v>
                </c:pt>
                <c:pt idx="1382">
                  <c:v>49174</c:v>
                </c:pt>
                <c:pt idx="1383">
                  <c:v>49181</c:v>
                </c:pt>
                <c:pt idx="1384">
                  <c:v>49188</c:v>
                </c:pt>
                <c:pt idx="1385">
                  <c:v>49195</c:v>
                </c:pt>
                <c:pt idx="1386">
                  <c:v>49202</c:v>
                </c:pt>
                <c:pt idx="1387">
                  <c:v>49209</c:v>
                </c:pt>
                <c:pt idx="1388">
                  <c:v>49216</c:v>
                </c:pt>
                <c:pt idx="1389">
                  <c:v>49223</c:v>
                </c:pt>
                <c:pt idx="1390">
                  <c:v>49230</c:v>
                </c:pt>
                <c:pt idx="1391">
                  <c:v>49237</c:v>
                </c:pt>
                <c:pt idx="1392">
                  <c:v>49244</c:v>
                </c:pt>
                <c:pt idx="1393">
                  <c:v>49251</c:v>
                </c:pt>
                <c:pt idx="1394">
                  <c:v>49258</c:v>
                </c:pt>
                <c:pt idx="1395">
                  <c:v>49265</c:v>
                </c:pt>
                <c:pt idx="1396">
                  <c:v>49272</c:v>
                </c:pt>
                <c:pt idx="1397">
                  <c:v>49279</c:v>
                </c:pt>
                <c:pt idx="1398">
                  <c:v>49286</c:v>
                </c:pt>
                <c:pt idx="1399">
                  <c:v>49293</c:v>
                </c:pt>
                <c:pt idx="1400">
                  <c:v>49300</c:v>
                </c:pt>
                <c:pt idx="1401">
                  <c:v>49307</c:v>
                </c:pt>
                <c:pt idx="1402">
                  <c:v>49314</c:v>
                </c:pt>
                <c:pt idx="1403">
                  <c:v>49321</c:v>
                </c:pt>
                <c:pt idx="1404">
                  <c:v>49328</c:v>
                </c:pt>
                <c:pt idx="1405">
                  <c:v>49335</c:v>
                </c:pt>
                <c:pt idx="1406">
                  <c:v>49342</c:v>
                </c:pt>
                <c:pt idx="1407">
                  <c:v>49349</c:v>
                </c:pt>
                <c:pt idx="1408">
                  <c:v>49356</c:v>
                </c:pt>
                <c:pt idx="1409">
                  <c:v>49363</c:v>
                </c:pt>
                <c:pt idx="1410">
                  <c:v>49370</c:v>
                </c:pt>
                <c:pt idx="1411">
                  <c:v>49377</c:v>
                </c:pt>
                <c:pt idx="1412">
                  <c:v>49384</c:v>
                </c:pt>
                <c:pt idx="1413">
                  <c:v>49395</c:v>
                </c:pt>
                <c:pt idx="1414">
                  <c:v>49398</c:v>
                </c:pt>
                <c:pt idx="1415">
                  <c:v>49405</c:v>
                </c:pt>
                <c:pt idx="1416">
                  <c:v>49412</c:v>
                </c:pt>
                <c:pt idx="1417">
                  <c:v>49419</c:v>
                </c:pt>
                <c:pt idx="1418">
                  <c:v>49426</c:v>
                </c:pt>
                <c:pt idx="1419">
                  <c:v>49436</c:v>
                </c:pt>
                <c:pt idx="1420">
                  <c:v>49440</c:v>
                </c:pt>
                <c:pt idx="1421">
                  <c:v>49447</c:v>
                </c:pt>
                <c:pt idx="1422">
                  <c:v>49454</c:v>
                </c:pt>
                <c:pt idx="1423">
                  <c:v>49461</c:v>
                </c:pt>
                <c:pt idx="1424">
                  <c:v>49468</c:v>
                </c:pt>
                <c:pt idx="1425">
                  <c:v>49475</c:v>
                </c:pt>
                <c:pt idx="1426">
                  <c:v>49485</c:v>
                </c:pt>
                <c:pt idx="1427">
                  <c:v>49489</c:v>
                </c:pt>
                <c:pt idx="1428">
                  <c:v>49496</c:v>
                </c:pt>
                <c:pt idx="1429">
                  <c:v>49503</c:v>
                </c:pt>
                <c:pt idx="1430">
                  <c:v>49510</c:v>
                </c:pt>
                <c:pt idx="1431">
                  <c:v>49517</c:v>
                </c:pt>
                <c:pt idx="1432">
                  <c:v>49524</c:v>
                </c:pt>
                <c:pt idx="1433">
                  <c:v>49531</c:v>
                </c:pt>
                <c:pt idx="1434">
                  <c:v>49538</c:v>
                </c:pt>
                <c:pt idx="1435">
                  <c:v>49545</c:v>
                </c:pt>
                <c:pt idx="1436">
                  <c:v>49552</c:v>
                </c:pt>
                <c:pt idx="1437">
                  <c:v>49559</c:v>
                </c:pt>
                <c:pt idx="1438">
                  <c:v>49566</c:v>
                </c:pt>
                <c:pt idx="1439">
                  <c:v>49573</c:v>
                </c:pt>
                <c:pt idx="1440">
                  <c:v>49580</c:v>
                </c:pt>
                <c:pt idx="1441">
                  <c:v>49587</c:v>
                </c:pt>
                <c:pt idx="1442">
                  <c:v>49594</c:v>
                </c:pt>
                <c:pt idx="1443">
                  <c:v>49601</c:v>
                </c:pt>
                <c:pt idx="1444">
                  <c:v>49608</c:v>
                </c:pt>
                <c:pt idx="1445">
                  <c:v>49615</c:v>
                </c:pt>
                <c:pt idx="1446">
                  <c:v>49622</c:v>
                </c:pt>
                <c:pt idx="1447">
                  <c:v>49629</c:v>
                </c:pt>
                <c:pt idx="1448">
                  <c:v>49636</c:v>
                </c:pt>
                <c:pt idx="1449">
                  <c:v>49643</c:v>
                </c:pt>
                <c:pt idx="1450">
                  <c:v>49650</c:v>
                </c:pt>
                <c:pt idx="1451">
                  <c:v>49657</c:v>
                </c:pt>
                <c:pt idx="1452">
                  <c:v>49664</c:v>
                </c:pt>
                <c:pt idx="1453">
                  <c:v>49676</c:v>
                </c:pt>
                <c:pt idx="1454">
                  <c:v>49681</c:v>
                </c:pt>
                <c:pt idx="1455">
                  <c:v>49688</c:v>
                </c:pt>
                <c:pt idx="1456">
                  <c:v>49695</c:v>
                </c:pt>
                <c:pt idx="1457">
                  <c:v>49702</c:v>
                </c:pt>
                <c:pt idx="1458">
                  <c:v>49709</c:v>
                </c:pt>
                <c:pt idx="1459">
                  <c:v>49716</c:v>
                </c:pt>
                <c:pt idx="1460">
                  <c:v>49723</c:v>
                </c:pt>
                <c:pt idx="1461">
                  <c:v>49730</c:v>
                </c:pt>
                <c:pt idx="1462">
                  <c:v>49737</c:v>
                </c:pt>
                <c:pt idx="1463">
                  <c:v>49744</c:v>
                </c:pt>
                <c:pt idx="1464">
                  <c:v>49751</c:v>
                </c:pt>
                <c:pt idx="1465">
                  <c:v>49758</c:v>
                </c:pt>
                <c:pt idx="1466">
                  <c:v>49765</c:v>
                </c:pt>
                <c:pt idx="1467">
                  <c:v>49772</c:v>
                </c:pt>
                <c:pt idx="1468">
                  <c:v>49781</c:v>
                </c:pt>
                <c:pt idx="1469">
                  <c:v>49786</c:v>
                </c:pt>
                <c:pt idx="1470">
                  <c:v>49793</c:v>
                </c:pt>
                <c:pt idx="1471">
                  <c:v>49801</c:v>
                </c:pt>
                <c:pt idx="1472">
                  <c:v>49808</c:v>
                </c:pt>
                <c:pt idx="1473">
                  <c:v>49815</c:v>
                </c:pt>
                <c:pt idx="1474">
                  <c:v>49822</c:v>
                </c:pt>
                <c:pt idx="1475">
                  <c:v>49830</c:v>
                </c:pt>
                <c:pt idx="1476">
                  <c:v>49836</c:v>
                </c:pt>
                <c:pt idx="1477">
                  <c:v>49843</c:v>
                </c:pt>
                <c:pt idx="1478">
                  <c:v>49851</c:v>
                </c:pt>
                <c:pt idx="1479">
                  <c:v>49858</c:v>
                </c:pt>
                <c:pt idx="1480">
                  <c:v>49865</c:v>
                </c:pt>
                <c:pt idx="1481">
                  <c:v>49872</c:v>
                </c:pt>
                <c:pt idx="1482">
                  <c:v>49879</c:v>
                </c:pt>
                <c:pt idx="1483">
                  <c:v>49886</c:v>
                </c:pt>
                <c:pt idx="1484">
                  <c:v>49893</c:v>
                </c:pt>
                <c:pt idx="1485">
                  <c:v>49900</c:v>
                </c:pt>
                <c:pt idx="1486">
                  <c:v>49907</c:v>
                </c:pt>
                <c:pt idx="1487">
                  <c:v>49914</c:v>
                </c:pt>
                <c:pt idx="1488">
                  <c:v>49921</c:v>
                </c:pt>
                <c:pt idx="1489">
                  <c:v>49928</c:v>
                </c:pt>
                <c:pt idx="1490">
                  <c:v>49935</c:v>
                </c:pt>
                <c:pt idx="1491">
                  <c:v>49942</c:v>
                </c:pt>
                <c:pt idx="1492">
                  <c:v>49949</c:v>
                </c:pt>
                <c:pt idx="1493">
                  <c:v>49956</c:v>
                </c:pt>
                <c:pt idx="1494">
                  <c:v>49963</c:v>
                </c:pt>
                <c:pt idx="1495">
                  <c:v>49970</c:v>
                </c:pt>
                <c:pt idx="1496">
                  <c:v>49977</c:v>
                </c:pt>
                <c:pt idx="1497">
                  <c:v>49984</c:v>
                </c:pt>
                <c:pt idx="1498">
                  <c:v>49991</c:v>
                </c:pt>
                <c:pt idx="1499">
                  <c:v>49998</c:v>
                </c:pt>
                <c:pt idx="1500">
                  <c:v>50005</c:v>
                </c:pt>
                <c:pt idx="1501">
                  <c:v>50012</c:v>
                </c:pt>
                <c:pt idx="1502">
                  <c:v>50019</c:v>
                </c:pt>
                <c:pt idx="1503">
                  <c:v>50026</c:v>
                </c:pt>
                <c:pt idx="1504">
                  <c:v>50038</c:v>
                </c:pt>
                <c:pt idx="1505">
                  <c:v>50042</c:v>
                </c:pt>
                <c:pt idx="1506">
                  <c:v>50048</c:v>
                </c:pt>
                <c:pt idx="1507">
                  <c:v>50054</c:v>
                </c:pt>
                <c:pt idx="1508">
                  <c:v>50061</c:v>
                </c:pt>
                <c:pt idx="1509">
                  <c:v>50068</c:v>
                </c:pt>
                <c:pt idx="1510">
                  <c:v>50075</c:v>
                </c:pt>
                <c:pt idx="1511">
                  <c:v>50082</c:v>
                </c:pt>
                <c:pt idx="1512">
                  <c:v>50089</c:v>
                </c:pt>
                <c:pt idx="1513">
                  <c:v>50096</c:v>
                </c:pt>
                <c:pt idx="1514">
                  <c:v>50103</c:v>
                </c:pt>
                <c:pt idx="1515">
                  <c:v>50110</c:v>
                </c:pt>
                <c:pt idx="1516">
                  <c:v>50117</c:v>
                </c:pt>
                <c:pt idx="1517">
                  <c:v>50124</c:v>
                </c:pt>
                <c:pt idx="1518">
                  <c:v>50131</c:v>
                </c:pt>
                <c:pt idx="1519">
                  <c:v>50139</c:v>
                </c:pt>
                <c:pt idx="1520">
                  <c:v>50146</c:v>
                </c:pt>
                <c:pt idx="1521">
                  <c:v>50153</c:v>
                </c:pt>
                <c:pt idx="1522">
                  <c:v>50160</c:v>
                </c:pt>
                <c:pt idx="1523">
                  <c:v>50167</c:v>
                </c:pt>
                <c:pt idx="1524">
                  <c:v>50175</c:v>
                </c:pt>
                <c:pt idx="1525">
                  <c:v>50181</c:v>
                </c:pt>
                <c:pt idx="1526">
                  <c:v>50188</c:v>
                </c:pt>
                <c:pt idx="1527">
                  <c:v>50195</c:v>
                </c:pt>
                <c:pt idx="1528">
                  <c:v>50202</c:v>
                </c:pt>
                <c:pt idx="1529">
                  <c:v>50209</c:v>
                </c:pt>
                <c:pt idx="1530">
                  <c:v>50216</c:v>
                </c:pt>
                <c:pt idx="1531">
                  <c:v>50223</c:v>
                </c:pt>
                <c:pt idx="1532">
                  <c:v>50230</c:v>
                </c:pt>
                <c:pt idx="1533">
                  <c:v>50237</c:v>
                </c:pt>
                <c:pt idx="1534">
                  <c:v>50244</c:v>
                </c:pt>
                <c:pt idx="1535">
                  <c:v>50251</c:v>
                </c:pt>
                <c:pt idx="1536">
                  <c:v>50258</c:v>
                </c:pt>
                <c:pt idx="1537">
                  <c:v>50265</c:v>
                </c:pt>
                <c:pt idx="1538">
                  <c:v>50272</c:v>
                </c:pt>
                <c:pt idx="1539">
                  <c:v>50279</c:v>
                </c:pt>
                <c:pt idx="1540">
                  <c:v>50286</c:v>
                </c:pt>
                <c:pt idx="1541">
                  <c:v>50293</c:v>
                </c:pt>
                <c:pt idx="1542">
                  <c:v>50300</c:v>
                </c:pt>
                <c:pt idx="1543">
                  <c:v>50307</c:v>
                </c:pt>
                <c:pt idx="1544">
                  <c:v>50314</c:v>
                </c:pt>
                <c:pt idx="1545">
                  <c:v>50321</c:v>
                </c:pt>
                <c:pt idx="1546">
                  <c:v>50328</c:v>
                </c:pt>
                <c:pt idx="1547">
                  <c:v>50335</c:v>
                </c:pt>
                <c:pt idx="1548">
                  <c:v>50342</c:v>
                </c:pt>
                <c:pt idx="1549">
                  <c:v>50349</c:v>
                </c:pt>
                <c:pt idx="1550">
                  <c:v>50356</c:v>
                </c:pt>
                <c:pt idx="1551">
                  <c:v>50363</c:v>
                </c:pt>
                <c:pt idx="1552">
                  <c:v>50370</c:v>
                </c:pt>
                <c:pt idx="1553">
                  <c:v>50377</c:v>
                </c:pt>
                <c:pt idx="1554">
                  <c:v>50384</c:v>
                </c:pt>
                <c:pt idx="1555">
                  <c:v>50391</c:v>
                </c:pt>
                <c:pt idx="1556">
                  <c:v>50402</c:v>
                </c:pt>
                <c:pt idx="1557">
                  <c:v>50409</c:v>
                </c:pt>
                <c:pt idx="1558">
                  <c:v>50413</c:v>
                </c:pt>
                <c:pt idx="1559">
                  <c:v>50419</c:v>
                </c:pt>
                <c:pt idx="1560">
                  <c:v>50426</c:v>
                </c:pt>
                <c:pt idx="1561">
                  <c:v>50433</c:v>
                </c:pt>
                <c:pt idx="1562">
                  <c:v>50440</c:v>
                </c:pt>
                <c:pt idx="1563">
                  <c:v>50447</c:v>
                </c:pt>
                <c:pt idx="1564">
                  <c:v>50454</c:v>
                </c:pt>
                <c:pt idx="1565">
                  <c:v>50461</c:v>
                </c:pt>
                <c:pt idx="1566">
                  <c:v>50468</c:v>
                </c:pt>
                <c:pt idx="1567">
                  <c:v>50475</c:v>
                </c:pt>
                <c:pt idx="1568">
                  <c:v>50482</c:v>
                </c:pt>
                <c:pt idx="1569">
                  <c:v>50489</c:v>
                </c:pt>
                <c:pt idx="1570">
                  <c:v>50496</c:v>
                </c:pt>
                <c:pt idx="1571">
                  <c:v>50503</c:v>
                </c:pt>
                <c:pt idx="1572">
                  <c:v>50510</c:v>
                </c:pt>
                <c:pt idx="1573">
                  <c:v>50517</c:v>
                </c:pt>
                <c:pt idx="1574">
                  <c:v>50524</c:v>
                </c:pt>
                <c:pt idx="1575">
                  <c:v>50531</c:v>
                </c:pt>
                <c:pt idx="1576">
                  <c:v>50538</c:v>
                </c:pt>
                <c:pt idx="1577">
                  <c:v>50545</c:v>
                </c:pt>
                <c:pt idx="1578">
                  <c:v>50552</c:v>
                </c:pt>
                <c:pt idx="1579">
                  <c:v>50560</c:v>
                </c:pt>
                <c:pt idx="1580">
                  <c:v>50566</c:v>
                </c:pt>
                <c:pt idx="1581">
                  <c:v>50573</c:v>
                </c:pt>
                <c:pt idx="1582">
                  <c:v>50580</c:v>
                </c:pt>
                <c:pt idx="1583">
                  <c:v>50587</c:v>
                </c:pt>
                <c:pt idx="1584">
                  <c:v>50594</c:v>
                </c:pt>
                <c:pt idx="1585">
                  <c:v>50601</c:v>
                </c:pt>
                <c:pt idx="1586">
                  <c:v>50608</c:v>
                </c:pt>
                <c:pt idx="1587">
                  <c:v>50615</c:v>
                </c:pt>
                <c:pt idx="1588">
                  <c:v>50622</c:v>
                </c:pt>
                <c:pt idx="1589">
                  <c:v>50629</c:v>
                </c:pt>
                <c:pt idx="1590">
                  <c:v>50636</c:v>
                </c:pt>
                <c:pt idx="1591">
                  <c:v>50643</c:v>
                </c:pt>
                <c:pt idx="1592">
                  <c:v>50650</c:v>
                </c:pt>
                <c:pt idx="1593">
                  <c:v>50657</c:v>
                </c:pt>
                <c:pt idx="1594">
                  <c:v>50664</c:v>
                </c:pt>
                <c:pt idx="1595">
                  <c:v>50671</c:v>
                </c:pt>
                <c:pt idx="1596">
                  <c:v>50678</c:v>
                </c:pt>
                <c:pt idx="1597">
                  <c:v>50685</c:v>
                </c:pt>
                <c:pt idx="1598">
                  <c:v>50692</c:v>
                </c:pt>
                <c:pt idx="1599">
                  <c:v>50699</c:v>
                </c:pt>
                <c:pt idx="1600">
                  <c:v>50706</c:v>
                </c:pt>
                <c:pt idx="1601">
                  <c:v>50713</c:v>
                </c:pt>
                <c:pt idx="1602">
                  <c:v>50720</c:v>
                </c:pt>
                <c:pt idx="1603">
                  <c:v>50727</c:v>
                </c:pt>
                <c:pt idx="1604">
                  <c:v>50734</c:v>
                </c:pt>
                <c:pt idx="1605">
                  <c:v>50741</c:v>
                </c:pt>
                <c:pt idx="1606">
                  <c:v>50748</c:v>
                </c:pt>
                <c:pt idx="1607">
                  <c:v>50755</c:v>
                </c:pt>
                <c:pt idx="1608">
                  <c:v>50762</c:v>
                </c:pt>
                <c:pt idx="1609">
                  <c:v>50769</c:v>
                </c:pt>
                <c:pt idx="1610">
                  <c:v>50777</c:v>
                </c:pt>
                <c:pt idx="1611">
                  <c:v>50783</c:v>
                </c:pt>
                <c:pt idx="1612">
                  <c:v>50790</c:v>
                </c:pt>
                <c:pt idx="1613">
                  <c:v>50797</c:v>
                </c:pt>
                <c:pt idx="1614">
                  <c:v>50804</c:v>
                </c:pt>
                <c:pt idx="1615">
                  <c:v>50811</c:v>
                </c:pt>
                <c:pt idx="1616">
                  <c:v>50818</c:v>
                </c:pt>
                <c:pt idx="1617">
                  <c:v>50825</c:v>
                </c:pt>
                <c:pt idx="1618">
                  <c:v>50832</c:v>
                </c:pt>
                <c:pt idx="1619">
                  <c:v>50839</c:v>
                </c:pt>
                <c:pt idx="1620">
                  <c:v>50846</c:v>
                </c:pt>
                <c:pt idx="1621">
                  <c:v>50853</c:v>
                </c:pt>
                <c:pt idx="1622">
                  <c:v>50860</c:v>
                </c:pt>
                <c:pt idx="1623">
                  <c:v>50867</c:v>
                </c:pt>
                <c:pt idx="1624">
                  <c:v>50874</c:v>
                </c:pt>
                <c:pt idx="1625">
                  <c:v>50881</c:v>
                </c:pt>
                <c:pt idx="1626">
                  <c:v>50888</c:v>
                </c:pt>
                <c:pt idx="1627">
                  <c:v>50895</c:v>
                </c:pt>
                <c:pt idx="1628">
                  <c:v>50902</c:v>
                </c:pt>
                <c:pt idx="1629">
                  <c:v>50910</c:v>
                </c:pt>
                <c:pt idx="1630">
                  <c:v>50916</c:v>
                </c:pt>
                <c:pt idx="1631">
                  <c:v>50923</c:v>
                </c:pt>
                <c:pt idx="1632">
                  <c:v>50930</c:v>
                </c:pt>
                <c:pt idx="1633">
                  <c:v>50937</c:v>
                </c:pt>
                <c:pt idx="1634">
                  <c:v>50944</c:v>
                </c:pt>
                <c:pt idx="1635">
                  <c:v>50951</c:v>
                </c:pt>
                <c:pt idx="1636">
                  <c:v>50958</c:v>
                </c:pt>
                <c:pt idx="1637">
                  <c:v>50965</c:v>
                </c:pt>
                <c:pt idx="1638">
                  <c:v>50972</c:v>
                </c:pt>
                <c:pt idx="1639">
                  <c:v>50979</c:v>
                </c:pt>
                <c:pt idx="1640">
                  <c:v>50986</c:v>
                </c:pt>
                <c:pt idx="1641">
                  <c:v>50993</c:v>
                </c:pt>
                <c:pt idx="1642">
                  <c:v>51000</c:v>
                </c:pt>
                <c:pt idx="1643">
                  <c:v>51007</c:v>
                </c:pt>
                <c:pt idx="1644">
                  <c:v>51014</c:v>
                </c:pt>
                <c:pt idx="1645">
                  <c:v>51021</c:v>
                </c:pt>
                <c:pt idx="1646">
                  <c:v>51028</c:v>
                </c:pt>
                <c:pt idx="1647">
                  <c:v>51035</c:v>
                </c:pt>
                <c:pt idx="1648">
                  <c:v>51042</c:v>
                </c:pt>
                <c:pt idx="1649">
                  <c:v>51049</c:v>
                </c:pt>
                <c:pt idx="1650">
                  <c:v>51056</c:v>
                </c:pt>
                <c:pt idx="1651">
                  <c:v>51063</c:v>
                </c:pt>
                <c:pt idx="1652">
                  <c:v>51070</c:v>
                </c:pt>
                <c:pt idx="1653">
                  <c:v>51077</c:v>
                </c:pt>
                <c:pt idx="1654">
                  <c:v>51084</c:v>
                </c:pt>
                <c:pt idx="1655">
                  <c:v>51091</c:v>
                </c:pt>
                <c:pt idx="1656">
                  <c:v>51098</c:v>
                </c:pt>
                <c:pt idx="1657">
                  <c:v>51105</c:v>
                </c:pt>
                <c:pt idx="1658">
                  <c:v>51112</c:v>
                </c:pt>
                <c:pt idx="1659">
                  <c:v>51119</c:v>
                </c:pt>
                <c:pt idx="1660">
                  <c:v>51126</c:v>
                </c:pt>
                <c:pt idx="1661">
                  <c:v>51133</c:v>
                </c:pt>
                <c:pt idx="1662">
                  <c:v>51140</c:v>
                </c:pt>
                <c:pt idx="1663">
                  <c:v>51147</c:v>
                </c:pt>
                <c:pt idx="1664">
                  <c:v>51154</c:v>
                </c:pt>
                <c:pt idx="1665">
                  <c:v>51161</c:v>
                </c:pt>
                <c:pt idx="1666">
                  <c:v>51168</c:v>
                </c:pt>
                <c:pt idx="1667">
                  <c:v>51175</c:v>
                </c:pt>
                <c:pt idx="1668">
                  <c:v>51182</c:v>
                </c:pt>
                <c:pt idx="1669">
                  <c:v>51189</c:v>
                </c:pt>
                <c:pt idx="1670">
                  <c:v>51196</c:v>
                </c:pt>
                <c:pt idx="1671">
                  <c:v>51203</c:v>
                </c:pt>
                <c:pt idx="1672">
                  <c:v>51210</c:v>
                </c:pt>
                <c:pt idx="1673">
                  <c:v>51217</c:v>
                </c:pt>
                <c:pt idx="1674">
                  <c:v>51224</c:v>
                </c:pt>
                <c:pt idx="1675">
                  <c:v>51231</c:v>
                </c:pt>
                <c:pt idx="1676">
                  <c:v>51238</c:v>
                </c:pt>
                <c:pt idx="1677">
                  <c:v>51245</c:v>
                </c:pt>
                <c:pt idx="1678">
                  <c:v>51252</c:v>
                </c:pt>
                <c:pt idx="1679">
                  <c:v>51260</c:v>
                </c:pt>
                <c:pt idx="1680">
                  <c:v>51270</c:v>
                </c:pt>
                <c:pt idx="1681">
                  <c:v>51274</c:v>
                </c:pt>
                <c:pt idx="1682">
                  <c:v>51281</c:v>
                </c:pt>
                <c:pt idx="1683">
                  <c:v>51288</c:v>
                </c:pt>
                <c:pt idx="1684">
                  <c:v>51295</c:v>
                </c:pt>
                <c:pt idx="1685">
                  <c:v>51302</c:v>
                </c:pt>
                <c:pt idx="1686">
                  <c:v>51312</c:v>
                </c:pt>
                <c:pt idx="1687">
                  <c:v>51316</c:v>
                </c:pt>
                <c:pt idx="1688">
                  <c:v>51323</c:v>
                </c:pt>
                <c:pt idx="1689">
                  <c:v>51330</c:v>
                </c:pt>
                <c:pt idx="1690">
                  <c:v>51337</c:v>
                </c:pt>
                <c:pt idx="1691">
                  <c:v>51344</c:v>
                </c:pt>
                <c:pt idx="1692">
                  <c:v>51351</c:v>
                </c:pt>
                <c:pt idx="1693">
                  <c:v>51358</c:v>
                </c:pt>
                <c:pt idx="1694">
                  <c:v>51365</c:v>
                </c:pt>
                <c:pt idx="1695">
                  <c:v>51372</c:v>
                </c:pt>
                <c:pt idx="1696">
                  <c:v>51379</c:v>
                </c:pt>
                <c:pt idx="1697">
                  <c:v>51386</c:v>
                </c:pt>
                <c:pt idx="1698">
                  <c:v>51393</c:v>
                </c:pt>
                <c:pt idx="1699">
                  <c:v>51400</c:v>
                </c:pt>
                <c:pt idx="1700">
                  <c:v>51407</c:v>
                </c:pt>
                <c:pt idx="1701">
                  <c:v>51414</c:v>
                </c:pt>
                <c:pt idx="1702">
                  <c:v>51421</c:v>
                </c:pt>
                <c:pt idx="1703">
                  <c:v>51428</c:v>
                </c:pt>
                <c:pt idx="1704">
                  <c:v>51435</c:v>
                </c:pt>
                <c:pt idx="1705">
                  <c:v>51442</c:v>
                </c:pt>
                <c:pt idx="1706">
                  <c:v>51449</c:v>
                </c:pt>
                <c:pt idx="1707">
                  <c:v>51456</c:v>
                </c:pt>
                <c:pt idx="1708">
                  <c:v>51463</c:v>
                </c:pt>
                <c:pt idx="1709">
                  <c:v>51470</c:v>
                </c:pt>
                <c:pt idx="1710">
                  <c:v>51477</c:v>
                </c:pt>
                <c:pt idx="1711">
                  <c:v>51484</c:v>
                </c:pt>
                <c:pt idx="1712">
                  <c:v>51491</c:v>
                </c:pt>
                <c:pt idx="1713">
                  <c:v>51503</c:v>
                </c:pt>
                <c:pt idx="1714">
                  <c:v>51508</c:v>
                </c:pt>
                <c:pt idx="1715">
                  <c:v>51515</c:v>
                </c:pt>
                <c:pt idx="1716">
                  <c:v>51522</c:v>
                </c:pt>
                <c:pt idx="1717">
                  <c:v>51529</c:v>
                </c:pt>
                <c:pt idx="1718">
                  <c:v>51536</c:v>
                </c:pt>
                <c:pt idx="1719">
                  <c:v>51543</c:v>
                </c:pt>
                <c:pt idx="1720">
                  <c:v>51550</c:v>
                </c:pt>
                <c:pt idx="1721">
                  <c:v>51557</c:v>
                </c:pt>
                <c:pt idx="1722">
                  <c:v>51564</c:v>
                </c:pt>
                <c:pt idx="1723">
                  <c:v>51571</c:v>
                </c:pt>
                <c:pt idx="1724">
                  <c:v>51578</c:v>
                </c:pt>
                <c:pt idx="1725">
                  <c:v>51585</c:v>
                </c:pt>
                <c:pt idx="1726">
                  <c:v>51592</c:v>
                </c:pt>
                <c:pt idx="1727">
                  <c:v>51599</c:v>
                </c:pt>
                <c:pt idx="1728">
                  <c:v>51606</c:v>
                </c:pt>
                <c:pt idx="1729">
                  <c:v>51615</c:v>
                </c:pt>
                <c:pt idx="1730">
                  <c:v>51620</c:v>
                </c:pt>
                <c:pt idx="1731">
                  <c:v>51627</c:v>
                </c:pt>
                <c:pt idx="1732">
                  <c:v>51634</c:v>
                </c:pt>
                <c:pt idx="1733">
                  <c:v>51641</c:v>
                </c:pt>
                <c:pt idx="1734">
                  <c:v>51648</c:v>
                </c:pt>
                <c:pt idx="1735">
                  <c:v>51656</c:v>
                </c:pt>
                <c:pt idx="1736">
                  <c:v>51664</c:v>
                </c:pt>
                <c:pt idx="1737">
                  <c:v>51670</c:v>
                </c:pt>
                <c:pt idx="1738">
                  <c:v>51678</c:v>
                </c:pt>
                <c:pt idx="1739">
                  <c:v>51685</c:v>
                </c:pt>
                <c:pt idx="1740">
                  <c:v>51692</c:v>
                </c:pt>
                <c:pt idx="1741">
                  <c:v>51699</c:v>
                </c:pt>
                <c:pt idx="1742">
                  <c:v>51706</c:v>
                </c:pt>
                <c:pt idx="1743">
                  <c:v>51713</c:v>
                </c:pt>
                <c:pt idx="1744">
                  <c:v>51720</c:v>
                </c:pt>
                <c:pt idx="1745">
                  <c:v>51727</c:v>
                </c:pt>
                <c:pt idx="1746">
                  <c:v>51734</c:v>
                </c:pt>
                <c:pt idx="1747">
                  <c:v>51741</c:v>
                </c:pt>
                <c:pt idx="1748">
                  <c:v>51748</c:v>
                </c:pt>
                <c:pt idx="1749">
                  <c:v>51755</c:v>
                </c:pt>
                <c:pt idx="1750">
                  <c:v>51762</c:v>
                </c:pt>
                <c:pt idx="1751">
                  <c:v>51769</c:v>
                </c:pt>
                <c:pt idx="1752">
                  <c:v>51776</c:v>
                </c:pt>
                <c:pt idx="1753">
                  <c:v>51783</c:v>
                </c:pt>
                <c:pt idx="1754">
                  <c:v>51790</c:v>
                </c:pt>
                <c:pt idx="1755">
                  <c:v>51797</c:v>
                </c:pt>
                <c:pt idx="1756">
                  <c:v>51804</c:v>
                </c:pt>
                <c:pt idx="1757">
                  <c:v>51811</c:v>
                </c:pt>
                <c:pt idx="1758">
                  <c:v>51818</c:v>
                </c:pt>
                <c:pt idx="1759">
                  <c:v>51825</c:v>
                </c:pt>
                <c:pt idx="1760">
                  <c:v>51832</c:v>
                </c:pt>
                <c:pt idx="1761">
                  <c:v>51839</c:v>
                </c:pt>
                <c:pt idx="1762">
                  <c:v>51846</c:v>
                </c:pt>
                <c:pt idx="1763">
                  <c:v>51853</c:v>
                </c:pt>
                <c:pt idx="1764">
                  <c:v>51865</c:v>
                </c:pt>
                <c:pt idx="1765">
                  <c:v>51869</c:v>
                </c:pt>
                <c:pt idx="1766">
                  <c:v>51875</c:v>
                </c:pt>
                <c:pt idx="1767">
                  <c:v>51882</c:v>
                </c:pt>
                <c:pt idx="1768">
                  <c:v>51889</c:v>
                </c:pt>
                <c:pt idx="1769">
                  <c:v>51896</c:v>
                </c:pt>
                <c:pt idx="1770">
                  <c:v>51903</c:v>
                </c:pt>
                <c:pt idx="1771">
                  <c:v>51910</c:v>
                </c:pt>
                <c:pt idx="1772">
                  <c:v>51917</c:v>
                </c:pt>
                <c:pt idx="1773">
                  <c:v>51924</c:v>
                </c:pt>
                <c:pt idx="1774">
                  <c:v>51931</c:v>
                </c:pt>
                <c:pt idx="1775">
                  <c:v>51938</c:v>
                </c:pt>
                <c:pt idx="1776">
                  <c:v>51945</c:v>
                </c:pt>
                <c:pt idx="1777">
                  <c:v>51952</c:v>
                </c:pt>
                <c:pt idx="1778">
                  <c:v>51959</c:v>
                </c:pt>
                <c:pt idx="1779">
                  <c:v>51966</c:v>
                </c:pt>
                <c:pt idx="1780">
                  <c:v>51973</c:v>
                </c:pt>
                <c:pt idx="1781">
                  <c:v>51980</c:v>
                </c:pt>
                <c:pt idx="1782">
                  <c:v>51988</c:v>
                </c:pt>
                <c:pt idx="1783">
                  <c:v>51994</c:v>
                </c:pt>
                <c:pt idx="1784">
                  <c:v>52002</c:v>
                </c:pt>
                <c:pt idx="1785">
                  <c:v>52008</c:v>
                </c:pt>
                <c:pt idx="1786">
                  <c:v>52015</c:v>
                </c:pt>
                <c:pt idx="1787">
                  <c:v>52022</c:v>
                </c:pt>
                <c:pt idx="1788">
                  <c:v>52029</c:v>
                </c:pt>
                <c:pt idx="1789">
                  <c:v>52036</c:v>
                </c:pt>
                <c:pt idx="1790">
                  <c:v>52043</c:v>
                </c:pt>
                <c:pt idx="1791">
                  <c:v>52050</c:v>
                </c:pt>
                <c:pt idx="1792">
                  <c:v>52057</c:v>
                </c:pt>
                <c:pt idx="1793">
                  <c:v>52064</c:v>
                </c:pt>
                <c:pt idx="1794">
                  <c:v>52071</c:v>
                </c:pt>
                <c:pt idx="1795">
                  <c:v>52078</c:v>
                </c:pt>
                <c:pt idx="1796">
                  <c:v>52085</c:v>
                </c:pt>
                <c:pt idx="1797">
                  <c:v>52092</c:v>
                </c:pt>
                <c:pt idx="1798">
                  <c:v>52099</c:v>
                </c:pt>
                <c:pt idx="1799">
                  <c:v>52106</c:v>
                </c:pt>
                <c:pt idx="1800">
                  <c:v>52113</c:v>
                </c:pt>
                <c:pt idx="1801">
                  <c:v>52120</c:v>
                </c:pt>
                <c:pt idx="1802">
                  <c:v>52127</c:v>
                </c:pt>
                <c:pt idx="1803">
                  <c:v>52134</c:v>
                </c:pt>
                <c:pt idx="1804">
                  <c:v>52141</c:v>
                </c:pt>
                <c:pt idx="1805">
                  <c:v>52148</c:v>
                </c:pt>
                <c:pt idx="1806">
                  <c:v>52155</c:v>
                </c:pt>
                <c:pt idx="1807">
                  <c:v>52162</c:v>
                </c:pt>
                <c:pt idx="1808">
                  <c:v>52169</c:v>
                </c:pt>
                <c:pt idx="1809">
                  <c:v>52176</c:v>
                </c:pt>
                <c:pt idx="1810">
                  <c:v>52183</c:v>
                </c:pt>
                <c:pt idx="1811">
                  <c:v>52190</c:v>
                </c:pt>
                <c:pt idx="1812">
                  <c:v>52197</c:v>
                </c:pt>
                <c:pt idx="1813">
                  <c:v>52204</c:v>
                </c:pt>
                <c:pt idx="1814">
                  <c:v>52211</c:v>
                </c:pt>
                <c:pt idx="1815">
                  <c:v>52218</c:v>
                </c:pt>
                <c:pt idx="1816">
                  <c:v>52230</c:v>
                </c:pt>
                <c:pt idx="1817">
                  <c:v>52236</c:v>
                </c:pt>
                <c:pt idx="1818">
                  <c:v>52240</c:v>
                </c:pt>
                <c:pt idx="1819">
                  <c:v>52247</c:v>
                </c:pt>
                <c:pt idx="1820">
                  <c:v>52254</c:v>
                </c:pt>
                <c:pt idx="1821">
                  <c:v>52261</c:v>
                </c:pt>
                <c:pt idx="1822">
                  <c:v>52268</c:v>
                </c:pt>
                <c:pt idx="1823">
                  <c:v>52275</c:v>
                </c:pt>
                <c:pt idx="1824">
                  <c:v>52282</c:v>
                </c:pt>
                <c:pt idx="1825">
                  <c:v>52289</c:v>
                </c:pt>
                <c:pt idx="1826">
                  <c:v>52296</c:v>
                </c:pt>
                <c:pt idx="1827">
                  <c:v>52303</c:v>
                </c:pt>
                <c:pt idx="1828">
                  <c:v>52310</c:v>
                </c:pt>
                <c:pt idx="1829">
                  <c:v>52321</c:v>
                </c:pt>
                <c:pt idx="1830">
                  <c:v>52324</c:v>
                </c:pt>
                <c:pt idx="1831">
                  <c:v>52331</c:v>
                </c:pt>
                <c:pt idx="1832">
                  <c:v>52338</c:v>
                </c:pt>
                <c:pt idx="1833">
                  <c:v>52345</c:v>
                </c:pt>
                <c:pt idx="1834">
                  <c:v>52355</c:v>
                </c:pt>
                <c:pt idx="1835">
                  <c:v>52362</c:v>
                </c:pt>
                <c:pt idx="1836">
                  <c:v>52366</c:v>
                </c:pt>
                <c:pt idx="1837">
                  <c:v>52373</c:v>
                </c:pt>
                <c:pt idx="1838">
                  <c:v>52380</c:v>
                </c:pt>
                <c:pt idx="1839">
                  <c:v>52387</c:v>
                </c:pt>
                <c:pt idx="1840">
                  <c:v>52394</c:v>
                </c:pt>
                <c:pt idx="1841">
                  <c:v>52404</c:v>
                </c:pt>
                <c:pt idx="1842">
                  <c:v>52408</c:v>
                </c:pt>
                <c:pt idx="1843">
                  <c:v>52415</c:v>
                </c:pt>
                <c:pt idx="1844">
                  <c:v>52422</c:v>
                </c:pt>
                <c:pt idx="1845">
                  <c:v>52429</c:v>
                </c:pt>
                <c:pt idx="1846">
                  <c:v>52436</c:v>
                </c:pt>
                <c:pt idx="1847">
                  <c:v>52443</c:v>
                </c:pt>
                <c:pt idx="1848">
                  <c:v>52450</c:v>
                </c:pt>
                <c:pt idx="1849">
                  <c:v>52457</c:v>
                </c:pt>
                <c:pt idx="1850">
                  <c:v>52464</c:v>
                </c:pt>
                <c:pt idx="1851">
                  <c:v>52471</c:v>
                </c:pt>
                <c:pt idx="1852">
                  <c:v>52478</c:v>
                </c:pt>
                <c:pt idx="1853">
                  <c:v>52485</c:v>
                </c:pt>
                <c:pt idx="1854">
                  <c:v>52492</c:v>
                </c:pt>
                <c:pt idx="1855">
                  <c:v>52499</c:v>
                </c:pt>
                <c:pt idx="1856">
                  <c:v>52506</c:v>
                </c:pt>
                <c:pt idx="1857">
                  <c:v>52513</c:v>
                </c:pt>
                <c:pt idx="1858">
                  <c:v>52520</c:v>
                </c:pt>
                <c:pt idx="1859">
                  <c:v>52527</c:v>
                </c:pt>
                <c:pt idx="1860">
                  <c:v>52534</c:v>
                </c:pt>
                <c:pt idx="1861">
                  <c:v>52541</c:v>
                </c:pt>
                <c:pt idx="1862">
                  <c:v>52548</c:v>
                </c:pt>
                <c:pt idx="1863">
                  <c:v>52555</c:v>
                </c:pt>
                <c:pt idx="1864">
                  <c:v>52562</c:v>
                </c:pt>
                <c:pt idx="1865">
                  <c:v>52569</c:v>
                </c:pt>
                <c:pt idx="1866">
                  <c:v>52576</c:v>
                </c:pt>
                <c:pt idx="1867">
                  <c:v>52583</c:v>
                </c:pt>
                <c:pt idx="1868">
                  <c:v>52594</c:v>
                </c:pt>
                <c:pt idx="1869">
                  <c:v>52601</c:v>
                </c:pt>
                <c:pt idx="1870">
                  <c:v>52607</c:v>
                </c:pt>
                <c:pt idx="1871">
                  <c:v>52614</c:v>
                </c:pt>
                <c:pt idx="1872">
                  <c:v>52621</c:v>
                </c:pt>
                <c:pt idx="1873">
                  <c:v>52628</c:v>
                </c:pt>
                <c:pt idx="1874">
                  <c:v>52635</c:v>
                </c:pt>
                <c:pt idx="1875">
                  <c:v>52642</c:v>
                </c:pt>
                <c:pt idx="1876">
                  <c:v>52649</c:v>
                </c:pt>
                <c:pt idx="1877">
                  <c:v>52656</c:v>
                </c:pt>
                <c:pt idx="1878">
                  <c:v>52663</c:v>
                </c:pt>
                <c:pt idx="1879">
                  <c:v>52670</c:v>
                </c:pt>
                <c:pt idx="1880">
                  <c:v>52677</c:v>
                </c:pt>
                <c:pt idx="1881">
                  <c:v>52684</c:v>
                </c:pt>
                <c:pt idx="1882">
                  <c:v>52691</c:v>
                </c:pt>
                <c:pt idx="1883">
                  <c:v>52698</c:v>
                </c:pt>
                <c:pt idx="1884">
                  <c:v>52707</c:v>
                </c:pt>
                <c:pt idx="1885">
                  <c:v>52712</c:v>
                </c:pt>
                <c:pt idx="1886">
                  <c:v>52719</c:v>
                </c:pt>
                <c:pt idx="1887">
                  <c:v>52726</c:v>
                </c:pt>
                <c:pt idx="1888">
                  <c:v>52733</c:v>
                </c:pt>
                <c:pt idx="1889">
                  <c:v>52740</c:v>
                </c:pt>
                <c:pt idx="1890">
                  <c:v>52748</c:v>
                </c:pt>
                <c:pt idx="1891">
                  <c:v>52756</c:v>
                </c:pt>
                <c:pt idx="1892">
                  <c:v>52762</c:v>
                </c:pt>
                <c:pt idx="1893">
                  <c:v>52769</c:v>
                </c:pt>
                <c:pt idx="1894">
                  <c:v>52777</c:v>
                </c:pt>
                <c:pt idx="1895">
                  <c:v>52784</c:v>
                </c:pt>
                <c:pt idx="1896">
                  <c:v>52791</c:v>
                </c:pt>
                <c:pt idx="1897">
                  <c:v>52798</c:v>
                </c:pt>
                <c:pt idx="1898">
                  <c:v>52805</c:v>
                </c:pt>
                <c:pt idx="1899">
                  <c:v>52812</c:v>
                </c:pt>
                <c:pt idx="1900">
                  <c:v>52819</c:v>
                </c:pt>
                <c:pt idx="1901">
                  <c:v>52826</c:v>
                </c:pt>
                <c:pt idx="1902">
                  <c:v>52833</c:v>
                </c:pt>
                <c:pt idx="1903">
                  <c:v>52840</c:v>
                </c:pt>
                <c:pt idx="1904">
                  <c:v>52847</c:v>
                </c:pt>
                <c:pt idx="1905">
                  <c:v>52854</c:v>
                </c:pt>
                <c:pt idx="1906">
                  <c:v>52861</c:v>
                </c:pt>
                <c:pt idx="1907">
                  <c:v>52868</c:v>
                </c:pt>
                <c:pt idx="1908">
                  <c:v>52875</c:v>
                </c:pt>
                <c:pt idx="1909">
                  <c:v>52882</c:v>
                </c:pt>
                <c:pt idx="1910">
                  <c:v>52889</c:v>
                </c:pt>
                <c:pt idx="1911">
                  <c:v>52896</c:v>
                </c:pt>
                <c:pt idx="1912">
                  <c:v>52903</c:v>
                </c:pt>
                <c:pt idx="1913">
                  <c:v>52910</c:v>
                </c:pt>
                <c:pt idx="1914">
                  <c:v>52917</c:v>
                </c:pt>
                <c:pt idx="1915">
                  <c:v>52924</c:v>
                </c:pt>
                <c:pt idx="1916">
                  <c:v>52931</c:v>
                </c:pt>
                <c:pt idx="1917">
                  <c:v>52938</c:v>
                </c:pt>
                <c:pt idx="1918">
                  <c:v>52945</c:v>
                </c:pt>
                <c:pt idx="1919">
                  <c:v>52952</c:v>
                </c:pt>
                <c:pt idx="1920">
                  <c:v>52960</c:v>
                </c:pt>
                <c:pt idx="1921">
                  <c:v>52967</c:v>
                </c:pt>
                <c:pt idx="1922">
                  <c:v>52974</c:v>
                </c:pt>
                <c:pt idx="1923">
                  <c:v>52981</c:v>
                </c:pt>
                <c:pt idx="1924">
                  <c:v>52988</c:v>
                </c:pt>
                <c:pt idx="1925">
                  <c:v>52995</c:v>
                </c:pt>
                <c:pt idx="1926">
                  <c:v>53002</c:v>
                </c:pt>
                <c:pt idx="1927">
                  <c:v>53009</c:v>
                </c:pt>
                <c:pt idx="1928">
                  <c:v>53016</c:v>
                </c:pt>
                <c:pt idx="1929">
                  <c:v>53023</c:v>
                </c:pt>
                <c:pt idx="1930">
                  <c:v>53030</c:v>
                </c:pt>
                <c:pt idx="1931">
                  <c:v>53037</c:v>
                </c:pt>
                <c:pt idx="1932">
                  <c:v>53044</c:v>
                </c:pt>
                <c:pt idx="1933">
                  <c:v>53051</c:v>
                </c:pt>
                <c:pt idx="1934">
                  <c:v>53058</c:v>
                </c:pt>
                <c:pt idx="1935">
                  <c:v>53065</c:v>
                </c:pt>
                <c:pt idx="1936">
                  <c:v>53072</c:v>
                </c:pt>
                <c:pt idx="1937">
                  <c:v>53079</c:v>
                </c:pt>
                <c:pt idx="1938">
                  <c:v>53086</c:v>
                </c:pt>
                <c:pt idx="1939">
                  <c:v>53093</c:v>
                </c:pt>
                <c:pt idx="1940">
                  <c:v>53101</c:v>
                </c:pt>
                <c:pt idx="1941">
                  <c:v>53107</c:v>
                </c:pt>
                <c:pt idx="1942">
                  <c:v>53114</c:v>
                </c:pt>
                <c:pt idx="1943">
                  <c:v>53121</c:v>
                </c:pt>
                <c:pt idx="1944">
                  <c:v>53128</c:v>
                </c:pt>
                <c:pt idx="1945">
                  <c:v>53135</c:v>
                </c:pt>
                <c:pt idx="1946">
                  <c:v>53142</c:v>
                </c:pt>
                <c:pt idx="1947">
                  <c:v>53149</c:v>
                </c:pt>
                <c:pt idx="1948">
                  <c:v>53156</c:v>
                </c:pt>
                <c:pt idx="1949">
                  <c:v>53163</c:v>
                </c:pt>
                <c:pt idx="1950">
                  <c:v>53170</c:v>
                </c:pt>
                <c:pt idx="1951">
                  <c:v>53177</c:v>
                </c:pt>
                <c:pt idx="1952">
                  <c:v>53184</c:v>
                </c:pt>
                <c:pt idx="1953">
                  <c:v>53191</c:v>
                </c:pt>
                <c:pt idx="1954">
                  <c:v>53198</c:v>
                </c:pt>
                <c:pt idx="1955">
                  <c:v>53205</c:v>
                </c:pt>
                <c:pt idx="1956">
                  <c:v>53212</c:v>
                </c:pt>
                <c:pt idx="1957">
                  <c:v>53219</c:v>
                </c:pt>
                <c:pt idx="1958">
                  <c:v>53226</c:v>
                </c:pt>
                <c:pt idx="1959">
                  <c:v>53233</c:v>
                </c:pt>
                <c:pt idx="1960">
                  <c:v>53240</c:v>
                </c:pt>
                <c:pt idx="1961">
                  <c:v>53247</c:v>
                </c:pt>
                <c:pt idx="1962">
                  <c:v>53254</c:v>
                </c:pt>
                <c:pt idx="1963">
                  <c:v>53261</c:v>
                </c:pt>
                <c:pt idx="1964">
                  <c:v>53268</c:v>
                </c:pt>
                <c:pt idx="1965">
                  <c:v>53275</c:v>
                </c:pt>
                <c:pt idx="1966">
                  <c:v>53282</c:v>
                </c:pt>
                <c:pt idx="1967">
                  <c:v>53289</c:v>
                </c:pt>
                <c:pt idx="1968">
                  <c:v>53296</c:v>
                </c:pt>
                <c:pt idx="1969">
                  <c:v>53303</c:v>
                </c:pt>
                <c:pt idx="1970">
                  <c:v>53310</c:v>
                </c:pt>
                <c:pt idx="1971">
                  <c:v>53317</c:v>
                </c:pt>
                <c:pt idx="1972">
                  <c:v>53325</c:v>
                </c:pt>
                <c:pt idx="1973">
                  <c:v>53332</c:v>
                </c:pt>
                <c:pt idx="1974">
                  <c:v>53339</c:v>
                </c:pt>
                <c:pt idx="1975">
                  <c:v>53346</c:v>
                </c:pt>
                <c:pt idx="1976">
                  <c:v>53353</c:v>
                </c:pt>
                <c:pt idx="1977">
                  <c:v>53360</c:v>
                </c:pt>
                <c:pt idx="1978">
                  <c:v>53367</c:v>
                </c:pt>
                <c:pt idx="1979">
                  <c:v>53374</c:v>
                </c:pt>
                <c:pt idx="1980">
                  <c:v>53381</c:v>
                </c:pt>
                <c:pt idx="1981">
                  <c:v>53388</c:v>
                </c:pt>
                <c:pt idx="1982">
                  <c:v>53395</c:v>
                </c:pt>
                <c:pt idx="1983">
                  <c:v>53402</c:v>
                </c:pt>
                <c:pt idx="1984">
                  <c:v>53413</c:v>
                </c:pt>
                <c:pt idx="1985">
                  <c:v>53416</c:v>
                </c:pt>
                <c:pt idx="1986">
                  <c:v>53423</c:v>
                </c:pt>
                <c:pt idx="1987">
                  <c:v>53430</c:v>
                </c:pt>
                <c:pt idx="1988">
                  <c:v>53437</c:v>
                </c:pt>
                <c:pt idx="1989">
                  <c:v>53444</c:v>
                </c:pt>
                <c:pt idx="1990">
                  <c:v>53454</c:v>
                </c:pt>
                <c:pt idx="1991">
                  <c:v>53458</c:v>
                </c:pt>
                <c:pt idx="1992">
                  <c:v>53465</c:v>
                </c:pt>
                <c:pt idx="1993">
                  <c:v>53472</c:v>
                </c:pt>
                <c:pt idx="1994">
                  <c:v>53479</c:v>
                </c:pt>
                <c:pt idx="1995">
                  <c:v>53486</c:v>
                </c:pt>
                <c:pt idx="1996">
                  <c:v>53493</c:v>
                </c:pt>
                <c:pt idx="1997">
                  <c:v>53503</c:v>
                </c:pt>
                <c:pt idx="1998">
                  <c:v>53507</c:v>
                </c:pt>
                <c:pt idx="1999">
                  <c:v>53514</c:v>
                </c:pt>
                <c:pt idx="2000">
                  <c:v>53521</c:v>
                </c:pt>
                <c:pt idx="2001">
                  <c:v>53528</c:v>
                </c:pt>
                <c:pt idx="2002">
                  <c:v>53535</c:v>
                </c:pt>
                <c:pt idx="2003">
                  <c:v>53542</c:v>
                </c:pt>
                <c:pt idx="2004">
                  <c:v>53549</c:v>
                </c:pt>
                <c:pt idx="2005">
                  <c:v>53556</c:v>
                </c:pt>
                <c:pt idx="2006">
                  <c:v>53563</c:v>
                </c:pt>
                <c:pt idx="2007">
                  <c:v>53570</c:v>
                </c:pt>
                <c:pt idx="2008">
                  <c:v>53577</c:v>
                </c:pt>
                <c:pt idx="2009">
                  <c:v>53584</c:v>
                </c:pt>
                <c:pt idx="2010">
                  <c:v>53591</c:v>
                </c:pt>
                <c:pt idx="2011">
                  <c:v>53598</c:v>
                </c:pt>
                <c:pt idx="2012">
                  <c:v>53605</c:v>
                </c:pt>
                <c:pt idx="2013">
                  <c:v>53612</c:v>
                </c:pt>
                <c:pt idx="2014">
                  <c:v>53619</c:v>
                </c:pt>
                <c:pt idx="2015">
                  <c:v>53626</c:v>
                </c:pt>
                <c:pt idx="2016">
                  <c:v>53633</c:v>
                </c:pt>
                <c:pt idx="2017">
                  <c:v>53640</c:v>
                </c:pt>
                <c:pt idx="2018">
                  <c:v>53647</c:v>
                </c:pt>
                <c:pt idx="2019">
                  <c:v>53654</c:v>
                </c:pt>
                <c:pt idx="2020">
                  <c:v>53661</c:v>
                </c:pt>
                <c:pt idx="2021">
                  <c:v>53668</c:v>
                </c:pt>
                <c:pt idx="2022">
                  <c:v>53675</c:v>
                </c:pt>
                <c:pt idx="2023">
                  <c:v>53682</c:v>
                </c:pt>
                <c:pt idx="2024">
                  <c:v>53694</c:v>
                </c:pt>
                <c:pt idx="2025">
                  <c:v>53699</c:v>
                </c:pt>
                <c:pt idx="2026">
                  <c:v>53706</c:v>
                </c:pt>
                <c:pt idx="2027">
                  <c:v>53713</c:v>
                </c:pt>
                <c:pt idx="2028">
                  <c:v>53720</c:v>
                </c:pt>
                <c:pt idx="2029">
                  <c:v>53727</c:v>
                </c:pt>
                <c:pt idx="2030">
                  <c:v>53734</c:v>
                </c:pt>
                <c:pt idx="2031">
                  <c:v>53741</c:v>
                </c:pt>
                <c:pt idx="2032">
                  <c:v>53748</c:v>
                </c:pt>
                <c:pt idx="2033">
                  <c:v>53755</c:v>
                </c:pt>
                <c:pt idx="2034">
                  <c:v>53762</c:v>
                </c:pt>
                <c:pt idx="2035">
                  <c:v>53769</c:v>
                </c:pt>
                <c:pt idx="2036">
                  <c:v>53776</c:v>
                </c:pt>
                <c:pt idx="2037">
                  <c:v>53783</c:v>
                </c:pt>
                <c:pt idx="2038">
                  <c:v>53790</c:v>
                </c:pt>
                <c:pt idx="2039">
                  <c:v>53799</c:v>
                </c:pt>
                <c:pt idx="2040">
                  <c:v>53804</c:v>
                </c:pt>
                <c:pt idx="2041">
                  <c:v>53811</c:v>
                </c:pt>
                <c:pt idx="2042">
                  <c:v>53818</c:v>
                </c:pt>
                <c:pt idx="2043">
                  <c:v>53825</c:v>
                </c:pt>
                <c:pt idx="2044">
                  <c:v>53832</c:v>
                </c:pt>
                <c:pt idx="2045">
                  <c:v>53840</c:v>
                </c:pt>
                <c:pt idx="2046">
                  <c:v>53848</c:v>
                </c:pt>
                <c:pt idx="2047">
                  <c:v>53854</c:v>
                </c:pt>
                <c:pt idx="2048">
                  <c:v>53861</c:v>
                </c:pt>
                <c:pt idx="2049">
                  <c:v>53869</c:v>
                </c:pt>
                <c:pt idx="2050">
                  <c:v>53876</c:v>
                </c:pt>
                <c:pt idx="2051">
                  <c:v>53883</c:v>
                </c:pt>
                <c:pt idx="2052">
                  <c:v>53890</c:v>
                </c:pt>
                <c:pt idx="2053">
                  <c:v>53897</c:v>
                </c:pt>
                <c:pt idx="2054">
                  <c:v>53904</c:v>
                </c:pt>
                <c:pt idx="2055">
                  <c:v>53911</c:v>
                </c:pt>
                <c:pt idx="2056">
                  <c:v>53918</c:v>
                </c:pt>
                <c:pt idx="2057">
                  <c:v>53925</c:v>
                </c:pt>
                <c:pt idx="2058">
                  <c:v>53932</c:v>
                </c:pt>
                <c:pt idx="2059">
                  <c:v>53939</c:v>
                </c:pt>
                <c:pt idx="2060">
                  <c:v>53946</c:v>
                </c:pt>
                <c:pt idx="2061">
                  <c:v>53953</c:v>
                </c:pt>
                <c:pt idx="2062">
                  <c:v>53960</c:v>
                </c:pt>
                <c:pt idx="2063">
                  <c:v>53967</c:v>
                </c:pt>
                <c:pt idx="2064">
                  <c:v>53974</c:v>
                </c:pt>
                <c:pt idx="2065">
                  <c:v>53981</c:v>
                </c:pt>
                <c:pt idx="2066">
                  <c:v>53988</c:v>
                </c:pt>
                <c:pt idx="2067">
                  <c:v>53995</c:v>
                </c:pt>
                <c:pt idx="2068">
                  <c:v>54002</c:v>
                </c:pt>
                <c:pt idx="2069">
                  <c:v>54009</c:v>
                </c:pt>
                <c:pt idx="2070">
                  <c:v>54016</c:v>
                </c:pt>
                <c:pt idx="2071">
                  <c:v>54023</c:v>
                </c:pt>
                <c:pt idx="2072">
                  <c:v>54030</c:v>
                </c:pt>
                <c:pt idx="2073">
                  <c:v>54037</c:v>
                </c:pt>
                <c:pt idx="2074">
                  <c:v>54044</c:v>
                </c:pt>
                <c:pt idx="2075">
                  <c:v>54056</c:v>
                </c:pt>
                <c:pt idx="2076">
                  <c:v>54060</c:v>
                </c:pt>
                <c:pt idx="2077">
                  <c:v>54066</c:v>
                </c:pt>
                <c:pt idx="2078">
                  <c:v>54073</c:v>
                </c:pt>
                <c:pt idx="2079">
                  <c:v>54080</c:v>
                </c:pt>
                <c:pt idx="2080">
                  <c:v>54087</c:v>
                </c:pt>
                <c:pt idx="2081">
                  <c:v>54094</c:v>
                </c:pt>
                <c:pt idx="2082">
                  <c:v>54101</c:v>
                </c:pt>
                <c:pt idx="2083">
                  <c:v>54108</c:v>
                </c:pt>
                <c:pt idx="2084">
                  <c:v>54115</c:v>
                </c:pt>
                <c:pt idx="2085">
                  <c:v>54122</c:v>
                </c:pt>
                <c:pt idx="2086">
                  <c:v>54129</c:v>
                </c:pt>
                <c:pt idx="2087">
                  <c:v>54136</c:v>
                </c:pt>
                <c:pt idx="2088">
                  <c:v>54143</c:v>
                </c:pt>
                <c:pt idx="2089">
                  <c:v>54150</c:v>
                </c:pt>
                <c:pt idx="2090">
                  <c:v>54157</c:v>
                </c:pt>
                <c:pt idx="2091">
                  <c:v>54164</c:v>
                </c:pt>
                <c:pt idx="2092">
                  <c:v>54171</c:v>
                </c:pt>
                <c:pt idx="2093">
                  <c:v>54178</c:v>
                </c:pt>
                <c:pt idx="2094">
                  <c:v>54185</c:v>
                </c:pt>
                <c:pt idx="2095">
                  <c:v>54193</c:v>
                </c:pt>
                <c:pt idx="2096">
                  <c:v>54199</c:v>
                </c:pt>
                <c:pt idx="2097">
                  <c:v>54206</c:v>
                </c:pt>
                <c:pt idx="2098">
                  <c:v>54213</c:v>
                </c:pt>
                <c:pt idx="2099">
                  <c:v>54220</c:v>
                </c:pt>
                <c:pt idx="2100">
                  <c:v>54227</c:v>
                </c:pt>
                <c:pt idx="2101">
                  <c:v>54234</c:v>
                </c:pt>
                <c:pt idx="2102">
                  <c:v>54241</c:v>
                </c:pt>
                <c:pt idx="2103">
                  <c:v>54248</c:v>
                </c:pt>
                <c:pt idx="2104">
                  <c:v>54255</c:v>
                </c:pt>
                <c:pt idx="2105">
                  <c:v>54262</c:v>
                </c:pt>
                <c:pt idx="2106">
                  <c:v>54269</c:v>
                </c:pt>
                <c:pt idx="2107">
                  <c:v>54276</c:v>
                </c:pt>
                <c:pt idx="2108">
                  <c:v>54283</c:v>
                </c:pt>
                <c:pt idx="2109">
                  <c:v>54290</c:v>
                </c:pt>
                <c:pt idx="2110">
                  <c:v>54297</c:v>
                </c:pt>
                <c:pt idx="2111">
                  <c:v>54304</c:v>
                </c:pt>
                <c:pt idx="2112">
                  <c:v>54311</c:v>
                </c:pt>
                <c:pt idx="2113">
                  <c:v>54318</c:v>
                </c:pt>
                <c:pt idx="2114">
                  <c:v>54325</c:v>
                </c:pt>
                <c:pt idx="2115">
                  <c:v>54332</c:v>
                </c:pt>
                <c:pt idx="2116">
                  <c:v>54339</c:v>
                </c:pt>
                <c:pt idx="2117">
                  <c:v>54346</c:v>
                </c:pt>
                <c:pt idx="2118">
                  <c:v>54353</c:v>
                </c:pt>
                <c:pt idx="2119">
                  <c:v>54360</c:v>
                </c:pt>
                <c:pt idx="2120">
                  <c:v>54367</c:v>
                </c:pt>
                <c:pt idx="2121">
                  <c:v>54374</c:v>
                </c:pt>
                <c:pt idx="2122">
                  <c:v>54381</c:v>
                </c:pt>
                <c:pt idx="2123">
                  <c:v>54388</c:v>
                </c:pt>
                <c:pt idx="2124">
                  <c:v>54395</c:v>
                </c:pt>
                <c:pt idx="2125">
                  <c:v>54402</c:v>
                </c:pt>
                <c:pt idx="2126">
                  <c:v>54409</c:v>
                </c:pt>
                <c:pt idx="2127">
                  <c:v>54420</c:v>
                </c:pt>
                <c:pt idx="2128">
                  <c:v>54427</c:v>
                </c:pt>
                <c:pt idx="2129">
                  <c:v>54431</c:v>
                </c:pt>
                <c:pt idx="2130">
                  <c:v>54437</c:v>
                </c:pt>
                <c:pt idx="2131">
                  <c:v>54444</c:v>
                </c:pt>
                <c:pt idx="2132">
                  <c:v>54451</c:v>
                </c:pt>
                <c:pt idx="2133">
                  <c:v>54458</c:v>
                </c:pt>
                <c:pt idx="2134">
                  <c:v>54465</c:v>
                </c:pt>
                <c:pt idx="2135">
                  <c:v>54472</c:v>
                </c:pt>
                <c:pt idx="2136">
                  <c:v>54479</c:v>
                </c:pt>
                <c:pt idx="2137">
                  <c:v>54486</c:v>
                </c:pt>
                <c:pt idx="2138">
                  <c:v>54493</c:v>
                </c:pt>
                <c:pt idx="2139">
                  <c:v>54500</c:v>
                </c:pt>
                <c:pt idx="2140">
                  <c:v>54507</c:v>
                </c:pt>
                <c:pt idx="2141">
                  <c:v>54514</c:v>
                </c:pt>
                <c:pt idx="2142">
                  <c:v>54521</c:v>
                </c:pt>
                <c:pt idx="2143">
                  <c:v>54528</c:v>
                </c:pt>
                <c:pt idx="2144">
                  <c:v>54535</c:v>
                </c:pt>
                <c:pt idx="2145">
                  <c:v>54542</c:v>
                </c:pt>
                <c:pt idx="2146">
                  <c:v>54549</c:v>
                </c:pt>
                <c:pt idx="2147">
                  <c:v>54556</c:v>
                </c:pt>
                <c:pt idx="2148">
                  <c:v>54563</c:v>
                </c:pt>
                <c:pt idx="2149">
                  <c:v>54571</c:v>
                </c:pt>
                <c:pt idx="2150">
                  <c:v>54577</c:v>
                </c:pt>
                <c:pt idx="2151">
                  <c:v>54584</c:v>
                </c:pt>
                <c:pt idx="2152">
                  <c:v>54591</c:v>
                </c:pt>
                <c:pt idx="2153">
                  <c:v>54598</c:v>
                </c:pt>
                <c:pt idx="2154">
                  <c:v>54605</c:v>
                </c:pt>
                <c:pt idx="2155">
                  <c:v>54612</c:v>
                </c:pt>
                <c:pt idx="2156">
                  <c:v>54619</c:v>
                </c:pt>
                <c:pt idx="2157">
                  <c:v>54626</c:v>
                </c:pt>
                <c:pt idx="2158">
                  <c:v>54633</c:v>
                </c:pt>
                <c:pt idx="2159">
                  <c:v>54640</c:v>
                </c:pt>
                <c:pt idx="2160">
                  <c:v>54647</c:v>
                </c:pt>
                <c:pt idx="2161">
                  <c:v>54654</c:v>
                </c:pt>
                <c:pt idx="2162">
                  <c:v>54661</c:v>
                </c:pt>
                <c:pt idx="2163">
                  <c:v>54668</c:v>
                </c:pt>
                <c:pt idx="2164">
                  <c:v>54675</c:v>
                </c:pt>
                <c:pt idx="2165">
                  <c:v>54682</c:v>
                </c:pt>
                <c:pt idx="2166">
                  <c:v>54689</c:v>
                </c:pt>
                <c:pt idx="2167">
                  <c:v>54696</c:v>
                </c:pt>
                <c:pt idx="2168">
                  <c:v>54703</c:v>
                </c:pt>
                <c:pt idx="2169">
                  <c:v>54710</c:v>
                </c:pt>
                <c:pt idx="2170">
                  <c:v>54717</c:v>
                </c:pt>
                <c:pt idx="2171">
                  <c:v>54724</c:v>
                </c:pt>
                <c:pt idx="2172">
                  <c:v>54731</c:v>
                </c:pt>
                <c:pt idx="2173">
                  <c:v>54738</c:v>
                </c:pt>
                <c:pt idx="2174">
                  <c:v>54745</c:v>
                </c:pt>
                <c:pt idx="2175">
                  <c:v>54752</c:v>
                </c:pt>
                <c:pt idx="2176">
                  <c:v>54759</c:v>
                </c:pt>
                <c:pt idx="2177">
                  <c:v>54766</c:v>
                </c:pt>
                <c:pt idx="2178">
                  <c:v>54773</c:v>
                </c:pt>
                <c:pt idx="2179">
                  <c:v>54780</c:v>
                </c:pt>
                <c:pt idx="2180">
                  <c:v>54787</c:v>
                </c:pt>
                <c:pt idx="2181">
                  <c:v>54795</c:v>
                </c:pt>
                <c:pt idx="2182">
                  <c:v>54801</c:v>
                </c:pt>
                <c:pt idx="2183">
                  <c:v>54808</c:v>
                </c:pt>
                <c:pt idx="2184">
                  <c:v>54815</c:v>
                </c:pt>
                <c:pt idx="2185">
                  <c:v>54822</c:v>
                </c:pt>
                <c:pt idx="2186">
                  <c:v>54829</c:v>
                </c:pt>
                <c:pt idx="2187">
                  <c:v>54836</c:v>
                </c:pt>
                <c:pt idx="2188">
                  <c:v>54843</c:v>
                </c:pt>
                <c:pt idx="2189">
                  <c:v>54850</c:v>
                </c:pt>
                <c:pt idx="2190">
                  <c:v>54857</c:v>
                </c:pt>
                <c:pt idx="2191">
                  <c:v>54864</c:v>
                </c:pt>
                <c:pt idx="2192">
                  <c:v>54871</c:v>
                </c:pt>
                <c:pt idx="2193">
                  <c:v>54878</c:v>
                </c:pt>
                <c:pt idx="2194">
                  <c:v>54885</c:v>
                </c:pt>
                <c:pt idx="2195">
                  <c:v>54892</c:v>
                </c:pt>
                <c:pt idx="2196">
                  <c:v>54899</c:v>
                </c:pt>
                <c:pt idx="2197">
                  <c:v>54906</c:v>
                </c:pt>
                <c:pt idx="2198">
                  <c:v>54913</c:v>
                </c:pt>
                <c:pt idx="2199">
                  <c:v>54920</c:v>
                </c:pt>
                <c:pt idx="2200">
                  <c:v>54928</c:v>
                </c:pt>
                <c:pt idx="2201">
                  <c:v>54934</c:v>
                </c:pt>
                <c:pt idx="2202">
                  <c:v>54941</c:v>
                </c:pt>
                <c:pt idx="2203">
                  <c:v>54948</c:v>
                </c:pt>
                <c:pt idx="2204">
                  <c:v>54955</c:v>
                </c:pt>
                <c:pt idx="2205">
                  <c:v>54962</c:v>
                </c:pt>
                <c:pt idx="2206">
                  <c:v>54969</c:v>
                </c:pt>
                <c:pt idx="2207">
                  <c:v>54976</c:v>
                </c:pt>
                <c:pt idx="2208">
                  <c:v>54983</c:v>
                </c:pt>
                <c:pt idx="2209">
                  <c:v>54990</c:v>
                </c:pt>
                <c:pt idx="2210">
                  <c:v>54997</c:v>
                </c:pt>
                <c:pt idx="2211">
                  <c:v>55004</c:v>
                </c:pt>
                <c:pt idx="2212">
                  <c:v>55011</c:v>
                </c:pt>
                <c:pt idx="2213">
                  <c:v>55018</c:v>
                </c:pt>
                <c:pt idx="2214">
                  <c:v>55025</c:v>
                </c:pt>
                <c:pt idx="2215">
                  <c:v>55032</c:v>
                </c:pt>
                <c:pt idx="2216">
                  <c:v>55039</c:v>
                </c:pt>
                <c:pt idx="2217">
                  <c:v>55046</c:v>
                </c:pt>
                <c:pt idx="2218">
                  <c:v>55053</c:v>
                </c:pt>
                <c:pt idx="2219">
                  <c:v>55060</c:v>
                </c:pt>
                <c:pt idx="2220">
                  <c:v>55067</c:v>
                </c:pt>
                <c:pt idx="2221">
                  <c:v>55074</c:v>
                </c:pt>
                <c:pt idx="2222">
                  <c:v>55081</c:v>
                </c:pt>
                <c:pt idx="2223">
                  <c:v>55088</c:v>
                </c:pt>
                <c:pt idx="2224">
                  <c:v>55095</c:v>
                </c:pt>
                <c:pt idx="2225">
                  <c:v>55102</c:v>
                </c:pt>
                <c:pt idx="2226">
                  <c:v>55109</c:v>
                </c:pt>
                <c:pt idx="2227">
                  <c:v>55116</c:v>
                </c:pt>
                <c:pt idx="2228">
                  <c:v>55123</c:v>
                </c:pt>
                <c:pt idx="2229">
                  <c:v>55130</c:v>
                </c:pt>
                <c:pt idx="2230">
                  <c:v>55137</c:v>
                </c:pt>
                <c:pt idx="2231">
                  <c:v>55144</c:v>
                </c:pt>
                <c:pt idx="2232">
                  <c:v>55151</c:v>
                </c:pt>
                <c:pt idx="2233">
                  <c:v>55158</c:v>
                </c:pt>
                <c:pt idx="2234">
                  <c:v>55165</c:v>
                </c:pt>
                <c:pt idx="2235">
                  <c:v>55172</c:v>
                </c:pt>
                <c:pt idx="2236">
                  <c:v>55179</c:v>
                </c:pt>
                <c:pt idx="2237">
                  <c:v>55186</c:v>
                </c:pt>
                <c:pt idx="2238">
                  <c:v>55193</c:v>
                </c:pt>
                <c:pt idx="2239">
                  <c:v>55200</c:v>
                </c:pt>
                <c:pt idx="2240">
                  <c:v>55207</c:v>
                </c:pt>
                <c:pt idx="2241">
                  <c:v>55214</c:v>
                </c:pt>
                <c:pt idx="2242">
                  <c:v>55221</c:v>
                </c:pt>
                <c:pt idx="2243">
                  <c:v>55228</c:v>
                </c:pt>
                <c:pt idx="2244">
                  <c:v>55235</c:v>
                </c:pt>
                <c:pt idx="2245">
                  <c:v>55242</c:v>
                </c:pt>
                <c:pt idx="2246">
                  <c:v>55249</c:v>
                </c:pt>
                <c:pt idx="2247">
                  <c:v>55256</c:v>
                </c:pt>
                <c:pt idx="2248">
                  <c:v>55263</c:v>
                </c:pt>
                <c:pt idx="2249">
                  <c:v>55270</c:v>
                </c:pt>
                <c:pt idx="2250">
                  <c:v>55277</c:v>
                </c:pt>
                <c:pt idx="2251">
                  <c:v>55285</c:v>
                </c:pt>
                <c:pt idx="2252">
                  <c:v>55291</c:v>
                </c:pt>
                <c:pt idx="2253">
                  <c:v>55298</c:v>
                </c:pt>
                <c:pt idx="2254">
                  <c:v>55305</c:v>
                </c:pt>
                <c:pt idx="2255">
                  <c:v>55312</c:v>
                </c:pt>
                <c:pt idx="2256">
                  <c:v>55319</c:v>
                </c:pt>
                <c:pt idx="2257">
                  <c:v>55326</c:v>
                </c:pt>
                <c:pt idx="2258">
                  <c:v>55333</c:v>
                </c:pt>
                <c:pt idx="2259">
                  <c:v>55340</c:v>
                </c:pt>
                <c:pt idx="2260">
                  <c:v>55347</c:v>
                </c:pt>
                <c:pt idx="2261">
                  <c:v>55354</c:v>
                </c:pt>
                <c:pt idx="2262">
                  <c:v>55361</c:v>
                </c:pt>
                <c:pt idx="2263">
                  <c:v>55368</c:v>
                </c:pt>
                <c:pt idx="2264">
                  <c:v>55375</c:v>
                </c:pt>
                <c:pt idx="2265">
                  <c:v>55382</c:v>
                </c:pt>
                <c:pt idx="2266">
                  <c:v>55389</c:v>
                </c:pt>
                <c:pt idx="2267">
                  <c:v>55396</c:v>
                </c:pt>
                <c:pt idx="2268">
                  <c:v>55403</c:v>
                </c:pt>
                <c:pt idx="2269">
                  <c:v>55410</c:v>
                </c:pt>
                <c:pt idx="2270">
                  <c:v>55417</c:v>
                </c:pt>
                <c:pt idx="2271">
                  <c:v>55424</c:v>
                </c:pt>
                <c:pt idx="2272">
                  <c:v>55431</c:v>
                </c:pt>
                <c:pt idx="2273">
                  <c:v>55438</c:v>
                </c:pt>
                <c:pt idx="2274">
                  <c:v>55445</c:v>
                </c:pt>
                <c:pt idx="2275">
                  <c:v>55452</c:v>
                </c:pt>
                <c:pt idx="2276">
                  <c:v>55459</c:v>
                </c:pt>
                <c:pt idx="2277">
                  <c:v>55466</c:v>
                </c:pt>
                <c:pt idx="2278">
                  <c:v>55473</c:v>
                </c:pt>
                <c:pt idx="2279">
                  <c:v>55480</c:v>
                </c:pt>
                <c:pt idx="2280">
                  <c:v>55487</c:v>
                </c:pt>
                <c:pt idx="2281">
                  <c:v>55494</c:v>
                </c:pt>
                <c:pt idx="2282">
                  <c:v>55501</c:v>
                </c:pt>
                <c:pt idx="2283">
                  <c:v>55508</c:v>
                </c:pt>
                <c:pt idx="2284">
                  <c:v>55516</c:v>
                </c:pt>
                <c:pt idx="2285">
                  <c:v>55523</c:v>
                </c:pt>
                <c:pt idx="2286">
                  <c:v>55530</c:v>
                </c:pt>
                <c:pt idx="2287">
                  <c:v>55537</c:v>
                </c:pt>
                <c:pt idx="2288">
                  <c:v>55544</c:v>
                </c:pt>
                <c:pt idx="2289">
                  <c:v>55551</c:v>
                </c:pt>
                <c:pt idx="2290">
                  <c:v>55558</c:v>
                </c:pt>
                <c:pt idx="2291">
                  <c:v>55565</c:v>
                </c:pt>
                <c:pt idx="2292">
                  <c:v>55572</c:v>
                </c:pt>
                <c:pt idx="2293">
                  <c:v>55579</c:v>
                </c:pt>
                <c:pt idx="2294">
                  <c:v>55586</c:v>
                </c:pt>
                <c:pt idx="2295">
                  <c:v>55593</c:v>
                </c:pt>
                <c:pt idx="2296">
                  <c:v>55600</c:v>
                </c:pt>
                <c:pt idx="2297">
                  <c:v>55607</c:v>
                </c:pt>
                <c:pt idx="2298">
                  <c:v>55614</c:v>
                </c:pt>
                <c:pt idx="2299">
                  <c:v>55621</c:v>
                </c:pt>
                <c:pt idx="2300">
                  <c:v>55632</c:v>
                </c:pt>
                <c:pt idx="2301">
                  <c:v>55635</c:v>
                </c:pt>
                <c:pt idx="2302">
                  <c:v>55645</c:v>
                </c:pt>
                <c:pt idx="2303">
                  <c:v>55652</c:v>
                </c:pt>
                <c:pt idx="2304">
                  <c:v>55659</c:v>
                </c:pt>
                <c:pt idx="2305">
                  <c:v>55666</c:v>
                </c:pt>
                <c:pt idx="2306">
                  <c:v>55674</c:v>
                </c:pt>
                <c:pt idx="2307">
                  <c:v>55682</c:v>
                </c:pt>
                <c:pt idx="2308">
                  <c:v>55688</c:v>
                </c:pt>
                <c:pt idx="2309">
                  <c:v>55696</c:v>
                </c:pt>
                <c:pt idx="2310">
                  <c:v>55703</c:v>
                </c:pt>
                <c:pt idx="2311">
                  <c:v>55710</c:v>
                </c:pt>
                <c:pt idx="2312">
                  <c:v>55717</c:v>
                </c:pt>
                <c:pt idx="2313">
                  <c:v>55724</c:v>
                </c:pt>
                <c:pt idx="2314">
                  <c:v>55731</c:v>
                </c:pt>
                <c:pt idx="2315">
                  <c:v>55738</c:v>
                </c:pt>
                <c:pt idx="2316">
                  <c:v>55745</c:v>
                </c:pt>
                <c:pt idx="2317">
                  <c:v>55752</c:v>
                </c:pt>
                <c:pt idx="2318">
                  <c:v>55759</c:v>
                </c:pt>
                <c:pt idx="2319">
                  <c:v>55766</c:v>
                </c:pt>
                <c:pt idx="2320">
                  <c:v>55773</c:v>
                </c:pt>
                <c:pt idx="2321">
                  <c:v>55780</c:v>
                </c:pt>
                <c:pt idx="2322">
                  <c:v>55787</c:v>
                </c:pt>
                <c:pt idx="2323">
                  <c:v>55794</c:v>
                </c:pt>
                <c:pt idx="2324">
                  <c:v>55801</c:v>
                </c:pt>
                <c:pt idx="2325">
                  <c:v>55808</c:v>
                </c:pt>
                <c:pt idx="2326">
                  <c:v>55815</c:v>
                </c:pt>
                <c:pt idx="2327">
                  <c:v>55822</c:v>
                </c:pt>
                <c:pt idx="2328">
                  <c:v>55829</c:v>
                </c:pt>
                <c:pt idx="2329">
                  <c:v>55836</c:v>
                </c:pt>
                <c:pt idx="2330">
                  <c:v>55843</c:v>
                </c:pt>
                <c:pt idx="2331">
                  <c:v>55850</c:v>
                </c:pt>
                <c:pt idx="2332">
                  <c:v>55857</c:v>
                </c:pt>
                <c:pt idx="2333">
                  <c:v>55864</c:v>
                </c:pt>
                <c:pt idx="2334">
                  <c:v>55871</c:v>
                </c:pt>
                <c:pt idx="2335">
                  <c:v>55883</c:v>
                </c:pt>
                <c:pt idx="2336">
                  <c:v>55887</c:v>
                </c:pt>
                <c:pt idx="2337">
                  <c:v>55893</c:v>
                </c:pt>
                <c:pt idx="2338">
                  <c:v>55900</c:v>
                </c:pt>
                <c:pt idx="2339">
                  <c:v>55907</c:v>
                </c:pt>
                <c:pt idx="2340">
                  <c:v>55914</c:v>
                </c:pt>
                <c:pt idx="2341">
                  <c:v>55921</c:v>
                </c:pt>
                <c:pt idx="2342">
                  <c:v>55928</c:v>
                </c:pt>
                <c:pt idx="2343">
                  <c:v>55935</c:v>
                </c:pt>
                <c:pt idx="2344">
                  <c:v>55942</c:v>
                </c:pt>
                <c:pt idx="2345">
                  <c:v>55949</c:v>
                </c:pt>
                <c:pt idx="2346">
                  <c:v>55956</c:v>
                </c:pt>
                <c:pt idx="2347">
                  <c:v>55963</c:v>
                </c:pt>
                <c:pt idx="2348">
                  <c:v>55970</c:v>
                </c:pt>
                <c:pt idx="2349">
                  <c:v>55977</c:v>
                </c:pt>
                <c:pt idx="2350">
                  <c:v>55984</c:v>
                </c:pt>
                <c:pt idx="2351">
                  <c:v>55991</c:v>
                </c:pt>
                <c:pt idx="2352">
                  <c:v>55998</c:v>
                </c:pt>
                <c:pt idx="2353">
                  <c:v>56006</c:v>
                </c:pt>
                <c:pt idx="2354">
                  <c:v>56012</c:v>
                </c:pt>
                <c:pt idx="2355">
                  <c:v>56020</c:v>
                </c:pt>
                <c:pt idx="2356">
                  <c:v>56026</c:v>
                </c:pt>
                <c:pt idx="2357">
                  <c:v>56033</c:v>
                </c:pt>
                <c:pt idx="2358">
                  <c:v>56040</c:v>
                </c:pt>
                <c:pt idx="2359">
                  <c:v>56047</c:v>
                </c:pt>
                <c:pt idx="2360">
                  <c:v>56054</c:v>
                </c:pt>
                <c:pt idx="2361">
                  <c:v>56061</c:v>
                </c:pt>
                <c:pt idx="2362">
                  <c:v>56068</c:v>
                </c:pt>
                <c:pt idx="2363">
                  <c:v>56075</c:v>
                </c:pt>
                <c:pt idx="2364">
                  <c:v>56082</c:v>
                </c:pt>
                <c:pt idx="2365">
                  <c:v>56089</c:v>
                </c:pt>
                <c:pt idx="2366">
                  <c:v>56096</c:v>
                </c:pt>
                <c:pt idx="2367">
                  <c:v>56103</c:v>
                </c:pt>
                <c:pt idx="2368">
                  <c:v>56110</c:v>
                </c:pt>
                <c:pt idx="2369">
                  <c:v>56117</c:v>
                </c:pt>
                <c:pt idx="2370">
                  <c:v>56124</c:v>
                </c:pt>
                <c:pt idx="2371">
                  <c:v>56131</c:v>
                </c:pt>
                <c:pt idx="2372">
                  <c:v>56138</c:v>
                </c:pt>
                <c:pt idx="2373">
                  <c:v>56145</c:v>
                </c:pt>
                <c:pt idx="2374">
                  <c:v>56152</c:v>
                </c:pt>
                <c:pt idx="2375">
                  <c:v>56159</c:v>
                </c:pt>
                <c:pt idx="2376">
                  <c:v>56166</c:v>
                </c:pt>
                <c:pt idx="2377">
                  <c:v>56173</c:v>
                </c:pt>
                <c:pt idx="2378">
                  <c:v>56180</c:v>
                </c:pt>
                <c:pt idx="2379">
                  <c:v>56187</c:v>
                </c:pt>
                <c:pt idx="2380">
                  <c:v>56194</c:v>
                </c:pt>
                <c:pt idx="2381">
                  <c:v>56201</c:v>
                </c:pt>
                <c:pt idx="2382">
                  <c:v>56208</c:v>
                </c:pt>
                <c:pt idx="2383">
                  <c:v>56215</c:v>
                </c:pt>
                <c:pt idx="2384">
                  <c:v>56222</c:v>
                </c:pt>
                <c:pt idx="2385">
                  <c:v>56229</c:v>
                </c:pt>
                <c:pt idx="2386">
                  <c:v>56236</c:v>
                </c:pt>
                <c:pt idx="2387">
                  <c:v>56248</c:v>
                </c:pt>
                <c:pt idx="2388">
                  <c:v>56254</c:v>
                </c:pt>
                <c:pt idx="2389">
                  <c:v>56258</c:v>
                </c:pt>
                <c:pt idx="2390">
                  <c:v>56265</c:v>
                </c:pt>
                <c:pt idx="2391">
                  <c:v>56272</c:v>
                </c:pt>
                <c:pt idx="2392">
                  <c:v>56279</c:v>
                </c:pt>
                <c:pt idx="2393">
                  <c:v>56286</c:v>
                </c:pt>
                <c:pt idx="2394">
                  <c:v>56293</c:v>
                </c:pt>
                <c:pt idx="2395">
                  <c:v>56300</c:v>
                </c:pt>
                <c:pt idx="2396">
                  <c:v>56307</c:v>
                </c:pt>
                <c:pt idx="2397">
                  <c:v>56314</c:v>
                </c:pt>
                <c:pt idx="2398">
                  <c:v>56321</c:v>
                </c:pt>
                <c:pt idx="2399">
                  <c:v>56328</c:v>
                </c:pt>
                <c:pt idx="2400">
                  <c:v>56339</c:v>
                </c:pt>
                <c:pt idx="2401">
                  <c:v>56342</c:v>
                </c:pt>
                <c:pt idx="2402">
                  <c:v>56349</c:v>
                </c:pt>
                <c:pt idx="2403">
                  <c:v>56356</c:v>
                </c:pt>
                <c:pt idx="2404">
                  <c:v>56363</c:v>
                </c:pt>
                <c:pt idx="2405">
                  <c:v>56373</c:v>
                </c:pt>
                <c:pt idx="2406">
                  <c:v>56380</c:v>
                </c:pt>
                <c:pt idx="2407">
                  <c:v>56384</c:v>
                </c:pt>
                <c:pt idx="2408">
                  <c:v>56391</c:v>
                </c:pt>
                <c:pt idx="2409">
                  <c:v>56398</c:v>
                </c:pt>
                <c:pt idx="2410">
                  <c:v>56405</c:v>
                </c:pt>
                <c:pt idx="2411">
                  <c:v>56412</c:v>
                </c:pt>
                <c:pt idx="2412">
                  <c:v>56422</c:v>
                </c:pt>
                <c:pt idx="2413">
                  <c:v>56426</c:v>
                </c:pt>
                <c:pt idx="2414">
                  <c:v>56433</c:v>
                </c:pt>
                <c:pt idx="2415">
                  <c:v>56440</c:v>
                </c:pt>
                <c:pt idx="2416">
                  <c:v>56447</c:v>
                </c:pt>
                <c:pt idx="2417">
                  <c:v>56454</c:v>
                </c:pt>
                <c:pt idx="2418">
                  <c:v>56461</c:v>
                </c:pt>
                <c:pt idx="2419">
                  <c:v>56468</c:v>
                </c:pt>
                <c:pt idx="2420">
                  <c:v>56475</c:v>
                </c:pt>
                <c:pt idx="2421">
                  <c:v>56482</c:v>
                </c:pt>
                <c:pt idx="2422">
                  <c:v>56489</c:v>
                </c:pt>
                <c:pt idx="2423">
                  <c:v>56496</c:v>
                </c:pt>
                <c:pt idx="2424">
                  <c:v>56503</c:v>
                </c:pt>
                <c:pt idx="2425">
                  <c:v>56510</c:v>
                </c:pt>
                <c:pt idx="2426">
                  <c:v>56517</c:v>
                </c:pt>
                <c:pt idx="2427">
                  <c:v>56524</c:v>
                </c:pt>
                <c:pt idx="2428">
                  <c:v>56531</c:v>
                </c:pt>
                <c:pt idx="2429">
                  <c:v>56538</c:v>
                </c:pt>
                <c:pt idx="2430">
                  <c:v>56545</c:v>
                </c:pt>
                <c:pt idx="2431">
                  <c:v>56552</c:v>
                </c:pt>
                <c:pt idx="2432">
                  <c:v>56559</c:v>
                </c:pt>
                <c:pt idx="2433">
                  <c:v>56566</c:v>
                </c:pt>
                <c:pt idx="2434">
                  <c:v>56573</c:v>
                </c:pt>
                <c:pt idx="2435">
                  <c:v>56580</c:v>
                </c:pt>
                <c:pt idx="2436">
                  <c:v>56587</c:v>
                </c:pt>
                <c:pt idx="2437">
                  <c:v>56594</c:v>
                </c:pt>
                <c:pt idx="2438">
                  <c:v>56601</c:v>
                </c:pt>
                <c:pt idx="2439">
                  <c:v>56612</c:v>
                </c:pt>
                <c:pt idx="2440">
                  <c:v>56619</c:v>
                </c:pt>
                <c:pt idx="2441">
                  <c:v>56625</c:v>
                </c:pt>
                <c:pt idx="2442">
                  <c:v>56632</c:v>
                </c:pt>
                <c:pt idx="2443">
                  <c:v>56639</c:v>
                </c:pt>
                <c:pt idx="2444">
                  <c:v>56646</c:v>
                </c:pt>
                <c:pt idx="2445">
                  <c:v>56653</c:v>
                </c:pt>
                <c:pt idx="2446">
                  <c:v>56660</c:v>
                </c:pt>
                <c:pt idx="2447">
                  <c:v>56667</c:v>
                </c:pt>
                <c:pt idx="2448">
                  <c:v>56674</c:v>
                </c:pt>
                <c:pt idx="2449">
                  <c:v>56681</c:v>
                </c:pt>
                <c:pt idx="2450">
                  <c:v>56688</c:v>
                </c:pt>
                <c:pt idx="2451">
                  <c:v>56695</c:v>
                </c:pt>
                <c:pt idx="2452">
                  <c:v>56702</c:v>
                </c:pt>
                <c:pt idx="2453">
                  <c:v>56709</c:v>
                </c:pt>
                <c:pt idx="2454">
                  <c:v>56716</c:v>
                </c:pt>
                <c:pt idx="2455">
                  <c:v>56725</c:v>
                </c:pt>
                <c:pt idx="2456">
                  <c:v>56730</c:v>
                </c:pt>
                <c:pt idx="2457">
                  <c:v>56737</c:v>
                </c:pt>
                <c:pt idx="2458">
                  <c:v>56744</c:v>
                </c:pt>
                <c:pt idx="2459">
                  <c:v>56751</c:v>
                </c:pt>
                <c:pt idx="2460">
                  <c:v>56758</c:v>
                </c:pt>
                <c:pt idx="2461">
                  <c:v>56766</c:v>
                </c:pt>
                <c:pt idx="2462">
                  <c:v>56774</c:v>
                </c:pt>
                <c:pt idx="2463">
                  <c:v>56780</c:v>
                </c:pt>
                <c:pt idx="2464">
                  <c:v>56787</c:v>
                </c:pt>
                <c:pt idx="2465">
                  <c:v>56795</c:v>
                </c:pt>
                <c:pt idx="2466">
                  <c:v>56802</c:v>
                </c:pt>
                <c:pt idx="2467">
                  <c:v>56809</c:v>
                </c:pt>
                <c:pt idx="2468">
                  <c:v>56816</c:v>
                </c:pt>
                <c:pt idx="2469">
                  <c:v>56823</c:v>
                </c:pt>
                <c:pt idx="2470">
                  <c:v>56830</c:v>
                </c:pt>
                <c:pt idx="2471">
                  <c:v>56837</c:v>
                </c:pt>
                <c:pt idx="2472">
                  <c:v>56844</c:v>
                </c:pt>
                <c:pt idx="2473">
                  <c:v>56851</c:v>
                </c:pt>
                <c:pt idx="2474">
                  <c:v>56858</c:v>
                </c:pt>
                <c:pt idx="2475">
                  <c:v>56865</c:v>
                </c:pt>
                <c:pt idx="2476">
                  <c:v>56872</c:v>
                </c:pt>
                <c:pt idx="2477">
                  <c:v>56879</c:v>
                </c:pt>
                <c:pt idx="2478">
                  <c:v>56886</c:v>
                </c:pt>
                <c:pt idx="2479">
                  <c:v>56893</c:v>
                </c:pt>
                <c:pt idx="2480">
                  <c:v>56900</c:v>
                </c:pt>
                <c:pt idx="2481">
                  <c:v>56907</c:v>
                </c:pt>
                <c:pt idx="2482">
                  <c:v>56914</c:v>
                </c:pt>
                <c:pt idx="2483">
                  <c:v>56921</c:v>
                </c:pt>
                <c:pt idx="2484">
                  <c:v>56928</c:v>
                </c:pt>
                <c:pt idx="2485">
                  <c:v>56935</c:v>
                </c:pt>
                <c:pt idx="2486">
                  <c:v>56942</c:v>
                </c:pt>
                <c:pt idx="2487">
                  <c:v>56949</c:v>
                </c:pt>
                <c:pt idx="2488">
                  <c:v>56956</c:v>
                </c:pt>
                <c:pt idx="2489">
                  <c:v>56963</c:v>
                </c:pt>
                <c:pt idx="2490">
                  <c:v>56970</c:v>
                </c:pt>
                <c:pt idx="2491">
                  <c:v>56977</c:v>
                </c:pt>
                <c:pt idx="2492">
                  <c:v>56984</c:v>
                </c:pt>
                <c:pt idx="2493">
                  <c:v>56991</c:v>
                </c:pt>
                <c:pt idx="2494">
                  <c:v>56998</c:v>
                </c:pt>
                <c:pt idx="2495">
                  <c:v>57005</c:v>
                </c:pt>
                <c:pt idx="2496">
                  <c:v>57012</c:v>
                </c:pt>
                <c:pt idx="2497">
                  <c:v>57019</c:v>
                </c:pt>
                <c:pt idx="2498">
                  <c:v>57026</c:v>
                </c:pt>
                <c:pt idx="2499">
                  <c:v>57033</c:v>
                </c:pt>
                <c:pt idx="2500">
                  <c:v>57040</c:v>
                </c:pt>
                <c:pt idx="2501">
                  <c:v>57047</c:v>
                </c:pt>
                <c:pt idx="2502">
                  <c:v>57054</c:v>
                </c:pt>
                <c:pt idx="2503">
                  <c:v>57061</c:v>
                </c:pt>
                <c:pt idx="2504">
                  <c:v>57068</c:v>
                </c:pt>
                <c:pt idx="2505">
                  <c:v>57076</c:v>
                </c:pt>
                <c:pt idx="2506">
                  <c:v>57083</c:v>
                </c:pt>
                <c:pt idx="2507">
                  <c:v>57090</c:v>
                </c:pt>
                <c:pt idx="2508">
                  <c:v>57097</c:v>
                </c:pt>
                <c:pt idx="2509">
                  <c:v>57104</c:v>
                </c:pt>
                <c:pt idx="2510">
                  <c:v>57112</c:v>
                </c:pt>
                <c:pt idx="2511">
                  <c:v>57118</c:v>
                </c:pt>
                <c:pt idx="2512">
                  <c:v>57125</c:v>
                </c:pt>
                <c:pt idx="2513">
                  <c:v>57132</c:v>
                </c:pt>
                <c:pt idx="2514">
                  <c:v>57139</c:v>
                </c:pt>
                <c:pt idx="2515">
                  <c:v>57146</c:v>
                </c:pt>
                <c:pt idx="2516">
                  <c:v>57153</c:v>
                </c:pt>
                <c:pt idx="2517">
                  <c:v>57160</c:v>
                </c:pt>
                <c:pt idx="2518">
                  <c:v>57167</c:v>
                </c:pt>
                <c:pt idx="2519">
                  <c:v>57174</c:v>
                </c:pt>
                <c:pt idx="2520">
                  <c:v>57181</c:v>
                </c:pt>
                <c:pt idx="2521">
                  <c:v>57188</c:v>
                </c:pt>
                <c:pt idx="2522">
                  <c:v>57195</c:v>
                </c:pt>
                <c:pt idx="2523">
                  <c:v>57202</c:v>
                </c:pt>
                <c:pt idx="2524">
                  <c:v>57209</c:v>
                </c:pt>
                <c:pt idx="2525">
                  <c:v>57216</c:v>
                </c:pt>
                <c:pt idx="2526">
                  <c:v>57223</c:v>
                </c:pt>
                <c:pt idx="2527">
                  <c:v>57230</c:v>
                </c:pt>
                <c:pt idx="2528">
                  <c:v>57237</c:v>
                </c:pt>
                <c:pt idx="2529">
                  <c:v>57244</c:v>
                </c:pt>
                <c:pt idx="2530">
                  <c:v>57251</c:v>
                </c:pt>
                <c:pt idx="2531">
                  <c:v>57258</c:v>
                </c:pt>
                <c:pt idx="2532">
                  <c:v>57265</c:v>
                </c:pt>
                <c:pt idx="2533">
                  <c:v>57272</c:v>
                </c:pt>
                <c:pt idx="2534">
                  <c:v>57279</c:v>
                </c:pt>
                <c:pt idx="2535">
                  <c:v>57286</c:v>
                </c:pt>
                <c:pt idx="2536">
                  <c:v>57293</c:v>
                </c:pt>
                <c:pt idx="2537">
                  <c:v>57300</c:v>
                </c:pt>
                <c:pt idx="2538">
                  <c:v>57307</c:v>
                </c:pt>
                <c:pt idx="2539">
                  <c:v>57314</c:v>
                </c:pt>
                <c:pt idx="2540">
                  <c:v>57321</c:v>
                </c:pt>
                <c:pt idx="2541">
                  <c:v>57328</c:v>
                </c:pt>
                <c:pt idx="2542">
                  <c:v>57335</c:v>
                </c:pt>
                <c:pt idx="2543">
                  <c:v>57343</c:v>
                </c:pt>
                <c:pt idx="2544">
                  <c:v>57350</c:v>
                </c:pt>
                <c:pt idx="2545">
                  <c:v>57357</c:v>
                </c:pt>
                <c:pt idx="2546">
                  <c:v>57364</c:v>
                </c:pt>
                <c:pt idx="2547">
                  <c:v>57371</c:v>
                </c:pt>
                <c:pt idx="2548">
                  <c:v>57378</c:v>
                </c:pt>
                <c:pt idx="2549">
                  <c:v>57385</c:v>
                </c:pt>
                <c:pt idx="2550">
                  <c:v>57392</c:v>
                </c:pt>
                <c:pt idx="2551">
                  <c:v>57399</c:v>
                </c:pt>
                <c:pt idx="2552">
                  <c:v>57406</c:v>
                </c:pt>
                <c:pt idx="2553">
                  <c:v>57413</c:v>
                </c:pt>
                <c:pt idx="2554">
                  <c:v>57420</c:v>
                </c:pt>
                <c:pt idx="2555">
                  <c:v>57427</c:v>
                </c:pt>
                <c:pt idx="2556">
                  <c:v>57434</c:v>
                </c:pt>
                <c:pt idx="2557">
                  <c:v>57441</c:v>
                </c:pt>
                <c:pt idx="2558">
                  <c:v>57448</c:v>
                </c:pt>
                <c:pt idx="2559">
                  <c:v>57459</c:v>
                </c:pt>
                <c:pt idx="2560">
                  <c:v>57462</c:v>
                </c:pt>
                <c:pt idx="2561">
                  <c:v>57469</c:v>
                </c:pt>
                <c:pt idx="2562">
                  <c:v>57476</c:v>
                </c:pt>
                <c:pt idx="2563">
                  <c:v>57483</c:v>
                </c:pt>
                <c:pt idx="2564">
                  <c:v>57490</c:v>
                </c:pt>
                <c:pt idx="2565">
                  <c:v>57500</c:v>
                </c:pt>
                <c:pt idx="2566">
                  <c:v>57504</c:v>
                </c:pt>
                <c:pt idx="2567">
                  <c:v>57511</c:v>
                </c:pt>
                <c:pt idx="2568">
                  <c:v>57521</c:v>
                </c:pt>
                <c:pt idx="2569">
                  <c:v>57525</c:v>
                </c:pt>
                <c:pt idx="2570">
                  <c:v>57532</c:v>
                </c:pt>
                <c:pt idx="2571">
                  <c:v>57539</c:v>
                </c:pt>
                <c:pt idx="2572">
                  <c:v>57546</c:v>
                </c:pt>
                <c:pt idx="2573">
                  <c:v>57553</c:v>
                </c:pt>
                <c:pt idx="2574">
                  <c:v>57560</c:v>
                </c:pt>
                <c:pt idx="2575">
                  <c:v>57567</c:v>
                </c:pt>
                <c:pt idx="2576">
                  <c:v>57574</c:v>
                </c:pt>
                <c:pt idx="2577">
                  <c:v>57581</c:v>
                </c:pt>
                <c:pt idx="2578">
                  <c:v>57588</c:v>
                </c:pt>
                <c:pt idx="2579">
                  <c:v>57595</c:v>
                </c:pt>
                <c:pt idx="2580">
                  <c:v>57602</c:v>
                </c:pt>
                <c:pt idx="2581">
                  <c:v>57609</c:v>
                </c:pt>
                <c:pt idx="2582">
                  <c:v>57616</c:v>
                </c:pt>
                <c:pt idx="2583">
                  <c:v>57623</c:v>
                </c:pt>
                <c:pt idx="2584">
                  <c:v>57630</c:v>
                </c:pt>
                <c:pt idx="2585">
                  <c:v>57637</c:v>
                </c:pt>
                <c:pt idx="2586">
                  <c:v>57644</c:v>
                </c:pt>
                <c:pt idx="2587">
                  <c:v>57651</c:v>
                </c:pt>
                <c:pt idx="2588">
                  <c:v>57658</c:v>
                </c:pt>
                <c:pt idx="2589">
                  <c:v>57665</c:v>
                </c:pt>
                <c:pt idx="2590">
                  <c:v>57672</c:v>
                </c:pt>
                <c:pt idx="2591">
                  <c:v>57679</c:v>
                </c:pt>
                <c:pt idx="2592">
                  <c:v>57686</c:v>
                </c:pt>
                <c:pt idx="2593">
                  <c:v>57693</c:v>
                </c:pt>
                <c:pt idx="2594">
                  <c:v>57700</c:v>
                </c:pt>
                <c:pt idx="2595">
                  <c:v>57712</c:v>
                </c:pt>
                <c:pt idx="2596">
                  <c:v>57717</c:v>
                </c:pt>
                <c:pt idx="2597">
                  <c:v>57724</c:v>
                </c:pt>
                <c:pt idx="2598">
                  <c:v>57731</c:v>
                </c:pt>
                <c:pt idx="2599">
                  <c:v>57738</c:v>
                </c:pt>
                <c:pt idx="2600">
                  <c:v>57745</c:v>
                </c:pt>
                <c:pt idx="2601">
                  <c:v>57752</c:v>
                </c:pt>
                <c:pt idx="2602">
                  <c:v>57759</c:v>
                </c:pt>
                <c:pt idx="2603">
                  <c:v>57766</c:v>
                </c:pt>
                <c:pt idx="2604">
                  <c:v>57773</c:v>
                </c:pt>
                <c:pt idx="2605">
                  <c:v>57780</c:v>
                </c:pt>
                <c:pt idx="2606">
                  <c:v>57787</c:v>
                </c:pt>
                <c:pt idx="2607">
                  <c:v>57794</c:v>
                </c:pt>
                <c:pt idx="2608">
                  <c:v>57801</c:v>
                </c:pt>
                <c:pt idx="2609">
                  <c:v>57808</c:v>
                </c:pt>
                <c:pt idx="2610">
                  <c:v>57817</c:v>
                </c:pt>
                <c:pt idx="2611">
                  <c:v>57822</c:v>
                </c:pt>
                <c:pt idx="2612">
                  <c:v>57829</c:v>
                </c:pt>
                <c:pt idx="2613">
                  <c:v>57836</c:v>
                </c:pt>
                <c:pt idx="2614">
                  <c:v>57843</c:v>
                </c:pt>
                <c:pt idx="2615">
                  <c:v>57850</c:v>
                </c:pt>
                <c:pt idx="2616">
                  <c:v>57858</c:v>
                </c:pt>
                <c:pt idx="2617">
                  <c:v>57866</c:v>
                </c:pt>
                <c:pt idx="2618">
                  <c:v>57872</c:v>
                </c:pt>
                <c:pt idx="2619">
                  <c:v>57879</c:v>
                </c:pt>
                <c:pt idx="2620">
                  <c:v>57887</c:v>
                </c:pt>
                <c:pt idx="2621">
                  <c:v>57894</c:v>
                </c:pt>
                <c:pt idx="2622">
                  <c:v>57901</c:v>
                </c:pt>
                <c:pt idx="2623">
                  <c:v>57908</c:v>
                </c:pt>
                <c:pt idx="2624">
                  <c:v>57915</c:v>
                </c:pt>
                <c:pt idx="2625">
                  <c:v>57922</c:v>
                </c:pt>
                <c:pt idx="2626">
                  <c:v>57929</c:v>
                </c:pt>
                <c:pt idx="2627">
                  <c:v>57936</c:v>
                </c:pt>
                <c:pt idx="2628">
                  <c:v>57943</c:v>
                </c:pt>
                <c:pt idx="2629">
                  <c:v>57950</c:v>
                </c:pt>
                <c:pt idx="2630">
                  <c:v>57957</c:v>
                </c:pt>
                <c:pt idx="2631">
                  <c:v>57964</c:v>
                </c:pt>
                <c:pt idx="2632">
                  <c:v>57971</c:v>
                </c:pt>
                <c:pt idx="2633">
                  <c:v>57978</c:v>
                </c:pt>
                <c:pt idx="2634">
                  <c:v>57985</c:v>
                </c:pt>
                <c:pt idx="2635">
                  <c:v>57992</c:v>
                </c:pt>
                <c:pt idx="2636">
                  <c:v>57999</c:v>
                </c:pt>
                <c:pt idx="2637">
                  <c:v>58006</c:v>
                </c:pt>
                <c:pt idx="2638">
                  <c:v>58013</c:v>
                </c:pt>
                <c:pt idx="2639">
                  <c:v>58020</c:v>
                </c:pt>
                <c:pt idx="2640">
                  <c:v>58027</c:v>
                </c:pt>
                <c:pt idx="2641">
                  <c:v>58034</c:v>
                </c:pt>
                <c:pt idx="2642">
                  <c:v>58041</c:v>
                </c:pt>
                <c:pt idx="2643">
                  <c:v>58048</c:v>
                </c:pt>
                <c:pt idx="2644">
                  <c:v>58055</c:v>
                </c:pt>
                <c:pt idx="2645">
                  <c:v>58062</c:v>
                </c:pt>
                <c:pt idx="2646">
                  <c:v>58074</c:v>
                </c:pt>
                <c:pt idx="2647">
                  <c:v>58078</c:v>
                </c:pt>
                <c:pt idx="2648">
                  <c:v>58084</c:v>
                </c:pt>
                <c:pt idx="2649">
                  <c:v>58091</c:v>
                </c:pt>
                <c:pt idx="2650">
                  <c:v>58098</c:v>
                </c:pt>
                <c:pt idx="2651">
                  <c:v>58105</c:v>
                </c:pt>
                <c:pt idx="2652">
                  <c:v>58112</c:v>
                </c:pt>
                <c:pt idx="2653">
                  <c:v>58119</c:v>
                </c:pt>
                <c:pt idx="2654">
                  <c:v>58126</c:v>
                </c:pt>
                <c:pt idx="2655">
                  <c:v>58133</c:v>
                </c:pt>
                <c:pt idx="2656">
                  <c:v>58140</c:v>
                </c:pt>
                <c:pt idx="2657">
                  <c:v>58147</c:v>
                </c:pt>
                <c:pt idx="2658">
                  <c:v>58154</c:v>
                </c:pt>
                <c:pt idx="2659">
                  <c:v>58161</c:v>
                </c:pt>
                <c:pt idx="2660">
                  <c:v>58168</c:v>
                </c:pt>
                <c:pt idx="2661">
                  <c:v>58175</c:v>
                </c:pt>
                <c:pt idx="2662">
                  <c:v>58182</c:v>
                </c:pt>
                <c:pt idx="2663">
                  <c:v>58189</c:v>
                </c:pt>
                <c:pt idx="2664">
                  <c:v>58197</c:v>
                </c:pt>
                <c:pt idx="2665">
                  <c:v>58204</c:v>
                </c:pt>
                <c:pt idx="2666">
                  <c:v>58210</c:v>
                </c:pt>
                <c:pt idx="2667">
                  <c:v>58217</c:v>
                </c:pt>
                <c:pt idx="2668">
                  <c:v>58224</c:v>
                </c:pt>
                <c:pt idx="2669">
                  <c:v>58231</c:v>
                </c:pt>
                <c:pt idx="2670">
                  <c:v>58238</c:v>
                </c:pt>
                <c:pt idx="2671">
                  <c:v>58245</c:v>
                </c:pt>
                <c:pt idx="2672">
                  <c:v>58252</c:v>
                </c:pt>
                <c:pt idx="2673">
                  <c:v>58259</c:v>
                </c:pt>
                <c:pt idx="2674">
                  <c:v>58266</c:v>
                </c:pt>
                <c:pt idx="2675">
                  <c:v>58273</c:v>
                </c:pt>
                <c:pt idx="2676">
                  <c:v>58280</c:v>
                </c:pt>
                <c:pt idx="2677">
                  <c:v>58287</c:v>
                </c:pt>
                <c:pt idx="2678">
                  <c:v>58294</c:v>
                </c:pt>
                <c:pt idx="2679">
                  <c:v>58301</c:v>
                </c:pt>
                <c:pt idx="2680">
                  <c:v>58308</c:v>
                </c:pt>
                <c:pt idx="2681">
                  <c:v>58315</c:v>
                </c:pt>
                <c:pt idx="2682">
                  <c:v>58322</c:v>
                </c:pt>
                <c:pt idx="2683">
                  <c:v>58329</c:v>
                </c:pt>
                <c:pt idx="2684">
                  <c:v>58336</c:v>
                </c:pt>
                <c:pt idx="2685">
                  <c:v>58343</c:v>
                </c:pt>
                <c:pt idx="2686">
                  <c:v>58350</c:v>
                </c:pt>
                <c:pt idx="2687">
                  <c:v>58357</c:v>
                </c:pt>
                <c:pt idx="2688">
                  <c:v>58364</c:v>
                </c:pt>
                <c:pt idx="2689">
                  <c:v>58371</c:v>
                </c:pt>
                <c:pt idx="2690">
                  <c:v>58378</c:v>
                </c:pt>
                <c:pt idx="2691">
                  <c:v>58385</c:v>
                </c:pt>
                <c:pt idx="2692">
                  <c:v>58392</c:v>
                </c:pt>
                <c:pt idx="2693">
                  <c:v>58399</c:v>
                </c:pt>
                <c:pt idx="2694">
                  <c:v>58406</c:v>
                </c:pt>
                <c:pt idx="2695">
                  <c:v>58413</c:v>
                </c:pt>
                <c:pt idx="2696">
                  <c:v>58420</c:v>
                </c:pt>
                <c:pt idx="2697">
                  <c:v>58427</c:v>
                </c:pt>
                <c:pt idx="2698">
                  <c:v>58439</c:v>
                </c:pt>
                <c:pt idx="2699">
                  <c:v>58445</c:v>
                </c:pt>
                <c:pt idx="2700">
                  <c:v>58449</c:v>
                </c:pt>
                <c:pt idx="2701">
                  <c:v>58456</c:v>
                </c:pt>
                <c:pt idx="2702">
                  <c:v>58463</c:v>
                </c:pt>
                <c:pt idx="2703">
                  <c:v>58470</c:v>
                </c:pt>
                <c:pt idx="2704">
                  <c:v>58477</c:v>
                </c:pt>
                <c:pt idx="2705">
                  <c:v>58484</c:v>
                </c:pt>
                <c:pt idx="2706">
                  <c:v>58491</c:v>
                </c:pt>
                <c:pt idx="2707">
                  <c:v>58498</c:v>
                </c:pt>
                <c:pt idx="2708">
                  <c:v>58505</c:v>
                </c:pt>
                <c:pt idx="2709">
                  <c:v>58512</c:v>
                </c:pt>
                <c:pt idx="2710">
                  <c:v>58519</c:v>
                </c:pt>
                <c:pt idx="2711">
                  <c:v>58526</c:v>
                </c:pt>
                <c:pt idx="2712">
                  <c:v>58533</c:v>
                </c:pt>
                <c:pt idx="2713">
                  <c:v>58540</c:v>
                </c:pt>
                <c:pt idx="2714">
                  <c:v>58551</c:v>
                </c:pt>
                <c:pt idx="2715">
                  <c:v>58554</c:v>
                </c:pt>
                <c:pt idx="2716">
                  <c:v>58561</c:v>
                </c:pt>
                <c:pt idx="2717">
                  <c:v>58568</c:v>
                </c:pt>
                <c:pt idx="2718">
                  <c:v>58575</c:v>
                </c:pt>
                <c:pt idx="2719">
                  <c:v>58582</c:v>
                </c:pt>
                <c:pt idx="2720">
                  <c:v>58592</c:v>
                </c:pt>
                <c:pt idx="2721">
                  <c:v>58596</c:v>
                </c:pt>
                <c:pt idx="2722">
                  <c:v>58603</c:v>
                </c:pt>
                <c:pt idx="2723">
                  <c:v>58610</c:v>
                </c:pt>
                <c:pt idx="2724">
                  <c:v>58620</c:v>
                </c:pt>
                <c:pt idx="2725">
                  <c:v>58624</c:v>
                </c:pt>
                <c:pt idx="2726">
                  <c:v>58631</c:v>
                </c:pt>
                <c:pt idx="2727">
                  <c:v>58638</c:v>
                </c:pt>
                <c:pt idx="2728">
                  <c:v>58645</c:v>
                </c:pt>
                <c:pt idx="2729">
                  <c:v>58652</c:v>
                </c:pt>
                <c:pt idx="2730">
                  <c:v>58659</c:v>
                </c:pt>
                <c:pt idx="2731">
                  <c:v>58666</c:v>
                </c:pt>
                <c:pt idx="2732">
                  <c:v>58673</c:v>
                </c:pt>
                <c:pt idx="2733">
                  <c:v>58680</c:v>
                </c:pt>
                <c:pt idx="2734">
                  <c:v>58687</c:v>
                </c:pt>
                <c:pt idx="2735">
                  <c:v>58694</c:v>
                </c:pt>
                <c:pt idx="2736">
                  <c:v>58701</c:v>
                </c:pt>
                <c:pt idx="2737">
                  <c:v>58708</c:v>
                </c:pt>
                <c:pt idx="2738">
                  <c:v>58715</c:v>
                </c:pt>
                <c:pt idx="2739">
                  <c:v>58722</c:v>
                </c:pt>
                <c:pt idx="2740">
                  <c:v>58729</c:v>
                </c:pt>
                <c:pt idx="2741">
                  <c:v>58736</c:v>
                </c:pt>
                <c:pt idx="2742">
                  <c:v>58743</c:v>
                </c:pt>
                <c:pt idx="2743">
                  <c:v>58750</c:v>
                </c:pt>
                <c:pt idx="2744">
                  <c:v>58757</c:v>
                </c:pt>
                <c:pt idx="2745">
                  <c:v>58764</c:v>
                </c:pt>
                <c:pt idx="2746">
                  <c:v>58771</c:v>
                </c:pt>
                <c:pt idx="2747">
                  <c:v>58778</c:v>
                </c:pt>
                <c:pt idx="2748">
                  <c:v>58785</c:v>
                </c:pt>
                <c:pt idx="2749">
                  <c:v>58792</c:v>
                </c:pt>
                <c:pt idx="2750">
                  <c:v>58802</c:v>
                </c:pt>
                <c:pt idx="2751">
                  <c:v>58809</c:v>
                </c:pt>
                <c:pt idx="2752">
                  <c:v>58816</c:v>
                </c:pt>
                <c:pt idx="2753">
                  <c:v>58820</c:v>
                </c:pt>
                <c:pt idx="2754">
                  <c:v>58827</c:v>
                </c:pt>
                <c:pt idx="2755">
                  <c:v>58834</c:v>
                </c:pt>
                <c:pt idx="2756">
                  <c:v>58841</c:v>
                </c:pt>
                <c:pt idx="2757">
                  <c:v>58848</c:v>
                </c:pt>
                <c:pt idx="2758">
                  <c:v>58855</c:v>
                </c:pt>
                <c:pt idx="2759">
                  <c:v>58862</c:v>
                </c:pt>
                <c:pt idx="2760">
                  <c:v>58869</c:v>
                </c:pt>
                <c:pt idx="2761">
                  <c:v>58876</c:v>
                </c:pt>
                <c:pt idx="2762">
                  <c:v>58883</c:v>
                </c:pt>
                <c:pt idx="2763">
                  <c:v>58890</c:v>
                </c:pt>
                <c:pt idx="2764">
                  <c:v>58897</c:v>
                </c:pt>
                <c:pt idx="2765">
                  <c:v>58908</c:v>
                </c:pt>
                <c:pt idx="2766">
                  <c:v>58911</c:v>
                </c:pt>
                <c:pt idx="2767">
                  <c:v>58918</c:v>
                </c:pt>
                <c:pt idx="2768">
                  <c:v>58925</c:v>
                </c:pt>
                <c:pt idx="2769">
                  <c:v>58932</c:v>
                </c:pt>
                <c:pt idx="2770">
                  <c:v>58939</c:v>
                </c:pt>
                <c:pt idx="2771">
                  <c:v>58949</c:v>
                </c:pt>
                <c:pt idx="2772">
                  <c:v>58953</c:v>
                </c:pt>
                <c:pt idx="2773">
                  <c:v>58960</c:v>
                </c:pt>
                <c:pt idx="2774">
                  <c:v>58967</c:v>
                </c:pt>
                <c:pt idx="2775">
                  <c:v>58974</c:v>
                </c:pt>
                <c:pt idx="2776">
                  <c:v>58984</c:v>
                </c:pt>
                <c:pt idx="2777">
                  <c:v>58988</c:v>
                </c:pt>
                <c:pt idx="2778">
                  <c:v>58995</c:v>
                </c:pt>
                <c:pt idx="2779">
                  <c:v>59002</c:v>
                </c:pt>
                <c:pt idx="2780">
                  <c:v>59009</c:v>
                </c:pt>
                <c:pt idx="2781">
                  <c:v>59016</c:v>
                </c:pt>
                <c:pt idx="2782">
                  <c:v>59023</c:v>
                </c:pt>
                <c:pt idx="2783">
                  <c:v>59030</c:v>
                </c:pt>
                <c:pt idx="2784">
                  <c:v>59037</c:v>
                </c:pt>
                <c:pt idx="2785">
                  <c:v>59044</c:v>
                </c:pt>
                <c:pt idx="2786">
                  <c:v>59051</c:v>
                </c:pt>
                <c:pt idx="2787">
                  <c:v>59058</c:v>
                </c:pt>
                <c:pt idx="2788">
                  <c:v>59065</c:v>
                </c:pt>
                <c:pt idx="2789">
                  <c:v>59072</c:v>
                </c:pt>
                <c:pt idx="2790">
                  <c:v>59079</c:v>
                </c:pt>
                <c:pt idx="2791">
                  <c:v>59086</c:v>
                </c:pt>
                <c:pt idx="2792">
                  <c:v>59093</c:v>
                </c:pt>
                <c:pt idx="2793">
                  <c:v>59100</c:v>
                </c:pt>
                <c:pt idx="2794">
                  <c:v>59107</c:v>
                </c:pt>
                <c:pt idx="2795">
                  <c:v>59114</c:v>
                </c:pt>
                <c:pt idx="2796">
                  <c:v>59121</c:v>
                </c:pt>
                <c:pt idx="2797">
                  <c:v>59128</c:v>
                </c:pt>
                <c:pt idx="2798">
                  <c:v>59135</c:v>
                </c:pt>
                <c:pt idx="2799">
                  <c:v>59142</c:v>
                </c:pt>
                <c:pt idx="2800">
                  <c:v>59149</c:v>
                </c:pt>
                <c:pt idx="2801">
                  <c:v>59156</c:v>
                </c:pt>
                <c:pt idx="2802">
                  <c:v>59163</c:v>
                </c:pt>
                <c:pt idx="2803">
                  <c:v>59170</c:v>
                </c:pt>
                <c:pt idx="2804">
                  <c:v>59180</c:v>
                </c:pt>
                <c:pt idx="2805">
                  <c:v>59184</c:v>
                </c:pt>
                <c:pt idx="2806">
                  <c:v>59191</c:v>
                </c:pt>
                <c:pt idx="2807">
                  <c:v>59198</c:v>
                </c:pt>
                <c:pt idx="2808">
                  <c:v>59205</c:v>
                </c:pt>
                <c:pt idx="2809">
                  <c:v>59212</c:v>
                </c:pt>
                <c:pt idx="2810">
                  <c:v>59219</c:v>
                </c:pt>
                <c:pt idx="2811">
                  <c:v>59226</c:v>
                </c:pt>
                <c:pt idx="2812">
                  <c:v>59233</c:v>
                </c:pt>
                <c:pt idx="2813">
                  <c:v>59240</c:v>
                </c:pt>
                <c:pt idx="2814">
                  <c:v>59247</c:v>
                </c:pt>
                <c:pt idx="2815">
                  <c:v>59258</c:v>
                </c:pt>
                <c:pt idx="2816">
                  <c:v>59261</c:v>
                </c:pt>
                <c:pt idx="2817">
                  <c:v>59268</c:v>
                </c:pt>
                <c:pt idx="2818">
                  <c:v>59275</c:v>
                </c:pt>
                <c:pt idx="2819">
                  <c:v>59282</c:v>
                </c:pt>
                <c:pt idx="2820">
                  <c:v>59289</c:v>
                </c:pt>
                <c:pt idx="2821">
                  <c:v>59299</c:v>
                </c:pt>
                <c:pt idx="2822">
                  <c:v>59303</c:v>
                </c:pt>
                <c:pt idx="2823">
                  <c:v>59310</c:v>
                </c:pt>
                <c:pt idx="2824">
                  <c:v>59317</c:v>
                </c:pt>
                <c:pt idx="2825">
                  <c:v>59324</c:v>
                </c:pt>
                <c:pt idx="2826">
                  <c:v>59331</c:v>
                </c:pt>
                <c:pt idx="2827">
                  <c:v>59338</c:v>
                </c:pt>
                <c:pt idx="2828">
                  <c:v>59348</c:v>
                </c:pt>
                <c:pt idx="2829">
                  <c:v>59352</c:v>
                </c:pt>
                <c:pt idx="2830">
                  <c:v>59359</c:v>
                </c:pt>
                <c:pt idx="2831">
                  <c:v>59366</c:v>
                </c:pt>
                <c:pt idx="2832">
                  <c:v>59373</c:v>
                </c:pt>
                <c:pt idx="2833">
                  <c:v>59380</c:v>
                </c:pt>
                <c:pt idx="2834">
                  <c:v>59387</c:v>
                </c:pt>
                <c:pt idx="2835">
                  <c:v>59394</c:v>
                </c:pt>
                <c:pt idx="2836">
                  <c:v>59401</c:v>
                </c:pt>
                <c:pt idx="2837">
                  <c:v>59408</c:v>
                </c:pt>
                <c:pt idx="2838">
                  <c:v>59415</c:v>
                </c:pt>
                <c:pt idx="2839">
                  <c:v>59422</c:v>
                </c:pt>
                <c:pt idx="2840">
                  <c:v>59429</c:v>
                </c:pt>
                <c:pt idx="2841">
                  <c:v>59436</c:v>
                </c:pt>
                <c:pt idx="2842">
                  <c:v>59443</c:v>
                </c:pt>
                <c:pt idx="2843">
                  <c:v>59450</c:v>
                </c:pt>
                <c:pt idx="2844">
                  <c:v>59457</c:v>
                </c:pt>
                <c:pt idx="2845">
                  <c:v>59464</c:v>
                </c:pt>
                <c:pt idx="2846">
                  <c:v>59471</c:v>
                </c:pt>
                <c:pt idx="2847">
                  <c:v>59478</c:v>
                </c:pt>
                <c:pt idx="2848">
                  <c:v>59485</c:v>
                </c:pt>
                <c:pt idx="2849">
                  <c:v>59492</c:v>
                </c:pt>
                <c:pt idx="2850">
                  <c:v>59499</c:v>
                </c:pt>
                <c:pt idx="2851">
                  <c:v>59506</c:v>
                </c:pt>
                <c:pt idx="2852">
                  <c:v>59513</c:v>
                </c:pt>
                <c:pt idx="2853">
                  <c:v>59520</c:v>
                </c:pt>
                <c:pt idx="2854">
                  <c:v>59527</c:v>
                </c:pt>
                <c:pt idx="2855">
                  <c:v>59534</c:v>
                </c:pt>
                <c:pt idx="2856">
                  <c:v>59541</c:v>
                </c:pt>
                <c:pt idx="2857">
                  <c:v>59548</c:v>
                </c:pt>
                <c:pt idx="2858">
                  <c:v>59555</c:v>
                </c:pt>
                <c:pt idx="2859">
                  <c:v>59562</c:v>
                </c:pt>
                <c:pt idx="2860">
                  <c:v>59569</c:v>
                </c:pt>
                <c:pt idx="2861">
                  <c:v>59576</c:v>
                </c:pt>
                <c:pt idx="2862">
                  <c:v>59583</c:v>
                </c:pt>
                <c:pt idx="2863">
                  <c:v>59590</c:v>
                </c:pt>
                <c:pt idx="2864">
                  <c:v>59597</c:v>
                </c:pt>
                <c:pt idx="2865">
                  <c:v>59604</c:v>
                </c:pt>
                <c:pt idx="2866">
                  <c:v>59611</c:v>
                </c:pt>
                <c:pt idx="2867">
                  <c:v>59618</c:v>
                </c:pt>
                <c:pt idx="2868">
                  <c:v>59625</c:v>
                </c:pt>
                <c:pt idx="2869">
                  <c:v>59632</c:v>
                </c:pt>
                <c:pt idx="2870">
                  <c:v>59643</c:v>
                </c:pt>
                <c:pt idx="2871">
                  <c:v>59646</c:v>
                </c:pt>
                <c:pt idx="2872">
                  <c:v>59653</c:v>
                </c:pt>
                <c:pt idx="2873">
                  <c:v>59660</c:v>
                </c:pt>
                <c:pt idx="2874">
                  <c:v>59667</c:v>
                </c:pt>
                <c:pt idx="2875">
                  <c:v>59674</c:v>
                </c:pt>
                <c:pt idx="2876">
                  <c:v>59684</c:v>
                </c:pt>
                <c:pt idx="2877">
                  <c:v>59688</c:v>
                </c:pt>
                <c:pt idx="2878">
                  <c:v>59695</c:v>
                </c:pt>
                <c:pt idx="2879">
                  <c:v>59702</c:v>
                </c:pt>
                <c:pt idx="2880">
                  <c:v>59712</c:v>
                </c:pt>
                <c:pt idx="2881">
                  <c:v>59716</c:v>
                </c:pt>
                <c:pt idx="2882">
                  <c:v>59723</c:v>
                </c:pt>
                <c:pt idx="2883">
                  <c:v>59730</c:v>
                </c:pt>
                <c:pt idx="2884">
                  <c:v>59737</c:v>
                </c:pt>
                <c:pt idx="2885">
                  <c:v>59744</c:v>
                </c:pt>
                <c:pt idx="2886">
                  <c:v>59751</c:v>
                </c:pt>
                <c:pt idx="2887">
                  <c:v>59758</c:v>
                </c:pt>
                <c:pt idx="2888">
                  <c:v>59765</c:v>
                </c:pt>
                <c:pt idx="2889">
                  <c:v>59772</c:v>
                </c:pt>
                <c:pt idx="2890">
                  <c:v>59779</c:v>
                </c:pt>
                <c:pt idx="2891">
                  <c:v>59786</c:v>
                </c:pt>
                <c:pt idx="2892">
                  <c:v>59793</c:v>
                </c:pt>
                <c:pt idx="2893">
                  <c:v>59800</c:v>
                </c:pt>
                <c:pt idx="2894">
                  <c:v>59807</c:v>
                </c:pt>
                <c:pt idx="2895">
                  <c:v>59814</c:v>
                </c:pt>
                <c:pt idx="2896">
                  <c:v>59821</c:v>
                </c:pt>
                <c:pt idx="2897">
                  <c:v>59828</c:v>
                </c:pt>
                <c:pt idx="2898">
                  <c:v>59835</c:v>
                </c:pt>
                <c:pt idx="2899">
                  <c:v>59842</c:v>
                </c:pt>
                <c:pt idx="2900">
                  <c:v>59849</c:v>
                </c:pt>
                <c:pt idx="2901">
                  <c:v>59856</c:v>
                </c:pt>
                <c:pt idx="2902">
                  <c:v>59863</c:v>
                </c:pt>
                <c:pt idx="2903">
                  <c:v>59870</c:v>
                </c:pt>
                <c:pt idx="2904">
                  <c:v>59877</c:v>
                </c:pt>
                <c:pt idx="2905">
                  <c:v>59884</c:v>
                </c:pt>
                <c:pt idx="2906">
                  <c:v>59891</c:v>
                </c:pt>
                <c:pt idx="2907">
                  <c:v>59903</c:v>
                </c:pt>
                <c:pt idx="2908">
                  <c:v>59908</c:v>
                </c:pt>
                <c:pt idx="2909">
                  <c:v>59915</c:v>
                </c:pt>
                <c:pt idx="2910">
                  <c:v>59922</c:v>
                </c:pt>
                <c:pt idx="2911">
                  <c:v>59929</c:v>
                </c:pt>
                <c:pt idx="2912">
                  <c:v>59936</c:v>
                </c:pt>
                <c:pt idx="2913">
                  <c:v>59943</c:v>
                </c:pt>
                <c:pt idx="2914">
                  <c:v>59950</c:v>
                </c:pt>
                <c:pt idx="2915">
                  <c:v>59957</c:v>
                </c:pt>
                <c:pt idx="2916">
                  <c:v>59964</c:v>
                </c:pt>
                <c:pt idx="2917">
                  <c:v>59971</c:v>
                </c:pt>
                <c:pt idx="2918">
                  <c:v>59978</c:v>
                </c:pt>
                <c:pt idx="2919">
                  <c:v>59985</c:v>
                </c:pt>
                <c:pt idx="2920">
                  <c:v>59992</c:v>
                </c:pt>
                <c:pt idx="2921">
                  <c:v>60001</c:v>
                </c:pt>
                <c:pt idx="2922">
                  <c:v>60006</c:v>
                </c:pt>
                <c:pt idx="2923">
                  <c:v>60013</c:v>
                </c:pt>
                <c:pt idx="2924">
                  <c:v>60020</c:v>
                </c:pt>
                <c:pt idx="2925">
                  <c:v>60028</c:v>
                </c:pt>
                <c:pt idx="2926">
                  <c:v>60035</c:v>
                </c:pt>
                <c:pt idx="2927">
                  <c:v>60042</c:v>
                </c:pt>
                <c:pt idx="2928">
                  <c:v>60050</c:v>
                </c:pt>
                <c:pt idx="2929">
                  <c:v>60056</c:v>
                </c:pt>
                <c:pt idx="2930">
                  <c:v>60063</c:v>
                </c:pt>
                <c:pt idx="2931">
                  <c:v>60070</c:v>
                </c:pt>
                <c:pt idx="2932">
                  <c:v>60078</c:v>
                </c:pt>
                <c:pt idx="2933">
                  <c:v>60085</c:v>
                </c:pt>
                <c:pt idx="2934">
                  <c:v>60092</c:v>
                </c:pt>
                <c:pt idx="2935">
                  <c:v>60099</c:v>
                </c:pt>
                <c:pt idx="2936">
                  <c:v>60106</c:v>
                </c:pt>
                <c:pt idx="2937">
                  <c:v>60113</c:v>
                </c:pt>
                <c:pt idx="2938">
                  <c:v>60120</c:v>
                </c:pt>
                <c:pt idx="2939">
                  <c:v>60127</c:v>
                </c:pt>
                <c:pt idx="2940">
                  <c:v>60134</c:v>
                </c:pt>
                <c:pt idx="2941">
                  <c:v>60141</c:v>
                </c:pt>
                <c:pt idx="2942">
                  <c:v>60148</c:v>
                </c:pt>
                <c:pt idx="2943">
                  <c:v>60155</c:v>
                </c:pt>
                <c:pt idx="2944">
                  <c:v>60162</c:v>
                </c:pt>
                <c:pt idx="2945">
                  <c:v>60169</c:v>
                </c:pt>
                <c:pt idx="2946">
                  <c:v>60176</c:v>
                </c:pt>
                <c:pt idx="2947">
                  <c:v>60183</c:v>
                </c:pt>
                <c:pt idx="2948">
                  <c:v>60190</c:v>
                </c:pt>
                <c:pt idx="2949">
                  <c:v>60197</c:v>
                </c:pt>
                <c:pt idx="2950">
                  <c:v>60204</c:v>
                </c:pt>
                <c:pt idx="2951">
                  <c:v>60211</c:v>
                </c:pt>
                <c:pt idx="2952">
                  <c:v>60218</c:v>
                </c:pt>
                <c:pt idx="2953">
                  <c:v>60225</c:v>
                </c:pt>
                <c:pt idx="2954">
                  <c:v>60232</c:v>
                </c:pt>
                <c:pt idx="2955">
                  <c:v>60239</c:v>
                </c:pt>
                <c:pt idx="2956">
                  <c:v>60246</c:v>
                </c:pt>
                <c:pt idx="2957">
                  <c:v>60253</c:v>
                </c:pt>
                <c:pt idx="2958">
                  <c:v>60265</c:v>
                </c:pt>
                <c:pt idx="2959">
                  <c:v>60269</c:v>
                </c:pt>
                <c:pt idx="2960">
                  <c:v>60275</c:v>
                </c:pt>
                <c:pt idx="2961">
                  <c:v>60281</c:v>
                </c:pt>
                <c:pt idx="2962">
                  <c:v>60288</c:v>
                </c:pt>
                <c:pt idx="2963">
                  <c:v>60295</c:v>
                </c:pt>
                <c:pt idx="2964">
                  <c:v>60302</c:v>
                </c:pt>
                <c:pt idx="2965">
                  <c:v>60309</c:v>
                </c:pt>
                <c:pt idx="2966">
                  <c:v>60316</c:v>
                </c:pt>
                <c:pt idx="2967">
                  <c:v>60323</c:v>
                </c:pt>
                <c:pt idx="2968">
                  <c:v>60330</c:v>
                </c:pt>
                <c:pt idx="2969">
                  <c:v>60337</c:v>
                </c:pt>
                <c:pt idx="2970">
                  <c:v>60344</c:v>
                </c:pt>
                <c:pt idx="2971">
                  <c:v>60351</c:v>
                </c:pt>
                <c:pt idx="2972">
                  <c:v>60359</c:v>
                </c:pt>
                <c:pt idx="2973">
                  <c:v>60366</c:v>
                </c:pt>
                <c:pt idx="2974">
                  <c:v>60373</c:v>
                </c:pt>
                <c:pt idx="2975">
                  <c:v>60380</c:v>
                </c:pt>
                <c:pt idx="2976">
                  <c:v>60387</c:v>
                </c:pt>
                <c:pt idx="2977">
                  <c:v>60395</c:v>
                </c:pt>
                <c:pt idx="2978">
                  <c:v>60401</c:v>
                </c:pt>
                <c:pt idx="2979">
                  <c:v>60408</c:v>
                </c:pt>
                <c:pt idx="2980">
                  <c:v>60415</c:v>
                </c:pt>
                <c:pt idx="2981">
                  <c:v>60422</c:v>
                </c:pt>
                <c:pt idx="2982">
                  <c:v>60429</c:v>
                </c:pt>
                <c:pt idx="2983">
                  <c:v>60436</c:v>
                </c:pt>
                <c:pt idx="2984">
                  <c:v>60443</c:v>
                </c:pt>
                <c:pt idx="2985">
                  <c:v>60450</c:v>
                </c:pt>
                <c:pt idx="2986">
                  <c:v>60457</c:v>
                </c:pt>
                <c:pt idx="2987">
                  <c:v>60464</c:v>
                </c:pt>
                <c:pt idx="2988">
                  <c:v>60471</c:v>
                </c:pt>
                <c:pt idx="2989">
                  <c:v>60478</c:v>
                </c:pt>
                <c:pt idx="2990">
                  <c:v>60485</c:v>
                </c:pt>
                <c:pt idx="2991">
                  <c:v>60492</c:v>
                </c:pt>
                <c:pt idx="2992">
                  <c:v>60499</c:v>
                </c:pt>
                <c:pt idx="2993">
                  <c:v>60506</c:v>
                </c:pt>
                <c:pt idx="2994">
                  <c:v>60513</c:v>
                </c:pt>
                <c:pt idx="2995">
                  <c:v>60520</c:v>
                </c:pt>
                <c:pt idx="2996">
                  <c:v>60527</c:v>
                </c:pt>
                <c:pt idx="2997">
                  <c:v>60534</c:v>
                </c:pt>
                <c:pt idx="2998">
                  <c:v>60541</c:v>
                </c:pt>
                <c:pt idx="2999">
                  <c:v>60548</c:v>
                </c:pt>
                <c:pt idx="3000">
                  <c:v>60555</c:v>
                </c:pt>
                <c:pt idx="3001">
                  <c:v>60562</c:v>
                </c:pt>
                <c:pt idx="3002">
                  <c:v>60569</c:v>
                </c:pt>
                <c:pt idx="3003">
                  <c:v>60576</c:v>
                </c:pt>
                <c:pt idx="3004">
                  <c:v>60583</c:v>
                </c:pt>
                <c:pt idx="3005">
                  <c:v>60590</c:v>
                </c:pt>
                <c:pt idx="3006">
                  <c:v>60597</c:v>
                </c:pt>
                <c:pt idx="3007">
                  <c:v>60604</c:v>
                </c:pt>
                <c:pt idx="3008">
                  <c:v>60611</c:v>
                </c:pt>
                <c:pt idx="3009">
                  <c:v>60618</c:v>
                </c:pt>
                <c:pt idx="3010">
                  <c:v>60629</c:v>
                </c:pt>
                <c:pt idx="3011">
                  <c:v>60636</c:v>
                </c:pt>
                <c:pt idx="3012">
                  <c:v>60640</c:v>
                </c:pt>
                <c:pt idx="3013">
                  <c:v>60646</c:v>
                </c:pt>
                <c:pt idx="3014">
                  <c:v>60653</c:v>
                </c:pt>
                <c:pt idx="3015">
                  <c:v>60660</c:v>
                </c:pt>
                <c:pt idx="3016">
                  <c:v>60667</c:v>
                </c:pt>
                <c:pt idx="3017">
                  <c:v>60674</c:v>
                </c:pt>
                <c:pt idx="3018">
                  <c:v>60681</c:v>
                </c:pt>
                <c:pt idx="3019">
                  <c:v>60688</c:v>
                </c:pt>
                <c:pt idx="3020">
                  <c:v>60695</c:v>
                </c:pt>
                <c:pt idx="3021">
                  <c:v>60702</c:v>
                </c:pt>
                <c:pt idx="3022">
                  <c:v>60709</c:v>
                </c:pt>
                <c:pt idx="3023">
                  <c:v>60716</c:v>
                </c:pt>
                <c:pt idx="3024">
                  <c:v>60723</c:v>
                </c:pt>
                <c:pt idx="3025">
                  <c:v>60730</c:v>
                </c:pt>
                <c:pt idx="3026">
                  <c:v>60737</c:v>
                </c:pt>
                <c:pt idx="3027">
                  <c:v>60744</c:v>
                </c:pt>
                <c:pt idx="3028">
                  <c:v>60751</c:v>
                </c:pt>
                <c:pt idx="3029">
                  <c:v>60758</c:v>
                </c:pt>
                <c:pt idx="3030">
                  <c:v>60765</c:v>
                </c:pt>
                <c:pt idx="3031">
                  <c:v>60773</c:v>
                </c:pt>
                <c:pt idx="3032">
                  <c:v>60779</c:v>
                </c:pt>
                <c:pt idx="3033">
                  <c:v>60786</c:v>
                </c:pt>
                <c:pt idx="3034">
                  <c:v>60793</c:v>
                </c:pt>
                <c:pt idx="3035">
                  <c:v>60800</c:v>
                </c:pt>
                <c:pt idx="3036">
                  <c:v>60807</c:v>
                </c:pt>
                <c:pt idx="3037">
                  <c:v>60814</c:v>
                </c:pt>
                <c:pt idx="3038">
                  <c:v>60821</c:v>
                </c:pt>
                <c:pt idx="3039">
                  <c:v>60828</c:v>
                </c:pt>
                <c:pt idx="3040">
                  <c:v>60835</c:v>
                </c:pt>
                <c:pt idx="3041">
                  <c:v>60842</c:v>
                </c:pt>
                <c:pt idx="3042">
                  <c:v>60849</c:v>
                </c:pt>
                <c:pt idx="3043">
                  <c:v>60856</c:v>
                </c:pt>
                <c:pt idx="3044">
                  <c:v>60863</c:v>
                </c:pt>
                <c:pt idx="3045">
                  <c:v>60870</c:v>
                </c:pt>
                <c:pt idx="3046">
                  <c:v>60877</c:v>
                </c:pt>
                <c:pt idx="3047">
                  <c:v>60884</c:v>
                </c:pt>
                <c:pt idx="3048">
                  <c:v>60891</c:v>
                </c:pt>
                <c:pt idx="3049">
                  <c:v>60898</c:v>
                </c:pt>
                <c:pt idx="3050">
                  <c:v>60905</c:v>
                </c:pt>
                <c:pt idx="3051">
                  <c:v>60912</c:v>
                </c:pt>
                <c:pt idx="3052">
                  <c:v>60919</c:v>
                </c:pt>
                <c:pt idx="3053">
                  <c:v>60926</c:v>
                </c:pt>
                <c:pt idx="3054">
                  <c:v>60933</c:v>
                </c:pt>
                <c:pt idx="3055">
                  <c:v>60940</c:v>
                </c:pt>
                <c:pt idx="3056">
                  <c:v>60947</c:v>
                </c:pt>
                <c:pt idx="3057">
                  <c:v>60954</c:v>
                </c:pt>
                <c:pt idx="3058">
                  <c:v>60961</c:v>
                </c:pt>
                <c:pt idx="3059">
                  <c:v>60968</c:v>
                </c:pt>
                <c:pt idx="3060">
                  <c:v>60975</c:v>
                </c:pt>
                <c:pt idx="3061">
                  <c:v>60982</c:v>
                </c:pt>
                <c:pt idx="3062">
                  <c:v>60989</c:v>
                </c:pt>
                <c:pt idx="3063">
                  <c:v>60996</c:v>
                </c:pt>
                <c:pt idx="3064">
                  <c:v>61004</c:v>
                </c:pt>
                <c:pt idx="3065">
                  <c:v>61010</c:v>
                </c:pt>
                <c:pt idx="3066">
                  <c:v>61017</c:v>
                </c:pt>
                <c:pt idx="3067">
                  <c:v>61024</c:v>
                </c:pt>
                <c:pt idx="3068">
                  <c:v>61031</c:v>
                </c:pt>
                <c:pt idx="3069">
                  <c:v>61038</c:v>
                </c:pt>
                <c:pt idx="3070">
                  <c:v>61045</c:v>
                </c:pt>
                <c:pt idx="3071">
                  <c:v>61052</c:v>
                </c:pt>
                <c:pt idx="3072">
                  <c:v>61059</c:v>
                </c:pt>
                <c:pt idx="3073">
                  <c:v>61066</c:v>
                </c:pt>
                <c:pt idx="3074">
                  <c:v>61073</c:v>
                </c:pt>
                <c:pt idx="3075">
                  <c:v>61080</c:v>
                </c:pt>
                <c:pt idx="3076">
                  <c:v>61087</c:v>
                </c:pt>
                <c:pt idx="3077">
                  <c:v>61094</c:v>
                </c:pt>
                <c:pt idx="3078">
                  <c:v>61101</c:v>
                </c:pt>
                <c:pt idx="3079">
                  <c:v>61108</c:v>
                </c:pt>
                <c:pt idx="3080">
                  <c:v>61115</c:v>
                </c:pt>
                <c:pt idx="3081">
                  <c:v>61122</c:v>
                </c:pt>
                <c:pt idx="3082">
                  <c:v>61130</c:v>
                </c:pt>
                <c:pt idx="3083">
                  <c:v>61136</c:v>
                </c:pt>
                <c:pt idx="3084">
                  <c:v>61143</c:v>
                </c:pt>
                <c:pt idx="3085">
                  <c:v>61150</c:v>
                </c:pt>
                <c:pt idx="3086">
                  <c:v>61157</c:v>
                </c:pt>
                <c:pt idx="3087">
                  <c:v>61164</c:v>
                </c:pt>
                <c:pt idx="3088">
                  <c:v>61171</c:v>
                </c:pt>
                <c:pt idx="3089">
                  <c:v>61178</c:v>
                </c:pt>
                <c:pt idx="3090">
                  <c:v>61185</c:v>
                </c:pt>
                <c:pt idx="3091">
                  <c:v>61192</c:v>
                </c:pt>
                <c:pt idx="3092">
                  <c:v>61199</c:v>
                </c:pt>
                <c:pt idx="3093">
                  <c:v>61206</c:v>
                </c:pt>
                <c:pt idx="3094">
                  <c:v>61213</c:v>
                </c:pt>
                <c:pt idx="3095">
                  <c:v>61220</c:v>
                </c:pt>
                <c:pt idx="3096">
                  <c:v>61227</c:v>
                </c:pt>
                <c:pt idx="3097">
                  <c:v>61234</c:v>
                </c:pt>
                <c:pt idx="3098">
                  <c:v>61241</c:v>
                </c:pt>
                <c:pt idx="3099">
                  <c:v>61248</c:v>
                </c:pt>
                <c:pt idx="3100">
                  <c:v>61255</c:v>
                </c:pt>
                <c:pt idx="3101">
                  <c:v>61262</c:v>
                </c:pt>
                <c:pt idx="3102">
                  <c:v>61269</c:v>
                </c:pt>
                <c:pt idx="3103">
                  <c:v>61276</c:v>
                </c:pt>
                <c:pt idx="3104">
                  <c:v>61283</c:v>
                </c:pt>
                <c:pt idx="3105">
                  <c:v>61290</c:v>
                </c:pt>
                <c:pt idx="3106">
                  <c:v>61297</c:v>
                </c:pt>
                <c:pt idx="3107">
                  <c:v>61304</c:v>
                </c:pt>
                <c:pt idx="3108">
                  <c:v>61311</c:v>
                </c:pt>
                <c:pt idx="3109">
                  <c:v>61318</c:v>
                </c:pt>
                <c:pt idx="3110">
                  <c:v>61325</c:v>
                </c:pt>
                <c:pt idx="3111">
                  <c:v>61332</c:v>
                </c:pt>
                <c:pt idx="3112">
                  <c:v>61339</c:v>
                </c:pt>
                <c:pt idx="3113">
                  <c:v>61346</c:v>
                </c:pt>
                <c:pt idx="3114">
                  <c:v>61353</c:v>
                </c:pt>
                <c:pt idx="3115">
                  <c:v>61360</c:v>
                </c:pt>
                <c:pt idx="3116">
                  <c:v>61367</c:v>
                </c:pt>
                <c:pt idx="3117">
                  <c:v>61374</c:v>
                </c:pt>
                <c:pt idx="3118">
                  <c:v>61381</c:v>
                </c:pt>
                <c:pt idx="3119">
                  <c:v>61388</c:v>
                </c:pt>
                <c:pt idx="3120">
                  <c:v>61395</c:v>
                </c:pt>
                <c:pt idx="3121">
                  <c:v>61402</c:v>
                </c:pt>
                <c:pt idx="3122">
                  <c:v>61409</c:v>
                </c:pt>
                <c:pt idx="3123">
                  <c:v>61416</c:v>
                </c:pt>
                <c:pt idx="3124">
                  <c:v>61423</c:v>
                </c:pt>
                <c:pt idx="3125">
                  <c:v>61430</c:v>
                </c:pt>
                <c:pt idx="3126">
                  <c:v>61437</c:v>
                </c:pt>
                <c:pt idx="3127">
                  <c:v>61444</c:v>
                </c:pt>
                <c:pt idx="3128">
                  <c:v>61451</c:v>
                </c:pt>
                <c:pt idx="3129">
                  <c:v>61458</c:v>
                </c:pt>
                <c:pt idx="3130">
                  <c:v>61465</c:v>
                </c:pt>
                <c:pt idx="3131">
                  <c:v>61472</c:v>
                </c:pt>
                <c:pt idx="3132">
                  <c:v>61479</c:v>
                </c:pt>
                <c:pt idx="3133">
                  <c:v>61487</c:v>
                </c:pt>
                <c:pt idx="3134">
                  <c:v>61494</c:v>
                </c:pt>
                <c:pt idx="3135">
                  <c:v>61501</c:v>
                </c:pt>
                <c:pt idx="3136">
                  <c:v>61508</c:v>
                </c:pt>
                <c:pt idx="3137">
                  <c:v>61518</c:v>
                </c:pt>
                <c:pt idx="3138">
                  <c:v>61522</c:v>
                </c:pt>
                <c:pt idx="3139">
                  <c:v>61529</c:v>
                </c:pt>
                <c:pt idx="3140">
                  <c:v>61539</c:v>
                </c:pt>
                <c:pt idx="3141">
                  <c:v>61543</c:v>
                </c:pt>
                <c:pt idx="3142">
                  <c:v>61550</c:v>
                </c:pt>
                <c:pt idx="3143">
                  <c:v>61557</c:v>
                </c:pt>
                <c:pt idx="3144">
                  <c:v>61564</c:v>
                </c:pt>
                <c:pt idx="3145">
                  <c:v>61571</c:v>
                </c:pt>
                <c:pt idx="3146">
                  <c:v>61578</c:v>
                </c:pt>
                <c:pt idx="3147">
                  <c:v>61585</c:v>
                </c:pt>
                <c:pt idx="3148">
                  <c:v>61592</c:v>
                </c:pt>
                <c:pt idx="3149">
                  <c:v>61599</c:v>
                </c:pt>
                <c:pt idx="3150">
                  <c:v>61606</c:v>
                </c:pt>
                <c:pt idx="3151">
                  <c:v>61613</c:v>
                </c:pt>
                <c:pt idx="3152">
                  <c:v>61620</c:v>
                </c:pt>
                <c:pt idx="3153">
                  <c:v>61627</c:v>
                </c:pt>
                <c:pt idx="3154">
                  <c:v>61634</c:v>
                </c:pt>
                <c:pt idx="3155">
                  <c:v>61641</c:v>
                </c:pt>
                <c:pt idx="3156">
                  <c:v>61648</c:v>
                </c:pt>
                <c:pt idx="3157">
                  <c:v>61655</c:v>
                </c:pt>
                <c:pt idx="3158">
                  <c:v>61662</c:v>
                </c:pt>
                <c:pt idx="3159">
                  <c:v>61669</c:v>
                </c:pt>
                <c:pt idx="3160">
                  <c:v>61676</c:v>
                </c:pt>
                <c:pt idx="3161">
                  <c:v>61683</c:v>
                </c:pt>
                <c:pt idx="3162">
                  <c:v>61690</c:v>
                </c:pt>
                <c:pt idx="3163">
                  <c:v>61697</c:v>
                </c:pt>
                <c:pt idx="3164">
                  <c:v>61704</c:v>
                </c:pt>
                <c:pt idx="3165">
                  <c:v>61711</c:v>
                </c:pt>
                <c:pt idx="3166">
                  <c:v>61718</c:v>
                </c:pt>
                <c:pt idx="3167">
                  <c:v>61730</c:v>
                </c:pt>
                <c:pt idx="3168">
                  <c:v>61735</c:v>
                </c:pt>
                <c:pt idx="3169">
                  <c:v>61742</c:v>
                </c:pt>
                <c:pt idx="3170">
                  <c:v>61749</c:v>
                </c:pt>
                <c:pt idx="3171">
                  <c:v>61756</c:v>
                </c:pt>
                <c:pt idx="3172">
                  <c:v>61763</c:v>
                </c:pt>
                <c:pt idx="3173">
                  <c:v>61770</c:v>
                </c:pt>
                <c:pt idx="3174">
                  <c:v>61777</c:v>
                </c:pt>
                <c:pt idx="3175">
                  <c:v>61784</c:v>
                </c:pt>
                <c:pt idx="3176">
                  <c:v>61791</c:v>
                </c:pt>
                <c:pt idx="3177">
                  <c:v>61798</c:v>
                </c:pt>
                <c:pt idx="3178">
                  <c:v>61805</c:v>
                </c:pt>
                <c:pt idx="3179">
                  <c:v>61812</c:v>
                </c:pt>
                <c:pt idx="3180">
                  <c:v>61819</c:v>
                </c:pt>
                <c:pt idx="3181">
                  <c:v>61826</c:v>
                </c:pt>
                <c:pt idx="3182">
                  <c:v>61835</c:v>
                </c:pt>
                <c:pt idx="3183">
                  <c:v>61840</c:v>
                </c:pt>
                <c:pt idx="3184">
                  <c:v>61847</c:v>
                </c:pt>
                <c:pt idx="3185">
                  <c:v>61854</c:v>
                </c:pt>
                <c:pt idx="3186">
                  <c:v>61861</c:v>
                </c:pt>
                <c:pt idx="3187">
                  <c:v>61868</c:v>
                </c:pt>
                <c:pt idx="3188">
                  <c:v>61876</c:v>
                </c:pt>
                <c:pt idx="3189">
                  <c:v>61884</c:v>
                </c:pt>
                <c:pt idx="3190">
                  <c:v>61890</c:v>
                </c:pt>
                <c:pt idx="3191">
                  <c:v>61897</c:v>
                </c:pt>
                <c:pt idx="3192">
                  <c:v>61905</c:v>
                </c:pt>
                <c:pt idx="3193">
                  <c:v>61912</c:v>
                </c:pt>
                <c:pt idx="3194">
                  <c:v>61919</c:v>
                </c:pt>
                <c:pt idx="3195">
                  <c:v>61926</c:v>
                </c:pt>
                <c:pt idx="3196">
                  <c:v>61933</c:v>
                </c:pt>
                <c:pt idx="3197">
                  <c:v>61940</c:v>
                </c:pt>
                <c:pt idx="3198">
                  <c:v>61947</c:v>
                </c:pt>
                <c:pt idx="3199">
                  <c:v>61954</c:v>
                </c:pt>
                <c:pt idx="3200">
                  <c:v>61961</c:v>
                </c:pt>
                <c:pt idx="3201">
                  <c:v>61968</c:v>
                </c:pt>
                <c:pt idx="3202">
                  <c:v>61975</c:v>
                </c:pt>
                <c:pt idx="3203">
                  <c:v>61982</c:v>
                </c:pt>
                <c:pt idx="3204">
                  <c:v>61989</c:v>
                </c:pt>
                <c:pt idx="3205">
                  <c:v>61996</c:v>
                </c:pt>
                <c:pt idx="3206">
                  <c:v>62003</c:v>
                </c:pt>
                <c:pt idx="3207">
                  <c:v>62010</c:v>
                </c:pt>
                <c:pt idx="3208">
                  <c:v>62017</c:v>
                </c:pt>
                <c:pt idx="3209">
                  <c:v>62024</c:v>
                </c:pt>
                <c:pt idx="3210">
                  <c:v>62031</c:v>
                </c:pt>
                <c:pt idx="3211">
                  <c:v>62038</c:v>
                </c:pt>
                <c:pt idx="3212">
                  <c:v>62045</c:v>
                </c:pt>
                <c:pt idx="3213">
                  <c:v>62052</c:v>
                </c:pt>
                <c:pt idx="3214">
                  <c:v>62059</c:v>
                </c:pt>
                <c:pt idx="3215">
                  <c:v>62066</c:v>
                </c:pt>
                <c:pt idx="3216">
                  <c:v>62073</c:v>
                </c:pt>
                <c:pt idx="3217">
                  <c:v>62080</c:v>
                </c:pt>
                <c:pt idx="3218">
                  <c:v>62092</c:v>
                </c:pt>
                <c:pt idx="3219">
                  <c:v>62096</c:v>
                </c:pt>
                <c:pt idx="3220">
                  <c:v>62102</c:v>
                </c:pt>
                <c:pt idx="3221">
                  <c:v>62109</c:v>
                </c:pt>
                <c:pt idx="3222">
                  <c:v>62116</c:v>
                </c:pt>
                <c:pt idx="3223">
                  <c:v>62123</c:v>
                </c:pt>
                <c:pt idx="3224">
                  <c:v>62130</c:v>
                </c:pt>
                <c:pt idx="3225">
                  <c:v>62137</c:v>
                </c:pt>
                <c:pt idx="3226">
                  <c:v>62144</c:v>
                </c:pt>
                <c:pt idx="3227">
                  <c:v>62151</c:v>
                </c:pt>
                <c:pt idx="3228">
                  <c:v>62158</c:v>
                </c:pt>
                <c:pt idx="3229">
                  <c:v>62165</c:v>
                </c:pt>
                <c:pt idx="3230">
                  <c:v>62172</c:v>
                </c:pt>
                <c:pt idx="3231">
                  <c:v>62179</c:v>
                </c:pt>
                <c:pt idx="3232">
                  <c:v>62186</c:v>
                </c:pt>
                <c:pt idx="3233">
                  <c:v>62193</c:v>
                </c:pt>
                <c:pt idx="3234">
                  <c:v>62200</c:v>
                </c:pt>
                <c:pt idx="3235">
                  <c:v>62207</c:v>
                </c:pt>
                <c:pt idx="3236">
                  <c:v>62215</c:v>
                </c:pt>
                <c:pt idx="3237">
                  <c:v>62222</c:v>
                </c:pt>
                <c:pt idx="3238">
                  <c:v>62228</c:v>
                </c:pt>
                <c:pt idx="3239">
                  <c:v>62235</c:v>
                </c:pt>
                <c:pt idx="3240">
                  <c:v>62242</c:v>
                </c:pt>
                <c:pt idx="3241">
                  <c:v>62249</c:v>
                </c:pt>
                <c:pt idx="3242">
                  <c:v>62256</c:v>
                </c:pt>
                <c:pt idx="3243">
                  <c:v>62263</c:v>
                </c:pt>
                <c:pt idx="3244">
                  <c:v>62270</c:v>
                </c:pt>
                <c:pt idx="3245">
                  <c:v>62277</c:v>
                </c:pt>
                <c:pt idx="3246">
                  <c:v>62284</c:v>
                </c:pt>
                <c:pt idx="3247">
                  <c:v>62291</c:v>
                </c:pt>
                <c:pt idx="3248">
                  <c:v>62298</c:v>
                </c:pt>
                <c:pt idx="3249">
                  <c:v>62305</c:v>
                </c:pt>
                <c:pt idx="3250">
                  <c:v>62312</c:v>
                </c:pt>
                <c:pt idx="3251">
                  <c:v>62319</c:v>
                </c:pt>
                <c:pt idx="3252">
                  <c:v>62326</c:v>
                </c:pt>
                <c:pt idx="3253">
                  <c:v>62333</c:v>
                </c:pt>
                <c:pt idx="3254">
                  <c:v>62340</c:v>
                </c:pt>
                <c:pt idx="3255">
                  <c:v>62347</c:v>
                </c:pt>
                <c:pt idx="3256">
                  <c:v>62354</c:v>
                </c:pt>
                <c:pt idx="3257">
                  <c:v>62361</c:v>
                </c:pt>
                <c:pt idx="3258">
                  <c:v>62368</c:v>
                </c:pt>
                <c:pt idx="3259">
                  <c:v>62375</c:v>
                </c:pt>
                <c:pt idx="3260">
                  <c:v>62382</c:v>
                </c:pt>
                <c:pt idx="3261">
                  <c:v>62389</c:v>
                </c:pt>
                <c:pt idx="3262">
                  <c:v>62396</c:v>
                </c:pt>
                <c:pt idx="3263">
                  <c:v>62403</c:v>
                </c:pt>
                <c:pt idx="3264">
                  <c:v>62410</c:v>
                </c:pt>
                <c:pt idx="3265">
                  <c:v>62417</c:v>
                </c:pt>
                <c:pt idx="3266">
                  <c:v>62424</c:v>
                </c:pt>
                <c:pt idx="3267">
                  <c:v>62431</c:v>
                </c:pt>
                <c:pt idx="3268">
                  <c:v>62438</c:v>
                </c:pt>
                <c:pt idx="3269">
                  <c:v>62445</c:v>
                </c:pt>
                <c:pt idx="3270">
                  <c:v>62457</c:v>
                </c:pt>
                <c:pt idx="3271">
                  <c:v>62463</c:v>
                </c:pt>
                <c:pt idx="3272">
                  <c:v>62467</c:v>
                </c:pt>
                <c:pt idx="3273">
                  <c:v>62474</c:v>
                </c:pt>
                <c:pt idx="3274">
                  <c:v>62481</c:v>
                </c:pt>
                <c:pt idx="3275">
                  <c:v>62488</c:v>
                </c:pt>
                <c:pt idx="3276">
                  <c:v>62495</c:v>
                </c:pt>
                <c:pt idx="3277">
                  <c:v>62502</c:v>
                </c:pt>
                <c:pt idx="3278">
                  <c:v>62509</c:v>
                </c:pt>
                <c:pt idx="3279">
                  <c:v>62516</c:v>
                </c:pt>
                <c:pt idx="3280">
                  <c:v>62523</c:v>
                </c:pt>
                <c:pt idx="3281">
                  <c:v>62530</c:v>
                </c:pt>
                <c:pt idx="3282">
                  <c:v>62537</c:v>
                </c:pt>
                <c:pt idx="3283">
                  <c:v>62544</c:v>
                </c:pt>
                <c:pt idx="3284">
                  <c:v>62551</c:v>
                </c:pt>
                <c:pt idx="3285">
                  <c:v>62558</c:v>
                </c:pt>
                <c:pt idx="3286">
                  <c:v>62569</c:v>
                </c:pt>
                <c:pt idx="3287">
                  <c:v>62572</c:v>
                </c:pt>
                <c:pt idx="3288">
                  <c:v>62582</c:v>
                </c:pt>
                <c:pt idx="3289">
                  <c:v>62586</c:v>
                </c:pt>
                <c:pt idx="3290">
                  <c:v>62593</c:v>
                </c:pt>
                <c:pt idx="3291">
                  <c:v>62600</c:v>
                </c:pt>
                <c:pt idx="3292">
                  <c:v>62610</c:v>
                </c:pt>
                <c:pt idx="3293">
                  <c:v>62614</c:v>
                </c:pt>
                <c:pt idx="3294">
                  <c:v>62621</c:v>
                </c:pt>
                <c:pt idx="3295">
                  <c:v>62631</c:v>
                </c:pt>
                <c:pt idx="3296">
                  <c:v>62635</c:v>
                </c:pt>
                <c:pt idx="3297">
                  <c:v>62642</c:v>
                </c:pt>
                <c:pt idx="3298">
                  <c:v>62649</c:v>
                </c:pt>
                <c:pt idx="3299">
                  <c:v>62656</c:v>
                </c:pt>
                <c:pt idx="3300">
                  <c:v>62663</c:v>
                </c:pt>
                <c:pt idx="3301">
                  <c:v>62670</c:v>
                </c:pt>
                <c:pt idx="3302">
                  <c:v>62677</c:v>
                </c:pt>
                <c:pt idx="3303">
                  <c:v>62684</c:v>
                </c:pt>
                <c:pt idx="3304">
                  <c:v>62691</c:v>
                </c:pt>
                <c:pt idx="3305">
                  <c:v>62698</c:v>
                </c:pt>
                <c:pt idx="3306">
                  <c:v>62705</c:v>
                </c:pt>
                <c:pt idx="3307">
                  <c:v>62712</c:v>
                </c:pt>
                <c:pt idx="3308">
                  <c:v>62719</c:v>
                </c:pt>
                <c:pt idx="3309">
                  <c:v>62726</c:v>
                </c:pt>
                <c:pt idx="3310">
                  <c:v>62733</c:v>
                </c:pt>
                <c:pt idx="3311">
                  <c:v>62740</c:v>
                </c:pt>
                <c:pt idx="3312">
                  <c:v>62747</c:v>
                </c:pt>
                <c:pt idx="3313">
                  <c:v>62754</c:v>
                </c:pt>
                <c:pt idx="3314">
                  <c:v>62761</c:v>
                </c:pt>
                <c:pt idx="3315">
                  <c:v>62768</c:v>
                </c:pt>
                <c:pt idx="3316">
                  <c:v>62775</c:v>
                </c:pt>
                <c:pt idx="3317">
                  <c:v>62782</c:v>
                </c:pt>
                <c:pt idx="3318">
                  <c:v>62789</c:v>
                </c:pt>
                <c:pt idx="3319">
                  <c:v>62796</c:v>
                </c:pt>
                <c:pt idx="3320">
                  <c:v>62803</c:v>
                </c:pt>
                <c:pt idx="3321">
                  <c:v>62810</c:v>
                </c:pt>
                <c:pt idx="3322">
                  <c:v>62821</c:v>
                </c:pt>
                <c:pt idx="3323">
                  <c:v>62828</c:v>
                </c:pt>
                <c:pt idx="3324">
                  <c:v>62834</c:v>
                </c:pt>
                <c:pt idx="3325">
                  <c:v>62841</c:v>
                </c:pt>
                <c:pt idx="3326">
                  <c:v>62848</c:v>
                </c:pt>
                <c:pt idx="3327">
                  <c:v>62855</c:v>
                </c:pt>
                <c:pt idx="3328">
                  <c:v>62862</c:v>
                </c:pt>
                <c:pt idx="3329">
                  <c:v>62869</c:v>
                </c:pt>
                <c:pt idx="3330">
                  <c:v>62876</c:v>
                </c:pt>
                <c:pt idx="3331">
                  <c:v>62883</c:v>
                </c:pt>
                <c:pt idx="3332">
                  <c:v>62890</c:v>
                </c:pt>
                <c:pt idx="3333">
                  <c:v>62897</c:v>
                </c:pt>
                <c:pt idx="3334">
                  <c:v>62904</c:v>
                </c:pt>
                <c:pt idx="3335">
                  <c:v>62911</c:v>
                </c:pt>
                <c:pt idx="3336">
                  <c:v>62918</c:v>
                </c:pt>
                <c:pt idx="3337">
                  <c:v>62927</c:v>
                </c:pt>
                <c:pt idx="3338">
                  <c:v>62932</c:v>
                </c:pt>
                <c:pt idx="3339">
                  <c:v>62939</c:v>
                </c:pt>
                <c:pt idx="3340">
                  <c:v>62946</c:v>
                </c:pt>
                <c:pt idx="3341">
                  <c:v>62953</c:v>
                </c:pt>
                <c:pt idx="3342">
                  <c:v>62960</c:v>
                </c:pt>
                <c:pt idx="3343">
                  <c:v>62968</c:v>
                </c:pt>
                <c:pt idx="3344">
                  <c:v>62976</c:v>
                </c:pt>
                <c:pt idx="3345">
                  <c:v>62982</c:v>
                </c:pt>
                <c:pt idx="3346">
                  <c:v>62989</c:v>
                </c:pt>
                <c:pt idx="3347">
                  <c:v>62996</c:v>
                </c:pt>
                <c:pt idx="3348">
                  <c:v>63004</c:v>
                </c:pt>
                <c:pt idx="3349">
                  <c:v>63011</c:v>
                </c:pt>
                <c:pt idx="3350">
                  <c:v>63018</c:v>
                </c:pt>
                <c:pt idx="3351">
                  <c:v>63025</c:v>
                </c:pt>
                <c:pt idx="3352">
                  <c:v>63032</c:v>
                </c:pt>
                <c:pt idx="3353">
                  <c:v>63039</c:v>
                </c:pt>
                <c:pt idx="3354">
                  <c:v>63046</c:v>
                </c:pt>
                <c:pt idx="3355">
                  <c:v>63053</c:v>
                </c:pt>
                <c:pt idx="3356">
                  <c:v>63060</c:v>
                </c:pt>
                <c:pt idx="3357">
                  <c:v>63067</c:v>
                </c:pt>
                <c:pt idx="3358">
                  <c:v>63074</c:v>
                </c:pt>
                <c:pt idx="3359">
                  <c:v>63081</c:v>
                </c:pt>
                <c:pt idx="3360">
                  <c:v>63088</c:v>
                </c:pt>
                <c:pt idx="3361">
                  <c:v>63095</c:v>
                </c:pt>
                <c:pt idx="3362">
                  <c:v>63102</c:v>
                </c:pt>
                <c:pt idx="3363">
                  <c:v>63109</c:v>
                </c:pt>
                <c:pt idx="3364">
                  <c:v>63116</c:v>
                </c:pt>
                <c:pt idx="3365">
                  <c:v>63123</c:v>
                </c:pt>
                <c:pt idx="3366">
                  <c:v>63130</c:v>
                </c:pt>
                <c:pt idx="3367">
                  <c:v>63137</c:v>
                </c:pt>
                <c:pt idx="3368">
                  <c:v>63144</c:v>
                </c:pt>
                <c:pt idx="3369">
                  <c:v>63151</c:v>
                </c:pt>
                <c:pt idx="3370">
                  <c:v>63158</c:v>
                </c:pt>
                <c:pt idx="3371">
                  <c:v>63165</c:v>
                </c:pt>
                <c:pt idx="3372">
                  <c:v>63172</c:v>
                </c:pt>
                <c:pt idx="3373">
                  <c:v>63179</c:v>
                </c:pt>
                <c:pt idx="3374">
                  <c:v>63187</c:v>
                </c:pt>
                <c:pt idx="3375">
                  <c:v>63194</c:v>
                </c:pt>
                <c:pt idx="3376">
                  <c:v>63201</c:v>
                </c:pt>
                <c:pt idx="3377">
                  <c:v>63208</c:v>
                </c:pt>
                <c:pt idx="3378">
                  <c:v>63215</c:v>
                </c:pt>
                <c:pt idx="3379">
                  <c:v>63222</c:v>
                </c:pt>
                <c:pt idx="3380">
                  <c:v>63229</c:v>
                </c:pt>
                <c:pt idx="3381">
                  <c:v>63236</c:v>
                </c:pt>
                <c:pt idx="3382">
                  <c:v>63243</c:v>
                </c:pt>
                <c:pt idx="3383">
                  <c:v>63250</c:v>
                </c:pt>
                <c:pt idx="3384">
                  <c:v>63257</c:v>
                </c:pt>
                <c:pt idx="3385">
                  <c:v>63264</c:v>
                </c:pt>
                <c:pt idx="3386">
                  <c:v>63271</c:v>
                </c:pt>
                <c:pt idx="3387">
                  <c:v>63278</c:v>
                </c:pt>
                <c:pt idx="3388">
                  <c:v>63285</c:v>
                </c:pt>
                <c:pt idx="3389">
                  <c:v>63292</c:v>
                </c:pt>
                <c:pt idx="3390">
                  <c:v>63299</c:v>
                </c:pt>
                <c:pt idx="3391">
                  <c:v>63306</c:v>
                </c:pt>
                <c:pt idx="3392">
                  <c:v>63314</c:v>
                </c:pt>
                <c:pt idx="3393">
                  <c:v>63320</c:v>
                </c:pt>
                <c:pt idx="3394">
                  <c:v>63327</c:v>
                </c:pt>
                <c:pt idx="3395">
                  <c:v>63334</c:v>
                </c:pt>
                <c:pt idx="3396">
                  <c:v>63341</c:v>
                </c:pt>
                <c:pt idx="3397">
                  <c:v>63348</c:v>
                </c:pt>
                <c:pt idx="3398">
                  <c:v>63355</c:v>
                </c:pt>
                <c:pt idx="3399">
                  <c:v>63362</c:v>
                </c:pt>
                <c:pt idx="3400">
                  <c:v>63369</c:v>
                </c:pt>
                <c:pt idx="3401">
                  <c:v>63376</c:v>
                </c:pt>
                <c:pt idx="3402">
                  <c:v>63383</c:v>
                </c:pt>
                <c:pt idx="3403">
                  <c:v>63390</c:v>
                </c:pt>
                <c:pt idx="3404">
                  <c:v>63397</c:v>
                </c:pt>
                <c:pt idx="3405">
                  <c:v>63404</c:v>
                </c:pt>
                <c:pt idx="3406">
                  <c:v>63411</c:v>
                </c:pt>
                <c:pt idx="3407">
                  <c:v>63418</c:v>
                </c:pt>
                <c:pt idx="3408">
                  <c:v>63425</c:v>
                </c:pt>
                <c:pt idx="3409">
                  <c:v>63432</c:v>
                </c:pt>
                <c:pt idx="3410">
                  <c:v>63439</c:v>
                </c:pt>
                <c:pt idx="3411">
                  <c:v>63446</c:v>
                </c:pt>
                <c:pt idx="3412">
                  <c:v>63453</c:v>
                </c:pt>
                <c:pt idx="3413">
                  <c:v>63460</c:v>
                </c:pt>
                <c:pt idx="3414">
                  <c:v>63467</c:v>
                </c:pt>
                <c:pt idx="3415">
                  <c:v>63474</c:v>
                </c:pt>
                <c:pt idx="3416">
                  <c:v>63481</c:v>
                </c:pt>
                <c:pt idx="3417">
                  <c:v>63488</c:v>
                </c:pt>
                <c:pt idx="3418">
                  <c:v>63495</c:v>
                </c:pt>
                <c:pt idx="3419">
                  <c:v>63502</c:v>
                </c:pt>
                <c:pt idx="3420">
                  <c:v>63509</c:v>
                </c:pt>
                <c:pt idx="3421">
                  <c:v>63516</c:v>
                </c:pt>
                <c:pt idx="3422">
                  <c:v>63523</c:v>
                </c:pt>
                <c:pt idx="3423">
                  <c:v>63530</c:v>
                </c:pt>
                <c:pt idx="3424">
                  <c:v>63537</c:v>
                </c:pt>
                <c:pt idx="3425">
                  <c:v>63544</c:v>
                </c:pt>
                <c:pt idx="3426">
                  <c:v>63552</c:v>
                </c:pt>
                <c:pt idx="3427">
                  <c:v>63559</c:v>
                </c:pt>
                <c:pt idx="3428">
                  <c:v>63566</c:v>
                </c:pt>
                <c:pt idx="3429">
                  <c:v>63573</c:v>
                </c:pt>
                <c:pt idx="3430">
                  <c:v>63580</c:v>
                </c:pt>
                <c:pt idx="3431">
                  <c:v>63587</c:v>
                </c:pt>
                <c:pt idx="3432">
                  <c:v>63594</c:v>
                </c:pt>
                <c:pt idx="3433">
                  <c:v>63601</c:v>
                </c:pt>
                <c:pt idx="3434">
                  <c:v>63608</c:v>
                </c:pt>
                <c:pt idx="3435">
                  <c:v>63615</c:v>
                </c:pt>
                <c:pt idx="3436">
                  <c:v>63622</c:v>
                </c:pt>
                <c:pt idx="3437">
                  <c:v>63629</c:v>
                </c:pt>
                <c:pt idx="3438">
                  <c:v>63636</c:v>
                </c:pt>
                <c:pt idx="3439">
                  <c:v>63643</c:v>
                </c:pt>
                <c:pt idx="3440">
                  <c:v>63650</c:v>
                </c:pt>
                <c:pt idx="3441">
                  <c:v>63661</c:v>
                </c:pt>
                <c:pt idx="3442">
                  <c:v>63664</c:v>
                </c:pt>
                <c:pt idx="3443">
                  <c:v>63671</c:v>
                </c:pt>
                <c:pt idx="3444">
                  <c:v>63678</c:v>
                </c:pt>
                <c:pt idx="3445">
                  <c:v>63685</c:v>
                </c:pt>
                <c:pt idx="3446">
                  <c:v>63692</c:v>
                </c:pt>
                <c:pt idx="3447">
                  <c:v>63702</c:v>
                </c:pt>
                <c:pt idx="3448">
                  <c:v>63706</c:v>
                </c:pt>
                <c:pt idx="3449">
                  <c:v>63713</c:v>
                </c:pt>
                <c:pt idx="3450">
                  <c:v>63720</c:v>
                </c:pt>
                <c:pt idx="3451">
                  <c:v>63730</c:v>
                </c:pt>
                <c:pt idx="3452">
                  <c:v>63734</c:v>
                </c:pt>
                <c:pt idx="3453">
                  <c:v>63741</c:v>
                </c:pt>
                <c:pt idx="3454">
                  <c:v>63748</c:v>
                </c:pt>
                <c:pt idx="3455">
                  <c:v>63755</c:v>
                </c:pt>
                <c:pt idx="3456">
                  <c:v>63762</c:v>
                </c:pt>
                <c:pt idx="3457">
                  <c:v>63769</c:v>
                </c:pt>
                <c:pt idx="3458">
                  <c:v>63776</c:v>
                </c:pt>
                <c:pt idx="3459">
                  <c:v>63783</c:v>
                </c:pt>
                <c:pt idx="3460">
                  <c:v>63790</c:v>
                </c:pt>
                <c:pt idx="3461">
                  <c:v>63797</c:v>
                </c:pt>
                <c:pt idx="3462">
                  <c:v>63804</c:v>
                </c:pt>
                <c:pt idx="3463">
                  <c:v>63811</c:v>
                </c:pt>
                <c:pt idx="3464">
                  <c:v>63818</c:v>
                </c:pt>
                <c:pt idx="3465">
                  <c:v>63825</c:v>
                </c:pt>
                <c:pt idx="3466">
                  <c:v>63832</c:v>
                </c:pt>
                <c:pt idx="3467">
                  <c:v>63839</c:v>
                </c:pt>
                <c:pt idx="3468">
                  <c:v>63846</c:v>
                </c:pt>
                <c:pt idx="3469">
                  <c:v>63853</c:v>
                </c:pt>
                <c:pt idx="3470">
                  <c:v>63860</c:v>
                </c:pt>
                <c:pt idx="3471">
                  <c:v>63867</c:v>
                </c:pt>
                <c:pt idx="3472">
                  <c:v>63874</c:v>
                </c:pt>
                <c:pt idx="3473">
                  <c:v>63881</c:v>
                </c:pt>
                <c:pt idx="3474">
                  <c:v>63888</c:v>
                </c:pt>
                <c:pt idx="3475">
                  <c:v>63895</c:v>
                </c:pt>
                <c:pt idx="3476">
                  <c:v>63902</c:v>
                </c:pt>
                <c:pt idx="3477">
                  <c:v>63909</c:v>
                </c:pt>
                <c:pt idx="3478">
                  <c:v>63921</c:v>
                </c:pt>
                <c:pt idx="3479">
                  <c:v>63926</c:v>
                </c:pt>
                <c:pt idx="3480">
                  <c:v>63933</c:v>
                </c:pt>
                <c:pt idx="3481">
                  <c:v>63940</c:v>
                </c:pt>
                <c:pt idx="3482">
                  <c:v>63947</c:v>
                </c:pt>
                <c:pt idx="3483">
                  <c:v>63954</c:v>
                </c:pt>
                <c:pt idx="3484">
                  <c:v>63961</c:v>
                </c:pt>
                <c:pt idx="3485">
                  <c:v>63968</c:v>
                </c:pt>
                <c:pt idx="3486">
                  <c:v>63975</c:v>
                </c:pt>
                <c:pt idx="3487">
                  <c:v>63982</c:v>
                </c:pt>
                <c:pt idx="3488">
                  <c:v>63989</c:v>
                </c:pt>
                <c:pt idx="3489">
                  <c:v>63996</c:v>
                </c:pt>
                <c:pt idx="3490">
                  <c:v>64003</c:v>
                </c:pt>
                <c:pt idx="3491">
                  <c:v>64010</c:v>
                </c:pt>
                <c:pt idx="3492">
                  <c:v>64019</c:v>
                </c:pt>
                <c:pt idx="3493">
                  <c:v>64024</c:v>
                </c:pt>
                <c:pt idx="3494">
                  <c:v>64031</c:v>
                </c:pt>
                <c:pt idx="3495">
                  <c:v>64038</c:v>
                </c:pt>
                <c:pt idx="3496">
                  <c:v>64045</c:v>
                </c:pt>
                <c:pt idx="3497">
                  <c:v>64052</c:v>
                </c:pt>
                <c:pt idx="3498">
                  <c:v>64060</c:v>
                </c:pt>
                <c:pt idx="3499">
                  <c:v>64068</c:v>
                </c:pt>
                <c:pt idx="3500">
                  <c:v>64074</c:v>
                </c:pt>
                <c:pt idx="3501">
                  <c:v>64081</c:v>
                </c:pt>
                <c:pt idx="3502">
                  <c:v>64088</c:v>
                </c:pt>
                <c:pt idx="3503">
                  <c:v>64096</c:v>
                </c:pt>
                <c:pt idx="3504">
                  <c:v>64103</c:v>
                </c:pt>
                <c:pt idx="3505">
                  <c:v>64110</c:v>
                </c:pt>
                <c:pt idx="3506">
                  <c:v>64117</c:v>
                </c:pt>
                <c:pt idx="3507">
                  <c:v>64124</c:v>
                </c:pt>
                <c:pt idx="3508">
                  <c:v>64131</c:v>
                </c:pt>
                <c:pt idx="3509">
                  <c:v>64138</c:v>
                </c:pt>
                <c:pt idx="3510">
                  <c:v>64145</c:v>
                </c:pt>
                <c:pt idx="3511">
                  <c:v>64152</c:v>
                </c:pt>
                <c:pt idx="3512">
                  <c:v>64159</c:v>
                </c:pt>
                <c:pt idx="3513">
                  <c:v>64166</c:v>
                </c:pt>
                <c:pt idx="3514">
                  <c:v>64173</c:v>
                </c:pt>
                <c:pt idx="3515">
                  <c:v>64180</c:v>
                </c:pt>
                <c:pt idx="3516">
                  <c:v>64187</c:v>
                </c:pt>
                <c:pt idx="3517">
                  <c:v>64194</c:v>
                </c:pt>
                <c:pt idx="3518">
                  <c:v>64201</c:v>
                </c:pt>
                <c:pt idx="3519">
                  <c:v>64208</c:v>
                </c:pt>
                <c:pt idx="3520">
                  <c:v>64215</c:v>
                </c:pt>
                <c:pt idx="3521">
                  <c:v>64222</c:v>
                </c:pt>
                <c:pt idx="3522">
                  <c:v>64229</c:v>
                </c:pt>
                <c:pt idx="3523">
                  <c:v>64236</c:v>
                </c:pt>
                <c:pt idx="3524">
                  <c:v>64243</c:v>
                </c:pt>
                <c:pt idx="3525">
                  <c:v>64250</c:v>
                </c:pt>
                <c:pt idx="3526">
                  <c:v>64257</c:v>
                </c:pt>
                <c:pt idx="3527">
                  <c:v>64264</c:v>
                </c:pt>
                <c:pt idx="3528">
                  <c:v>64271</c:v>
                </c:pt>
                <c:pt idx="3529">
                  <c:v>64283</c:v>
                </c:pt>
                <c:pt idx="3530">
                  <c:v>64287</c:v>
                </c:pt>
                <c:pt idx="3531">
                  <c:v>64293</c:v>
                </c:pt>
                <c:pt idx="3532">
                  <c:v>64300</c:v>
                </c:pt>
                <c:pt idx="3533">
                  <c:v>64307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-4.1002280497659527E-3</c:v>
                </c:pt>
                <c:pt idx="1">
                  <c:v>-4.1010540125574479E-3</c:v>
                </c:pt>
                <c:pt idx="2">
                  <c:v>-4.1023700876730018E-3</c:v>
                </c:pt>
                <c:pt idx="3">
                  <c:v>-4.1032031023702231E-3</c:v>
                </c:pt>
                <c:pt idx="4">
                  <c:v>-4.1041551192755321E-3</c:v>
                </c:pt>
                <c:pt idx="5">
                  <c:v>-4.1052261381091526E-3</c:v>
                </c:pt>
                <c:pt idx="6">
                  <c:v>-4.1077179784299034E-3</c:v>
                </c:pt>
                <c:pt idx="7">
                  <c:v>-4.110700234845055E-3</c:v>
                </c:pt>
                <c:pt idx="8">
                  <c:v>-4.1123662643594017E-3</c:v>
                </c:pt>
                <c:pt idx="9">
                  <c:v>-4.1141512958020598E-3</c:v>
                </c:pt>
                <c:pt idx="10">
                  <c:v>-4.1160553294128377E-3</c:v>
                </c:pt>
                <c:pt idx="11">
                  <c:v>-4.1202129134365606E-3</c:v>
                </c:pt>
                <c:pt idx="12">
                  <c:v>-4.1248614847377851E-3</c:v>
                </c:pt>
                <c:pt idx="13">
                  <c:v>-4.127360528789481E-3</c:v>
                </c:pt>
                <c:pt idx="14">
                  <c:v>-4.135595654658708E-3</c:v>
                </c:pt>
                <c:pt idx="15">
                  <c:v>-4.1448538365518317E-3</c:v>
                </c:pt>
                <c:pt idx="16">
                  <c:v>-4.1481858950209727E-3</c:v>
                </c:pt>
                <c:pt idx="17">
                  <c:v>-4.1589189894581935E-3</c:v>
                </c:pt>
                <c:pt idx="18">
                  <c:v>-4.170582282885249E-3</c:v>
                </c:pt>
                <c:pt idx="19">
                  <c:v>-4.1757250986584893E-3</c:v>
                </c:pt>
                <c:pt idx="20">
                  <c:v>-4.1800142776704519E-3</c:v>
                </c:pt>
                <c:pt idx="21">
                  <c:v>-4.1838481227385316E-3</c:v>
                </c:pt>
                <c:pt idx="22">
                  <c:v>-4.1862757631605518E-3</c:v>
                </c:pt>
                <c:pt idx="23">
                  <c:v>-4.1867135440520897E-3</c:v>
                </c:pt>
                <c:pt idx="24">
                  <c:v>-4.1867002885753735E-3</c:v>
                </c:pt>
                <c:pt idx="25">
                  <c:v>-4.1862359970101792E-3</c:v>
                </c:pt>
                <c:pt idx="26">
                  <c:v>-4.1837553369195035E-3</c:v>
                </c:pt>
                <c:pt idx="27">
                  <c:v>-4.1798684679861253E-3</c:v>
                </c:pt>
                <c:pt idx="28">
                  <c:v>-4.1771489952591168E-3</c:v>
                </c:pt>
                <c:pt idx="29">
                  <c:v>-4.173978486083918E-3</c:v>
                </c:pt>
                <c:pt idx="30">
                  <c:v>-4.1703569407003371E-3</c:v>
                </c:pt>
                <c:pt idx="31">
                  <c:v>-4.1615622875346148E-3</c:v>
                </c:pt>
                <c:pt idx="32">
                  <c:v>-4.1513603961629286E-3</c:v>
                </c:pt>
                <c:pt idx="33">
                  <c:v>-4.1454836691778851E-3</c:v>
                </c:pt>
                <c:pt idx="34">
                  <c:v>-4.1391559058645555E-3</c:v>
                </c:pt>
                <c:pt idx="35">
                  <c:v>-4.1323771060630676E-3</c:v>
                </c:pt>
                <c:pt idx="36">
                  <c:v>-4.1172689622737124E-3</c:v>
                </c:pt>
                <c:pt idx="37">
                  <c:v>-4.1008311842682943E-3</c:v>
                </c:pt>
                <c:pt idx="38">
                  <c:v>-4.0922750531047214E-3</c:v>
                </c:pt>
                <c:pt idx="39">
                  <c:v>-4.0837457363718244E-3</c:v>
                </c:pt>
                <c:pt idx="40">
                  <c:v>-4.0752432342694433E-3</c:v>
                </c:pt>
                <c:pt idx="41">
                  <c:v>-4.0582818616563543E-3</c:v>
                </c:pt>
                <c:pt idx="42">
                  <c:v>-4.0415013704464542E-3</c:v>
                </c:pt>
                <c:pt idx="43">
                  <c:v>-4.0331329407372607E-3</c:v>
                </c:pt>
                <c:pt idx="44">
                  <c:v>-4.0247913255386791E-3</c:v>
                </c:pt>
                <c:pt idx="45">
                  <c:v>-4.0164765248507095E-3</c:v>
                </c:pt>
                <c:pt idx="46">
                  <c:v>-3.9998918624206681E-3</c:v>
                </c:pt>
                <c:pt idx="47">
                  <c:v>-3.9834854672449183E-3</c:v>
                </c:pt>
                <c:pt idx="48">
                  <c:v>-3.9753047390700402E-3</c:v>
                </c:pt>
                <c:pt idx="49">
                  <c:v>-3.9671508254457422E-3</c:v>
                </c:pt>
                <c:pt idx="50">
                  <c:v>-3.9590237264919281E-3</c:v>
                </c:pt>
                <c:pt idx="51">
                  <c:v>-3.9428157264564945E-3</c:v>
                </c:pt>
                <c:pt idx="52">
                  <c:v>-3.9267834752232389E-3</c:v>
                </c:pt>
                <c:pt idx="53">
                  <c:v>-3.9187904487825165E-3</c:v>
                </c:pt>
                <c:pt idx="54">
                  <c:v>-3.910824236852406E-3</c:v>
                </c:pt>
                <c:pt idx="55">
                  <c:v>-3.9028848393929394E-3</c:v>
                </c:pt>
                <c:pt idx="56">
                  <c:v>-3.8870534557089442E-3</c:v>
                </c:pt>
                <c:pt idx="57">
                  <c:v>-3.8713953951408087E-3</c:v>
                </c:pt>
                <c:pt idx="58">
                  <c:v>-3.8638187193340556E-3</c:v>
                </c:pt>
                <c:pt idx="59">
                  <c:v>-3.8574121025769514E-3</c:v>
                </c:pt>
                <c:pt idx="60">
                  <c:v>-3.852404194009118E-3</c:v>
                </c:pt>
                <c:pt idx="61">
                  <c:v>-3.8470096271092658E-3</c:v>
                </c:pt>
                <c:pt idx="62">
                  <c:v>-3.8463596417503965E-3</c:v>
                </c:pt>
                <c:pt idx="63">
                  <c:v>-3.8483452742887891E-3</c:v>
                </c:pt>
                <c:pt idx="64">
                  <c:v>-3.8517296149764846E-3</c:v>
                </c:pt>
                <c:pt idx="65">
                  <c:v>-3.8565126640133229E-3</c:v>
                </c:pt>
                <c:pt idx="66">
                  <c:v>-3.8706995038495506E-3</c:v>
                </c:pt>
                <c:pt idx="67">
                  <c:v>-3.8896319400549828E-3</c:v>
                </c:pt>
                <c:pt idx="68">
                  <c:v>-3.9014085287192302E-3</c:v>
                </c:pt>
                <c:pt idx="69">
                  <c:v>-3.914319806446187E-3</c:v>
                </c:pt>
                <c:pt idx="70">
                  <c:v>-3.9273096991276901E-3</c:v>
                </c:pt>
                <c:pt idx="71">
                  <c:v>-3.9526280740442843E-3</c:v>
                </c:pt>
                <c:pt idx="72">
                  <c:v>-3.9774152344884683E-3</c:v>
                </c:pt>
                <c:pt idx="73">
                  <c:v>-3.9894781096272425E-3</c:v>
                </c:pt>
                <c:pt idx="74">
                  <c:v>-4.00135558123349E-3</c:v>
                </c:pt>
                <c:pt idx="75">
                  <c:v>-4.0355996913810088E-3</c:v>
                </c:pt>
                <c:pt idx="76">
                  <c:v>-4.0687269394856784E-3</c:v>
                </c:pt>
                <c:pt idx="77">
                  <c:v>-4.0793065874034085E-3</c:v>
                </c:pt>
                <c:pt idx="78">
                  <c:v>-4.0897008320284201E-3</c:v>
                </c:pt>
                <c:pt idx="79">
                  <c:v>-4.1098243909409859E-3</c:v>
                </c:pt>
                <c:pt idx="80">
                  <c:v>-4.129423777521346E-3</c:v>
                </c:pt>
                <c:pt idx="81">
                  <c:v>-4.1388910058426376E-3</c:v>
                </c:pt>
                <c:pt idx="82">
                  <c:v>-4.1481728308312427E-3</c:v>
                </c:pt>
                <c:pt idx="83">
                  <c:v>-4.1572692526070654E-3</c:v>
                </c:pt>
                <c:pt idx="84">
                  <c:v>-4.1747956710569412E-3</c:v>
                </c:pt>
                <c:pt idx="85">
                  <c:v>-4.1918009079422447E-3</c:v>
                </c:pt>
                <c:pt idx="86">
                  <c:v>-4.1999703138939637E-3</c:v>
                </c:pt>
                <c:pt idx="87">
                  <c:v>-4.2079543167528044E-3</c:v>
                </c:pt>
                <c:pt idx="88">
                  <c:v>-4.2157529163988627E-3</c:v>
                </c:pt>
                <c:pt idx="89">
                  <c:v>-4.2306823859528109E-3</c:v>
                </c:pt>
                <c:pt idx="90">
                  <c:v>-4.2450932841742173E-3</c:v>
                </c:pt>
                <c:pt idx="91">
                  <c:v>-4.2519648683958522E-3</c:v>
                </c:pt>
                <c:pt idx="92">
                  <c:v>-4.2586510496045449E-3</c:v>
                </c:pt>
                <c:pt idx="93">
                  <c:v>-4.2651518277603273E-3</c:v>
                </c:pt>
                <c:pt idx="94">
                  <c:v>-4.2774845483783963E-3</c:v>
                </c:pt>
                <c:pt idx="95">
                  <c:v>-4.2893009100941626E-3</c:v>
                </c:pt>
                <c:pt idx="96">
                  <c:v>-4.2948746733051379E-3</c:v>
                </c:pt>
                <c:pt idx="97">
                  <c:v>-4.3002630333033309E-3</c:v>
                </c:pt>
                <c:pt idx="98">
                  <c:v>-4.3054659904884218E-3</c:v>
                </c:pt>
                <c:pt idx="99">
                  <c:v>-4.3152021689119024E-3</c:v>
                </c:pt>
                <c:pt idx="100">
                  <c:v>-4.3244237893391713E-3</c:v>
                </c:pt>
                <c:pt idx="101">
                  <c:v>-4.3286997316593911E-3</c:v>
                </c:pt>
                <c:pt idx="102">
                  <c:v>-4.3347167420892951E-3</c:v>
                </c:pt>
                <c:pt idx="103">
                  <c:v>-4.3438352561331328E-3</c:v>
                </c:pt>
                <c:pt idx="104">
                  <c:v>-4.350461924267357E-3</c:v>
                </c:pt>
                <c:pt idx="105">
                  <c:v>-4.3534400462164058E-3</c:v>
                </c:pt>
                <c:pt idx="106">
                  <c:v>-4.3562327652724164E-3</c:v>
                </c:pt>
                <c:pt idx="107">
                  <c:v>-4.3588400813554529E-3</c:v>
                </c:pt>
                <c:pt idx="108">
                  <c:v>-4.3643519902047956E-3</c:v>
                </c:pt>
                <c:pt idx="109">
                  <c:v>-4.3690956187347751E-3</c:v>
                </c:pt>
                <c:pt idx="110">
                  <c:v>-4.3705905176993909E-3</c:v>
                </c:pt>
                <c:pt idx="111">
                  <c:v>-4.3719000136110964E-3</c:v>
                </c:pt>
                <c:pt idx="112">
                  <c:v>-4.3738478545929382E-3</c:v>
                </c:pt>
                <c:pt idx="113">
                  <c:v>-4.3752839688870893E-3</c:v>
                </c:pt>
                <c:pt idx="114">
                  <c:v>-4.3756664506133802E-3</c:v>
                </c:pt>
                <c:pt idx="115">
                  <c:v>-4.375863529326729E-3</c:v>
                </c:pt>
                <c:pt idx="116">
                  <c:v>-4.3758752053468797E-3</c:v>
                </c:pt>
                <c:pt idx="117">
                  <c:v>-4.3752273726394009E-3</c:v>
                </c:pt>
                <c:pt idx="118">
                  <c:v>-4.3740678804571331E-3</c:v>
                </c:pt>
                <c:pt idx="119">
                  <c:v>-4.3731525420120931E-3</c:v>
                </c:pt>
                <c:pt idx="120">
                  <c:v>-4.3720518007939191E-3</c:v>
                </c:pt>
                <c:pt idx="121">
                  <c:v>-4.3707656567226749E-3</c:v>
                </c:pt>
                <c:pt idx="122">
                  <c:v>-4.3675223710026856E-3</c:v>
                </c:pt>
                <c:pt idx="123">
                  <c:v>-4.3637670515472848E-3</c:v>
                </c:pt>
                <c:pt idx="124">
                  <c:v>-4.3615538930108499E-3</c:v>
                </c:pt>
                <c:pt idx="125">
                  <c:v>-4.359155331661313E-3</c:v>
                </c:pt>
                <c:pt idx="126">
                  <c:v>-4.3565713674187379E-3</c:v>
                </c:pt>
                <c:pt idx="127">
                  <c:v>-4.3507328479908125E-3</c:v>
                </c:pt>
                <c:pt idx="128">
                  <c:v>-4.3443814813981518E-3</c:v>
                </c:pt>
                <c:pt idx="129">
                  <c:v>-4.3408705026104499E-3</c:v>
                </c:pt>
                <c:pt idx="130">
                  <c:v>-4.3371741210096459E-3</c:v>
                </c:pt>
                <c:pt idx="131">
                  <c:v>-4.3333222106589631E-3</c:v>
                </c:pt>
                <c:pt idx="132">
                  <c:v>-4.325486145622115E-3</c:v>
                </c:pt>
                <c:pt idx="133">
                  <c:v>-4.3177335029742636E-3</c:v>
                </c:pt>
                <c:pt idx="134">
                  <c:v>-4.3138209336657241E-3</c:v>
                </c:pt>
                <c:pt idx="135">
                  <c:v>-4.3099022074422066E-3</c:v>
                </c:pt>
                <c:pt idx="136">
                  <c:v>-4.2999975635571452E-3</c:v>
                </c:pt>
                <c:pt idx="137">
                  <c:v>-4.2902162223601437E-3</c:v>
                </c:pt>
                <c:pt idx="138">
                  <c:v>-4.2862605545268551E-3</c:v>
                </c:pt>
                <c:pt idx="139">
                  <c:v>-4.2822987297785886E-3</c:v>
                </c:pt>
                <c:pt idx="140">
                  <c:v>-4.2783307480354082E-3</c:v>
                </c:pt>
                <c:pt idx="141">
                  <c:v>-4.2703236059127292E-3</c:v>
                </c:pt>
                <c:pt idx="142">
                  <c:v>-4.2623972518329722E-3</c:v>
                </c:pt>
                <c:pt idx="143">
                  <c:v>-4.2583984854349666E-3</c:v>
                </c:pt>
                <c:pt idx="144">
                  <c:v>-4.254393562082015E-3</c:v>
                </c:pt>
                <c:pt idx="145">
                  <c:v>-4.2503824819339897E-3</c:v>
                </c:pt>
                <c:pt idx="146">
                  <c:v>-4.2422898054583769E-3</c:v>
                </c:pt>
                <c:pt idx="147">
                  <c:v>-4.2342765913527813E-3</c:v>
                </c:pt>
                <c:pt idx="148">
                  <c:v>-4.2302347263900586E-3</c:v>
                </c:pt>
                <c:pt idx="149">
                  <c:v>-4.2261867044324219E-3</c:v>
                </c:pt>
                <c:pt idx="150">
                  <c:v>-4.2221325256397435E-3</c:v>
                </c:pt>
                <c:pt idx="151">
                  <c:v>-4.2139543177022176E-3</c:v>
                </c:pt>
                <c:pt idx="152">
                  <c:v>-4.2058542407996669E-3</c:v>
                </c:pt>
                <c:pt idx="153">
                  <c:v>-4.201769277232259E-3</c:v>
                </c:pt>
                <c:pt idx="154">
                  <c:v>-4.1976781567898414E-3</c:v>
                </c:pt>
                <c:pt idx="155">
                  <c:v>-4.1935808792725737E-3</c:v>
                </c:pt>
                <c:pt idx="156">
                  <c:v>-4.1853171423644753E-3</c:v>
                </c:pt>
                <c:pt idx="157">
                  <c:v>-4.1771302001336608E-3</c:v>
                </c:pt>
                <c:pt idx="158">
                  <c:v>-4.1730021379215998E-3</c:v>
                </c:pt>
                <c:pt idx="159">
                  <c:v>-4.168867918874497E-3</c:v>
                </c:pt>
                <c:pt idx="160">
                  <c:v>-4.1647275427925123E-3</c:v>
                </c:pt>
                <c:pt idx="161">
                  <c:v>-4.1563782792586323E-3</c:v>
                </c:pt>
                <c:pt idx="162">
                  <c:v>-4.148104469234859E-3</c:v>
                </c:pt>
                <c:pt idx="163">
                  <c:v>-4.143933308538017E-3</c:v>
                </c:pt>
                <c:pt idx="164">
                  <c:v>-4.139755990726357E-3</c:v>
                </c:pt>
                <c:pt idx="165">
                  <c:v>-4.1355725161595913E-3</c:v>
                </c:pt>
                <c:pt idx="166">
                  <c:v>-4.1271377281582033E-3</c:v>
                </c:pt>
                <c:pt idx="167">
                  <c:v>-4.1187770481032615E-3</c:v>
                </c:pt>
                <c:pt idx="168">
                  <c:v>-4.1145627887217984E-3</c:v>
                </c:pt>
                <c:pt idx="169">
                  <c:v>-4.1103423723853894E-3</c:v>
                </c:pt>
                <c:pt idx="170">
                  <c:v>-4.1061157991340025E-3</c:v>
                </c:pt>
                <c:pt idx="171">
                  <c:v>-4.0975954888633481E-3</c:v>
                </c:pt>
                <c:pt idx="172">
                  <c:v>-4.0891479365789962E-3</c:v>
                </c:pt>
                <c:pt idx="173">
                  <c:v>-4.084890578592848E-3</c:v>
                </c:pt>
                <c:pt idx="174">
                  <c:v>-4.0806270636517539E-3</c:v>
                </c:pt>
                <c:pt idx="175">
                  <c:v>-4.0763573917157458E-3</c:v>
                </c:pt>
                <c:pt idx="176">
                  <c:v>-4.0677515611342585E-3</c:v>
                </c:pt>
                <c:pt idx="177">
                  <c:v>-4.0592171347419992E-3</c:v>
                </c:pt>
                <c:pt idx="178">
                  <c:v>-4.0549166779912937E-3</c:v>
                </c:pt>
                <c:pt idx="179">
                  <c:v>-4.0506100644455145E-3</c:v>
                </c:pt>
                <c:pt idx="180">
                  <c:v>-4.0462972938648534E-3</c:v>
                </c:pt>
                <c:pt idx="181">
                  <c:v>-4.037605944744449E-3</c:v>
                </c:pt>
                <c:pt idx="182">
                  <c:v>-4.0289846422325581E-3</c:v>
                </c:pt>
                <c:pt idx="183">
                  <c:v>-4.0246410869970717E-3</c:v>
                </c:pt>
                <c:pt idx="184">
                  <c:v>-4.0202913746867353E-3</c:v>
                </c:pt>
                <c:pt idx="185">
                  <c:v>-4.015935505541357E-3</c:v>
                </c:pt>
                <c:pt idx="186">
                  <c:v>-4.0071586394940795E-3</c:v>
                </c:pt>
                <c:pt idx="187">
                  <c:v>-3.9984504592505132E-3</c:v>
                </c:pt>
                <c:pt idx="188">
                  <c:v>-3.9940638052904376E-3</c:v>
                </c:pt>
                <c:pt idx="189">
                  <c:v>-3.9896709944153841E-3</c:v>
                </c:pt>
                <c:pt idx="190">
                  <c:v>-3.9852720265054487E-3</c:v>
                </c:pt>
                <c:pt idx="191">
                  <c:v>-3.976409645130019E-3</c:v>
                </c:pt>
                <c:pt idx="192">
                  <c:v>-3.9676145855560563E-3</c:v>
                </c:pt>
                <c:pt idx="193">
                  <c:v>-3.9631848330312636E-3</c:v>
                </c:pt>
                <c:pt idx="194">
                  <c:v>-3.9587489233916529E-3</c:v>
                </c:pt>
                <c:pt idx="195">
                  <c:v>-3.9543052850143923E-3</c:v>
                </c:pt>
                <c:pt idx="196">
                  <c:v>-3.945325953389478E-3</c:v>
                </c:pt>
                <c:pt idx="197">
                  <c:v>-3.9363811387271852E-3</c:v>
                </c:pt>
                <c:pt idx="198">
                  <c:v>-3.9318611320382502E-3</c:v>
                </c:pt>
                <c:pt idx="199">
                  <c:v>-3.9273255374583371E-3</c:v>
                </c:pt>
                <c:pt idx="200">
                  <c:v>-3.9227743547476379E-3</c:v>
                </c:pt>
                <c:pt idx="201">
                  <c:v>-3.9135774838428006E-3</c:v>
                </c:pt>
                <c:pt idx="202">
                  <c:v>-3.9044137437560522E-3</c:v>
                </c:pt>
                <c:pt idx="203">
                  <c:v>-3.8997846209909426E-3</c:v>
                </c:pt>
                <c:pt idx="204">
                  <c:v>-3.8951399100950468E-3</c:v>
                </c:pt>
                <c:pt idx="205">
                  <c:v>-3.8904796111882689E-3</c:v>
                </c:pt>
                <c:pt idx="206">
                  <c:v>-3.8810652119014577E-3</c:v>
                </c:pt>
                <c:pt idx="207">
                  <c:v>-3.8716825354523365E-3</c:v>
                </c:pt>
                <c:pt idx="208">
                  <c:v>-3.8669442964511802E-3</c:v>
                </c:pt>
                <c:pt idx="209">
                  <c:v>-3.8621904693991738E-3</c:v>
                </c:pt>
                <c:pt idx="210">
                  <c:v>-3.8574210542963172E-3</c:v>
                </c:pt>
                <c:pt idx="211">
                  <c:v>-3.8477891369526063E-3</c:v>
                </c:pt>
                <c:pt idx="212">
                  <c:v>-3.838187513616198E-3</c:v>
                </c:pt>
                <c:pt idx="213">
                  <c:v>-3.833340158339027E-3</c:v>
                </c:pt>
                <c:pt idx="214">
                  <c:v>-3.8284772150909419E-3</c:v>
                </c:pt>
                <c:pt idx="215">
                  <c:v>-3.8235986837520386E-3</c:v>
                </c:pt>
                <c:pt idx="216">
                  <c:v>-3.8137492583434351E-3</c:v>
                </c:pt>
                <c:pt idx="217">
                  <c:v>-3.8039286780078285E-3</c:v>
                </c:pt>
                <c:pt idx="218">
                  <c:v>-3.7989722064546427E-3</c:v>
                </c:pt>
                <c:pt idx="219">
                  <c:v>-3.7940001469705109E-3</c:v>
                </c:pt>
                <c:pt idx="220">
                  <c:v>-3.7890124993156249E-3</c:v>
                </c:pt>
                <c:pt idx="221">
                  <c:v>-3.7789455754211332E-3</c:v>
                </c:pt>
                <c:pt idx="222">
                  <c:v>-3.7689060284273879E-3</c:v>
                </c:pt>
                <c:pt idx="223">
                  <c:v>-3.7638404406381554E-3</c:v>
                </c:pt>
                <c:pt idx="224">
                  <c:v>-3.7587592647581047E-3</c:v>
                </c:pt>
                <c:pt idx="225">
                  <c:v>-3.753662500827204E-3</c:v>
                </c:pt>
                <c:pt idx="226">
                  <c:v>-3.7433780875328893E-3</c:v>
                </c:pt>
                <c:pt idx="227">
                  <c:v>-3.7331195646350679E-3</c:v>
                </c:pt>
                <c:pt idx="228">
                  <c:v>-3.7279448605698207E-3</c:v>
                </c:pt>
                <c:pt idx="229">
                  <c:v>-3.7227545683737873E-3</c:v>
                </c:pt>
                <c:pt idx="230">
                  <c:v>-3.7175486880069997E-3</c:v>
                </c:pt>
                <c:pt idx="231">
                  <c:v>-3.7070467939726015E-3</c:v>
                </c:pt>
                <c:pt idx="232">
                  <c:v>-3.6965692865109645E-3</c:v>
                </c:pt>
                <c:pt idx="233">
                  <c:v>-3.6912854660497985E-3</c:v>
                </c:pt>
                <c:pt idx="234">
                  <c:v>-3.6859860573379422E-3</c:v>
                </c:pt>
                <c:pt idx="235">
                  <c:v>-3.6806710607750759E-3</c:v>
                </c:pt>
                <c:pt idx="236">
                  <c:v>-3.6699516940874588E-3</c:v>
                </c:pt>
                <c:pt idx="237">
                  <c:v>-3.6592551936553974E-3</c:v>
                </c:pt>
                <c:pt idx="238">
                  <c:v>-3.6538622567183765E-3</c:v>
                </c:pt>
                <c:pt idx="239">
                  <c:v>-3.6484537317704735E-3</c:v>
                </c:pt>
                <c:pt idx="240">
                  <c:v>-3.6430296187317524E-3</c:v>
                </c:pt>
                <c:pt idx="241">
                  <c:v>-3.632092787144714E-3</c:v>
                </c:pt>
                <c:pt idx="242">
                  <c:v>-3.6211772858685265E-3</c:v>
                </c:pt>
                <c:pt idx="243">
                  <c:v>-3.6156752325755548E-3</c:v>
                </c:pt>
                <c:pt idx="244">
                  <c:v>-3.6101575911517969E-3</c:v>
                </c:pt>
                <c:pt idx="245">
                  <c:v>-3.6046243617171569E-3</c:v>
                </c:pt>
                <c:pt idx="246">
                  <c:v>-3.5934700723982971E-3</c:v>
                </c:pt>
                <c:pt idx="247">
                  <c:v>-3.5823355631103837E-3</c:v>
                </c:pt>
                <c:pt idx="248">
                  <c:v>-3.576724393181685E-3</c:v>
                </c:pt>
                <c:pt idx="249">
                  <c:v>-3.5710976353620083E-3</c:v>
                </c:pt>
                <c:pt idx="250">
                  <c:v>-3.5654552894515135E-3</c:v>
                </c:pt>
                <c:pt idx="251">
                  <c:v>-3.5540835491287837E-3</c:v>
                </c:pt>
                <c:pt idx="252">
                  <c:v>-3.5427300248613847E-3</c:v>
                </c:pt>
                <c:pt idx="253">
                  <c:v>-3.5370097384967991E-3</c:v>
                </c:pt>
                <c:pt idx="254">
                  <c:v>-3.5312738641213315E-3</c:v>
                </c:pt>
                <c:pt idx="255">
                  <c:v>-3.5255224016150777E-3</c:v>
                </c:pt>
                <c:pt idx="256">
                  <c:v>-3.5139332166300719E-3</c:v>
                </c:pt>
                <c:pt idx="257">
                  <c:v>-3.5023606709616573E-3</c:v>
                </c:pt>
                <c:pt idx="258">
                  <c:v>-3.4965312680812488E-3</c:v>
                </c:pt>
                <c:pt idx="259">
                  <c:v>-3.4906862771499902E-3</c:v>
                </c:pt>
                <c:pt idx="260">
                  <c:v>-3.4848256980879455E-3</c:v>
                </c:pt>
                <c:pt idx="261">
                  <c:v>-3.4730190741028011E-3</c:v>
                </c:pt>
                <c:pt idx="262">
                  <c:v>-3.4612275011314253E-3</c:v>
                </c:pt>
                <c:pt idx="263">
                  <c:v>-3.4552889817351939E-3</c:v>
                </c:pt>
                <c:pt idx="264">
                  <c:v>-3.4493272017055432E-3</c:v>
                </c:pt>
                <c:pt idx="265">
                  <c:v>-3.4433114711118762E-3</c:v>
                </c:pt>
                <c:pt idx="266">
                  <c:v>-3.4279150674099146E-3</c:v>
                </c:pt>
                <c:pt idx="267">
                  <c:v>-3.412308472103831E-3</c:v>
                </c:pt>
                <c:pt idx="268">
                  <c:v>-3.4059230029903631E-3</c:v>
                </c:pt>
                <c:pt idx="269">
                  <c:v>-3.3994759108901818E-3</c:v>
                </c:pt>
                <c:pt idx="270">
                  <c:v>-3.3863444621218264E-3</c:v>
                </c:pt>
                <c:pt idx="271">
                  <c:v>-3.3730713114232813E-3</c:v>
                </c:pt>
                <c:pt idx="272">
                  <c:v>-3.3663161037500444E-3</c:v>
                </c:pt>
                <c:pt idx="273">
                  <c:v>-3.3594992730501261E-3</c:v>
                </c:pt>
                <c:pt idx="274">
                  <c:v>-3.3421025395263815E-3</c:v>
                </c:pt>
                <c:pt idx="275">
                  <c:v>-3.3244907726714956E-3</c:v>
                </c:pt>
                <c:pt idx="276">
                  <c:v>-3.3173042032519362E-3</c:v>
                </c:pt>
                <c:pt idx="277">
                  <c:v>-3.3100560106058552E-3</c:v>
                </c:pt>
                <c:pt idx="278">
                  <c:v>-3.3027461949330927E-3</c:v>
                </c:pt>
                <c:pt idx="279">
                  <c:v>-3.2878911241862596E-3</c:v>
                </c:pt>
                <c:pt idx="280">
                  <c:v>-3.2728907006562835E-3</c:v>
                </c:pt>
                <c:pt idx="281">
                  <c:v>-3.2652727690907213E-3</c:v>
                </c:pt>
                <c:pt idx="282">
                  <c:v>-3.2575932145384456E-3</c:v>
                </c:pt>
                <c:pt idx="283">
                  <c:v>-3.2498520367596484E-3</c:v>
                </c:pt>
                <c:pt idx="284">
                  <c:v>-3.2341352157283509E-3</c:v>
                </c:pt>
                <c:pt idx="285">
                  <c:v>-3.218271093978764E-3</c:v>
                </c:pt>
                <c:pt idx="286">
                  <c:v>-3.2102218002272309E-3</c:v>
                </c:pt>
                <c:pt idx="287">
                  <c:v>-3.2021108834490164E-3</c:v>
                </c:pt>
                <c:pt idx="288">
                  <c:v>-3.1939383434043123E-3</c:v>
                </c:pt>
                <c:pt idx="289">
                  <c:v>-3.1773598089390731E-3</c:v>
                </c:pt>
                <c:pt idx="290">
                  <c:v>-3.1606319513199921E-3</c:v>
                </c:pt>
                <c:pt idx="291">
                  <c:v>-3.15215129514268E-3</c:v>
                </c:pt>
                <c:pt idx="292">
                  <c:v>-3.1436090159786545E-3</c:v>
                </c:pt>
                <c:pt idx="293">
                  <c:v>-3.1350051134682033E-3</c:v>
                </c:pt>
                <c:pt idx="294">
                  <c:v>-3.117564899541847E-3</c:v>
                </c:pt>
                <c:pt idx="295">
                  <c:v>-3.0999732711611827E-3</c:v>
                </c:pt>
                <c:pt idx="296">
                  <c:v>-3.0910612525580916E-3</c:v>
                </c:pt>
                <c:pt idx="297">
                  <c:v>-3.0820876105286388E-3</c:v>
                </c:pt>
                <c:pt idx="298">
                  <c:v>-3.0730523453925684E-3</c:v>
                </c:pt>
                <c:pt idx="299">
                  <c:v>-3.0547504830336081E-3</c:v>
                </c:pt>
                <c:pt idx="300">
                  <c:v>-3.0362950520634868E-3</c:v>
                </c:pt>
                <c:pt idx="301">
                  <c:v>-3.0269516706349364E-3</c:v>
                </c:pt>
                <c:pt idx="302">
                  <c:v>-3.0175466657400563E-3</c:v>
                </c:pt>
                <c:pt idx="303">
                  <c:v>-3.0080800376985906E-3</c:v>
                </c:pt>
                <c:pt idx="304">
                  <c:v>-2.9889165546581609E-3</c:v>
                </c:pt>
                <c:pt idx="305">
                  <c:v>-2.9695972924281833E-3</c:v>
                </c:pt>
                <c:pt idx="306">
                  <c:v>-2.9598225477744933E-3</c:v>
                </c:pt>
                <c:pt idx="307">
                  <c:v>-2.9499861799742177E-3</c:v>
                </c:pt>
                <c:pt idx="308">
                  <c:v>-2.9400881886676444E-3</c:v>
                </c:pt>
                <c:pt idx="309">
                  <c:v>-2.9200631094727925E-3</c:v>
                </c:pt>
                <c:pt idx="310">
                  <c:v>-2.8998799904567107E-3</c:v>
                </c:pt>
                <c:pt idx="311">
                  <c:v>-2.8896738825778812E-3</c:v>
                </c:pt>
                <c:pt idx="312">
                  <c:v>-2.8794061513526259E-3</c:v>
                </c:pt>
                <c:pt idx="313">
                  <c:v>-2.8690767966610409E-3</c:v>
                </c:pt>
                <c:pt idx="314">
                  <c:v>-2.8481901422150457E-3</c:v>
                </c:pt>
                <c:pt idx="315">
                  <c:v>-2.8271431445503481E-3</c:v>
                </c:pt>
                <c:pt idx="316">
                  <c:v>-2.8165056731266347E-3</c:v>
                </c:pt>
                <c:pt idx="317">
                  <c:v>-2.8058065781566555E-3</c:v>
                </c:pt>
                <c:pt idx="318">
                  <c:v>-2.7950458599601546E-3</c:v>
                </c:pt>
                <c:pt idx="319">
                  <c:v>-2.7732976475025595E-3</c:v>
                </c:pt>
                <c:pt idx="320">
                  <c:v>-2.7513867527506619E-3</c:v>
                </c:pt>
                <c:pt idx="321">
                  <c:v>-2.7403179175022885E-3</c:v>
                </c:pt>
                <c:pt idx="322">
                  <c:v>-2.7291874587476173E-3</c:v>
                </c:pt>
                <c:pt idx="323">
                  <c:v>-2.7179953764466802E-3</c:v>
                </c:pt>
                <c:pt idx="324">
                  <c:v>-2.6953856196998416E-3</c:v>
                </c:pt>
                <c:pt idx="325">
                  <c:v>-2.6726108132990589E-3</c:v>
                </c:pt>
                <c:pt idx="326">
                  <c:v>-2.661127219862891E-3</c:v>
                </c:pt>
                <c:pt idx="327">
                  <c:v>-2.6496650330631866E-3</c:v>
                </c:pt>
                <c:pt idx="328">
                  <c:v>-2.6382408588565553E-3</c:v>
                </c:pt>
                <c:pt idx="329">
                  <c:v>-2.6155002167804753E-3</c:v>
                </c:pt>
                <c:pt idx="330">
                  <c:v>-2.5929242885203152E-3</c:v>
                </c:pt>
                <c:pt idx="331">
                  <c:v>-2.5816901774389223E-3</c:v>
                </c:pt>
                <c:pt idx="332">
                  <c:v>-2.5704940791504427E-3</c:v>
                </c:pt>
                <c:pt idx="333">
                  <c:v>-2.5593359934950044E-3</c:v>
                </c:pt>
                <c:pt idx="334">
                  <c:v>-2.5371286503039769E-3</c:v>
                </c:pt>
                <c:pt idx="335">
                  <c:v>-2.51508377748344E-3</c:v>
                </c:pt>
                <c:pt idx="336">
                  <c:v>-2.5041157551131121E-3</c:v>
                </c:pt>
                <c:pt idx="337">
                  <c:v>-2.4931857453758255E-3</c:v>
                </c:pt>
                <c:pt idx="338">
                  <c:v>-2.4822937485113883E-3</c:v>
                </c:pt>
                <c:pt idx="339">
                  <c:v>-2.4606196449061812E-3</c:v>
                </c:pt>
                <c:pt idx="340">
                  <c:v>-2.4391058874639882E-3</c:v>
                </c:pt>
                <c:pt idx="341">
                  <c:v>-2.4284039538446933E-3</c:v>
                </c:pt>
                <c:pt idx="342">
                  <c:v>-2.417740033178184E-3</c:v>
                </c:pt>
                <c:pt idx="343">
                  <c:v>-2.385982731973435E-3</c:v>
                </c:pt>
                <c:pt idx="344">
                  <c:v>-2.3545547751124829E-3</c:v>
                </c:pt>
                <c:pt idx="345">
                  <c:v>-2.3441569432769427E-3</c:v>
                </c:pt>
                <c:pt idx="346">
                  <c:v>-2.3337971241943478E-3</c:v>
                </c:pt>
                <c:pt idx="347">
                  <c:v>-2.3131893316419294E-3</c:v>
                </c:pt>
                <c:pt idx="348">
                  <c:v>-2.2927379752335497E-3</c:v>
                </c:pt>
                <c:pt idx="349">
                  <c:v>-2.2825682197558095E-3</c:v>
                </c:pt>
                <c:pt idx="350">
                  <c:v>-2.2724364771908867E-3</c:v>
                </c:pt>
                <c:pt idx="351">
                  <c:v>-2.2623427472989732E-3</c:v>
                </c:pt>
                <c:pt idx="352">
                  <c:v>-2.2372776303070108E-3</c:v>
                </c:pt>
                <c:pt idx="353">
                  <c:v>-2.212444289133586E-3</c:v>
                </c:pt>
                <c:pt idx="354">
                  <c:v>-2.2025786358792487E-3</c:v>
                </c:pt>
                <c:pt idx="355">
                  <c:v>-2.1927509952579527E-3</c:v>
                </c:pt>
                <c:pt idx="356">
                  <c:v>-2.173209304432433E-3</c:v>
                </c:pt>
                <c:pt idx="357">
                  <c:v>-2.1538205608617744E-3</c:v>
                </c:pt>
                <c:pt idx="358">
                  <c:v>-2.1441829842450133E-3</c:v>
                </c:pt>
                <c:pt idx="359">
                  <c:v>-2.1345834203412295E-3</c:v>
                </c:pt>
                <c:pt idx="360">
                  <c:v>-2.1250218693902312E-3</c:v>
                </c:pt>
                <c:pt idx="361">
                  <c:v>-2.1060131562666839E-3</c:v>
                </c:pt>
                <c:pt idx="362">
                  <c:v>-2.0871557931156914E-3</c:v>
                </c:pt>
                <c:pt idx="363">
                  <c:v>-2.077784306049324E-3</c:v>
                </c:pt>
                <c:pt idx="364">
                  <c:v>-2.0684508318558059E-3</c:v>
                </c:pt>
                <c:pt idx="365">
                  <c:v>-2.0591553704552013E-3</c:v>
                </c:pt>
                <c:pt idx="366">
                  <c:v>-2.0406795893235241E-3</c:v>
                </c:pt>
                <c:pt idx="367">
                  <c:v>-2.0223536530616926E-3</c:v>
                </c:pt>
                <c:pt idx="368">
                  <c:v>-2.0132482557855269E-3</c:v>
                </c:pt>
                <c:pt idx="369">
                  <c:v>-1.9996606318395393E-3</c:v>
                </c:pt>
                <c:pt idx="370">
                  <c:v>-1.977208606587233E-3</c:v>
                </c:pt>
                <c:pt idx="371">
                  <c:v>-1.9594141416590105E-3</c:v>
                </c:pt>
                <c:pt idx="372">
                  <c:v>-1.9505748342529827E-3</c:v>
                </c:pt>
                <c:pt idx="373">
                  <c:v>-1.9417735396798363E-3</c:v>
                </c:pt>
                <c:pt idx="374">
                  <c:v>-1.9330102580594755E-3</c:v>
                </c:pt>
                <c:pt idx="375">
                  <c:v>-1.9112768973283956E-3</c:v>
                </c:pt>
                <c:pt idx="376">
                  <c:v>-1.8897640425308282E-3</c:v>
                </c:pt>
                <c:pt idx="377">
                  <c:v>-1.8812288380276598E-3</c:v>
                </c:pt>
                <c:pt idx="378">
                  <c:v>-1.8727316464373089E-3</c:v>
                </c:pt>
                <c:pt idx="379">
                  <c:v>-1.855854405579116E-3</c:v>
                </c:pt>
                <c:pt idx="380">
                  <c:v>-1.8391230087244637E-3</c:v>
                </c:pt>
                <c:pt idx="381">
                  <c:v>-1.830815881538328E-3</c:v>
                </c:pt>
                <c:pt idx="382">
                  <c:v>-1.8225467672650097E-3</c:v>
                </c:pt>
                <c:pt idx="383">
                  <c:v>-1.8143019101479751E-3</c:v>
                </c:pt>
                <c:pt idx="384">
                  <c:v>-1.7976823271315112E-3</c:v>
                </c:pt>
                <c:pt idx="385">
                  <c:v>-1.7809322943973527E-3</c:v>
                </c:pt>
                <c:pt idx="386">
                  <c:v>-1.7724785878625582E-3</c:v>
                </c:pt>
                <c:pt idx="387">
                  <c:v>-1.7639803604208026E-3</c:v>
                </c:pt>
                <c:pt idx="388">
                  <c:v>-1.7424995351822403E-3</c:v>
                </c:pt>
                <c:pt idx="389">
                  <c:v>-1.7208214074093675E-3</c:v>
                </c:pt>
                <c:pt idx="390">
                  <c:v>-1.712056053646549E-3</c:v>
                </c:pt>
                <c:pt idx="391">
                  <c:v>-1.7032461788968334E-3</c:v>
                </c:pt>
                <c:pt idx="392">
                  <c:v>-1.6943917830403166E-3</c:v>
                </c:pt>
                <c:pt idx="393">
                  <c:v>-1.676526780363119E-3</c:v>
                </c:pt>
                <c:pt idx="394">
                  <c:v>-1.6585289892256938E-3</c:v>
                </c:pt>
                <c:pt idx="395">
                  <c:v>-1.6494519882348513E-3</c:v>
                </c:pt>
                <c:pt idx="396">
                  <c:v>-1.6403304660173035E-3</c:v>
                </c:pt>
                <c:pt idx="397">
                  <c:v>-1.6311644226929545E-3</c:v>
                </c:pt>
                <c:pt idx="398">
                  <c:v>-1.6126767084934102E-3</c:v>
                </c:pt>
                <c:pt idx="399">
                  <c:v>-1.5940550389670349E-3</c:v>
                </c:pt>
                <c:pt idx="400">
                  <c:v>-1.5846663903884561E-3</c:v>
                </c:pt>
                <c:pt idx="401">
                  <c:v>-1.5752332205831721E-3</c:v>
                </c:pt>
                <c:pt idx="402">
                  <c:v>-1.5657555297110548E-3</c:v>
                </c:pt>
                <c:pt idx="403">
                  <c:v>-1.5466450996859393E-3</c:v>
                </c:pt>
                <c:pt idx="404">
                  <c:v>-1.5273995552744779E-3</c:v>
                </c:pt>
                <c:pt idx="405">
                  <c:v>-1.5176992590282268E-3</c:v>
                </c:pt>
                <c:pt idx="406">
                  <c:v>-1.5079544414353663E-3</c:v>
                </c:pt>
                <c:pt idx="407">
                  <c:v>-1.4981651028556087E-3</c:v>
                </c:pt>
                <c:pt idx="408">
                  <c:v>-1.4784319503569066E-3</c:v>
                </c:pt>
                <c:pt idx="409">
                  <c:v>-1.4585625370688859E-3</c:v>
                </c:pt>
                <c:pt idx="410">
                  <c:v>-1.4485505927552822E-3</c:v>
                </c:pt>
                <c:pt idx="411">
                  <c:v>-1.4384941274148133E-3</c:v>
                </c:pt>
                <c:pt idx="412">
                  <c:v>-1.4283931407677031E-3</c:v>
                </c:pt>
                <c:pt idx="413">
                  <c:v>-1.4080372567759625E-3</c:v>
                </c:pt>
                <c:pt idx="414">
                  <c:v>-1.387543982951378E-3</c:v>
                </c:pt>
                <c:pt idx="415">
                  <c:v>-1.3772203906503577E-3</c:v>
                </c:pt>
                <c:pt idx="416">
                  <c:v>-1.3668522771226321E-3</c:v>
                </c:pt>
                <c:pt idx="417">
                  <c:v>-1.3564396423682012E-3</c:v>
                </c:pt>
                <c:pt idx="418">
                  <c:v>-1.3354610150928536E-3</c:v>
                </c:pt>
                <c:pt idx="419">
                  <c:v>-1.3143438918028494E-3</c:v>
                </c:pt>
                <c:pt idx="420">
                  <c:v>-1.3037086511547002E-3</c:v>
                </c:pt>
                <c:pt idx="421">
                  <c:v>-1.2930288892798458E-3</c:v>
                </c:pt>
                <c:pt idx="422">
                  <c:v>-1.2823046062981902E-3</c:v>
                </c:pt>
                <c:pt idx="423">
                  <c:v>-1.2607032213773905E-3</c:v>
                </c:pt>
                <c:pt idx="424">
                  <c:v>-1.2389622620245788E-3</c:v>
                </c:pt>
                <c:pt idx="425">
                  <c:v>-1.2280153730293009E-3</c:v>
                </c:pt>
                <c:pt idx="426">
                  <c:v>-1.2170239626474455E-3</c:v>
                </c:pt>
                <c:pt idx="427">
                  <c:v>-1.205988031198757E-3</c:v>
                </c:pt>
                <c:pt idx="428">
                  <c:v>-1.1837638715128662E-3</c:v>
                </c:pt>
                <c:pt idx="429">
                  <c:v>-1.1613990925773976E-3</c:v>
                </c:pt>
                <c:pt idx="430">
                  <c:v>-1.1501405547953425E-3</c:v>
                </c:pt>
                <c:pt idx="431">
                  <c:v>-1.1388374957865821E-3</c:v>
                </c:pt>
                <c:pt idx="432">
                  <c:v>-1.1274899155910845E-3</c:v>
                </c:pt>
                <c:pt idx="433">
                  <c:v>-1.104642961329283E-3</c:v>
                </c:pt>
                <c:pt idx="434">
                  <c:v>-1.0816543818625846E-3</c:v>
                </c:pt>
                <c:pt idx="435">
                  <c:v>-1.0700841952138163E-3</c:v>
                </c:pt>
                <c:pt idx="436">
                  <c:v>-1.0584694872584066E-3</c:v>
                </c:pt>
                <c:pt idx="437">
                  <c:v>-1.0468102581162597E-3</c:v>
                </c:pt>
                <c:pt idx="438">
                  <c:v>-1.0233404865633844E-3</c:v>
                </c:pt>
                <c:pt idx="439">
                  <c:v>-9.9972812832138658E-4</c:v>
                </c:pt>
                <c:pt idx="440">
                  <c:v>-9.8784629264603296E-4</c:v>
                </c:pt>
                <c:pt idx="441">
                  <c:v>-9.7591993562406998E-4</c:v>
                </c:pt>
                <c:pt idx="442">
                  <c:v>-9.6394905737540171E-4</c:v>
                </c:pt>
                <c:pt idx="443">
                  <c:v>-9.3985644268546054E-4</c:v>
                </c:pt>
                <c:pt idx="444">
                  <c:v>-9.1562033071479476E-4</c:v>
                </c:pt>
                <c:pt idx="445">
                  <c:v>-9.0342684573307963E-4</c:v>
                </c:pt>
                <c:pt idx="446">
                  <c:v>-8.9118883944472316E-4</c:v>
                </c:pt>
                <c:pt idx="447">
                  <c:v>-8.7890631168985323E-4</c:v>
                </c:pt>
                <c:pt idx="448">
                  <c:v>-8.5419082517912415E-4</c:v>
                </c:pt>
                <c:pt idx="449">
                  <c:v>-8.2933098736415189E-4</c:v>
                </c:pt>
                <c:pt idx="450">
                  <c:v>-8.1682585291620313E-4</c:v>
                </c:pt>
                <c:pt idx="451">
                  <c:v>-8.0427619696177288E-4</c:v>
                </c:pt>
                <c:pt idx="452">
                  <c:v>-7.9168201978063735E-4</c:v>
                </c:pt>
                <c:pt idx="453">
                  <c:v>-7.6634362938143852E-4</c:v>
                </c:pt>
                <c:pt idx="454">
                  <c:v>-7.4086009675067288E-4</c:v>
                </c:pt>
                <c:pt idx="455">
                  <c:v>-7.2804331255671428E-4</c:v>
                </c:pt>
                <c:pt idx="456">
                  <c:v>-7.1518200681630617E-4</c:v>
                </c:pt>
                <c:pt idx="457">
                  <c:v>-7.0227617984919277E-4</c:v>
                </c:pt>
                <c:pt idx="458">
                  <c:v>-6.7631485050956286E-4</c:v>
                </c:pt>
                <c:pt idx="459">
                  <c:v>-6.5020765723566853E-4</c:v>
                </c:pt>
                <c:pt idx="460">
                  <c:v>-6.370792230159239E-4</c:v>
                </c:pt>
                <c:pt idx="461">
                  <c:v>-6.2390626740960187E-4</c:v>
                </c:pt>
                <c:pt idx="462">
                  <c:v>-6.1068879029679835E-4</c:v>
                </c:pt>
                <c:pt idx="463">
                  <c:v>-5.8410448362078426E-4</c:v>
                </c:pt>
                <c:pt idx="464">
                  <c:v>-5.5737366726038573E-4</c:v>
                </c:pt>
                <c:pt idx="465">
                  <c:v>-5.4393358273507886E-4</c:v>
                </c:pt>
                <c:pt idx="466">
                  <c:v>-5.3044897694309867E-4</c:v>
                </c:pt>
                <c:pt idx="467">
                  <c:v>-5.1691984940482882E-4</c:v>
                </c:pt>
                <c:pt idx="468">
                  <c:v>-4.897125237324218E-4</c:v>
                </c:pt>
                <c:pt idx="469">
                  <c:v>-4.6235812502626317E-4</c:v>
                </c:pt>
                <c:pt idx="470">
                  <c:v>-4.4860639003552194E-4</c:v>
                </c:pt>
                <c:pt idx="471">
                  <c:v>-4.3481013369817134E-4</c:v>
                </c:pt>
                <c:pt idx="472">
                  <c:v>-4.2096935573443517E-4</c:v>
                </c:pt>
                <c:pt idx="473">
                  <c:v>-3.9313896566195439E-4</c:v>
                </c:pt>
                <c:pt idx="474">
                  <c:v>-3.6516102869477152E-4</c:v>
                </c:pt>
                <c:pt idx="475">
                  <c:v>-3.5109764315865988E-4</c:v>
                </c:pt>
                <c:pt idx="476">
                  <c:v>-3.3698973603613069E-4</c:v>
                </c:pt>
                <c:pt idx="477">
                  <c:v>-3.2283730724724791E-4</c:v>
                </c:pt>
                <c:pt idx="478">
                  <c:v>-2.9438380414692489E-4</c:v>
                </c:pt>
                <c:pt idx="479">
                  <c:v>-2.6578237678709371E-4</c:v>
                </c:pt>
                <c:pt idx="480">
                  <c:v>-2.5140734026596334E-4</c:v>
                </c:pt>
                <c:pt idx="481">
                  <c:v>-2.369877821184474E-4</c:v>
                </c:pt>
                <c:pt idx="482">
                  <c:v>-2.2252370238451391E-4</c:v>
                </c:pt>
                <c:pt idx="483">
                  <c:v>-1.934470337916494E-4</c:v>
                </c:pt>
                <c:pt idx="484">
                  <c:v>-1.6422216734479633E-4</c:v>
                </c:pt>
                <c:pt idx="485">
                  <c:v>-1.4953547959883906E-4</c:v>
                </c:pt>
                <c:pt idx="486">
                  <c:v>-1.3480427014656016E-4</c:v>
                </c:pt>
                <c:pt idx="487">
                  <c:v>-1.2002853914783174E-4</c:v>
                </c:pt>
                <c:pt idx="488">
                  <c:v>-9.0328649120507976E-5</c:v>
                </c:pt>
                <c:pt idx="489">
                  <c:v>-6.0480398489382026E-5</c:v>
                </c:pt>
                <c:pt idx="490">
                  <c:v>-4.5482059278789677E-5</c:v>
                </c:pt>
                <c:pt idx="491">
                  <c:v>-3.0439198361875697E-5</c:v>
                </c:pt>
                <c:pt idx="492">
                  <c:v>-1.5351815738640084E-5</c:v>
                </c:pt>
                <c:pt idx="493">
                  <c:v>1.4971355515314144E-5</c:v>
                </c:pt>
                <c:pt idx="494">
                  <c:v>4.5442931497774453E-5</c:v>
                </c:pt>
                <c:pt idx="495">
                  <c:v>6.0752922612650195E-5</c:v>
                </c:pt>
                <c:pt idx="496">
                  <c:v>7.6107435313943483E-5</c:v>
                </c:pt>
                <c:pt idx="497">
                  <c:v>9.1506469761526432E-5</c:v>
                </c:pt>
                <c:pt idx="498">
                  <c:v>1.2245298583124509E-4</c:v>
                </c:pt>
                <c:pt idx="499">
                  <c:v>1.5354782477494666E-4</c:v>
                </c:pt>
                <c:pt idx="500">
                  <c:v>1.6916946787404186E-4</c:v>
                </c:pt>
                <c:pt idx="501">
                  <c:v>1.8483563271942671E-4</c:v>
                </c:pt>
                <c:pt idx="502">
                  <c:v>2.0054631931110123E-4</c:v>
                </c:pt>
                <c:pt idx="503">
                  <c:v>2.3204170467749918E-4</c:v>
                </c:pt>
                <c:pt idx="504">
                  <c:v>2.6352782875882497E-4</c:v>
                </c:pt>
                <c:pt idx="505">
                  <c:v>2.7926234293040864E-4</c:v>
                </c:pt>
                <c:pt idx="506">
                  <c:v>2.9499168356039718E-4</c:v>
                </c:pt>
                <c:pt idx="507">
                  <c:v>3.1071585064879059E-4</c:v>
                </c:pt>
                <c:pt idx="508">
                  <c:v>3.4214726449377508E-4</c:v>
                </c:pt>
                <c:pt idx="509">
                  <c:v>3.7356078334660481E-4</c:v>
                </c:pt>
                <c:pt idx="510">
                  <c:v>3.8925908264708653E-4</c:v>
                </c:pt>
                <c:pt idx="511">
                  <c:v>4.0495220832603707E-4</c:v>
                </c:pt>
                <c:pt idx="512">
                  <c:v>4.2064016062326459E-4</c:v>
                </c:pt>
                <c:pt idx="513">
                  <c:v>4.51999387065527E-4</c:v>
                </c:pt>
                <c:pt idx="514">
                  <c:v>4.8334023375673496E-4</c:v>
                </c:pt>
                <c:pt idx="515">
                  <c:v>4.9900231818611473E-4</c:v>
                </c:pt>
                <c:pt idx="516">
                  <c:v>5.1465922915383544E-4</c:v>
                </c:pt>
                <c:pt idx="517">
                  <c:v>5.3031096634015285E-4</c:v>
                </c:pt>
                <c:pt idx="518">
                  <c:v>7.1772827633154179E-4</c:v>
                </c:pt>
                <c:pt idx="519">
                  <c:v>7.8003512430591115E-4</c:v>
                </c:pt>
                <c:pt idx="520">
                  <c:v>8.5780235674626226E-4</c:v>
                </c:pt>
                <c:pt idx="521">
                  <c:v>9.6645914375415032E-4</c:v>
                </c:pt>
                <c:pt idx="522">
                  <c:v>1.0748624255452199E-3</c:v>
                </c:pt>
                <c:pt idx="523">
                  <c:v>1.1830122017997269E-3</c:v>
                </c:pt>
                <c:pt idx="524">
                  <c:v>1.290908472277863E-3</c:v>
                </c:pt>
                <c:pt idx="525">
                  <c:v>1.3985512367398201E-3</c:v>
                </c:pt>
                <c:pt idx="526">
                  <c:v>1.505940495025726E-3</c:v>
                </c:pt>
                <c:pt idx="527">
                  <c:v>1.6130762468957727E-3</c:v>
                </c:pt>
                <c:pt idx="528">
                  <c:v>1.7199584921900879E-3</c:v>
                </c:pt>
                <c:pt idx="529">
                  <c:v>1.8265872305089914E-3</c:v>
                </c:pt>
                <c:pt idx="530">
                  <c:v>1.9329624618524832E-3</c:v>
                </c:pt>
                <c:pt idx="531">
                  <c:v>2.0693767317805367E-3</c:v>
                </c:pt>
                <c:pt idx="532">
                  <c:v>2.2053347060513318E-3</c:v>
                </c:pt>
                <c:pt idx="533">
                  <c:v>2.3108045529873777E-3</c:v>
                </c:pt>
                <c:pt idx="534">
                  <c:v>2.4160208918289072E-3</c:v>
                </c:pt>
                <c:pt idx="535">
                  <c:v>2.5284795994551246E-3</c:v>
                </c:pt>
                <c:pt idx="536">
                  <c:v>2.6406308242421517E-3</c:v>
                </c:pt>
                <c:pt idx="537">
                  <c:v>2.7599468126116022E-3</c:v>
                </c:pt>
                <c:pt idx="538">
                  <c:v>2.864076685495931E-3</c:v>
                </c:pt>
                <c:pt idx="539">
                  <c:v>2.9531290895867812E-3</c:v>
                </c:pt>
                <c:pt idx="540">
                  <c:v>3.0567881593945856E-3</c:v>
                </c:pt>
                <c:pt idx="541">
                  <c:v>3.1601937195091523E-3</c:v>
                </c:pt>
                <c:pt idx="542">
                  <c:v>3.2633457697706092E-3</c:v>
                </c:pt>
                <c:pt idx="543">
                  <c:v>3.3809234064374749E-3</c:v>
                </c:pt>
                <c:pt idx="544">
                  <c:v>3.4688893393752807E-3</c:v>
                </c:pt>
                <c:pt idx="545">
                  <c:v>3.5712808585586231E-3</c:v>
                </c:pt>
                <c:pt idx="546">
                  <c:v>3.6734188669296231E-3</c:v>
                </c:pt>
                <c:pt idx="547">
                  <c:v>3.7753033642484723E-3</c:v>
                </c:pt>
                <c:pt idx="548">
                  <c:v>3.8769343504352349E-3</c:v>
                </c:pt>
                <c:pt idx="549">
                  <c:v>3.9783118250902305E-3</c:v>
                </c:pt>
                <c:pt idx="550">
                  <c:v>4.079435788133523E-3</c:v>
                </c:pt>
                <c:pt idx="551">
                  <c:v>4.1803062392453683E-3</c:v>
                </c:pt>
                <c:pt idx="552">
                  <c:v>4.2809231785057023E-3</c:v>
                </c:pt>
                <c:pt idx="553">
                  <c:v>4.3812866052750365E-3</c:v>
                </c:pt>
                <c:pt idx="554">
                  <c:v>4.4813965197132433E-3</c:v>
                </c:pt>
                <c:pt idx="555">
                  <c:v>4.58125292126077E-3</c:v>
                </c:pt>
                <c:pt idx="556">
                  <c:v>4.6808558099975528E-3</c:v>
                </c:pt>
                <c:pt idx="557">
                  <c:v>4.7802051855239114E-3</c:v>
                </c:pt>
                <c:pt idx="558">
                  <c:v>4.8793010478398458E-3</c:v>
                </c:pt>
                <c:pt idx="559">
                  <c:v>4.9781433966256117E-3</c:v>
                </c:pt>
                <c:pt idx="560">
                  <c:v>5.0767322314015928E-3</c:v>
                </c:pt>
                <c:pt idx="561">
                  <c:v>5.1750675524075973E-3</c:v>
                </c:pt>
                <c:pt idx="562">
                  <c:v>5.2731493592439449E-3</c:v>
                </c:pt>
                <c:pt idx="563">
                  <c:v>5.3709776516708274E-3</c:v>
                </c:pt>
                <c:pt idx="564">
                  <c:v>5.4685524295283727E-3</c:v>
                </c:pt>
                <c:pt idx="565">
                  <c:v>5.5658736924968366E-3</c:v>
                </c:pt>
                <c:pt idx="566">
                  <c:v>5.6629559269083529E-3</c:v>
                </c:pt>
                <c:pt idx="567">
                  <c:v>5.7602047487037566E-3</c:v>
                </c:pt>
                <c:pt idx="568">
                  <c:v>5.8578084801208519E-3</c:v>
                </c:pt>
                <c:pt idx="569">
                  <c:v>6.0261638516365679E-3</c:v>
                </c:pt>
                <c:pt idx="570">
                  <c:v>6.1105253216808819E-3</c:v>
                </c:pt>
                <c:pt idx="571">
                  <c:v>6.1668736012165937E-3</c:v>
                </c:pt>
                <c:pt idx="572">
                  <c:v>6.2659476752013887E-3</c:v>
                </c:pt>
                <c:pt idx="573">
                  <c:v>6.3653766602467243E-3</c:v>
                </c:pt>
                <c:pt idx="574">
                  <c:v>6.4651605566723447E-3</c:v>
                </c:pt>
                <c:pt idx="575">
                  <c:v>6.5652993646381219E-3</c:v>
                </c:pt>
                <c:pt idx="576">
                  <c:v>6.6657930847036084E-3</c:v>
                </c:pt>
                <c:pt idx="577">
                  <c:v>6.7666417168688042E-3</c:v>
                </c:pt>
                <c:pt idx="578">
                  <c:v>6.8678452616133256E-3</c:v>
                </c:pt>
                <c:pt idx="579">
                  <c:v>6.9694037190970448E-3</c:v>
                </c:pt>
                <c:pt idx="580">
                  <c:v>7.0713170898795141E-3</c:v>
                </c:pt>
                <c:pt idx="581">
                  <c:v>7.1735853738807975E-3</c:v>
                </c:pt>
                <c:pt idx="582">
                  <c:v>7.2762085717403835E-3</c:v>
                </c:pt>
                <c:pt idx="583">
                  <c:v>7.3791866836181441E-3</c:v>
                </c:pt>
                <c:pt idx="584">
                  <c:v>7.4825197098338236E-3</c:v>
                </c:pt>
                <c:pt idx="585">
                  <c:v>7.5862076506272302E-3</c:v>
                </c:pt>
                <c:pt idx="586">
                  <c:v>7.7351175576190201E-3</c:v>
                </c:pt>
                <c:pt idx="587">
                  <c:v>7.8095912175513149E-3</c:v>
                </c:pt>
                <c:pt idx="588">
                  <c:v>7.8994009640709351E-3</c:v>
                </c:pt>
                <c:pt idx="589">
                  <c:v>8.0045085665325644E-3</c:v>
                </c:pt>
                <c:pt idx="590">
                  <c:v>8.109971085250578E-3</c:v>
                </c:pt>
                <c:pt idx="591">
                  <c:v>8.2234553167426228E-3</c:v>
                </c:pt>
                <c:pt idx="592">
                  <c:v>8.3371573241119989E-3</c:v>
                </c:pt>
                <c:pt idx="593">
                  <c:v>8.4744532298497433E-3</c:v>
                </c:pt>
                <c:pt idx="594">
                  <c:v>8.5739393621886428E-3</c:v>
                </c:pt>
                <c:pt idx="595">
                  <c:v>8.6888869587031792E-3</c:v>
                </c:pt>
                <c:pt idx="596">
                  <c:v>8.7966363221081423E-3</c:v>
                </c:pt>
                <c:pt idx="597">
                  <c:v>8.9047406860753853E-3</c:v>
                </c:pt>
                <c:pt idx="598">
                  <c:v>9.0132000516174315E-3</c:v>
                </c:pt>
                <c:pt idx="599">
                  <c:v>9.1220144196135777E-3</c:v>
                </c:pt>
                <c:pt idx="600">
                  <c:v>9.2311837911029926E-3</c:v>
                </c:pt>
                <c:pt idx="601">
                  <c:v>9.3407081670449088E-3</c:v>
                </c:pt>
                <c:pt idx="602">
                  <c:v>9.4505875483719137E-3</c:v>
                </c:pt>
                <c:pt idx="603">
                  <c:v>9.5608219360698854E-3</c:v>
                </c:pt>
                <c:pt idx="604">
                  <c:v>9.6714113311513472E-3</c:v>
                </c:pt>
                <c:pt idx="605">
                  <c:v>9.7823557345755319E-3</c:v>
                </c:pt>
                <c:pt idx="606">
                  <c:v>9.8936551473283174E-3</c:v>
                </c:pt>
                <c:pt idx="607">
                  <c:v>1.0005309570395582E-2</c:v>
                </c:pt>
                <c:pt idx="608">
                  <c:v>1.0117319004763203E-2</c:v>
                </c:pt>
                <c:pt idx="609">
                  <c:v>1.0229683451443705E-2</c:v>
                </c:pt>
                <c:pt idx="610">
                  <c:v>1.034240291139632E-2</c:v>
                </c:pt>
                <c:pt idx="611">
                  <c:v>1.0455477385660217E-2</c:v>
                </c:pt>
                <c:pt idx="612">
                  <c:v>1.0568906875221273E-2</c:v>
                </c:pt>
                <c:pt idx="613">
                  <c:v>1.0682691381092013E-2</c:v>
                </c:pt>
                <c:pt idx="614">
                  <c:v>1.079683090428496E-2</c:v>
                </c:pt>
                <c:pt idx="615">
                  <c:v>1.0911325445785991E-2</c:v>
                </c:pt>
                <c:pt idx="616">
                  <c:v>1.1026175006660921E-2</c:v>
                </c:pt>
                <c:pt idx="617">
                  <c:v>1.1141379587868983E-2</c:v>
                </c:pt>
                <c:pt idx="618">
                  <c:v>1.12566064472297E-2</c:v>
                </c:pt>
                <c:pt idx="619">
                  <c:v>1.1371168630303075E-2</c:v>
                </c:pt>
                <c:pt idx="620">
                  <c:v>1.1485033934235389E-2</c:v>
                </c:pt>
                <c:pt idx="621">
                  <c:v>1.1718867491106177E-2</c:v>
                </c:pt>
                <c:pt idx="622">
                  <c:v>1.177425010641997E-2</c:v>
                </c:pt>
                <c:pt idx="623">
                  <c:v>1.1853870586948645E-2</c:v>
                </c:pt>
                <c:pt idx="624">
                  <c:v>1.1964741907792842E-2</c:v>
                </c:pt>
                <c:pt idx="625">
                  <c:v>1.2074916317548201E-2</c:v>
                </c:pt>
                <c:pt idx="626">
                  <c:v>1.218439381565517E-2</c:v>
                </c:pt>
                <c:pt idx="627">
                  <c:v>1.2293174401394324E-2</c:v>
                </c:pt>
                <c:pt idx="628">
                  <c:v>1.2401258074206112E-2</c:v>
                </c:pt>
                <c:pt idx="629">
                  <c:v>1.2508644833291171E-2</c:v>
                </c:pt>
                <c:pt idx="630">
                  <c:v>1.2615334678249823E-2</c:v>
                </c:pt>
                <c:pt idx="631">
                  <c:v>1.2721327608362643E-2</c:v>
                </c:pt>
                <c:pt idx="632">
                  <c:v>1.2826623622910205E-2</c:v>
                </c:pt>
                <c:pt idx="633">
                  <c:v>1.293122272149283E-2</c:v>
                </c:pt>
                <c:pt idx="634">
                  <c:v>1.3035124903311157E-2</c:v>
                </c:pt>
                <c:pt idx="635">
                  <c:v>1.313833016788557E-2</c:v>
                </c:pt>
                <c:pt idx="636">
                  <c:v>1.3269998608196332E-2</c:v>
                </c:pt>
                <c:pt idx="637">
                  <c:v>1.33426499427447E-2</c:v>
                </c:pt>
                <c:pt idx="638">
                  <c:v>1.3443764451830376E-2</c:v>
                </c:pt>
                <c:pt idx="639">
                  <c:v>1.3558470519834387E-2</c:v>
                </c:pt>
                <c:pt idx="640">
                  <c:v>1.3643902710516187E-2</c:v>
                </c:pt>
                <c:pt idx="641">
                  <c:v>1.3742926458917282E-2</c:v>
                </c:pt>
                <c:pt idx="642">
                  <c:v>1.3855243083957802E-2</c:v>
                </c:pt>
                <c:pt idx="643">
                  <c:v>1.3952773428558274E-2</c:v>
                </c:pt>
                <c:pt idx="644">
                  <c:v>1.4035816173398885E-2</c:v>
                </c:pt>
                <c:pt idx="645">
                  <c:v>1.4132052232760373E-2</c:v>
                </c:pt>
                <c:pt idx="646">
                  <c:v>1.4241182924763507E-2</c:v>
                </c:pt>
                <c:pt idx="647">
                  <c:v>1.4322433580087335E-2</c:v>
                </c:pt>
                <c:pt idx="648">
                  <c:v>1.4416578866853769E-2</c:v>
                </c:pt>
                <c:pt idx="649">
                  <c:v>1.4510027228302746E-2</c:v>
                </c:pt>
                <c:pt idx="650">
                  <c:v>1.4602778663874716E-2</c:v>
                </c:pt>
                <c:pt idx="651">
                  <c:v>1.4694833173090061E-2</c:v>
                </c:pt>
                <c:pt idx="652">
                  <c:v>1.4786190755389228E-2</c:v>
                </c:pt>
                <c:pt idx="653">
                  <c:v>1.4876851410212666E-2</c:v>
                </c:pt>
                <c:pt idx="654">
                  <c:v>1.4966815137080758E-2</c:v>
                </c:pt>
                <c:pt idx="655">
                  <c:v>1.5056081935354015E-2</c:v>
                </c:pt>
                <c:pt idx="656">
                  <c:v>1.5144651804712694E-2</c:v>
                </c:pt>
                <c:pt idx="657">
                  <c:v>1.5232524744517306E-2</c:v>
                </c:pt>
                <c:pt idx="658">
                  <c:v>1.5319700754208299E-2</c:v>
                </c:pt>
                <c:pt idx="659">
                  <c:v>1.5406179833385991E-2</c:v>
                </c:pt>
                <c:pt idx="660">
                  <c:v>1.5491961981490832E-2</c:v>
                </c:pt>
                <c:pt idx="661">
                  <c:v>1.5577047198043203E-2</c:v>
                </c:pt>
                <c:pt idx="662">
                  <c:v>1.566143548256349E-2</c:v>
                </c:pt>
                <c:pt idx="663">
                  <c:v>1.5745126834572076E-2</c:v>
                </c:pt>
                <c:pt idx="664">
                  <c:v>1.5828121253509408E-2</c:v>
                </c:pt>
                <c:pt idx="665">
                  <c:v>1.5910418738975807E-2</c:v>
                </c:pt>
                <c:pt idx="666">
                  <c:v>1.5992019290411719E-2</c:v>
                </c:pt>
                <c:pt idx="667">
                  <c:v>1.6072922907417464E-2</c:v>
                </c:pt>
                <c:pt idx="668">
                  <c:v>1.615312958943349E-2</c:v>
                </c:pt>
                <c:pt idx="669">
                  <c:v>1.6232639336140053E-2</c:v>
                </c:pt>
                <c:pt idx="670">
                  <c:v>1.6311548776881679E-2</c:v>
                </c:pt>
                <c:pt idx="671">
                  <c:v>1.6389984215026132E-2</c:v>
                </c:pt>
                <c:pt idx="672">
                  <c:v>1.6467946411165002E-2</c:v>
                </c:pt>
                <c:pt idx="673">
                  <c:v>1.6591021654361882E-2</c:v>
                </c:pt>
                <c:pt idx="674">
                  <c:v>1.6655312939057865E-2</c:v>
                </c:pt>
                <c:pt idx="675">
                  <c:v>1.6709889550368118E-2</c:v>
                </c:pt>
                <c:pt idx="676">
                  <c:v>1.6775062769109894E-2</c:v>
                </c:pt>
                <c:pt idx="677">
                  <c:v>1.6850658750424685E-2</c:v>
                </c:pt>
                <c:pt idx="678">
                  <c:v>1.6925781487895364E-2</c:v>
                </c:pt>
                <c:pt idx="679">
                  <c:v>1.7000430981282122E-2</c:v>
                </c:pt>
                <c:pt idx="680">
                  <c:v>1.7074607230105343E-2</c:v>
                </c:pt>
                <c:pt idx="681">
                  <c:v>1.7148310234285091E-2</c:v>
                </c:pt>
                <c:pt idx="682">
                  <c:v>1.7221539993421686E-2</c:v>
                </c:pt>
                <c:pt idx="683">
                  <c:v>1.7294296507195384E-2</c:v>
                </c:pt>
                <c:pt idx="684">
                  <c:v>1.7366579775446311E-2</c:v>
                </c:pt>
                <c:pt idx="685">
                  <c:v>1.7438389797774789E-2</c:v>
                </c:pt>
                <c:pt idx="686">
                  <c:v>1.7509726573941009E-2</c:v>
                </c:pt>
                <c:pt idx="687">
                  <c:v>1.7600749903534663E-2</c:v>
                </c:pt>
                <c:pt idx="688">
                  <c:v>1.7650980386587634E-2</c:v>
                </c:pt>
                <c:pt idx="689">
                  <c:v>1.7720897422508486E-2</c:v>
                </c:pt>
                <c:pt idx="690">
                  <c:v>1.7790341211227911E-2</c:v>
                </c:pt>
                <c:pt idx="691">
                  <c:v>1.7859311752266294E-2</c:v>
                </c:pt>
                <c:pt idx="692">
                  <c:v>1.7927809045543697E-2</c:v>
                </c:pt>
                <c:pt idx="693">
                  <c:v>1.8005512178911331E-2</c:v>
                </c:pt>
                <c:pt idx="694">
                  <c:v>1.8072995368747513E-2</c:v>
                </c:pt>
                <c:pt idx="695">
                  <c:v>1.8130461435692524E-2</c:v>
                </c:pt>
                <c:pt idx="696">
                  <c:v>1.819706573488844E-2</c:v>
                </c:pt>
                <c:pt idx="697">
                  <c:v>1.82631967850444E-2</c:v>
                </c:pt>
                <c:pt idx="698">
                  <c:v>1.8328854585680787E-2</c:v>
                </c:pt>
                <c:pt idx="699">
                  <c:v>1.8403312582728759E-2</c:v>
                </c:pt>
                <c:pt idx="700">
                  <c:v>1.845875043767542E-2</c:v>
                </c:pt>
                <c:pt idx="701">
                  <c:v>1.8522988488554049E-2</c:v>
                </c:pt>
                <c:pt idx="702">
                  <c:v>1.8586753288953872E-2</c:v>
                </c:pt>
                <c:pt idx="703">
                  <c:v>1.8650044838635083E-2</c:v>
                </c:pt>
                <c:pt idx="704">
                  <c:v>1.8712863137357871E-2</c:v>
                </c:pt>
                <c:pt idx="705">
                  <c:v>1.877520818488243E-2</c:v>
                </c:pt>
                <c:pt idx="706">
                  <c:v>1.8837079980968952E-2</c:v>
                </c:pt>
                <c:pt idx="707">
                  <c:v>1.8898478525377627E-2</c:v>
                </c:pt>
                <c:pt idx="708">
                  <c:v>1.8959403817868647E-2</c:v>
                </c:pt>
                <c:pt idx="709">
                  <c:v>1.901985585812227E-2</c:v>
                </c:pt>
                <c:pt idx="710">
                  <c:v>1.9079834646058558E-2</c:v>
                </c:pt>
                <c:pt idx="711">
                  <c:v>1.9139340181277831E-2</c:v>
                </c:pt>
                <c:pt idx="712">
                  <c:v>1.9198372463620217E-2</c:v>
                </c:pt>
                <c:pt idx="713">
                  <c:v>1.9256931492925844E-2</c:v>
                </c:pt>
                <c:pt idx="714">
                  <c:v>1.9315017268874968E-2</c:v>
                </c:pt>
                <c:pt idx="715">
                  <c:v>1.937262979122778E-2</c:v>
                </c:pt>
                <c:pt idx="716">
                  <c:v>1.9429769059664537E-2</c:v>
                </c:pt>
                <c:pt idx="717">
                  <c:v>1.9486435074265174E-2</c:v>
                </c:pt>
                <c:pt idx="718">
                  <c:v>1.9542627834470139E-2</c:v>
                </c:pt>
                <c:pt idx="719">
                  <c:v>1.9598347340279432E-2</c:v>
                </c:pt>
                <c:pt idx="720">
                  <c:v>1.9653593591373308E-2</c:v>
                </c:pt>
                <c:pt idx="721">
                  <c:v>1.9708366587591897E-2</c:v>
                </c:pt>
                <c:pt idx="722">
                  <c:v>1.9762740053081984E-2</c:v>
                </c:pt>
                <c:pt idx="723">
                  <c:v>1.9816872778823935E-2</c:v>
                </c:pt>
                <c:pt idx="724">
                  <c:v>1.9870770435801433E-2</c:v>
                </c:pt>
                <c:pt idx="725">
                  <c:v>1.9932079918572043E-2</c:v>
                </c:pt>
                <c:pt idx="726">
                  <c:v>1.9985473856563019E-2</c:v>
                </c:pt>
                <c:pt idx="727">
                  <c:v>2.0038632725229988E-2</c:v>
                </c:pt>
                <c:pt idx="728">
                  <c:v>2.0084010374068484E-2</c:v>
                </c:pt>
                <c:pt idx="729">
                  <c:v>2.0136732685704928E-2</c:v>
                </c:pt>
                <c:pt idx="730">
                  <c:v>2.018921992793743E-2</c:v>
                </c:pt>
                <c:pt idx="731">
                  <c:v>2.0241472100686053E-2</c:v>
                </c:pt>
                <c:pt idx="732">
                  <c:v>2.0293489203870863E-2</c:v>
                </c:pt>
                <c:pt idx="733">
                  <c:v>2.0345271237331986E-2</c:v>
                </c:pt>
                <c:pt idx="734">
                  <c:v>2.0396818201069422E-2</c:v>
                </c:pt>
                <c:pt idx="735">
                  <c:v>2.0448130094843364E-2</c:v>
                </c:pt>
                <c:pt idx="736">
                  <c:v>2.0499206918653812E-2</c:v>
                </c:pt>
                <c:pt idx="737">
                  <c:v>2.0550048672340893E-2</c:v>
                </c:pt>
                <c:pt idx="738">
                  <c:v>2.0600655355824671E-2</c:v>
                </c:pt>
                <c:pt idx="739">
                  <c:v>2.0651026969105146E-2</c:v>
                </c:pt>
                <c:pt idx="740">
                  <c:v>2.0701163511942511E-2</c:v>
                </c:pt>
                <c:pt idx="741">
                  <c:v>2.0765279371603995E-2</c:v>
                </c:pt>
                <c:pt idx="742">
                  <c:v>2.0800731386048099E-2</c:v>
                </c:pt>
                <c:pt idx="743">
                  <c:v>2.0850162717156451E-2</c:v>
                </c:pt>
                <c:pt idx="744">
                  <c:v>2.0899358977422011E-2</c:v>
                </c:pt>
                <c:pt idx="745">
                  <c:v>2.0948320166924717E-2</c:v>
                </c:pt>
                <c:pt idx="746">
                  <c:v>2.0997046285344823E-2</c:v>
                </c:pt>
                <c:pt idx="747">
                  <c:v>2.1052445435731926E-2</c:v>
                </c:pt>
                <c:pt idx="748">
                  <c:v>2.1100667830369346E-2</c:v>
                </c:pt>
                <c:pt idx="749">
                  <c:v>2.1141814213949672E-2</c:v>
                </c:pt>
                <c:pt idx="750">
                  <c:v>2.1189600047479829E-2</c:v>
                </c:pt>
                <c:pt idx="751">
                  <c:v>2.1243924586187291E-2</c:v>
                </c:pt>
                <c:pt idx="752">
                  <c:v>2.128446650033311E-2</c:v>
                </c:pt>
                <c:pt idx="753">
                  <c:v>2.1331547119336491E-2</c:v>
                </c:pt>
                <c:pt idx="754">
                  <c:v>2.1378392666617785E-2</c:v>
                </c:pt>
                <c:pt idx="755">
                  <c:v>2.1425003142097054E-2</c:v>
                </c:pt>
                <c:pt idx="756">
                  <c:v>2.1471378545614428E-2</c:v>
                </c:pt>
                <c:pt idx="757">
                  <c:v>2.1517518877169906E-2</c:v>
                </c:pt>
                <c:pt idx="758">
                  <c:v>2.1563424136683551E-2</c:v>
                </c:pt>
                <c:pt idx="759">
                  <c:v>2.1609094323915556E-2</c:v>
                </c:pt>
                <c:pt idx="760">
                  <c:v>2.1654529438945858E-2</c:v>
                </c:pt>
                <c:pt idx="761">
                  <c:v>2.1699729481614582E-2</c:v>
                </c:pt>
                <c:pt idx="762">
                  <c:v>2.1744694451841795E-2</c:v>
                </c:pt>
                <c:pt idx="763">
                  <c:v>2.1789424349547559E-2</c:v>
                </c:pt>
                <c:pt idx="764">
                  <c:v>2.1833919174572003E-2</c:v>
                </c:pt>
                <c:pt idx="765">
                  <c:v>2.1878178926995062E-2</c:v>
                </c:pt>
                <c:pt idx="766">
                  <c:v>2.1922203606576929E-2</c:v>
                </c:pt>
                <c:pt idx="767">
                  <c:v>2.1965993213237667E-2</c:v>
                </c:pt>
                <c:pt idx="768">
                  <c:v>2.2009547746977276E-2</c:v>
                </c:pt>
                <c:pt idx="769">
                  <c:v>2.2052867207635884E-2</c:v>
                </c:pt>
                <c:pt idx="770">
                  <c:v>2.2095951595213492E-2</c:v>
                </c:pt>
                <c:pt idx="771">
                  <c:v>2.2138800909470291E-2</c:v>
                </c:pt>
                <c:pt idx="772">
                  <c:v>2.2181415150486217E-2</c:v>
                </c:pt>
                <c:pt idx="773">
                  <c:v>2.2223794318181334E-2</c:v>
                </c:pt>
                <c:pt idx="774">
                  <c:v>2.2265914114312224E-2</c:v>
                </c:pt>
                <c:pt idx="775">
                  <c:v>2.2307689296745536E-2</c:v>
                </c:pt>
                <c:pt idx="776">
                  <c:v>2.2349112297135321E-2</c:v>
                </c:pt>
                <c:pt idx="777">
                  <c:v>2.2396021625477047E-2</c:v>
                </c:pt>
                <c:pt idx="778">
                  <c:v>2.2430901751144816E-2</c:v>
                </c:pt>
                <c:pt idx="779">
                  <c:v>2.2477006091250473E-2</c:v>
                </c:pt>
                <c:pt idx="780">
                  <c:v>2.251128247554135E-2</c:v>
                </c:pt>
                <c:pt idx="781">
                  <c:v>2.2550944563795028E-2</c:v>
                </c:pt>
                <c:pt idx="782">
                  <c:v>2.2590254469205817E-2</c:v>
                </c:pt>
                <c:pt idx="783">
                  <c:v>2.2629212191773718E-2</c:v>
                </c:pt>
                <c:pt idx="784">
                  <c:v>2.2667817731338857E-2</c:v>
                </c:pt>
                <c:pt idx="785">
                  <c:v>2.2706071087741364E-2</c:v>
                </c:pt>
                <c:pt idx="786">
                  <c:v>2.2743972260981238E-2</c:v>
                </c:pt>
                <c:pt idx="787">
                  <c:v>2.278152125081867E-2</c:v>
                </c:pt>
                <c:pt idx="788">
                  <c:v>2.2818718057173726E-2</c:v>
                </c:pt>
                <c:pt idx="789">
                  <c:v>2.2855562680046404E-2</c:v>
                </c:pt>
                <c:pt idx="790">
                  <c:v>2.2892055119196897E-2</c:v>
                </c:pt>
                <c:pt idx="791">
                  <c:v>2.2928195374545268E-2</c:v>
                </c:pt>
                <c:pt idx="792">
                  <c:v>2.2974143922391832E-2</c:v>
                </c:pt>
                <c:pt idx="793">
                  <c:v>2.2999419333515903E-2</c:v>
                </c:pt>
                <c:pt idx="794">
                  <c:v>2.3034503036818421E-2</c:v>
                </c:pt>
                <c:pt idx="795">
                  <c:v>2.3074167451930805E-2</c:v>
                </c:pt>
                <c:pt idx="796">
                  <c:v>2.3103613890977925E-2</c:v>
                </c:pt>
                <c:pt idx="797">
                  <c:v>2.3137641041355295E-2</c:v>
                </c:pt>
                <c:pt idx="798">
                  <c:v>2.3176097966999265E-2</c:v>
                </c:pt>
                <c:pt idx="799">
                  <c:v>2.3209370436338972E-2</c:v>
                </c:pt>
                <c:pt idx="800">
                  <c:v>2.3237609385438063E-2</c:v>
                </c:pt>
                <c:pt idx="801">
                  <c:v>2.3270227797329568E-2</c:v>
                </c:pt>
                <c:pt idx="802">
                  <c:v>2.3302494024299847E-2</c:v>
                </c:pt>
                <c:pt idx="803">
                  <c:v>2.3338938465364834E-2</c:v>
                </c:pt>
                <c:pt idx="804">
                  <c:v>2.3365969923236918E-2</c:v>
                </c:pt>
                <c:pt idx="805">
                  <c:v>2.3397179594963902E-2</c:v>
                </c:pt>
                <c:pt idx="806">
                  <c:v>2.3428037081449915E-2</c:v>
                </c:pt>
                <c:pt idx="807">
                  <c:v>2.3458542382535086E-2</c:v>
                </c:pt>
                <c:pt idx="808">
                  <c:v>2.348869549829935E-2</c:v>
                </c:pt>
                <c:pt idx="809">
                  <c:v>2.3518496428422964E-2</c:v>
                </c:pt>
                <c:pt idx="810">
                  <c:v>2.3547945172985862E-2</c:v>
                </c:pt>
                <c:pt idx="811">
                  <c:v>2.3577041731828174E-2</c:v>
                </c:pt>
                <c:pt idx="812">
                  <c:v>2.3605786104869964E-2</c:v>
                </c:pt>
                <c:pt idx="813">
                  <c:v>2.3634178291951358E-2</c:v>
                </c:pt>
                <c:pt idx="814">
                  <c:v>2.3662218293152293E-2</c:v>
                </c:pt>
                <c:pt idx="815">
                  <c:v>2.3689906108312897E-2</c:v>
                </c:pt>
                <c:pt idx="816">
                  <c:v>2.3717241737273298E-2</c:v>
                </c:pt>
                <c:pt idx="817">
                  <c:v>2.3744225180193368E-2</c:v>
                </c:pt>
                <c:pt idx="818">
                  <c:v>2.3770856436673427E-2</c:v>
                </c:pt>
                <c:pt idx="819">
                  <c:v>2.3797135506953282E-2</c:v>
                </c:pt>
                <c:pt idx="820">
                  <c:v>2.3823062390633254E-2</c:v>
                </c:pt>
                <c:pt idx="821">
                  <c:v>2.3848637087873215E-2</c:v>
                </c:pt>
                <c:pt idx="822">
                  <c:v>2.3873859598513292E-2</c:v>
                </c:pt>
                <c:pt idx="823">
                  <c:v>2.3898729922473549E-2</c:v>
                </c:pt>
                <c:pt idx="824">
                  <c:v>2.3923248059753988E-2</c:v>
                </c:pt>
                <c:pt idx="825">
                  <c:v>2.3947414010194734E-2</c:v>
                </c:pt>
                <c:pt idx="826">
                  <c:v>2.3971284933992365E-2</c:v>
                </c:pt>
                <c:pt idx="827">
                  <c:v>2.3995200703197384E-2</c:v>
                </c:pt>
                <c:pt idx="828">
                  <c:v>2.4019218478166238E-2</c:v>
                </c:pt>
                <c:pt idx="829">
                  <c:v>2.4050248360429904E-2</c:v>
                </c:pt>
                <c:pt idx="830">
                  <c:v>2.4074499291133478E-2</c:v>
                </c:pt>
                <c:pt idx="831">
                  <c:v>2.4095366991581102E-2</c:v>
                </c:pt>
                <c:pt idx="832">
                  <c:v>2.4119807361628887E-2</c:v>
                </c:pt>
                <c:pt idx="833">
                  <c:v>2.4144349737520443E-2</c:v>
                </c:pt>
                <c:pt idx="834">
                  <c:v>2.4168994119095899E-2</c:v>
                </c:pt>
                <c:pt idx="835">
                  <c:v>2.4193740506674999E-2</c:v>
                </c:pt>
                <c:pt idx="836">
                  <c:v>2.4218588900017934E-2</c:v>
                </c:pt>
                <c:pt idx="837">
                  <c:v>2.4243539299204642E-2</c:v>
                </c:pt>
                <c:pt idx="838">
                  <c:v>2.4268591704315057E-2</c:v>
                </c:pt>
                <c:pt idx="839">
                  <c:v>2.429374611534918E-2</c:v>
                </c:pt>
                <c:pt idx="840">
                  <c:v>2.4319002532386946E-2</c:v>
                </c:pt>
                <c:pt idx="841">
                  <c:v>2.4344360955188549E-2</c:v>
                </c:pt>
                <c:pt idx="842">
                  <c:v>2.4369821384153667E-2</c:v>
                </c:pt>
                <c:pt idx="843">
                  <c:v>2.4402706107657934E-2</c:v>
                </c:pt>
                <c:pt idx="844">
                  <c:v>2.4421048259855027E-2</c:v>
                </c:pt>
                <c:pt idx="845">
                  <c:v>2.4446814706911013E-2</c:v>
                </c:pt>
                <c:pt idx="846">
                  <c:v>2.4472683159890707E-2</c:v>
                </c:pt>
                <c:pt idx="847">
                  <c:v>2.450134653076752E-2</c:v>
                </c:pt>
                <c:pt idx="848">
                  <c:v>2.4531162318166544E-2</c:v>
                </c:pt>
                <c:pt idx="849">
                  <c:v>2.4558397711746949E-2</c:v>
                </c:pt>
                <c:pt idx="850">
                  <c:v>2.4593918633311063E-2</c:v>
                </c:pt>
                <c:pt idx="851">
                  <c:v>2.4611110962151628E-2</c:v>
                </c:pt>
                <c:pt idx="852">
                  <c:v>2.4637620596639209E-2</c:v>
                </c:pt>
                <c:pt idx="853">
                  <c:v>2.4664232237370243E-2</c:v>
                </c:pt>
                <c:pt idx="854">
                  <c:v>2.4699226285109788E-2</c:v>
                </c:pt>
                <c:pt idx="855">
                  <c:v>2.4727140808922243E-2</c:v>
                </c:pt>
                <c:pt idx="856">
                  <c:v>2.4754091316800952E-2</c:v>
                </c:pt>
                <c:pt idx="857">
                  <c:v>2.4781143849041953E-2</c:v>
                </c:pt>
                <c:pt idx="858">
                  <c:v>2.4808298405751827E-2</c:v>
                </c:pt>
                <c:pt idx="859">
                  <c:v>2.4835554987010511E-2</c:v>
                </c:pt>
                <c:pt idx="860">
                  <c:v>2.4862913592897939E-2</c:v>
                </c:pt>
                <c:pt idx="861">
                  <c:v>2.4890374223440759E-2</c:v>
                </c:pt>
                <c:pt idx="862">
                  <c:v>2.4917936878718905E-2</c:v>
                </c:pt>
                <c:pt idx="863">
                  <c:v>2.4945601558865604E-2</c:v>
                </c:pt>
                <c:pt idx="864">
                  <c:v>2.4973368263854212E-2</c:v>
                </c:pt>
                <c:pt idx="865">
                  <c:v>2.5001236993817955E-2</c:v>
                </c:pt>
                <c:pt idx="866">
                  <c:v>2.5029207748810123E-2</c:v>
                </c:pt>
                <c:pt idx="867">
                  <c:v>2.5057280528910653E-2</c:v>
                </c:pt>
                <c:pt idx="868">
                  <c:v>2.508545533419948E-2</c:v>
                </c:pt>
                <c:pt idx="869">
                  <c:v>2.5113732164703251E-2</c:v>
                </c:pt>
                <c:pt idx="870">
                  <c:v>2.5142111020555191E-2</c:v>
                </c:pt>
                <c:pt idx="871">
                  <c:v>2.5170591901781947E-2</c:v>
                </c:pt>
                <c:pt idx="872">
                  <c:v>2.5199174808463454E-2</c:v>
                </c:pt>
                <c:pt idx="873">
                  <c:v>2.5227859740679648E-2</c:v>
                </c:pt>
                <c:pt idx="874">
                  <c:v>2.5256646698537111E-2</c:v>
                </c:pt>
                <c:pt idx="875">
                  <c:v>2.5285535682035842E-2</c:v>
                </c:pt>
                <c:pt idx="876">
                  <c:v>2.5314526691335715E-2</c:v>
                </c:pt>
                <c:pt idx="877">
                  <c:v>2.5343619726436728E-2</c:v>
                </c:pt>
                <c:pt idx="878">
                  <c:v>2.5372766267643954E-2</c:v>
                </c:pt>
                <c:pt idx="879">
                  <c:v>2.5401866145058349E-2</c:v>
                </c:pt>
                <c:pt idx="880">
                  <c:v>2.5430914663182591E-2</c:v>
                </c:pt>
                <c:pt idx="881">
                  <c:v>2.5491825347032648E-2</c:v>
                </c:pt>
                <c:pt idx="882">
                  <c:v>2.5503568570126589E-2</c:v>
                </c:pt>
                <c:pt idx="883">
                  <c:v>2.55241888106017E-2</c:v>
                </c:pt>
                <c:pt idx="884">
                  <c:v>2.5553013127295188E-2</c:v>
                </c:pt>
                <c:pt idx="885">
                  <c:v>2.5581786087149894E-2</c:v>
                </c:pt>
                <c:pt idx="886">
                  <c:v>2.5610507690165818E-2</c:v>
                </c:pt>
                <c:pt idx="887">
                  <c:v>2.5639177936422897E-2</c:v>
                </c:pt>
                <c:pt idx="888">
                  <c:v>2.5667796825761258E-2</c:v>
                </c:pt>
                <c:pt idx="889">
                  <c:v>2.5696364358340773E-2</c:v>
                </c:pt>
                <c:pt idx="890">
                  <c:v>2.5724880533921635E-2</c:v>
                </c:pt>
                <c:pt idx="891">
                  <c:v>2.5753345352663715E-2</c:v>
                </c:pt>
                <c:pt idx="892">
                  <c:v>2.5781758814567013E-2</c:v>
                </c:pt>
                <c:pt idx="893">
                  <c:v>2.5810120919551593E-2</c:v>
                </c:pt>
                <c:pt idx="894">
                  <c:v>2.583843166753752E-2</c:v>
                </c:pt>
                <c:pt idx="895">
                  <c:v>2.5866691058684665E-2</c:v>
                </c:pt>
                <c:pt idx="896">
                  <c:v>2.5894899092753221E-2</c:v>
                </c:pt>
                <c:pt idx="897">
                  <c:v>2.5931091102062709E-2</c:v>
                </c:pt>
                <c:pt idx="898">
                  <c:v>2.595116109029405E-2</c:v>
                </c:pt>
                <c:pt idx="899">
                  <c:v>2.5983218570164723E-2</c:v>
                </c:pt>
                <c:pt idx="900">
                  <c:v>2.6007217659840265E-2</c:v>
                </c:pt>
                <c:pt idx="901">
                  <c:v>2.6035168909075423E-2</c:v>
                </c:pt>
                <c:pt idx="902">
                  <c:v>2.6063068801391864E-2</c:v>
                </c:pt>
                <c:pt idx="903">
                  <c:v>2.6094891506343032E-2</c:v>
                </c:pt>
                <c:pt idx="904">
                  <c:v>2.6122681347811039E-2</c:v>
                </c:pt>
                <c:pt idx="905">
                  <c:v>2.6146460335949584E-2</c:v>
                </c:pt>
                <c:pt idx="906">
                  <c:v>2.6178106959671155E-2</c:v>
                </c:pt>
                <c:pt idx="907">
                  <c:v>2.6201797907035029E-2</c:v>
                </c:pt>
                <c:pt idx="908">
                  <c:v>2.6229389657039803E-2</c:v>
                </c:pt>
                <c:pt idx="909">
                  <c:v>2.6256930049886051E-2</c:v>
                </c:pt>
                <c:pt idx="910">
                  <c:v>2.6284419085573774E-2</c:v>
                </c:pt>
                <c:pt idx="911">
                  <c:v>2.6311856764182906E-2</c:v>
                </c:pt>
                <c:pt idx="912">
                  <c:v>2.6339243085633512E-2</c:v>
                </c:pt>
                <c:pt idx="913">
                  <c:v>2.6366578049925593E-2</c:v>
                </c:pt>
                <c:pt idx="914">
                  <c:v>2.6393861657139084E-2</c:v>
                </c:pt>
                <c:pt idx="915">
                  <c:v>2.6421093907114113E-2</c:v>
                </c:pt>
                <c:pt idx="916">
                  <c:v>2.6448274799930616E-2</c:v>
                </c:pt>
                <c:pt idx="917">
                  <c:v>2.6475404335588593E-2</c:v>
                </c:pt>
                <c:pt idx="918">
                  <c:v>2.6502482514088044E-2</c:v>
                </c:pt>
                <c:pt idx="919">
                  <c:v>2.6529509335269097E-2</c:v>
                </c:pt>
                <c:pt idx="920">
                  <c:v>2.6556484799211688E-2</c:v>
                </c:pt>
                <c:pt idx="921">
                  <c:v>2.658340890607569E-2</c:v>
                </c:pt>
                <c:pt idx="922">
                  <c:v>2.6610281655541357E-2</c:v>
                </c:pt>
                <c:pt idx="923">
                  <c:v>2.6637103047768562E-2</c:v>
                </c:pt>
                <c:pt idx="924">
                  <c:v>2.666387308267737E-2</c:v>
                </c:pt>
                <c:pt idx="925">
                  <c:v>2.6690591760427651E-2</c:v>
                </c:pt>
                <c:pt idx="926">
                  <c:v>2.6717259080779598E-2</c:v>
                </c:pt>
                <c:pt idx="927">
                  <c:v>2.674387504397302E-2</c:v>
                </c:pt>
                <c:pt idx="928">
                  <c:v>2.6770439649688171E-2</c:v>
                </c:pt>
                <c:pt idx="929">
                  <c:v>2.679695252286507E-2</c:v>
                </c:pt>
                <c:pt idx="930">
                  <c:v>2.682335136086067E-2</c:v>
                </c:pt>
                <c:pt idx="931">
                  <c:v>2.6849588498363275E-2</c:v>
                </c:pt>
                <c:pt idx="932">
                  <c:v>2.687566393545282E-2</c:v>
                </c:pt>
                <c:pt idx="933">
                  <c:v>2.693016973368767E-2</c:v>
                </c:pt>
                <c:pt idx="934">
                  <c:v>2.6938316795153128E-2</c:v>
                </c:pt>
                <c:pt idx="935">
                  <c:v>2.6956562606255119E-2</c:v>
                </c:pt>
                <c:pt idx="936">
                  <c:v>2.6981968141290835E-2</c:v>
                </c:pt>
                <c:pt idx="937">
                  <c:v>2.7007211975673684E-2</c:v>
                </c:pt>
                <c:pt idx="938">
                  <c:v>2.7032294109483601E-2</c:v>
                </c:pt>
                <c:pt idx="939">
                  <c:v>2.7057214542560715E-2</c:v>
                </c:pt>
                <c:pt idx="940">
                  <c:v>2.7081973274984961E-2</c:v>
                </c:pt>
                <c:pt idx="941">
                  <c:v>2.7106570306676403E-2</c:v>
                </c:pt>
                <c:pt idx="942">
                  <c:v>2.7131005637555106E-2</c:v>
                </c:pt>
                <c:pt idx="943">
                  <c:v>2.7155279267701005E-2</c:v>
                </c:pt>
                <c:pt idx="944">
                  <c:v>2.7179391197034164E-2</c:v>
                </c:pt>
                <c:pt idx="945">
                  <c:v>2.7203341425394711E-2</c:v>
                </c:pt>
                <c:pt idx="946">
                  <c:v>2.7227129952862583E-2</c:v>
                </c:pt>
                <c:pt idx="947">
                  <c:v>2.7257477601176916E-2</c:v>
                </c:pt>
                <c:pt idx="948">
                  <c:v>2.7274221905120299E-2</c:v>
                </c:pt>
                <c:pt idx="949">
                  <c:v>2.7297525329670336E-2</c:v>
                </c:pt>
                <c:pt idx="950">
                  <c:v>2.7320667053327696E-2</c:v>
                </c:pt>
                <c:pt idx="951">
                  <c:v>2.7346916736075144E-2</c:v>
                </c:pt>
                <c:pt idx="952">
                  <c:v>2.7366465397324902E-2</c:v>
                </c:pt>
                <c:pt idx="953">
                  <c:v>2.7392345477483815E-2</c:v>
                </c:pt>
                <c:pt idx="954">
                  <c:v>2.7414817296609328E-2</c:v>
                </c:pt>
                <c:pt idx="955">
                  <c:v>2.7433950154787112E-2</c:v>
                </c:pt>
                <c:pt idx="956">
                  <c:v>2.7456121671569633E-2</c:v>
                </c:pt>
                <c:pt idx="957">
                  <c:v>2.7478131487139734E-2</c:v>
                </c:pt>
                <c:pt idx="958">
                  <c:v>2.7503087560507566E-2</c:v>
                </c:pt>
                <c:pt idx="959">
                  <c:v>2.7521666014322932E-2</c:v>
                </c:pt>
                <c:pt idx="960">
                  <c:v>2.7543190726015965E-2</c:v>
                </c:pt>
                <c:pt idx="961">
                  <c:v>2.7564553736336705E-2</c:v>
                </c:pt>
                <c:pt idx="962">
                  <c:v>2.7585755045285154E-2</c:v>
                </c:pt>
                <c:pt idx="963">
                  <c:v>2.7606794652701439E-2</c:v>
                </c:pt>
                <c:pt idx="964">
                  <c:v>2.7627672558745431E-2</c:v>
                </c:pt>
                <c:pt idx="965">
                  <c:v>2.7648388763417131E-2</c:v>
                </c:pt>
                <c:pt idx="966">
                  <c:v>2.7668943266396795E-2</c:v>
                </c:pt>
                <c:pt idx="967">
                  <c:v>2.7689336068004167E-2</c:v>
                </c:pt>
                <c:pt idx="968">
                  <c:v>2.7709567167999438E-2</c:v>
                </c:pt>
                <c:pt idx="969">
                  <c:v>2.7729636566382609E-2</c:v>
                </c:pt>
                <c:pt idx="970">
                  <c:v>2.7749544263233616E-2</c:v>
                </c:pt>
                <c:pt idx="971">
                  <c:v>2.7769290258392587E-2</c:v>
                </c:pt>
                <c:pt idx="972">
                  <c:v>2.7788874551939458E-2</c:v>
                </c:pt>
                <c:pt idx="973">
                  <c:v>2.7808297143714356E-2</c:v>
                </c:pt>
                <c:pt idx="974">
                  <c:v>2.7827558033877153E-2</c:v>
                </c:pt>
                <c:pt idx="975">
                  <c:v>2.7846657222267979E-2</c:v>
                </c:pt>
                <c:pt idx="976">
                  <c:v>2.7865594708806896E-2</c:v>
                </c:pt>
                <c:pt idx="977">
                  <c:v>2.7884370493653776E-2</c:v>
                </c:pt>
                <c:pt idx="978">
                  <c:v>2.7902984576648748E-2</c:v>
                </c:pt>
                <c:pt idx="979">
                  <c:v>2.7921436957871748E-2</c:v>
                </c:pt>
                <c:pt idx="980">
                  <c:v>2.7939727637162903E-2</c:v>
                </c:pt>
                <c:pt idx="981">
                  <c:v>2.7957856614522214E-2</c:v>
                </c:pt>
                <c:pt idx="982">
                  <c:v>2.7975823890029616E-2</c:v>
                </c:pt>
                <c:pt idx="983">
                  <c:v>2.7993629463525238E-2</c:v>
                </c:pt>
                <c:pt idx="984">
                  <c:v>2.8011273335168951E-2</c:v>
                </c:pt>
                <c:pt idx="985">
                  <c:v>2.8043611519938949E-2</c:v>
                </c:pt>
                <c:pt idx="986">
                  <c:v>2.8058086220150713E-2</c:v>
                </c:pt>
                <c:pt idx="987">
                  <c:v>2.8065672789869822E-2</c:v>
                </c:pt>
                <c:pt idx="988">
                  <c:v>2.8082646753064822E-2</c:v>
                </c:pt>
                <c:pt idx="989">
                  <c:v>2.8099459014168104E-2</c:v>
                </c:pt>
                <c:pt idx="990">
                  <c:v>2.8116109573179671E-2</c:v>
                </c:pt>
                <c:pt idx="991">
                  <c:v>2.813259843009952E-2</c:v>
                </c:pt>
                <c:pt idx="992">
                  <c:v>2.8148925584767781E-2</c:v>
                </c:pt>
                <c:pt idx="993">
                  <c:v>2.8165091037344325E-2</c:v>
                </c:pt>
                <c:pt idx="994">
                  <c:v>2.8181094787669281E-2</c:v>
                </c:pt>
                <c:pt idx="995">
                  <c:v>2.8196936835822584E-2</c:v>
                </c:pt>
                <c:pt idx="996">
                  <c:v>2.8212617181724298E-2</c:v>
                </c:pt>
                <c:pt idx="997">
                  <c:v>2.8228135825374423E-2</c:v>
                </c:pt>
                <c:pt idx="998">
                  <c:v>2.8252240614232704E-2</c:v>
                </c:pt>
                <c:pt idx="999">
                  <c:v>2.8258688005760035E-2</c:v>
                </c:pt>
                <c:pt idx="1000">
                  <c:v>2.8273721542495522E-2</c:v>
                </c:pt>
                <c:pt idx="1001">
                  <c:v>2.8288593376899485E-2</c:v>
                </c:pt>
                <c:pt idx="1002">
                  <c:v>2.8303303508891986E-2</c:v>
                </c:pt>
                <c:pt idx="1003">
                  <c:v>2.8319998344246144E-2</c:v>
                </c:pt>
                <c:pt idx="1004">
                  <c:v>2.8334280712334348E-2</c:v>
                </c:pt>
                <c:pt idx="1005">
                  <c:v>2.8354742545468881E-2</c:v>
                </c:pt>
                <c:pt idx="1006">
                  <c:v>2.8362522858875749E-2</c:v>
                </c:pt>
                <c:pt idx="1007">
                  <c:v>2.8376401378409355E-2</c:v>
                </c:pt>
                <c:pt idx="1008">
                  <c:v>2.83901181955315E-2</c:v>
                </c:pt>
                <c:pt idx="1009">
                  <c:v>2.8403673310162247E-2</c:v>
                </c:pt>
                <c:pt idx="1010">
                  <c:v>2.8423279197096196E-2</c:v>
                </c:pt>
                <c:pt idx="1011">
                  <c:v>2.8436293998579387E-2</c:v>
                </c:pt>
                <c:pt idx="1012">
                  <c:v>2.8449319862726696E-2</c:v>
                </c:pt>
                <c:pt idx="1013">
                  <c:v>2.8462183999655721E-2</c:v>
                </c:pt>
                <c:pt idx="1014">
                  <c:v>2.8474886409366462E-2</c:v>
                </c:pt>
                <c:pt idx="1015">
                  <c:v>2.8487427091752338E-2</c:v>
                </c:pt>
                <c:pt idx="1016">
                  <c:v>2.8499806046786702E-2</c:v>
                </c:pt>
                <c:pt idx="1017">
                  <c:v>2.8512023274416265E-2</c:v>
                </c:pt>
                <c:pt idx="1018">
                  <c:v>2.8524078774587736E-2</c:v>
                </c:pt>
                <c:pt idx="1019">
                  <c:v>2.8535972547274469E-2</c:v>
                </c:pt>
                <c:pt idx="1020">
                  <c:v>2.8547704592396528E-2</c:v>
                </c:pt>
                <c:pt idx="1021">
                  <c:v>2.8559274909927268E-2</c:v>
                </c:pt>
                <c:pt idx="1022">
                  <c:v>2.8570683499786753E-2</c:v>
                </c:pt>
                <c:pt idx="1023">
                  <c:v>2.8581930362001629E-2</c:v>
                </c:pt>
                <c:pt idx="1024">
                  <c:v>2.8593015496438667E-2</c:v>
                </c:pt>
                <c:pt idx="1025">
                  <c:v>2.8603938903124515E-2</c:v>
                </c:pt>
                <c:pt idx="1026">
                  <c:v>2.861470058195259E-2</c:v>
                </c:pt>
                <c:pt idx="1027">
                  <c:v>2.8625300532949538E-2</c:v>
                </c:pt>
                <c:pt idx="1028">
                  <c:v>2.8635738755982132E-2</c:v>
                </c:pt>
                <c:pt idx="1029">
                  <c:v>2.8646015251103663E-2</c:v>
                </c:pt>
                <c:pt idx="1030">
                  <c:v>2.8656130018234194E-2</c:v>
                </c:pt>
                <c:pt idx="1031">
                  <c:v>2.866608305729379E-2</c:v>
                </c:pt>
                <c:pt idx="1032">
                  <c:v>2.867587436828245E-2</c:v>
                </c:pt>
                <c:pt idx="1033">
                  <c:v>2.8685526584775189E-2</c:v>
                </c:pt>
                <c:pt idx="1034">
                  <c:v>2.8695165062044836E-2</c:v>
                </c:pt>
                <c:pt idx="1035">
                  <c:v>2.8704812433666405E-2</c:v>
                </c:pt>
                <c:pt idx="1036">
                  <c:v>2.8714938734717421E-2</c:v>
                </c:pt>
                <c:pt idx="1037">
                  <c:v>2.8724604894030392E-2</c:v>
                </c:pt>
                <c:pt idx="1038">
                  <c:v>2.873427994583011E-2</c:v>
                </c:pt>
                <c:pt idx="1039">
                  <c:v>2.8743490863885057E-2</c:v>
                </c:pt>
                <c:pt idx="1040">
                  <c:v>2.8753182707372815E-2</c:v>
                </c:pt>
                <c:pt idx="1041">
                  <c:v>2.8762883445265786E-2</c:v>
                </c:pt>
                <c:pt idx="1042">
                  <c:v>2.8772593077537323E-2</c:v>
                </c:pt>
                <c:pt idx="1043">
                  <c:v>2.8782311604187427E-2</c:v>
                </c:pt>
                <c:pt idx="1044">
                  <c:v>2.8792039025216098E-2</c:v>
                </c:pt>
                <c:pt idx="1045">
                  <c:v>2.8801775340649982E-2</c:v>
                </c:pt>
                <c:pt idx="1046">
                  <c:v>2.8811520550489078E-2</c:v>
                </c:pt>
                <c:pt idx="1047">
                  <c:v>2.8821274654706741E-2</c:v>
                </c:pt>
                <c:pt idx="1048">
                  <c:v>2.8831037653302971E-2</c:v>
                </c:pt>
                <c:pt idx="1049">
                  <c:v>2.8840809546331059E-2</c:v>
                </c:pt>
                <c:pt idx="1050">
                  <c:v>2.8850590333764359E-2</c:v>
                </c:pt>
                <c:pt idx="1051">
                  <c:v>2.8860380015576226E-2</c:v>
                </c:pt>
                <c:pt idx="1052">
                  <c:v>2.887206503716655E-2</c:v>
                </c:pt>
                <c:pt idx="1053">
                  <c:v>2.8880472814440949E-2</c:v>
                </c:pt>
                <c:pt idx="1054">
                  <c:v>2.8891693347024017E-2</c:v>
                </c:pt>
                <c:pt idx="1055">
                  <c:v>2.8900116368504314E-2</c:v>
                </c:pt>
                <c:pt idx="1056">
                  <c:v>2.8909951484266116E-2</c:v>
                </c:pt>
                <c:pt idx="1057">
                  <c:v>2.891979549243473E-2</c:v>
                </c:pt>
                <c:pt idx="1058">
                  <c:v>2.8931056676180233E-2</c:v>
                </c:pt>
                <c:pt idx="1059">
                  <c:v>2.8940919739586235E-2</c:v>
                </c:pt>
                <c:pt idx="1060">
                  <c:v>2.8949380871621244E-2</c:v>
                </c:pt>
                <c:pt idx="1061">
                  <c:v>2.8959260449576973E-2</c:v>
                </c:pt>
                <c:pt idx="1062">
                  <c:v>2.8970562284564849E-2</c:v>
                </c:pt>
                <c:pt idx="1063">
                  <c:v>2.8979046282868737E-2</c:v>
                </c:pt>
                <c:pt idx="1064">
                  <c:v>2.8988952538284707E-2</c:v>
                </c:pt>
                <c:pt idx="1065">
                  <c:v>2.8998867686027552E-2</c:v>
                </c:pt>
                <c:pt idx="1066">
                  <c:v>2.9008791726257144E-2</c:v>
                </c:pt>
                <c:pt idx="1067">
                  <c:v>2.9018724659053419E-2</c:v>
                </c:pt>
                <c:pt idx="1068">
                  <c:v>2.9028666484176568E-2</c:v>
                </c:pt>
                <c:pt idx="1069">
                  <c:v>2.9038617201866401E-2</c:v>
                </c:pt>
                <c:pt idx="1070">
                  <c:v>2.9048576811883109E-2</c:v>
                </c:pt>
                <c:pt idx="1071">
                  <c:v>2.9058545314546436E-2</c:v>
                </c:pt>
                <c:pt idx="1072">
                  <c:v>2.9068522709536637E-2</c:v>
                </c:pt>
                <c:pt idx="1073">
                  <c:v>2.9078508997013586E-2</c:v>
                </c:pt>
                <c:pt idx="1074">
                  <c:v>2.9088504176897345E-2</c:v>
                </c:pt>
                <c:pt idx="1075">
                  <c:v>2.9098508249347788E-2</c:v>
                </c:pt>
                <c:pt idx="1076">
                  <c:v>2.9108521214284977E-2</c:v>
                </c:pt>
                <c:pt idx="1077">
                  <c:v>2.9118543071549041E-2</c:v>
                </c:pt>
                <c:pt idx="1078">
                  <c:v>2.9128573821379788E-2</c:v>
                </c:pt>
                <c:pt idx="1079">
                  <c:v>2.9138613463617347E-2</c:v>
                </c:pt>
                <c:pt idx="1080">
                  <c:v>2.9148661998341652E-2</c:v>
                </c:pt>
                <c:pt idx="1081">
                  <c:v>2.9158719425552704E-2</c:v>
                </c:pt>
                <c:pt idx="1082">
                  <c:v>2.9168785745250503E-2</c:v>
                </c:pt>
                <c:pt idx="1083">
                  <c:v>2.9178860957435049E-2</c:v>
                </c:pt>
                <c:pt idx="1084">
                  <c:v>2.9188945062106342E-2</c:v>
                </c:pt>
                <c:pt idx="1085">
                  <c:v>2.9199038059184446E-2</c:v>
                </c:pt>
                <c:pt idx="1086">
                  <c:v>2.920913994866936E-2</c:v>
                </c:pt>
                <c:pt idx="1087">
                  <c:v>2.9219250730720958E-2</c:v>
                </c:pt>
                <c:pt idx="1088">
                  <c:v>2.9232263374163736E-2</c:v>
                </c:pt>
                <c:pt idx="1089">
                  <c:v>2.9242394481876488E-2</c:v>
                </c:pt>
                <c:pt idx="1090">
                  <c:v>2.9251085366208684E-2</c:v>
                </c:pt>
                <c:pt idx="1091">
                  <c:v>2.9261232988471164E-2</c:v>
                </c:pt>
                <c:pt idx="1092">
                  <c:v>2.9271389503220391E-2</c:v>
                </c:pt>
                <c:pt idx="1093">
                  <c:v>2.92815549105363E-2</c:v>
                </c:pt>
                <c:pt idx="1094">
                  <c:v>2.9291729210179085E-2</c:v>
                </c:pt>
                <c:pt idx="1095">
                  <c:v>2.9301912402388552E-2</c:v>
                </c:pt>
                <c:pt idx="1096">
                  <c:v>2.9312104487084767E-2</c:v>
                </c:pt>
                <c:pt idx="1097">
                  <c:v>2.9322305464267728E-2</c:v>
                </c:pt>
                <c:pt idx="1098">
                  <c:v>2.9332515333937437E-2</c:v>
                </c:pt>
                <c:pt idx="1099">
                  <c:v>2.9342734096013956E-2</c:v>
                </c:pt>
                <c:pt idx="1100">
                  <c:v>2.9352961750657158E-2</c:v>
                </c:pt>
                <c:pt idx="1101">
                  <c:v>2.9363198297787108E-2</c:v>
                </c:pt>
                <c:pt idx="1102">
                  <c:v>2.9376372639164927E-2</c:v>
                </c:pt>
                <c:pt idx="1103">
                  <c:v>2.9383698069427311E-2</c:v>
                </c:pt>
                <c:pt idx="1104">
                  <c:v>2.9393961294017501E-2</c:v>
                </c:pt>
                <c:pt idx="1105">
                  <c:v>2.9404233411014502E-2</c:v>
                </c:pt>
                <c:pt idx="1106">
                  <c:v>2.9415983862106643E-2</c:v>
                </c:pt>
                <c:pt idx="1107">
                  <c:v>2.9424804322628617E-2</c:v>
                </c:pt>
                <c:pt idx="1108">
                  <c:v>2.9436575099381912E-2</c:v>
                </c:pt>
                <c:pt idx="1109">
                  <c:v>2.9446884056749667E-2</c:v>
                </c:pt>
                <c:pt idx="1110">
                  <c:v>2.9455727383620456E-2</c:v>
                </c:pt>
                <c:pt idx="1111">
                  <c:v>2.9466052855617875E-2</c:v>
                </c:pt>
                <c:pt idx="1112">
                  <c:v>2.947638722010204E-2</c:v>
                </c:pt>
                <c:pt idx="1113">
                  <c:v>2.9486730477072953E-2</c:v>
                </c:pt>
                <c:pt idx="1114">
                  <c:v>2.9498562230889647E-2</c:v>
                </c:pt>
                <c:pt idx="1115">
                  <c:v>2.9507443668395084E-2</c:v>
                </c:pt>
                <c:pt idx="1116">
                  <c:v>2.9517813602826237E-2</c:v>
                </c:pt>
                <c:pt idx="1117">
                  <c:v>2.9528192429824074E-2</c:v>
                </c:pt>
                <c:pt idx="1118">
                  <c:v>2.9538580149308657E-2</c:v>
                </c:pt>
                <c:pt idx="1119">
                  <c:v>2.9548976761279988E-2</c:v>
                </c:pt>
                <c:pt idx="1120">
                  <c:v>2.955938226565813E-2</c:v>
                </c:pt>
                <c:pt idx="1121">
                  <c:v>2.9569796662602954E-2</c:v>
                </c:pt>
                <c:pt idx="1122">
                  <c:v>2.9580219952034525E-2</c:v>
                </c:pt>
                <c:pt idx="1123">
                  <c:v>2.9590652133952844E-2</c:v>
                </c:pt>
                <c:pt idx="1124">
                  <c:v>2.9601093208437845E-2</c:v>
                </c:pt>
                <c:pt idx="1125">
                  <c:v>2.9611543175409594E-2</c:v>
                </c:pt>
                <c:pt idx="1126">
                  <c:v>2.9622002034868089E-2</c:v>
                </c:pt>
                <c:pt idx="1127">
                  <c:v>2.9632469786813331E-2</c:v>
                </c:pt>
                <c:pt idx="1128">
                  <c:v>2.9642946431325257E-2</c:v>
                </c:pt>
                <c:pt idx="1129">
                  <c:v>2.9653431968243993E-2</c:v>
                </c:pt>
                <c:pt idx="1130">
                  <c:v>2.9663926397729412E-2</c:v>
                </c:pt>
                <c:pt idx="1131">
                  <c:v>2.9674429719701578E-2</c:v>
                </c:pt>
                <c:pt idx="1132">
                  <c:v>2.9684941934160491E-2</c:v>
                </c:pt>
                <c:pt idx="1133">
                  <c:v>2.9695463041106152E-2</c:v>
                </c:pt>
                <c:pt idx="1134">
                  <c:v>2.9705993040698431E-2</c:v>
                </c:pt>
                <c:pt idx="1135">
                  <c:v>2.9716531932617585E-2</c:v>
                </c:pt>
                <c:pt idx="1136">
                  <c:v>2.9727079717183358E-2</c:v>
                </c:pt>
                <c:pt idx="1137">
                  <c:v>2.9737636394235878E-2</c:v>
                </c:pt>
                <c:pt idx="1138">
                  <c:v>2.9748201963775145E-2</c:v>
                </c:pt>
                <c:pt idx="1139">
                  <c:v>2.9758776425881095E-2</c:v>
                </c:pt>
                <c:pt idx="1140">
                  <c:v>2.9781851270843873E-2</c:v>
                </c:pt>
                <c:pt idx="1141">
                  <c:v>2.9788473323169029E-2</c:v>
                </c:pt>
                <c:pt idx="1142">
                  <c:v>2.979206834158532E-2</c:v>
                </c:pt>
                <c:pt idx="1143">
                  <c:v>2.9802679643982088E-2</c:v>
                </c:pt>
                <c:pt idx="1144">
                  <c:v>2.9813299839025476E-2</c:v>
                </c:pt>
                <c:pt idx="1145">
                  <c:v>2.9823928926635546E-2</c:v>
                </c:pt>
                <c:pt idx="1146">
                  <c:v>2.9834566906572491E-2</c:v>
                </c:pt>
                <c:pt idx="1147">
                  <c:v>2.9845213779156055E-2</c:v>
                </c:pt>
                <c:pt idx="1148">
                  <c:v>2.9855869544226366E-2</c:v>
                </c:pt>
                <c:pt idx="1149">
                  <c:v>2.9866534201783423E-2</c:v>
                </c:pt>
                <c:pt idx="1150">
                  <c:v>2.9877207751907164E-2</c:v>
                </c:pt>
                <c:pt idx="1151">
                  <c:v>2.9887890194597588E-2</c:v>
                </c:pt>
                <c:pt idx="1152">
                  <c:v>2.9898581529774759E-2</c:v>
                </c:pt>
                <c:pt idx="1153">
                  <c:v>2.9909281757518613E-2</c:v>
                </c:pt>
                <c:pt idx="1154">
                  <c:v>2.9919990877669278E-2</c:v>
                </c:pt>
                <c:pt idx="1155">
                  <c:v>2.9930708890386626E-2</c:v>
                </c:pt>
                <c:pt idx="1156">
                  <c:v>2.9941435795670657E-2</c:v>
                </c:pt>
                <c:pt idx="1157">
                  <c:v>2.9959268302608422E-2</c:v>
                </c:pt>
                <c:pt idx="1158">
                  <c:v>2.996445196544073E-2</c:v>
                </c:pt>
                <c:pt idx="1159">
                  <c:v>2.9973669866683039E-2</c:v>
                </c:pt>
                <c:pt idx="1160">
                  <c:v>2.998443234207393E-2</c:v>
                </c:pt>
                <c:pt idx="1161">
                  <c:v>2.9995203709951568E-2</c:v>
                </c:pt>
                <c:pt idx="1162">
                  <c:v>3.0008004914887643E-2</c:v>
                </c:pt>
                <c:pt idx="1163">
                  <c:v>3.0018315156867814E-2</c:v>
                </c:pt>
                <c:pt idx="1164">
                  <c:v>3.0034707124890758E-2</c:v>
                </c:pt>
                <c:pt idx="1165">
                  <c:v>3.0046000772827597E-2</c:v>
                </c:pt>
                <c:pt idx="1166">
                  <c:v>3.005634112606792E-2</c:v>
                </c:pt>
                <c:pt idx="1167">
                  <c:v>3.0067171468690645E-2</c:v>
                </c:pt>
                <c:pt idx="1168">
                  <c:v>3.0078010705931746E-2</c:v>
                </c:pt>
                <c:pt idx="1169">
                  <c:v>3.0088858837897803E-2</c:v>
                </c:pt>
                <c:pt idx="1170">
                  <c:v>3.009971586450888E-2</c:v>
                </c:pt>
                <c:pt idx="1171">
                  <c:v>3.0110581785844914E-2</c:v>
                </c:pt>
                <c:pt idx="1172">
                  <c:v>3.0121456601825969E-2</c:v>
                </c:pt>
                <c:pt idx="1173">
                  <c:v>3.0132340312505335E-2</c:v>
                </c:pt>
                <c:pt idx="1174">
                  <c:v>3.0143232917883012E-2</c:v>
                </c:pt>
                <c:pt idx="1175">
                  <c:v>3.0154134417932354E-2</c:v>
                </c:pt>
                <c:pt idx="1176">
                  <c:v>3.0165044812680009E-2</c:v>
                </c:pt>
                <c:pt idx="1177">
                  <c:v>3.0175964102125974E-2</c:v>
                </c:pt>
                <c:pt idx="1178">
                  <c:v>3.0186892286296896E-2</c:v>
                </c:pt>
                <c:pt idx="1179">
                  <c:v>3.0197829365139484E-2</c:v>
                </c:pt>
                <c:pt idx="1180">
                  <c:v>3.0208775338680383E-2</c:v>
                </c:pt>
                <c:pt idx="1181">
                  <c:v>3.0219730206946238E-2</c:v>
                </c:pt>
                <c:pt idx="1182">
                  <c:v>3.0230693969910405E-2</c:v>
                </c:pt>
                <c:pt idx="1183">
                  <c:v>3.0241666627599528E-2</c:v>
                </c:pt>
                <c:pt idx="1184">
                  <c:v>3.0252648179960318E-2</c:v>
                </c:pt>
                <c:pt idx="1185">
                  <c:v>3.0263638627046063E-2</c:v>
                </c:pt>
                <c:pt idx="1186">
                  <c:v>3.0274637968883411E-2</c:v>
                </c:pt>
                <c:pt idx="1187">
                  <c:v>3.028564620541907E-2</c:v>
                </c:pt>
                <c:pt idx="1188">
                  <c:v>3.0296663336679686E-2</c:v>
                </c:pt>
                <c:pt idx="1189">
                  <c:v>3.0307652165113552E-2</c:v>
                </c:pt>
                <c:pt idx="1190">
                  <c:v>3.0318535895776932E-2</c:v>
                </c:pt>
                <c:pt idx="1191">
                  <c:v>3.03293109288294E-2</c:v>
                </c:pt>
                <c:pt idx="1192">
                  <c:v>3.0352563585882564E-2</c:v>
                </c:pt>
                <c:pt idx="1193">
                  <c:v>3.0353960361058085E-2</c:v>
                </c:pt>
                <c:pt idx="1194">
                  <c:v>3.0361389361912572E-2</c:v>
                </c:pt>
                <c:pt idx="1195">
                  <c:v>3.0371696808888515E-2</c:v>
                </c:pt>
                <c:pt idx="1196">
                  <c:v>3.0381895575919415E-2</c:v>
                </c:pt>
                <c:pt idx="1197">
                  <c:v>3.0391985662925336E-2</c:v>
                </c:pt>
                <c:pt idx="1198">
                  <c:v>3.0401967069906277E-2</c:v>
                </c:pt>
                <c:pt idx="1199">
                  <c:v>3.0411839796862239E-2</c:v>
                </c:pt>
                <c:pt idx="1200">
                  <c:v>3.0421603843873157E-2</c:v>
                </c:pt>
                <c:pt idx="1201">
                  <c:v>3.043125921077916E-2</c:v>
                </c:pt>
                <c:pt idx="1202">
                  <c:v>3.0440805897820056E-2</c:v>
                </c:pt>
                <c:pt idx="1203">
                  <c:v>3.0450243904596164E-2</c:v>
                </c:pt>
                <c:pt idx="1204">
                  <c:v>3.0459573231427228E-2</c:v>
                </c:pt>
                <c:pt idx="1205">
                  <c:v>3.0468793878233313E-2</c:v>
                </c:pt>
                <c:pt idx="1206">
                  <c:v>3.0477905844934483E-2</c:v>
                </c:pt>
                <c:pt idx="1207">
                  <c:v>3.048946153749732E-2</c:v>
                </c:pt>
                <c:pt idx="1208">
                  <c:v>3.0495803738102012E-2</c:v>
                </c:pt>
                <c:pt idx="1209">
                  <c:v>3.0504589664568371E-2</c:v>
                </c:pt>
                <c:pt idx="1210">
                  <c:v>3.0514497645643957E-2</c:v>
                </c:pt>
                <c:pt idx="1211">
                  <c:v>3.0521835477106407E-2</c:v>
                </c:pt>
                <c:pt idx="1212">
                  <c:v>3.0530295363178084E-2</c:v>
                </c:pt>
                <c:pt idx="1213">
                  <c:v>3.0539830726796779E-2</c:v>
                </c:pt>
                <c:pt idx="1214">
                  <c:v>3.0548057726917932E-2</c:v>
                </c:pt>
                <c:pt idx="1215">
                  <c:v>3.0555022940843557E-2</c:v>
                </c:pt>
                <c:pt idx="1216">
                  <c:v>3.0563048106415636E-2</c:v>
                </c:pt>
                <c:pt idx="1217">
                  <c:v>3.0572086646412089E-2</c:v>
                </c:pt>
                <c:pt idx="1218">
                  <c:v>3.0578772397085174E-2</c:v>
                </c:pt>
                <c:pt idx="1219">
                  <c:v>3.0586471522182634E-2</c:v>
                </c:pt>
                <c:pt idx="1220">
                  <c:v>3.0594061967095243E-2</c:v>
                </c:pt>
                <c:pt idx="1221">
                  <c:v>3.0601543731823E-2</c:v>
                </c:pt>
                <c:pt idx="1222">
                  <c:v>3.0608916816365905E-2</c:v>
                </c:pt>
                <c:pt idx="1223">
                  <c:v>3.0616181220723959E-2</c:v>
                </c:pt>
                <c:pt idx="1224">
                  <c:v>3.0623336944817225E-2</c:v>
                </c:pt>
                <c:pt idx="1225">
                  <c:v>3.0630383988805576E-2</c:v>
                </c:pt>
                <c:pt idx="1226">
                  <c:v>3.0637322352529139E-2</c:v>
                </c:pt>
                <c:pt idx="1227">
                  <c:v>3.0644152036067851E-2</c:v>
                </c:pt>
                <c:pt idx="1228">
                  <c:v>3.0650873039261839E-2</c:v>
                </c:pt>
                <c:pt idx="1229">
                  <c:v>3.0657485362270975E-2</c:v>
                </c:pt>
                <c:pt idx="1230">
                  <c:v>3.066398900509526E-2</c:v>
                </c:pt>
                <c:pt idx="1231">
                  <c:v>3.0670383967654757E-2</c:v>
                </c:pt>
                <c:pt idx="1232">
                  <c:v>3.0676670249949467E-2</c:v>
                </c:pt>
                <c:pt idx="1233">
                  <c:v>3.0682847852059325E-2</c:v>
                </c:pt>
                <c:pt idx="1234">
                  <c:v>3.0688916773824459E-2</c:v>
                </c:pt>
                <c:pt idx="1235">
                  <c:v>3.0694877015324806E-2</c:v>
                </c:pt>
                <c:pt idx="1236">
                  <c:v>3.0700728576640302E-2</c:v>
                </c:pt>
                <c:pt idx="1237">
                  <c:v>3.0706471457611073E-2</c:v>
                </c:pt>
                <c:pt idx="1238">
                  <c:v>3.0712105658237121E-2</c:v>
                </c:pt>
                <c:pt idx="1239">
                  <c:v>3.0717631178598381E-2</c:v>
                </c:pt>
                <c:pt idx="1240">
                  <c:v>3.072304801877479E-2</c:v>
                </c:pt>
                <c:pt idx="1241">
                  <c:v>3.0728356178606475E-2</c:v>
                </c:pt>
                <c:pt idx="1242">
                  <c:v>3.0733555658093437E-2</c:v>
                </c:pt>
                <c:pt idx="1243">
                  <c:v>3.0738646457235674E-2</c:v>
                </c:pt>
                <c:pt idx="1244">
                  <c:v>3.0750158864143451E-2</c:v>
                </c:pt>
                <c:pt idx="1245">
                  <c:v>3.0750557361818309E-2</c:v>
                </c:pt>
                <c:pt idx="1246">
                  <c:v>3.0753938580803108E-2</c:v>
                </c:pt>
                <c:pt idx="1247">
                  <c:v>3.0758579132905695E-2</c:v>
                </c:pt>
                <c:pt idx="1248">
                  <c:v>3.0763111004743493E-2</c:v>
                </c:pt>
                <c:pt idx="1249">
                  <c:v>3.0767534196316504E-2</c:v>
                </c:pt>
                <c:pt idx="1250">
                  <c:v>3.0771848707384919E-2</c:v>
                </c:pt>
                <c:pt idx="1251">
                  <c:v>3.0776054538188546E-2</c:v>
                </c:pt>
                <c:pt idx="1252">
                  <c:v>3.078015168864745E-2</c:v>
                </c:pt>
                <c:pt idx="1253">
                  <c:v>3.0784140158841566E-2</c:v>
                </c:pt>
                <c:pt idx="1254">
                  <c:v>3.0788019948531087E-2</c:v>
                </c:pt>
                <c:pt idx="1255">
                  <c:v>3.079179105795582E-2</c:v>
                </c:pt>
                <c:pt idx="1256">
                  <c:v>3.0795453486955893E-2</c:v>
                </c:pt>
                <c:pt idx="1257">
                  <c:v>3.0800002630737566E-2</c:v>
                </c:pt>
                <c:pt idx="1258">
                  <c:v>3.0802452304001804E-2</c:v>
                </c:pt>
                <c:pt idx="1259">
                  <c:v>3.0805788691807834E-2</c:v>
                </c:pt>
                <c:pt idx="1260">
                  <c:v>3.0809016399429012E-2</c:v>
                </c:pt>
                <c:pt idx="1261">
                  <c:v>3.0812135426625531E-2</c:v>
                </c:pt>
                <c:pt idx="1262">
                  <c:v>3.081514577339739E-2</c:v>
                </c:pt>
                <c:pt idx="1263">
                  <c:v>3.0818453091736586E-2</c:v>
                </c:pt>
                <c:pt idx="1264">
                  <c:v>3.0821230551998369E-2</c:v>
                </c:pt>
                <c:pt idx="1265">
                  <c:v>3.0823524731564689E-2</c:v>
                </c:pt>
                <c:pt idx="1266">
                  <c:v>3.0826100356797781E-2</c:v>
                </c:pt>
                <c:pt idx="1267">
                  <c:v>3.0828567301606213E-2</c:v>
                </c:pt>
                <c:pt idx="1268">
                  <c:v>3.0830925566069922E-2</c:v>
                </c:pt>
                <c:pt idx="1269">
                  <c:v>3.0833175150188907E-2</c:v>
                </c:pt>
                <c:pt idx="1270">
                  <c:v>3.0835613025370634E-2</c:v>
                </c:pt>
                <c:pt idx="1271">
                  <c:v>3.0837348277152898E-2</c:v>
                </c:pt>
                <c:pt idx="1272">
                  <c:v>3.0839271819997904E-2</c:v>
                </c:pt>
                <c:pt idx="1273">
                  <c:v>3.0841086682498187E-2</c:v>
                </c:pt>
                <c:pt idx="1274">
                  <c:v>3.0842792864573809E-2</c:v>
                </c:pt>
                <c:pt idx="1275">
                  <c:v>3.0844390366304708E-2</c:v>
                </c:pt>
                <c:pt idx="1276">
                  <c:v>3.0845879187451075E-2</c:v>
                </c:pt>
                <c:pt idx="1277">
                  <c:v>3.0847259328252719E-2</c:v>
                </c:pt>
                <c:pt idx="1278">
                  <c:v>3.0848530788709638E-2</c:v>
                </c:pt>
                <c:pt idx="1279">
                  <c:v>3.0849693568741898E-2</c:v>
                </c:pt>
                <c:pt idx="1280">
                  <c:v>3.0850747668349499E-2</c:v>
                </c:pt>
                <c:pt idx="1281">
                  <c:v>3.0851693087532439E-2</c:v>
                </c:pt>
                <c:pt idx="1282">
                  <c:v>3.0852529826370656E-2</c:v>
                </c:pt>
                <c:pt idx="1283">
                  <c:v>3.0853257884624341E-2</c:v>
                </c:pt>
                <c:pt idx="1284">
                  <c:v>3.0853877262613238E-2</c:v>
                </c:pt>
                <c:pt idx="1285">
                  <c:v>3.085438796009754E-2</c:v>
                </c:pt>
                <c:pt idx="1286">
                  <c:v>3.0854789977237118E-2</c:v>
                </c:pt>
                <c:pt idx="1287">
                  <c:v>3.08550833138721E-2</c:v>
                </c:pt>
                <c:pt idx="1288">
                  <c:v>3.0855267970162359E-2</c:v>
                </c:pt>
                <c:pt idx="1289">
                  <c:v>3.0855343946027958E-2</c:v>
                </c:pt>
                <c:pt idx="1290">
                  <c:v>3.0855311241468897E-2</c:v>
                </c:pt>
                <c:pt idx="1291">
                  <c:v>3.0855169856485176E-2</c:v>
                </c:pt>
                <c:pt idx="1292">
                  <c:v>3.085491979099686E-2</c:v>
                </c:pt>
                <c:pt idx="1293">
                  <c:v>3.0854561045323692E-2</c:v>
                </c:pt>
                <c:pt idx="1294">
                  <c:v>3.0854093618986056E-2</c:v>
                </c:pt>
                <c:pt idx="1295">
                  <c:v>3.0853517512303696E-2</c:v>
                </c:pt>
                <c:pt idx="1296">
                  <c:v>3.0852726026706634E-2</c:v>
                </c:pt>
                <c:pt idx="1297">
                  <c:v>3.085317680795896E-2</c:v>
                </c:pt>
                <c:pt idx="1298">
                  <c:v>3.0850999359657294E-2</c:v>
                </c:pt>
                <c:pt idx="1299">
                  <c:v>3.0850126281567469E-2</c:v>
                </c:pt>
                <c:pt idx="1300">
                  <c:v>3.0849006772841747E-2</c:v>
                </c:pt>
                <c:pt idx="1301">
                  <c:v>3.0847778583611429E-2</c:v>
                </c:pt>
                <c:pt idx="1302">
                  <c:v>3.0846441714116324E-2</c:v>
                </c:pt>
                <c:pt idx="1303">
                  <c:v>3.0844996164116623E-2</c:v>
                </c:pt>
                <c:pt idx="1304">
                  <c:v>3.0843441933772198E-2</c:v>
                </c:pt>
                <c:pt idx="1305">
                  <c:v>3.0841779022923177E-2</c:v>
                </c:pt>
                <c:pt idx="1306">
                  <c:v>3.0840007431729433E-2</c:v>
                </c:pt>
                <c:pt idx="1307">
                  <c:v>3.0838127160190965E-2</c:v>
                </c:pt>
                <c:pt idx="1308">
                  <c:v>3.0836138208147901E-2</c:v>
                </c:pt>
                <c:pt idx="1309">
                  <c:v>3.0834040575760113E-2</c:v>
                </c:pt>
                <c:pt idx="1310">
                  <c:v>3.0831834262947666E-2</c:v>
                </c:pt>
                <c:pt idx="1311">
                  <c:v>3.0829519269710559E-2</c:v>
                </c:pt>
                <c:pt idx="1312">
                  <c:v>3.0826383156261628E-2</c:v>
                </c:pt>
                <c:pt idx="1313">
                  <c:v>3.0824563242122238E-2</c:v>
                </c:pt>
                <c:pt idx="1314">
                  <c:v>3.0821922207691088E-2</c:v>
                </c:pt>
                <c:pt idx="1315">
                  <c:v>3.081917249299515E-2</c:v>
                </c:pt>
                <c:pt idx="1316">
                  <c:v>3.0816314097794617E-2</c:v>
                </c:pt>
                <c:pt idx="1317">
                  <c:v>3.0813347022329296E-2</c:v>
                </c:pt>
                <c:pt idx="1318">
                  <c:v>3.0809823000854664E-2</c:v>
                </c:pt>
                <c:pt idx="1319">
                  <c:v>3.0806623038719394E-2</c:v>
                </c:pt>
                <c:pt idx="1320">
                  <c:v>3.0803793713465311E-2</c:v>
                </c:pt>
                <c:pt idx="1321">
                  <c:v>3.0800391916381287E-2</c:v>
                </c:pt>
                <c:pt idx="1322">
                  <c:v>3.0796371070245243E-2</c:v>
                </c:pt>
                <c:pt idx="1323">
                  <c:v>3.0793262281179068E-2</c:v>
                </c:pt>
                <c:pt idx="1324">
                  <c:v>3.0789534443060873E-2</c:v>
                </c:pt>
                <c:pt idx="1325">
                  <c:v>3.0785697924518018E-2</c:v>
                </c:pt>
                <c:pt idx="1326">
                  <c:v>3.0781752725710376E-2</c:v>
                </c:pt>
                <c:pt idx="1327">
                  <c:v>3.0777698846478074E-2</c:v>
                </c:pt>
                <c:pt idx="1328">
                  <c:v>3.0773536286901049E-2</c:v>
                </c:pt>
                <c:pt idx="1329">
                  <c:v>3.0769265047059235E-2</c:v>
                </c:pt>
                <c:pt idx="1330">
                  <c:v>3.0764885126792763E-2</c:v>
                </c:pt>
                <c:pt idx="1331">
                  <c:v>3.0760396526261502E-2</c:v>
                </c:pt>
                <c:pt idx="1332">
                  <c:v>3.0755799245305582E-2</c:v>
                </c:pt>
                <c:pt idx="1333">
                  <c:v>3.0751093284084874E-2</c:v>
                </c:pt>
                <c:pt idx="1334">
                  <c:v>3.0746278642519442E-2</c:v>
                </c:pt>
                <c:pt idx="1335">
                  <c:v>3.0741355320609287E-2</c:v>
                </c:pt>
                <c:pt idx="1336">
                  <c:v>3.0736323318434344E-2</c:v>
                </c:pt>
                <c:pt idx="1337">
                  <c:v>3.0731182635914678E-2</c:v>
                </c:pt>
                <c:pt idx="1338">
                  <c:v>3.072593327321016E-2</c:v>
                </c:pt>
                <c:pt idx="1339">
                  <c:v>3.0720575230001046E-2</c:v>
                </c:pt>
                <c:pt idx="1340">
                  <c:v>3.0715108506687017E-2</c:v>
                </c:pt>
                <c:pt idx="1341">
                  <c:v>3.0709533102948328E-2</c:v>
                </c:pt>
                <c:pt idx="1342">
                  <c:v>3.0703849018864915E-2</c:v>
                </c:pt>
                <c:pt idx="1343">
                  <c:v>3.0698056254676587E-2</c:v>
                </c:pt>
                <c:pt idx="1344">
                  <c:v>3.0692154810143535E-2</c:v>
                </c:pt>
                <c:pt idx="1345">
                  <c:v>3.0686144685265759E-2</c:v>
                </c:pt>
                <c:pt idx="1346">
                  <c:v>3.0680025880123196E-2</c:v>
                </c:pt>
                <c:pt idx="1347">
                  <c:v>3.0673798394875718E-2</c:v>
                </c:pt>
                <c:pt idx="1348">
                  <c:v>3.0666548190918519E-2</c:v>
                </c:pt>
                <c:pt idx="1349">
                  <c:v>3.0661017383426525E-2</c:v>
                </c:pt>
                <c:pt idx="1350">
                  <c:v>3.0653518767458365E-2</c:v>
                </c:pt>
                <c:pt idx="1351">
                  <c:v>3.0647801650998119E-2</c:v>
                </c:pt>
                <c:pt idx="1352">
                  <c:v>3.0641030764506638E-2</c:v>
                </c:pt>
                <c:pt idx="1353">
                  <c:v>3.0634151197670434E-2</c:v>
                </c:pt>
                <c:pt idx="1354">
                  <c:v>3.0627162950649378E-2</c:v>
                </c:pt>
                <c:pt idx="1355">
                  <c:v>3.0620066023443471E-2</c:v>
                </c:pt>
                <c:pt idx="1356">
                  <c:v>3.0612860416132648E-2</c:v>
                </c:pt>
                <c:pt idx="1357">
                  <c:v>3.0605546128397165E-2</c:v>
                </c:pt>
                <c:pt idx="1358">
                  <c:v>3.0598123160636703E-2</c:v>
                </c:pt>
                <c:pt idx="1359">
                  <c:v>3.0590591512611454E-2</c:v>
                </c:pt>
                <c:pt idx="1360">
                  <c:v>3.0582951184481288E-2</c:v>
                </c:pt>
                <c:pt idx="1361">
                  <c:v>3.0575202176086336E-2</c:v>
                </c:pt>
                <c:pt idx="1362">
                  <c:v>3.0567344487586467E-2</c:v>
                </c:pt>
                <c:pt idx="1363">
                  <c:v>3.0557082051885232E-2</c:v>
                </c:pt>
                <c:pt idx="1364">
                  <c:v>3.0551303070112112E-2</c:v>
                </c:pt>
                <c:pt idx="1365">
                  <c:v>3.0543119341217562E-2</c:v>
                </c:pt>
                <c:pt idx="1366">
                  <c:v>3.0533633430280815E-2</c:v>
                </c:pt>
                <c:pt idx="1367">
                  <c:v>3.0526425842873905E-2</c:v>
                </c:pt>
                <c:pt idx="1368">
                  <c:v>3.0517916073504736E-2</c:v>
                </c:pt>
                <c:pt idx="1369">
                  <c:v>3.05080575451111E-2</c:v>
                </c:pt>
                <c:pt idx="1370">
                  <c:v>3.0499314889871343E-2</c:v>
                </c:pt>
                <c:pt idx="1371">
                  <c:v>3.0491734684767735E-2</c:v>
                </c:pt>
                <c:pt idx="1372">
                  <c:v>3.048279019505884E-2</c:v>
                </c:pt>
                <c:pt idx="1373">
                  <c:v>3.0473737025245029E-2</c:v>
                </c:pt>
                <c:pt idx="1374">
                  <c:v>3.0463257467863158E-2</c:v>
                </c:pt>
                <c:pt idx="1375">
                  <c:v>3.0455304645382597E-2</c:v>
                </c:pt>
                <c:pt idx="1376">
                  <c:v>3.0445925435413912E-2</c:v>
                </c:pt>
                <c:pt idx="1377">
                  <c:v>3.0436437545260375E-2</c:v>
                </c:pt>
                <c:pt idx="1378">
                  <c:v>3.0426840975241731E-2</c:v>
                </c:pt>
                <c:pt idx="1379">
                  <c:v>3.0417135725038236E-2</c:v>
                </c:pt>
                <c:pt idx="1380">
                  <c:v>3.0407321794889697E-2</c:v>
                </c:pt>
                <c:pt idx="1381">
                  <c:v>3.0397399184716178E-2</c:v>
                </c:pt>
                <c:pt idx="1382">
                  <c:v>3.0387367894597617E-2</c:v>
                </c:pt>
                <c:pt idx="1383">
                  <c:v>3.0377227924374139E-2</c:v>
                </c:pt>
                <c:pt idx="1384">
                  <c:v>3.0366979274205619E-2</c:v>
                </c:pt>
                <c:pt idx="1385">
                  <c:v>3.0356621944092055E-2</c:v>
                </c:pt>
                <c:pt idx="1386">
                  <c:v>3.0346155933953511E-2</c:v>
                </c:pt>
                <c:pt idx="1387">
                  <c:v>3.0335581243949861E-2</c:v>
                </c:pt>
                <c:pt idx="1388">
                  <c:v>3.0324897873841294E-2</c:v>
                </c:pt>
                <c:pt idx="1389">
                  <c:v>3.0314105823867621E-2</c:v>
                </c:pt>
                <c:pt idx="1390">
                  <c:v>3.030320509402884E-2</c:v>
                </c:pt>
                <c:pt idx="1391">
                  <c:v>3.0292195684245016E-2</c:v>
                </c:pt>
                <c:pt idx="1392">
                  <c:v>3.0281077594516148E-2</c:v>
                </c:pt>
                <c:pt idx="1393">
                  <c:v>3.0269850824922173E-2</c:v>
                </c:pt>
                <c:pt idx="1394">
                  <c:v>3.0258515375543027E-2</c:v>
                </c:pt>
                <c:pt idx="1395">
                  <c:v>3.0247071246058965E-2</c:v>
                </c:pt>
                <c:pt idx="1396">
                  <c:v>3.0235518436949604E-2</c:v>
                </c:pt>
                <c:pt idx="1397">
                  <c:v>3.0223856947815264E-2</c:v>
                </c:pt>
                <c:pt idx="1398">
                  <c:v>3.0212086778815817E-2</c:v>
                </c:pt>
                <c:pt idx="1399">
                  <c:v>3.0200207930031198E-2</c:v>
                </c:pt>
                <c:pt idx="1400">
                  <c:v>3.0184775431632005E-2</c:v>
                </c:pt>
                <c:pt idx="1401">
                  <c:v>3.0174387291523885E-2</c:v>
                </c:pt>
                <c:pt idx="1402">
                  <c:v>3.0163919304806441E-2</c:v>
                </c:pt>
                <c:pt idx="1403">
                  <c:v>3.0151605736801201E-2</c:v>
                </c:pt>
                <c:pt idx="1404">
                  <c:v>3.013918348901079E-2</c:v>
                </c:pt>
                <c:pt idx="1405">
                  <c:v>3.0126652561515144E-2</c:v>
                </c:pt>
                <c:pt idx="1406">
                  <c:v>3.011401295415439E-2</c:v>
                </c:pt>
                <c:pt idx="1407">
                  <c:v>3.0101264667088401E-2</c:v>
                </c:pt>
                <c:pt idx="1408">
                  <c:v>3.0088407700237241E-2</c:v>
                </c:pt>
                <c:pt idx="1409">
                  <c:v>3.0075442053680845E-2</c:v>
                </c:pt>
                <c:pt idx="1410">
                  <c:v>3.0062367727499151E-2</c:v>
                </c:pt>
                <c:pt idx="1411">
                  <c:v>3.0049184721532285E-2</c:v>
                </c:pt>
                <c:pt idx="1412">
                  <c:v>3.0035893036020056E-2</c:v>
                </c:pt>
                <c:pt idx="1413">
                  <c:v>3.001864403331389E-2</c:v>
                </c:pt>
                <c:pt idx="1414">
                  <c:v>3.0008983625640084E-2</c:v>
                </c:pt>
                <c:pt idx="1415">
                  <c:v>2.999536590101215E-2</c:v>
                </c:pt>
                <c:pt idx="1416">
                  <c:v>2.9981639496758916E-2</c:v>
                </c:pt>
                <c:pt idx="1417">
                  <c:v>2.9967804412880383E-2</c:v>
                </c:pt>
                <c:pt idx="1418">
                  <c:v>2.9952104191597329E-2</c:v>
                </c:pt>
                <c:pt idx="1419">
                  <c:v>2.9937791842611361E-2</c:v>
                </c:pt>
                <c:pt idx="1420">
                  <c:v>2.992361519427611E-2</c:v>
                </c:pt>
                <c:pt idx="1421">
                  <c:v>2.9911377281353069E-2</c:v>
                </c:pt>
                <c:pt idx="1422">
                  <c:v>2.9896998799427976E-2</c:v>
                </c:pt>
                <c:pt idx="1423">
                  <c:v>2.9882511638197329E-2</c:v>
                </c:pt>
                <c:pt idx="1424">
                  <c:v>2.9867915797101574E-2</c:v>
                </c:pt>
                <c:pt idx="1425">
                  <c:v>2.98532112767802E-2</c:v>
                </c:pt>
                <c:pt idx="1426">
                  <c:v>2.9836273033492233E-2</c:v>
                </c:pt>
                <c:pt idx="1427">
                  <c:v>2.9823476197261556E-2</c:v>
                </c:pt>
                <c:pt idx="1428">
                  <c:v>2.9808445638304093E-2</c:v>
                </c:pt>
                <c:pt idx="1429">
                  <c:v>2.9793306399881203E-2</c:v>
                </c:pt>
                <c:pt idx="1430">
                  <c:v>2.9778058482072822E-2</c:v>
                </c:pt>
                <c:pt idx="1431">
                  <c:v>2.9762701884719078E-2</c:v>
                </c:pt>
                <c:pt idx="1432">
                  <c:v>2.9747236608059779E-2</c:v>
                </c:pt>
                <c:pt idx="1433">
                  <c:v>2.9731662651855117E-2</c:v>
                </c:pt>
                <c:pt idx="1434">
                  <c:v>2.9715980016344901E-2</c:v>
                </c:pt>
                <c:pt idx="1435">
                  <c:v>2.9700188701289321E-2</c:v>
                </c:pt>
                <c:pt idx="1436">
                  <c:v>2.9684288707008122E-2</c:v>
                </c:pt>
                <c:pt idx="1437">
                  <c:v>2.9668280033421368E-2</c:v>
                </c:pt>
                <c:pt idx="1438">
                  <c:v>2.9652162680289251E-2</c:v>
                </c:pt>
                <c:pt idx="1439">
                  <c:v>2.9635936648011452E-2</c:v>
                </c:pt>
                <c:pt idx="1440">
                  <c:v>2.9619601936348161E-2</c:v>
                </c:pt>
                <c:pt idx="1441">
                  <c:v>2.9603158545459252E-2</c:v>
                </c:pt>
                <c:pt idx="1442">
                  <c:v>2.9586606475184851E-2</c:v>
                </c:pt>
                <c:pt idx="1443">
                  <c:v>2.9569945725684832E-2</c:v>
                </c:pt>
                <c:pt idx="1444">
                  <c:v>2.9553176296879258E-2</c:v>
                </c:pt>
                <c:pt idx="1445">
                  <c:v>2.9536298188848065E-2</c:v>
                </c:pt>
                <c:pt idx="1446">
                  <c:v>2.9519311401591253E-2</c:v>
                </c:pt>
                <c:pt idx="1447">
                  <c:v>2.9502215935188758E-2</c:v>
                </c:pt>
                <c:pt idx="1448">
                  <c:v>2.9485011789560645E-2</c:v>
                </c:pt>
                <c:pt idx="1449">
                  <c:v>2.9467701694922965E-2</c:v>
                </c:pt>
                <c:pt idx="1450">
                  <c:v>2.9450362098044636E-2</c:v>
                </c:pt>
                <c:pt idx="1451">
                  <c:v>2.9433028491814284E-2</c:v>
                </c:pt>
                <c:pt idx="1452">
                  <c:v>2.9408131277412153E-2</c:v>
                </c:pt>
                <c:pt idx="1453">
                  <c:v>2.9390883095095077E-2</c:v>
                </c:pt>
                <c:pt idx="1454">
                  <c:v>2.9378590444224528E-2</c:v>
                </c:pt>
                <c:pt idx="1455">
                  <c:v>2.9361281656461458E-2</c:v>
                </c:pt>
                <c:pt idx="1456">
                  <c:v>2.9343978859426301E-2</c:v>
                </c:pt>
                <c:pt idx="1457">
                  <c:v>2.9326682053198994E-2</c:v>
                </c:pt>
                <c:pt idx="1458">
                  <c:v>2.9309391237459792E-2</c:v>
                </c:pt>
                <c:pt idx="1459">
                  <c:v>2.929210641252844E-2</c:v>
                </c:pt>
                <c:pt idx="1460">
                  <c:v>2.927482757816513E-2</c:v>
                </c:pt>
                <c:pt idx="1461">
                  <c:v>2.9257554734529734E-2</c:v>
                </c:pt>
                <c:pt idx="1462">
                  <c:v>2.9240287881622251E-2</c:v>
                </c:pt>
                <c:pt idx="1463">
                  <c:v>2.9223027019362746E-2</c:v>
                </c:pt>
                <c:pt idx="1464">
                  <c:v>2.9205772147831155E-2</c:v>
                </c:pt>
                <c:pt idx="1465">
                  <c:v>2.9188523266867605E-2</c:v>
                </c:pt>
                <c:pt idx="1466">
                  <c:v>2.9171280376631969E-2</c:v>
                </c:pt>
                <c:pt idx="1467">
                  <c:v>2.9154043477044311E-2</c:v>
                </c:pt>
                <c:pt idx="1468">
                  <c:v>2.913178684138984E-2</c:v>
                </c:pt>
                <c:pt idx="1469">
                  <c:v>2.9119587650052736E-2</c:v>
                </c:pt>
                <c:pt idx="1470">
                  <c:v>2.9102315260653988E-2</c:v>
                </c:pt>
                <c:pt idx="1471">
                  <c:v>2.9082697283691061E-2</c:v>
                </c:pt>
                <c:pt idx="1472">
                  <c:v>2.9065491193218662E-2</c:v>
                </c:pt>
                <c:pt idx="1473">
                  <c:v>2.9045721088385434E-2</c:v>
                </c:pt>
                <c:pt idx="1474">
                  <c:v>2.9031096984457605E-2</c:v>
                </c:pt>
                <c:pt idx="1475">
                  <c:v>2.9011336740136784E-2</c:v>
                </c:pt>
                <c:pt idx="1476">
                  <c:v>2.8996726738288459E-2</c:v>
                </c:pt>
                <c:pt idx="1477">
                  <c:v>2.8979369381876285E-2</c:v>
                </c:pt>
                <c:pt idx="1478">
                  <c:v>2.8959805167314556E-2</c:v>
                </c:pt>
                <c:pt idx="1479">
                  <c:v>2.8942639962883376E-2</c:v>
                </c:pt>
                <c:pt idx="1480">
                  <c:v>2.8925480751711419E-2</c:v>
                </c:pt>
                <c:pt idx="1481">
                  <c:v>2.8908327533851974E-2</c:v>
                </c:pt>
                <c:pt idx="1482">
                  <c:v>2.8891180309171816E-2</c:v>
                </c:pt>
                <c:pt idx="1483">
                  <c:v>2.887403907780417E-2</c:v>
                </c:pt>
                <c:pt idx="1484">
                  <c:v>2.8856903839669101E-2</c:v>
                </c:pt>
                <c:pt idx="1485">
                  <c:v>2.8839774594793255E-2</c:v>
                </c:pt>
                <c:pt idx="1486">
                  <c:v>2.8822651343149985E-2</c:v>
                </c:pt>
                <c:pt idx="1487">
                  <c:v>2.8805534084765938E-2</c:v>
                </c:pt>
                <c:pt idx="1488">
                  <c:v>2.8788422819614468E-2</c:v>
                </c:pt>
                <c:pt idx="1489">
                  <c:v>2.8771317547695574E-2</c:v>
                </c:pt>
                <c:pt idx="1490">
                  <c:v>2.8754218269009257E-2</c:v>
                </c:pt>
                <c:pt idx="1491">
                  <c:v>2.8737124983528872E-2</c:v>
                </c:pt>
                <c:pt idx="1492">
                  <c:v>2.8720037691334355E-2</c:v>
                </c:pt>
                <c:pt idx="1493">
                  <c:v>2.8702956392319123E-2</c:v>
                </c:pt>
                <c:pt idx="1494">
                  <c:v>2.868588108658976E-2</c:v>
                </c:pt>
                <c:pt idx="1495">
                  <c:v>2.8668811774039682E-2</c:v>
                </c:pt>
                <c:pt idx="1496">
                  <c:v>2.8651748454722181E-2</c:v>
                </c:pt>
                <c:pt idx="1497">
                  <c:v>2.8634691128610612E-2</c:v>
                </c:pt>
                <c:pt idx="1498">
                  <c:v>2.8617639795704974E-2</c:v>
                </c:pt>
                <c:pt idx="1499">
                  <c:v>2.8600594456031914E-2</c:v>
                </c:pt>
                <c:pt idx="1500">
                  <c:v>2.8583555109564784E-2</c:v>
                </c:pt>
                <c:pt idx="1501">
                  <c:v>2.8566521756330232E-2</c:v>
                </c:pt>
                <c:pt idx="1502">
                  <c:v>2.8549494396248321E-2</c:v>
                </c:pt>
                <c:pt idx="1503">
                  <c:v>2.8532473029398986E-2</c:v>
                </c:pt>
                <c:pt idx="1504">
                  <c:v>2.8498448275291466E-2</c:v>
                </c:pt>
                <c:pt idx="1505">
                  <c:v>2.8486477110538644E-2</c:v>
                </c:pt>
                <c:pt idx="1506">
                  <c:v>2.8474335589789845E-2</c:v>
                </c:pt>
                <c:pt idx="1507">
                  <c:v>2.8464447493954381E-2</c:v>
                </c:pt>
                <c:pt idx="1508">
                  <c:v>2.8447456093081414E-2</c:v>
                </c:pt>
                <c:pt idx="1509">
                  <c:v>2.8430470685387732E-2</c:v>
                </c:pt>
                <c:pt idx="1510">
                  <c:v>2.8413491270899982E-2</c:v>
                </c:pt>
                <c:pt idx="1511">
                  <c:v>2.8396517849538228E-2</c:v>
                </c:pt>
                <c:pt idx="1512">
                  <c:v>2.837955042140905E-2</c:v>
                </c:pt>
                <c:pt idx="1513">
                  <c:v>2.8362588986459158E-2</c:v>
                </c:pt>
                <c:pt idx="1514">
                  <c:v>2.8345633544661908E-2</c:v>
                </c:pt>
                <c:pt idx="1515">
                  <c:v>2.8328684096043943E-2</c:v>
                </c:pt>
                <c:pt idx="1516">
                  <c:v>2.831174064057862E-2</c:v>
                </c:pt>
                <c:pt idx="1517">
                  <c:v>2.8294803178292582E-2</c:v>
                </c:pt>
                <c:pt idx="1518">
                  <c:v>2.8268397372430698E-2</c:v>
                </c:pt>
                <c:pt idx="1519">
                  <c:v>2.8253893933420926E-2</c:v>
                </c:pt>
                <c:pt idx="1520">
                  <c:v>2.8236978817473002E-2</c:v>
                </c:pt>
                <c:pt idx="1521">
                  <c:v>2.8220069691933247E-2</c:v>
                </c:pt>
                <c:pt idx="1522">
                  <c:v>2.8200752312717015E-2</c:v>
                </c:pt>
                <c:pt idx="1523">
                  <c:v>2.8186269412957543E-2</c:v>
                </c:pt>
                <c:pt idx="1524">
                  <c:v>2.8166965726548199E-2</c:v>
                </c:pt>
                <c:pt idx="1525">
                  <c:v>2.8150081419475725E-2</c:v>
                </c:pt>
                <c:pt idx="1526">
                  <c:v>2.8135613924193947E-2</c:v>
                </c:pt>
                <c:pt idx="1527">
                  <c:v>2.8118740742542059E-2</c:v>
                </c:pt>
                <c:pt idx="1528">
                  <c:v>2.8101873551458212E-2</c:v>
                </c:pt>
                <c:pt idx="1529">
                  <c:v>2.8082604097106056E-2</c:v>
                </c:pt>
                <c:pt idx="1530">
                  <c:v>2.8068157141154515E-2</c:v>
                </c:pt>
                <c:pt idx="1531">
                  <c:v>2.8051307921934665E-2</c:v>
                </c:pt>
                <c:pt idx="1532">
                  <c:v>2.8034464693362793E-2</c:v>
                </c:pt>
                <c:pt idx="1533">
                  <c:v>2.8017627455358962E-2</c:v>
                </c:pt>
                <c:pt idx="1534">
                  <c:v>2.8000796208003109E-2</c:v>
                </c:pt>
                <c:pt idx="1535">
                  <c:v>2.7983970951215298E-2</c:v>
                </c:pt>
                <c:pt idx="1536">
                  <c:v>2.79671516851554E-2</c:v>
                </c:pt>
                <c:pt idx="1537">
                  <c:v>2.7950338409583608E-2</c:v>
                </c:pt>
                <c:pt idx="1538">
                  <c:v>2.793353112473973E-2</c:v>
                </c:pt>
                <c:pt idx="1539">
                  <c:v>2.7916729830383957E-2</c:v>
                </c:pt>
                <c:pt idx="1540">
                  <c:v>2.7899934526836034E-2</c:v>
                </c:pt>
                <c:pt idx="1541">
                  <c:v>2.7883145213696281E-2</c:v>
                </c:pt>
                <c:pt idx="1542">
                  <c:v>2.7866361891204505E-2</c:v>
                </c:pt>
                <c:pt idx="1543">
                  <c:v>2.7849584559360707E-2</c:v>
                </c:pt>
                <c:pt idx="1544">
                  <c:v>2.7832813218084951E-2</c:v>
                </c:pt>
                <c:pt idx="1545">
                  <c:v>2.7816047867457172E-2</c:v>
                </c:pt>
                <c:pt idx="1546">
                  <c:v>2.7799288507477371E-2</c:v>
                </c:pt>
                <c:pt idx="1547">
                  <c:v>2.7782535137985676E-2</c:v>
                </c:pt>
                <c:pt idx="1548">
                  <c:v>2.7765787759141958E-2</c:v>
                </c:pt>
                <c:pt idx="1549">
                  <c:v>2.7749046370946218E-2</c:v>
                </c:pt>
                <c:pt idx="1550">
                  <c:v>2.7732310973318519E-2</c:v>
                </c:pt>
                <c:pt idx="1551">
                  <c:v>2.7715581566338798E-2</c:v>
                </c:pt>
                <c:pt idx="1552">
                  <c:v>2.7698858149927119E-2</c:v>
                </c:pt>
                <c:pt idx="1553">
                  <c:v>2.7682140724083482E-2</c:v>
                </c:pt>
                <c:pt idx="1554">
                  <c:v>2.7665429288887822E-2</c:v>
                </c:pt>
                <c:pt idx="1555">
                  <c:v>2.7648723844260203E-2</c:v>
                </c:pt>
                <c:pt idx="1556">
                  <c:v>2.7626723880345594E-2</c:v>
                </c:pt>
                <c:pt idx="1557">
                  <c:v>2.760817841924279E-2</c:v>
                </c:pt>
                <c:pt idx="1558">
                  <c:v>2.7596260018336594E-2</c:v>
                </c:pt>
                <c:pt idx="1559">
                  <c:v>2.7581961971749891E-2</c:v>
                </c:pt>
                <c:pt idx="1560">
                  <c:v>2.7565286480122353E-2</c:v>
                </c:pt>
                <c:pt idx="1561">
                  <c:v>2.7548616979062857E-2</c:v>
                </c:pt>
                <c:pt idx="1562">
                  <c:v>2.7531953468651338E-2</c:v>
                </c:pt>
                <c:pt idx="1563">
                  <c:v>2.7515295948727925E-2</c:v>
                </c:pt>
                <c:pt idx="1564">
                  <c:v>2.7498644419452489E-2</c:v>
                </c:pt>
                <c:pt idx="1565">
                  <c:v>2.7481998880825032E-2</c:v>
                </c:pt>
                <c:pt idx="1566">
                  <c:v>2.7465359332765615E-2</c:v>
                </c:pt>
                <c:pt idx="1567">
                  <c:v>2.7448725775274241E-2</c:v>
                </c:pt>
                <c:pt idx="1568">
                  <c:v>2.7432098208270972E-2</c:v>
                </c:pt>
                <c:pt idx="1569">
                  <c:v>2.7415476631995617E-2</c:v>
                </c:pt>
                <c:pt idx="1570">
                  <c:v>2.7398861046208367E-2</c:v>
                </c:pt>
                <c:pt idx="1571">
                  <c:v>2.7382251451069095E-2</c:v>
                </c:pt>
                <c:pt idx="1572">
                  <c:v>2.7365647846497865E-2</c:v>
                </c:pt>
                <c:pt idx="1573">
                  <c:v>2.734430915736219E-2</c:v>
                </c:pt>
                <c:pt idx="1574">
                  <c:v>2.7332458609139465E-2</c:v>
                </c:pt>
                <c:pt idx="1575">
                  <c:v>2.731587297627236E-2</c:v>
                </c:pt>
                <c:pt idx="1576">
                  <c:v>2.7299293334053232E-2</c:v>
                </c:pt>
                <c:pt idx="1577">
                  <c:v>2.7282719682402146E-2</c:v>
                </c:pt>
                <c:pt idx="1578">
                  <c:v>2.7266152021319101E-2</c:v>
                </c:pt>
                <c:pt idx="1579">
                  <c:v>2.7247224886899346E-2</c:v>
                </c:pt>
                <c:pt idx="1580">
                  <c:v>2.7230670062667883E-2</c:v>
                </c:pt>
                <c:pt idx="1581">
                  <c:v>2.7216484981478217E-2</c:v>
                </c:pt>
                <c:pt idx="1582">
                  <c:v>2.7197578386148891E-2</c:v>
                </c:pt>
                <c:pt idx="1583">
                  <c:v>2.7183403574504439E-2</c:v>
                </c:pt>
                <c:pt idx="1584">
                  <c:v>2.716687185690958E-2</c:v>
                </c:pt>
                <c:pt idx="1585">
                  <c:v>2.7150346129882763E-2</c:v>
                </c:pt>
                <c:pt idx="1586">
                  <c:v>2.7133826393344052E-2</c:v>
                </c:pt>
                <c:pt idx="1587">
                  <c:v>2.7117312647533254E-2</c:v>
                </c:pt>
                <c:pt idx="1588">
                  <c:v>2.7100804892130625E-2</c:v>
                </c:pt>
                <c:pt idx="1589">
                  <c:v>2.7084303127375975E-2</c:v>
                </c:pt>
                <c:pt idx="1590">
                  <c:v>2.7067807353189366E-2</c:v>
                </c:pt>
                <c:pt idx="1591">
                  <c:v>2.7051317569570799E-2</c:v>
                </c:pt>
                <c:pt idx="1592">
                  <c:v>2.7034833776520273E-2</c:v>
                </c:pt>
                <c:pt idx="1593">
                  <c:v>2.7018355973957853E-2</c:v>
                </c:pt>
                <c:pt idx="1594">
                  <c:v>2.7001884162123346E-2</c:v>
                </c:pt>
                <c:pt idx="1595">
                  <c:v>2.6985418340697009E-2</c:v>
                </c:pt>
                <c:pt idx="1596">
                  <c:v>2.696895850991865E-2</c:v>
                </c:pt>
                <c:pt idx="1597">
                  <c:v>2.6952504669708333E-2</c:v>
                </c:pt>
                <c:pt idx="1598">
                  <c:v>2.6936056819986121E-2</c:v>
                </c:pt>
                <c:pt idx="1599">
                  <c:v>2.6919614960911886E-2</c:v>
                </c:pt>
                <c:pt idx="1600">
                  <c:v>2.6903179092405693E-2</c:v>
                </c:pt>
                <c:pt idx="1601">
                  <c:v>2.6886749214387606E-2</c:v>
                </c:pt>
                <c:pt idx="1602">
                  <c:v>2.6870325326857625E-2</c:v>
                </c:pt>
                <c:pt idx="1603">
                  <c:v>2.6853907430135493E-2</c:v>
                </c:pt>
                <c:pt idx="1604">
                  <c:v>2.6837495523741595E-2</c:v>
                </c:pt>
                <c:pt idx="1605">
                  <c:v>2.6821089607995674E-2</c:v>
                </c:pt>
                <c:pt idx="1606">
                  <c:v>2.6804689682817795E-2</c:v>
                </c:pt>
                <c:pt idx="1607">
                  <c:v>2.6788295748207958E-2</c:v>
                </c:pt>
                <c:pt idx="1608">
                  <c:v>2.6769567158249075E-2</c:v>
                </c:pt>
                <c:pt idx="1609">
                  <c:v>2.6753186060490819E-2</c:v>
                </c:pt>
                <c:pt idx="1610">
                  <c:v>2.6736810953300605E-2</c:v>
                </c:pt>
                <c:pt idx="1611">
                  <c:v>2.672277991512928E-2</c:v>
                </c:pt>
                <c:pt idx="1612">
                  <c:v>2.6706415933279715E-2</c:v>
                </c:pt>
                <c:pt idx="1613">
                  <c:v>2.6690057941918255E-2</c:v>
                </c:pt>
                <c:pt idx="1614">
                  <c:v>2.6673705941204773E-2</c:v>
                </c:pt>
                <c:pt idx="1615">
                  <c:v>2.6657359930979396E-2</c:v>
                </c:pt>
                <c:pt idx="1616">
                  <c:v>2.6641019911242125E-2</c:v>
                </c:pt>
                <c:pt idx="1617">
                  <c:v>2.6624685882152832E-2</c:v>
                </c:pt>
                <c:pt idx="1618">
                  <c:v>2.6608357843471708E-2</c:v>
                </c:pt>
                <c:pt idx="1619">
                  <c:v>2.6592035795438562E-2</c:v>
                </c:pt>
                <c:pt idx="1620">
                  <c:v>2.6575719737973458E-2</c:v>
                </c:pt>
                <c:pt idx="1621">
                  <c:v>2.6559409671076395E-2</c:v>
                </c:pt>
                <c:pt idx="1622">
                  <c:v>2.6543105594667438E-2</c:v>
                </c:pt>
                <c:pt idx="1623">
                  <c:v>2.6522152013077616E-2</c:v>
                </c:pt>
                <c:pt idx="1624">
                  <c:v>2.6510515413553648E-2</c:v>
                </c:pt>
                <c:pt idx="1625">
                  <c:v>2.6494229308688944E-2</c:v>
                </c:pt>
                <c:pt idx="1626">
                  <c:v>2.6477949194472217E-2</c:v>
                </c:pt>
                <c:pt idx="1627">
                  <c:v>2.6461675070743595E-2</c:v>
                </c:pt>
                <c:pt idx="1628">
                  <c:v>2.6445406937583016E-2</c:v>
                </c:pt>
                <c:pt idx="1629">
                  <c:v>2.642682212069758E-2</c:v>
                </c:pt>
                <c:pt idx="1630">
                  <c:v>2.6410566824468518E-2</c:v>
                </c:pt>
                <c:pt idx="1631">
                  <c:v>2.6396638481269719E-2</c:v>
                </c:pt>
                <c:pt idx="1632">
                  <c:v>2.6380394310381305E-2</c:v>
                </c:pt>
                <c:pt idx="1633">
                  <c:v>2.636415612974119E-2</c:v>
                </c:pt>
                <c:pt idx="1634">
                  <c:v>2.6345605544593198E-2</c:v>
                </c:pt>
                <c:pt idx="1635">
                  <c:v>2.6331697740484827E-2</c:v>
                </c:pt>
                <c:pt idx="1636">
                  <c:v>2.6315477531548837E-2</c:v>
                </c:pt>
                <c:pt idx="1637">
                  <c:v>2.6299263313180887E-2</c:v>
                </c:pt>
                <c:pt idx="1638">
                  <c:v>2.628305508538098E-2</c:v>
                </c:pt>
                <c:pt idx="1639">
                  <c:v>2.6266852848069178E-2</c:v>
                </c:pt>
                <c:pt idx="1640">
                  <c:v>2.6250656601245481E-2</c:v>
                </c:pt>
                <c:pt idx="1641">
                  <c:v>2.6234466345069762E-2</c:v>
                </c:pt>
                <c:pt idx="1642">
                  <c:v>2.6218282079302213E-2</c:v>
                </c:pt>
                <c:pt idx="1643">
                  <c:v>2.6202103804262578E-2</c:v>
                </c:pt>
                <c:pt idx="1644">
                  <c:v>2.6185931519471239E-2</c:v>
                </c:pt>
                <c:pt idx="1645">
                  <c:v>2.6169765225327879E-2</c:v>
                </c:pt>
                <c:pt idx="1646">
                  <c:v>2.6153604921672624E-2</c:v>
                </c:pt>
                <c:pt idx="1647">
                  <c:v>2.6137450608665347E-2</c:v>
                </c:pt>
                <c:pt idx="1648">
                  <c:v>2.6121302286066239E-2</c:v>
                </c:pt>
                <c:pt idx="1649">
                  <c:v>2.6105159954035173E-2</c:v>
                </c:pt>
                <c:pt idx="1650">
                  <c:v>2.6089023612572149E-2</c:v>
                </c:pt>
                <c:pt idx="1651">
                  <c:v>2.6072893261437358E-2</c:v>
                </c:pt>
                <c:pt idx="1652">
                  <c:v>2.605676890103048E-2</c:v>
                </c:pt>
                <c:pt idx="1653">
                  <c:v>2.6040650530951837E-2</c:v>
                </c:pt>
                <c:pt idx="1654">
                  <c:v>2.6024538151601107E-2</c:v>
                </c:pt>
                <c:pt idx="1655">
                  <c:v>2.6008431762658546E-2</c:v>
                </c:pt>
                <c:pt idx="1656">
                  <c:v>2.5992331364204091E-2</c:v>
                </c:pt>
                <c:pt idx="1657">
                  <c:v>2.5976236956317678E-2</c:v>
                </c:pt>
                <c:pt idx="1658">
                  <c:v>2.596014853891937E-2</c:v>
                </c:pt>
                <c:pt idx="1659">
                  <c:v>2.5944066112089104E-2</c:v>
                </c:pt>
                <c:pt idx="1660">
                  <c:v>2.5925693530952643E-2</c:v>
                </c:pt>
                <c:pt idx="1661">
                  <c:v>2.5911919229892888E-2</c:v>
                </c:pt>
                <c:pt idx="1662">
                  <c:v>2.5893560341323507E-2</c:v>
                </c:pt>
                <c:pt idx="1663">
                  <c:v>2.5879796309649095E-2</c:v>
                </c:pt>
                <c:pt idx="1664">
                  <c:v>2.5863743835419228E-2</c:v>
                </c:pt>
                <c:pt idx="1665">
                  <c:v>2.5847697351517596E-2</c:v>
                </c:pt>
                <c:pt idx="1666">
                  <c:v>2.5831656858184004E-2</c:v>
                </c:pt>
                <c:pt idx="1667">
                  <c:v>2.5815622355418455E-2</c:v>
                </c:pt>
                <c:pt idx="1668">
                  <c:v>2.5799593843141011E-2</c:v>
                </c:pt>
                <c:pt idx="1669">
                  <c:v>2.5783571321351673E-2</c:v>
                </c:pt>
                <c:pt idx="1670">
                  <c:v>2.5767554790130376E-2</c:v>
                </c:pt>
                <c:pt idx="1671">
                  <c:v>2.5751544249237313E-2</c:v>
                </c:pt>
                <c:pt idx="1672">
                  <c:v>2.5735539698992227E-2</c:v>
                </c:pt>
                <c:pt idx="1673">
                  <c:v>2.5719541139155311E-2</c:v>
                </c:pt>
                <c:pt idx="1674">
                  <c:v>2.5698980364712298E-2</c:v>
                </c:pt>
                <c:pt idx="1675">
                  <c:v>2.5687561991185603E-2</c:v>
                </c:pt>
                <c:pt idx="1676">
                  <c:v>2.567158140289294E-2</c:v>
                </c:pt>
                <c:pt idx="1677">
                  <c:v>2.5655606805088382E-2</c:v>
                </c:pt>
                <c:pt idx="1678">
                  <c:v>2.5639410789479733E-2</c:v>
                </c:pt>
                <c:pt idx="1679">
                  <c:v>2.5621395696182603E-2</c:v>
                </c:pt>
                <c:pt idx="1680">
                  <c:v>2.5603161019054355E-2</c:v>
                </c:pt>
                <c:pt idx="1681">
                  <c:v>2.5587212094793088E-2</c:v>
                </c:pt>
                <c:pt idx="1682">
                  <c:v>2.5573546356252308E-2</c:v>
                </c:pt>
                <c:pt idx="1683">
                  <c:v>2.5557608557251754E-2</c:v>
                </c:pt>
                <c:pt idx="1684">
                  <c:v>2.5541676748819242E-2</c:v>
                </c:pt>
                <c:pt idx="1685">
                  <c:v>2.5525750930714963E-2</c:v>
                </c:pt>
                <c:pt idx="1686">
                  <c:v>2.5507557331128083E-2</c:v>
                </c:pt>
                <c:pt idx="1687">
                  <c:v>2.5493917266130595E-2</c:v>
                </c:pt>
                <c:pt idx="1688">
                  <c:v>2.5478009419570569E-2</c:v>
                </c:pt>
                <c:pt idx="1689">
                  <c:v>2.5462107563578584E-2</c:v>
                </c:pt>
                <c:pt idx="1690">
                  <c:v>2.5446211697994769E-2</c:v>
                </c:pt>
                <c:pt idx="1691">
                  <c:v>2.543032182289906E-2</c:v>
                </c:pt>
                <c:pt idx="1692">
                  <c:v>2.541443793821152E-2</c:v>
                </c:pt>
                <c:pt idx="1693">
                  <c:v>2.5398560044171958E-2</c:v>
                </c:pt>
                <c:pt idx="1694">
                  <c:v>2.5382688140540566E-2</c:v>
                </c:pt>
                <c:pt idx="1695">
                  <c:v>2.5366822227397279E-2</c:v>
                </c:pt>
                <c:pt idx="1696">
                  <c:v>2.5350962304742097E-2</c:v>
                </c:pt>
                <c:pt idx="1697">
                  <c:v>2.5335108372495085E-2</c:v>
                </c:pt>
                <c:pt idx="1698">
                  <c:v>2.5319260430816115E-2</c:v>
                </c:pt>
                <c:pt idx="1699">
                  <c:v>2.5303418479545314E-2</c:v>
                </c:pt>
                <c:pt idx="1700">
                  <c:v>2.5287582518842555E-2</c:v>
                </c:pt>
                <c:pt idx="1701">
                  <c:v>2.5271752548547965E-2</c:v>
                </c:pt>
                <c:pt idx="1702">
                  <c:v>2.5255928568901354E-2</c:v>
                </c:pt>
                <c:pt idx="1703">
                  <c:v>2.5240110579582975E-2</c:v>
                </c:pt>
                <c:pt idx="1704">
                  <c:v>2.5224298580672766E-2</c:v>
                </c:pt>
                <c:pt idx="1705">
                  <c:v>2.5208492572330599E-2</c:v>
                </c:pt>
                <c:pt idx="1706">
                  <c:v>2.5192692554476537E-2</c:v>
                </c:pt>
                <c:pt idx="1707">
                  <c:v>2.5176898527030644E-2</c:v>
                </c:pt>
                <c:pt idx="1708">
                  <c:v>2.5161110490152794E-2</c:v>
                </c:pt>
                <c:pt idx="1709">
                  <c:v>2.5145329743043732E-2</c:v>
                </c:pt>
                <c:pt idx="1710">
                  <c:v>2.5129592666202072E-2</c:v>
                </c:pt>
                <c:pt idx="1711">
                  <c:v>2.5113916150436566E-2</c:v>
                </c:pt>
                <c:pt idx="1712">
                  <c:v>2.5090680982790659E-2</c:v>
                </c:pt>
                <c:pt idx="1713">
                  <c:v>2.5075630037409979E-2</c:v>
                </c:pt>
                <c:pt idx="1714">
                  <c:v>2.5065041366536533E-2</c:v>
                </c:pt>
                <c:pt idx="1715">
                  <c:v>2.5049615747034792E-2</c:v>
                </c:pt>
                <c:pt idx="1716">
                  <c:v>2.5034250688689141E-2</c:v>
                </c:pt>
                <c:pt idx="1717">
                  <c:v>2.501894619149958E-2</c:v>
                </c:pt>
                <c:pt idx="1718">
                  <c:v>2.5003702255386173E-2</c:v>
                </c:pt>
                <c:pt idx="1719">
                  <c:v>2.4988518880428856E-2</c:v>
                </c:pt>
                <c:pt idx="1720">
                  <c:v>2.4973396066547693E-2</c:v>
                </c:pt>
                <c:pt idx="1721">
                  <c:v>2.4958333813742684E-2</c:v>
                </c:pt>
                <c:pt idx="1722">
                  <c:v>2.4943332122013828E-2</c:v>
                </c:pt>
                <c:pt idx="1723">
                  <c:v>2.4928390991441063E-2</c:v>
                </c:pt>
                <c:pt idx="1724">
                  <c:v>2.4913510421944451E-2</c:v>
                </c:pt>
                <c:pt idx="1725">
                  <c:v>2.4898690413444058E-2</c:v>
                </c:pt>
                <c:pt idx="1726">
                  <c:v>2.4883930966099754E-2</c:v>
                </c:pt>
                <c:pt idx="1727">
                  <c:v>2.4869232079671733E-2</c:v>
                </c:pt>
                <c:pt idx="1728">
                  <c:v>2.4854593754319865E-2</c:v>
                </c:pt>
                <c:pt idx="1729">
                  <c:v>2.4835500470112848E-2</c:v>
                </c:pt>
                <c:pt idx="1730">
                  <c:v>2.4823429844467171E-2</c:v>
                </c:pt>
                <c:pt idx="1731">
                  <c:v>2.4811042144641249E-2</c:v>
                </c:pt>
                <c:pt idx="1732">
                  <c:v>2.4796646063514061E-2</c:v>
                </c:pt>
                <c:pt idx="1733">
                  <c:v>2.4782310543303154E-2</c:v>
                </c:pt>
                <c:pt idx="1734">
                  <c:v>2.4767870367727873E-2</c:v>
                </c:pt>
                <c:pt idx="1735">
                  <c:v>2.4751795501449791E-2</c:v>
                </c:pt>
                <c:pt idx="1736">
                  <c:v>2.4735319719537685E-2</c:v>
                </c:pt>
                <c:pt idx="1737">
                  <c:v>2.4723102599994995E-2</c:v>
                </c:pt>
                <c:pt idx="1738">
                  <c:v>2.4707241781936062E-2</c:v>
                </c:pt>
                <c:pt idx="1739">
                  <c:v>2.4693293668685001E-2</c:v>
                </c:pt>
                <c:pt idx="1740">
                  <c:v>2.4679406125756032E-2</c:v>
                </c:pt>
                <c:pt idx="1741">
                  <c:v>2.4665579153149153E-2</c:v>
                </c:pt>
                <c:pt idx="1742">
                  <c:v>2.4651812750837721E-2</c:v>
                </c:pt>
                <c:pt idx="1743">
                  <c:v>2.4638106918848379E-2</c:v>
                </c:pt>
                <c:pt idx="1744">
                  <c:v>2.4624461657047902E-2</c:v>
                </c:pt>
                <c:pt idx="1745">
                  <c:v>2.4610876965516226E-2</c:v>
                </c:pt>
                <c:pt idx="1746">
                  <c:v>2.459735284420006E-2</c:v>
                </c:pt>
                <c:pt idx="1747">
                  <c:v>2.4583889293099404E-2</c:v>
                </c:pt>
                <c:pt idx="1748">
                  <c:v>2.4570486312160966E-2</c:v>
                </c:pt>
                <c:pt idx="1749">
                  <c:v>2.4557143901358103E-2</c:v>
                </c:pt>
                <c:pt idx="1750">
                  <c:v>2.4543862060717458E-2</c:v>
                </c:pt>
                <c:pt idx="1751">
                  <c:v>2.4530640790185743E-2</c:v>
                </c:pt>
                <c:pt idx="1752">
                  <c:v>2.4517480089709665E-2</c:v>
                </c:pt>
                <c:pt idx="1753">
                  <c:v>2.4504379959342515E-2</c:v>
                </c:pt>
                <c:pt idx="1754">
                  <c:v>2.4491340399004358E-2</c:v>
                </c:pt>
                <c:pt idx="1755">
                  <c:v>2.4478361408748484E-2</c:v>
                </c:pt>
                <c:pt idx="1756">
                  <c:v>2.4465442988468311E-2</c:v>
                </c:pt>
                <c:pt idx="1757">
                  <c:v>2.4452585138217131E-2</c:v>
                </c:pt>
                <c:pt idx="1758">
                  <c:v>2.4439787857915007E-2</c:v>
                </c:pt>
                <c:pt idx="1759">
                  <c:v>2.4427051147535295E-2</c:v>
                </c:pt>
                <c:pt idx="1760">
                  <c:v>2.4414375007157929E-2</c:v>
                </c:pt>
                <c:pt idx="1761">
                  <c:v>2.4401759436649684E-2</c:v>
                </c:pt>
                <c:pt idx="1762">
                  <c:v>2.4389204436090495E-2</c:v>
                </c:pt>
                <c:pt idx="1763">
                  <c:v>2.4376710005373781E-2</c:v>
                </c:pt>
                <c:pt idx="1764">
                  <c:v>2.435184526072387E-2</c:v>
                </c:pt>
                <c:pt idx="1765">
                  <c:v>2.4343213058051205E-2</c:v>
                </c:pt>
                <c:pt idx="1766">
                  <c:v>2.4334437985542579E-2</c:v>
                </c:pt>
                <c:pt idx="1767">
                  <c:v>2.4322204793323365E-2</c:v>
                </c:pt>
                <c:pt idx="1768">
                  <c:v>2.4310032161780626E-2</c:v>
                </c:pt>
                <c:pt idx="1769">
                  <c:v>2.4297920091074232E-2</c:v>
                </c:pt>
                <c:pt idx="1770">
                  <c:v>2.4285868581124248E-2</c:v>
                </c:pt>
                <c:pt idx="1771">
                  <c:v>2.4273877631850738E-2</c:v>
                </c:pt>
                <c:pt idx="1772">
                  <c:v>2.4261947243493509E-2</c:v>
                </c:pt>
                <c:pt idx="1773">
                  <c:v>2.4250077415812754E-2</c:v>
                </c:pt>
                <c:pt idx="1774">
                  <c:v>2.4238268148728537E-2</c:v>
                </c:pt>
                <c:pt idx="1775">
                  <c:v>2.4226519442400729E-2</c:v>
                </c:pt>
                <c:pt idx="1776">
                  <c:v>2.4214831296829331E-2</c:v>
                </c:pt>
                <c:pt idx="1777">
                  <c:v>2.4203203712094279E-2</c:v>
                </c:pt>
                <c:pt idx="1778">
                  <c:v>2.4188342947315533E-2</c:v>
                </c:pt>
                <c:pt idx="1779">
                  <c:v>2.4180130224493723E-2</c:v>
                </c:pt>
                <c:pt idx="1780">
                  <c:v>2.4168684321868028E-2</c:v>
                </c:pt>
                <c:pt idx="1781">
                  <c:v>2.415729897983887E-2</c:v>
                </c:pt>
                <c:pt idx="1782">
                  <c:v>2.4144361316338347E-2</c:v>
                </c:pt>
                <c:pt idx="1783">
                  <c:v>2.4134709977809976E-2</c:v>
                </c:pt>
                <c:pt idx="1784">
                  <c:v>2.4121910738781338E-2</c:v>
                </c:pt>
                <c:pt idx="1785">
                  <c:v>2.4110776290937608E-2</c:v>
                </c:pt>
                <c:pt idx="1786">
                  <c:v>2.4101280679920123E-2</c:v>
                </c:pt>
                <c:pt idx="1787">
                  <c:v>2.4090258701949807E-2</c:v>
                </c:pt>
                <c:pt idx="1788">
                  <c:v>2.4079297284576029E-2</c:v>
                </c:pt>
                <c:pt idx="1789">
                  <c:v>2.4066844106407359E-2</c:v>
                </c:pt>
                <c:pt idx="1790">
                  <c:v>2.4057556131857893E-2</c:v>
                </c:pt>
                <c:pt idx="1791">
                  <c:v>2.40467763964336E-2</c:v>
                </c:pt>
                <c:pt idx="1792">
                  <c:v>2.4036057221765716E-2</c:v>
                </c:pt>
                <c:pt idx="1793">
                  <c:v>2.4025398607534498E-2</c:v>
                </c:pt>
                <c:pt idx="1794">
                  <c:v>2.4014800553979754E-2</c:v>
                </c:pt>
                <c:pt idx="1795">
                  <c:v>2.4004263061101483E-2</c:v>
                </c:pt>
                <c:pt idx="1796">
                  <c:v>2.399378612881975E-2</c:v>
                </c:pt>
                <c:pt idx="1797">
                  <c:v>2.3983369757054618E-2</c:v>
                </c:pt>
                <c:pt idx="1798">
                  <c:v>2.397301394596596E-2</c:v>
                </c:pt>
                <c:pt idx="1799">
                  <c:v>2.3962718695473839E-2</c:v>
                </c:pt>
                <c:pt idx="1800">
                  <c:v>2.3952484005578256E-2</c:v>
                </c:pt>
                <c:pt idx="1801">
                  <c:v>2.3942309876279211E-2</c:v>
                </c:pt>
                <c:pt idx="1802">
                  <c:v>2.3932196307496767E-2</c:v>
                </c:pt>
                <c:pt idx="1803">
                  <c:v>2.3922143299310861E-2</c:v>
                </c:pt>
                <c:pt idx="1804">
                  <c:v>2.3912150851721492E-2</c:v>
                </c:pt>
                <c:pt idx="1805">
                  <c:v>2.3902218964648725E-2</c:v>
                </c:pt>
                <c:pt idx="1806">
                  <c:v>2.3892347638172495E-2</c:v>
                </c:pt>
                <c:pt idx="1807">
                  <c:v>2.3882536872212867E-2</c:v>
                </c:pt>
                <c:pt idx="1808">
                  <c:v>2.3872786666849777E-2</c:v>
                </c:pt>
                <c:pt idx="1809">
                  <c:v>2.3863097021923352E-2</c:v>
                </c:pt>
                <c:pt idx="1810">
                  <c:v>2.3853467937833273E-2</c:v>
                </c:pt>
                <c:pt idx="1811">
                  <c:v>2.3843899413940051E-2</c:v>
                </c:pt>
                <c:pt idx="1812">
                  <c:v>2.3834391450643366E-2</c:v>
                </c:pt>
                <c:pt idx="1813">
                  <c:v>2.382494404794322E-2</c:v>
                </c:pt>
                <c:pt idx="1814">
                  <c:v>2.3815557205759674E-2</c:v>
                </c:pt>
                <c:pt idx="1815">
                  <c:v>2.3806230924092731E-2</c:v>
                </c:pt>
                <c:pt idx="1816">
                  <c:v>2.3787890872575268E-2</c:v>
                </c:pt>
                <c:pt idx="1817">
                  <c:v>2.378383351232749E-2</c:v>
                </c:pt>
                <c:pt idx="1818">
                  <c:v>2.3777314014346018E-2</c:v>
                </c:pt>
                <c:pt idx="1819">
                  <c:v>2.3768238626145077E-2</c:v>
                </c:pt>
                <c:pt idx="1820">
                  <c:v>2.3759223798460738E-2</c:v>
                </c:pt>
                <c:pt idx="1821">
                  <c:v>2.3750269531293E-2</c:v>
                </c:pt>
                <c:pt idx="1822">
                  <c:v>2.3741375824641864E-2</c:v>
                </c:pt>
                <c:pt idx="1823">
                  <c:v>2.3732542678427393E-2</c:v>
                </c:pt>
                <c:pt idx="1824">
                  <c:v>2.3723770092569652E-2</c:v>
                </c:pt>
                <c:pt idx="1825">
                  <c:v>2.3715058067228512E-2</c:v>
                </c:pt>
                <c:pt idx="1826">
                  <c:v>2.3706406602403973E-2</c:v>
                </c:pt>
                <c:pt idx="1827">
                  <c:v>2.3697815698096036E-2</c:v>
                </c:pt>
                <c:pt idx="1828">
                  <c:v>2.3689285354064893E-2</c:v>
                </c:pt>
                <c:pt idx="1829">
                  <c:v>2.3678406755882619E-2</c:v>
                </c:pt>
                <c:pt idx="1830">
                  <c:v>2.3672406347632347E-2</c:v>
                </c:pt>
                <c:pt idx="1831">
                  <c:v>2.3664057685151008E-2</c:v>
                </c:pt>
                <c:pt idx="1832">
                  <c:v>2.3655769582946462E-2</c:v>
                </c:pt>
                <c:pt idx="1833">
                  <c:v>2.3647542041258518E-2</c:v>
                </c:pt>
                <c:pt idx="1834">
                  <c:v>2.3638409050694698E-2</c:v>
                </c:pt>
                <c:pt idx="1835">
                  <c:v>2.3630115522710327E-2</c:v>
                </c:pt>
                <c:pt idx="1836">
                  <c:v>2.3622078313811912E-2</c:v>
                </c:pt>
                <c:pt idx="1837">
                  <c:v>2.3615237478713524E-2</c:v>
                </c:pt>
                <c:pt idx="1838">
                  <c:v>2.3607312739049036E-2</c:v>
                </c:pt>
                <c:pt idx="1839">
                  <c:v>2.3599448559901148E-2</c:v>
                </c:pt>
                <c:pt idx="1840">
                  <c:v>2.359164494110999E-2</c:v>
                </c:pt>
                <c:pt idx="1841">
                  <c:v>2.3582800675230331E-2</c:v>
                </c:pt>
                <c:pt idx="1842">
                  <c:v>2.3576219384757735E-2</c:v>
                </c:pt>
                <c:pt idx="1843">
                  <c:v>2.3568597447196638E-2</c:v>
                </c:pt>
                <c:pt idx="1844">
                  <c:v>2.3561036070072205E-2</c:v>
                </c:pt>
                <c:pt idx="1845">
                  <c:v>2.3553535253144631E-2</c:v>
                </c:pt>
                <c:pt idx="1846">
                  <c:v>2.3546094996733657E-2</c:v>
                </c:pt>
                <c:pt idx="1847">
                  <c:v>2.3538715300679414E-2</c:v>
                </c:pt>
                <c:pt idx="1848">
                  <c:v>2.3531396164981899E-2</c:v>
                </c:pt>
                <c:pt idx="1849">
                  <c:v>2.352413758972105E-2</c:v>
                </c:pt>
                <c:pt idx="1850">
                  <c:v>2.3516939574736995E-2</c:v>
                </c:pt>
                <c:pt idx="1851">
                  <c:v>2.3509802120189605E-2</c:v>
                </c:pt>
                <c:pt idx="1852">
                  <c:v>2.3502725225919008E-2</c:v>
                </c:pt>
                <c:pt idx="1853">
                  <c:v>2.3495708892085077E-2</c:v>
                </c:pt>
                <c:pt idx="1854">
                  <c:v>2.3488753118607875E-2</c:v>
                </c:pt>
                <c:pt idx="1855">
                  <c:v>2.3481857905487402E-2</c:v>
                </c:pt>
                <c:pt idx="1856">
                  <c:v>2.3475023252723659E-2</c:v>
                </c:pt>
                <c:pt idx="1857">
                  <c:v>2.3468249160156773E-2</c:v>
                </c:pt>
                <c:pt idx="1858">
                  <c:v>2.3461535628026553E-2</c:v>
                </c:pt>
                <c:pt idx="1859">
                  <c:v>2.3454882656253062E-2</c:v>
                </c:pt>
                <c:pt idx="1860">
                  <c:v>2.3448290244836301E-2</c:v>
                </c:pt>
                <c:pt idx="1861">
                  <c:v>2.3441758393616396E-2</c:v>
                </c:pt>
                <c:pt idx="1862">
                  <c:v>2.3435287102833158E-2</c:v>
                </c:pt>
                <c:pt idx="1863">
                  <c:v>2.3428876372406648E-2</c:v>
                </c:pt>
                <c:pt idx="1864">
                  <c:v>2.3422526202256932E-2</c:v>
                </c:pt>
                <c:pt idx="1865">
                  <c:v>2.3416236592463946E-2</c:v>
                </c:pt>
                <c:pt idx="1866">
                  <c:v>2.3410007542947753E-2</c:v>
                </c:pt>
                <c:pt idx="1867">
                  <c:v>2.3403839053708353E-2</c:v>
                </c:pt>
                <c:pt idx="1868">
                  <c:v>2.3392543958129508E-2</c:v>
                </c:pt>
                <c:pt idx="1869">
                  <c:v>2.338977522576613E-2</c:v>
                </c:pt>
                <c:pt idx="1870">
                  <c:v>2.3384846633192069E-2</c:v>
                </c:pt>
                <c:pt idx="1871">
                  <c:v>2.3378929036619311E-2</c:v>
                </c:pt>
                <c:pt idx="1872">
                  <c:v>2.3373072000483219E-2</c:v>
                </c:pt>
                <c:pt idx="1873">
                  <c:v>2.3367275524384112E-2</c:v>
                </c:pt>
                <c:pt idx="1874">
                  <c:v>2.3361539608801607E-2</c:v>
                </c:pt>
                <c:pt idx="1875">
                  <c:v>2.3355864253415959E-2</c:v>
                </c:pt>
                <c:pt idx="1876">
                  <c:v>2.3350249458307104E-2</c:v>
                </c:pt>
                <c:pt idx="1877">
                  <c:v>2.3344695223475043E-2</c:v>
                </c:pt>
                <c:pt idx="1878">
                  <c:v>2.3339201548999711E-2</c:v>
                </c:pt>
                <c:pt idx="1879">
                  <c:v>2.3333768434721236E-2</c:v>
                </c:pt>
                <c:pt idx="1880">
                  <c:v>2.3328395880639619E-2</c:v>
                </c:pt>
                <c:pt idx="1881">
                  <c:v>2.3323083886914731E-2</c:v>
                </c:pt>
                <c:pt idx="1882">
                  <c:v>2.3317832453546572E-2</c:v>
                </c:pt>
                <c:pt idx="1883">
                  <c:v>2.3312641580295335E-2</c:v>
                </c:pt>
                <c:pt idx="1884">
                  <c:v>2.3306840263188633E-2</c:v>
                </c:pt>
                <c:pt idx="1885">
                  <c:v>2.330244151462324E-2</c:v>
                </c:pt>
                <c:pt idx="1886">
                  <c:v>2.3297432322282319E-2</c:v>
                </c:pt>
                <c:pt idx="1887">
                  <c:v>2.3292483690138255E-2</c:v>
                </c:pt>
                <c:pt idx="1888">
                  <c:v>2.3287595618191048E-2</c:v>
                </c:pt>
                <c:pt idx="1889">
                  <c:v>2.3283178632973467E-2</c:v>
                </c:pt>
                <c:pt idx="1890">
                  <c:v>2.3277325105750535E-2</c:v>
                </c:pt>
                <c:pt idx="1891">
                  <c:v>2.3272801036924307E-2</c:v>
                </c:pt>
                <c:pt idx="1892">
                  <c:v>2.3267990186592868E-2</c:v>
                </c:pt>
                <c:pt idx="1893">
                  <c:v>2.3264696366676052E-2</c:v>
                </c:pt>
                <c:pt idx="1894">
                  <c:v>2.325912132009833E-2</c:v>
                </c:pt>
                <c:pt idx="1895">
                  <c:v>2.3254682550852834E-2</c:v>
                </c:pt>
                <c:pt idx="1896">
                  <c:v>2.3250304349744511E-2</c:v>
                </c:pt>
                <c:pt idx="1897">
                  <c:v>2.3245986716773359E-2</c:v>
                </c:pt>
                <c:pt idx="1898">
                  <c:v>2.3241729651992671E-2</c:v>
                </c:pt>
                <c:pt idx="1899">
                  <c:v>2.323753315532251E-2</c:v>
                </c:pt>
                <c:pt idx="1900">
                  <c:v>2.3233397226816166E-2</c:v>
                </c:pt>
                <c:pt idx="1901">
                  <c:v>2.3229321866393704E-2</c:v>
                </c:pt>
                <c:pt idx="1902">
                  <c:v>2.3225307074161705E-2</c:v>
                </c:pt>
                <c:pt idx="1903">
                  <c:v>2.3221352850013588E-2</c:v>
                </c:pt>
                <c:pt idx="1904">
                  <c:v>2.3217459194002643E-2</c:v>
                </c:pt>
                <c:pt idx="1905">
                  <c:v>2.321362610607558E-2</c:v>
                </c:pt>
                <c:pt idx="1906">
                  <c:v>2.3209853586232398E-2</c:v>
                </c:pt>
                <c:pt idx="1907">
                  <c:v>2.3206141634499744E-2</c:v>
                </c:pt>
                <c:pt idx="1908">
                  <c:v>2.3202490250850971E-2</c:v>
                </c:pt>
                <c:pt idx="1909">
                  <c:v>2.3198899435312725E-2</c:v>
                </c:pt>
                <c:pt idx="1910">
                  <c:v>2.3195369187805071E-2</c:v>
                </c:pt>
                <c:pt idx="1911">
                  <c:v>2.3191899508407943E-2</c:v>
                </c:pt>
                <c:pt idx="1912">
                  <c:v>2.3188490397068051E-2</c:v>
                </c:pt>
                <c:pt idx="1913">
                  <c:v>2.3185141853785396E-2</c:v>
                </c:pt>
                <c:pt idx="1914">
                  <c:v>2.3181853878586622E-2</c:v>
                </c:pt>
                <c:pt idx="1915">
                  <c:v>2.3178626471391794E-2</c:v>
                </c:pt>
                <c:pt idx="1916">
                  <c:v>2.3175459632254203E-2</c:v>
                </c:pt>
                <c:pt idx="1917">
                  <c:v>2.3172353361200493E-2</c:v>
                </c:pt>
                <c:pt idx="1918">
                  <c:v>2.3169307658124083E-2</c:v>
                </c:pt>
                <c:pt idx="1919">
                  <c:v>2.3166857318652756E-2</c:v>
                </c:pt>
                <c:pt idx="1920">
                  <c:v>2.3161082946892009E-2</c:v>
                </c:pt>
                <c:pt idx="1921">
                  <c:v>2.3157834944864675E-2</c:v>
                </c:pt>
                <c:pt idx="1922">
                  <c:v>2.3155450852021531E-2</c:v>
                </c:pt>
                <c:pt idx="1923">
                  <c:v>2.3152725644761674E-2</c:v>
                </c:pt>
                <c:pt idx="1924">
                  <c:v>2.315006099777861E-2</c:v>
                </c:pt>
                <c:pt idx="1925">
                  <c:v>2.3147456910992403E-2</c:v>
                </c:pt>
                <c:pt idx="1926">
                  <c:v>2.3144913384243182E-2</c:v>
                </c:pt>
                <c:pt idx="1927">
                  <c:v>2.3142430417770754E-2</c:v>
                </c:pt>
                <c:pt idx="1928">
                  <c:v>2.3140008011415247E-2</c:v>
                </c:pt>
                <c:pt idx="1929">
                  <c:v>2.3137646165336534E-2</c:v>
                </c:pt>
                <c:pt idx="1930">
                  <c:v>2.3135344879294806E-2</c:v>
                </c:pt>
                <c:pt idx="1931">
                  <c:v>2.3133104153449935E-2</c:v>
                </c:pt>
                <c:pt idx="1932">
                  <c:v>2.3130923987881857E-2</c:v>
                </c:pt>
                <c:pt idx="1933">
                  <c:v>2.3128804382430701E-2</c:v>
                </c:pt>
                <c:pt idx="1934">
                  <c:v>2.312616816174895E-2</c:v>
                </c:pt>
                <c:pt idx="1935">
                  <c:v>2.3124746851959088E-2</c:v>
                </c:pt>
                <c:pt idx="1936">
                  <c:v>2.3122808927098504E-2</c:v>
                </c:pt>
                <c:pt idx="1937">
                  <c:v>2.3120668311014114E-2</c:v>
                </c:pt>
                <c:pt idx="1938">
                  <c:v>2.3119114757648163E-2</c:v>
                </c:pt>
                <c:pt idx="1939">
                  <c:v>2.3117358513138342E-2</c:v>
                </c:pt>
                <c:pt idx="1940">
                  <c:v>2.311542553192325E-2</c:v>
                </c:pt>
                <c:pt idx="1941">
                  <c:v>2.3113799059206741E-2</c:v>
                </c:pt>
                <c:pt idx="1942">
                  <c:v>2.3112453140710087E-2</c:v>
                </c:pt>
                <c:pt idx="1943">
                  <c:v>2.3110939136827824E-2</c:v>
                </c:pt>
                <c:pt idx="1944">
                  <c:v>2.3109485693222354E-2</c:v>
                </c:pt>
                <c:pt idx="1945">
                  <c:v>2.3107898770069468E-2</c:v>
                </c:pt>
                <c:pt idx="1946">
                  <c:v>2.3106760486282241E-2</c:v>
                </c:pt>
                <c:pt idx="1947">
                  <c:v>2.3105488723187406E-2</c:v>
                </c:pt>
                <c:pt idx="1948">
                  <c:v>2.3104277520129557E-2</c:v>
                </c:pt>
                <c:pt idx="1949">
                  <c:v>2.3103126877188629E-2</c:v>
                </c:pt>
                <c:pt idx="1950">
                  <c:v>2.3102036794524494E-2</c:v>
                </c:pt>
                <c:pt idx="1951">
                  <c:v>2.3101007271897345E-2</c:v>
                </c:pt>
                <c:pt idx="1952">
                  <c:v>2.3100038309467052E-2</c:v>
                </c:pt>
                <c:pt idx="1953">
                  <c:v>2.3099129907233618E-2</c:v>
                </c:pt>
                <c:pt idx="1954">
                  <c:v>2.3098282065117104E-2</c:v>
                </c:pt>
                <c:pt idx="1955">
                  <c:v>2.3097494783197448E-2</c:v>
                </c:pt>
                <c:pt idx="1956">
                  <c:v>2.3096768061314776E-2</c:v>
                </c:pt>
                <c:pt idx="1957">
                  <c:v>2.3096101899708898E-2</c:v>
                </c:pt>
                <c:pt idx="1958">
                  <c:v>2.3095496298219942E-2</c:v>
                </c:pt>
                <c:pt idx="1959">
                  <c:v>2.3094951256847907E-2</c:v>
                </c:pt>
                <c:pt idx="1960">
                  <c:v>2.3094466775672728E-2</c:v>
                </c:pt>
                <c:pt idx="1961">
                  <c:v>2.3094042854614472E-2</c:v>
                </c:pt>
                <c:pt idx="1962">
                  <c:v>2.3093679493753072E-2</c:v>
                </c:pt>
                <c:pt idx="1963">
                  <c:v>2.3093376693008594E-2</c:v>
                </c:pt>
                <c:pt idx="1964">
                  <c:v>2.3093134452301101E-2</c:v>
                </c:pt>
                <c:pt idx="1965">
                  <c:v>2.3092952771950337E-2</c:v>
                </c:pt>
                <c:pt idx="1966">
                  <c:v>2.3092831651636558E-2</c:v>
                </c:pt>
                <c:pt idx="1967">
                  <c:v>2.3092771091439701E-2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275776"/>
        <c:axId val="129277312"/>
      </c:lineChart>
      <c:dateAx>
        <c:axId val="129275776"/>
        <c:scaling>
          <c:orientation val="minMax"/>
          <c:max val="4307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27731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29277312"/>
        <c:scaling>
          <c:orientation val="minMax"/>
          <c:max val="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2927577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42339</c:v>
                </c:pt>
                <c:pt idx="1">
                  <c:v>42340</c:v>
                </c:pt>
                <c:pt idx="2">
                  <c:v>42341</c:v>
                </c:pt>
                <c:pt idx="3">
                  <c:v>42342</c:v>
                </c:pt>
                <c:pt idx="4">
                  <c:v>42345</c:v>
                </c:pt>
                <c:pt idx="5">
                  <c:v>42346</c:v>
                </c:pt>
                <c:pt idx="6">
                  <c:v>42347</c:v>
                </c:pt>
                <c:pt idx="7">
                  <c:v>42348</c:v>
                </c:pt>
                <c:pt idx="8">
                  <c:v>42349</c:v>
                </c:pt>
                <c:pt idx="9">
                  <c:v>42352</c:v>
                </c:pt>
                <c:pt idx="10">
                  <c:v>42353</c:v>
                </c:pt>
                <c:pt idx="11">
                  <c:v>42354</c:v>
                </c:pt>
                <c:pt idx="12">
                  <c:v>42355</c:v>
                </c:pt>
                <c:pt idx="13">
                  <c:v>42356</c:v>
                </c:pt>
                <c:pt idx="14">
                  <c:v>42359</c:v>
                </c:pt>
                <c:pt idx="15">
                  <c:v>42360</c:v>
                </c:pt>
                <c:pt idx="16">
                  <c:v>42361</c:v>
                </c:pt>
                <c:pt idx="17">
                  <c:v>42366</c:v>
                </c:pt>
                <c:pt idx="18">
                  <c:v>42367</c:v>
                </c:pt>
                <c:pt idx="19">
                  <c:v>42368</c:v>
                </c:pt>
                <c:pt idx="20">
                  <c:v>42373</c:v>
                </c:pt>
                <c:pt idx="21">
                  <c:v>42374</c:v>
                </c:pt>
                <c:pt idx="22">
                  <c:v>42376</c:v>
                </c:pt>
                <c:pt idx="23">
                  <c:v>42377</c:v>
                </c:pt>
                <c:pt idx="24">
                  <c:v>42380</c:v>
                </c:pt>
                <c:pt idx="25">
                  <c:v>42381</c:v>
                </c:pt>
                <c:pt idx="26">
                  <c:v>42382</c:v>
                </c:pt>
                <c:pt idx="27">
                  <c:v>42383</c:v>
                </c:pt>
                <c:pt idx="28">
                  <c:v>42384</c:v>
                </c:pt>
                <c:pt idx="29">
                  <c:v>42387</c:v>
                </c:pt>
                <c:pt idx="30">
                  <c:v>42388</c:v>
                </c:pt>
                <c:pt idx="31">
                  <c:v>42389</c:v>
                </c:pt>
                <c:pt idx="32">
                  <c:v>42390</c:v>
                </c:pt>
                <c:pt idx="33">
                  <c:v>42391</c:v>
                </c:pt>
                <c:pt idx="34">
                  <c:v>42394</c:v>
                </c:pt>
                <c:pt idx="35">
                  <c:v>42395</c:v>
                </c:pt>
                <c:pt idx="36">
                  <c:v>42396</c:v>
                </c:pt>
                <c:pt idx="37">
                  <c:v>42397</c:v>
                </c:pt>
                <c:pt idx="38">
                  <c:v>42398</c:v>
                </c:pt>
                <c:pt idx="39">
                  <c:v>42401</c:v>
                </c:pt>
                <c:pt idx="40">
                  <c:v>42402</c:v>
                </c:pt>
                <c:pt idx="41">
                  <c:v>42403</c:v>
                </c:pt>
                <c:pt idx="42">
                  <c:v>42404</c:v>
                </c:pt>
                <c:pt idx="43">
                  <c:v>42405</c:v>
                </c:pt>
                <c:pt idx="44">
                  <c:v>42408</c:v>
                </c:pt>
                <c:pt idx="45">
                  <c:v>42409</c:v>
                </c:pt>
                <c:pt idx="46">
                  <c:v>42410</c:v>
                </c:pt>
                <c:pt idx="47">
                  <c:v>42411</c:v>
                </c:pt>
                <c:pt idx="48">
                  <c:v>42412</c:v>
                </c:pt>
                <c:pt idx="49">
                  <c:v>42415</c:v>
                </c:pt>
                <c:pt idx="50">
                  <c:v>42416</c:v>
                </c:pt>
                <c:pt idx="51">
                  <c:v>42417</c:v>
                </c:pt>
                <c:pt idx="52">
                  <c:v>42418</c:v>
                </c:pt>
                <c:pt idx="53">
                  <c:v>42419</c:v>
                </c:pt>
                <c:pt idx="54">
                  <c:v>42422</c:v>
                </c:pt>
                <c:pt idx="55">
                  <c:v>42423</c:v>
                </c:pt>
                <c:pt idx="56">
                  <c:v>42424</c:v>
                </c:pt>
                <c:pt idx="57">
                  <c:v>42425</c:v>
                </c:pt>
                <c:pt idx="58">
                  <c:v>42426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42436</c:v>
                </c:pt>
                <c:pt idx="65">
                  <c:v>42437</c:v>
                </c:pt>
                <c:pt idx="66">
                  <c:v>42438</c:v>
                </c:pt>
                <c:pt idx="67">
                  <c:v>42439</c:v>
                </c:pt>
                <c:pt idx="68">
                  <c:v>42440</c:v>
                </c:pt>
                <c:pt idx="69">
                  <c:v>42443</c:v>
                </c:pt>
                <c:pt idx="70">
                  <c:v>42444</c:v>
                </c:pt>
                <c:pt idx="71">
                  <c:v>42445</c:v>
                </c:pt>
                <c:pt idx="72">
                  <c:v>42446</c:v>
                </c:pt>
                <c:pt idx="73">
                  <c:v>42447</c:v>
                </c:pt>
                <c:pt idx="74">
                  <c:v>42450</c:v>
                </c:pt>
                <c:pt idx="75">
                  <c:v>42451</c:v>
                </c:pt>
                <c:pt idx="76">
                  <c:v>42452</c:v>
                </c:pt>
                <c:pt idx="77">
                  <c:v>42453</c:v>
                </c:pt>
                <c:pt idx="78">
                  <c:v>42458</c:v>
                </c:pt>
                <c:pt idx="79">
                  <c:v>42459</c:v>
                </c:pt>
                <c:pt idx="80">
                  <c:v>42460</c:v>
                </c:pt>
                <c:pt idx="81">
                  <c:v>42461</c:v>
                </c:pt>
                <c:pt idx="82">
                  <c:v>42464</c:v>
                </c:pt>
                <c:pt idx="83">
                  <c:v>42465</c:v>
                </c:pt>
                <c:pt idx="84">
                  <c:v>42466</c:v>
                </c:pt>
                <c:pt idx="85">
                  <c:v>42467</c:v>
                </c:pt>
                <c:pt idx="86">
                  <c:v>42468</c:v>
                </c:pt>
                <c:pt idx="87">
                  <c:v>42471</c:v>
                </c:pt>
                <c:pt idx="88">
                  <c:v>42472</c:v>
                </c:pt>
                <c:pt idx="89">
                  <c:v>42473</c:v>
                </c:pt>
                <c:pt idx="90">
                  <c:v>42474</c:v>
                </c:pt>
                <c:pt idx="91">
                  <c:v>42475</c:v>
                </c:pt>
                <c:pt idx="92">
                  <c:v>42478</c:v>
                </c:pt>
                <c:pt idx="93">
                  <c:v>42479</c:v>
                </c:pt>
                <c:pt idx="94">
                  <c:v>42480</c:v>
                </c:pt>
                <c:pt idx="95">
                  <c:v>42481</c:v>
                </c:pt>
                <c:pt idx="96">
                  <c:v>42482</c:v>
                </c:pt>
                <c:pt idx="97">
                  <c:v>42485</c:v>
                </c:pt>
                <c:pt idx="98">
                  <c:v>42486</c:v>
                </c:pt>
                <c:pt idx="99">
                  <c:v>42487</c:v>
                </c:pt>
                <c:pt idx="100">
                  <c:v>42488</c:v>
                </c:pt>
                <c:pt idx="101">
                  <c:v>42489</c:v>
                </c:pt>
                <c:pt idx="102">
                  <c:v>42492</c:v>
                </c:pt>
                <c:pt idx="103">
                  <c:v>42493</c:v>
                </c:pt>
                <c:pt idx="104">
                  <c:v>42494</c:v>
                </c:pt>
                <c:pt idx="105">
                  <c:v>42496</c:v>
                </c:pt>
                <c:pt idx="106">
                  <c:v>42499</c:v>
                </c:pt>
                <c:pt idx="107">
                  <c:v>42500</c:v>
                </c:pt>
                <c:pt idx="108">
                  <c:v>42501</c:v>
                </c:pt>
                <c:pt idx="109">
                  <c:v>42502</c:v>
                </c:pt>
                <c:pt idx="110">
                  <c:v>42503</c:v>
                </c:pt>
                <c:pt idx="111">
                  <c:v>42507</c:v>
                </c:pt>
                <c:pt idx="112">
                  <c:v>42508</c:v>
                </c:pt>
                <c:pt idx="113">
                  <c:v>42509</c:v>
                </c:pt>
                <c:pt idx="114">
                  <c:v>42510</c:v>
                </c:pt>
                <c:pt idx="115">
                  <c:v>42513</c:v>
                </c:pt>
                <c:pt idx="116">
                  <c:v>42514</c:v>
                </c:pt>
                <c:pt idx="117">
                  <c:v>42515</c:v>
                </c:pt>
                <c:pt idx="118">
                  <c:v>42516</c:v>
                </c:pt>
                <c:pt idx="119">
                  <c:v>42517</c:v>
                </c:pt>
                <c:pt idx="120">
                  <c:v>42520</c:v>
                </c:pt>
                <c:pt idx="121">
                  <c:v>42521</c:v>
                </c:pt>
                <c:pt idx="122">
                  <c:v>42522</c:v>
                </c:pt>
                <c:pt idx="123">
                  <c:v>42523</c:v>
                </c:pt>
                <c:pt idx="124">
                  <c:v>42524</c:v>
                </c:pt>
                <c:pt idx="125">
                  <c:v>42527</c:v>
                </c:pt>
                <c:pt idx="126">
                  <c:v>42528</c:v>
                </c:pt>
                <c:pt idx="127">
                  <c:v>42529</c:v>
                </c:pt>
                <c:pt idx="128">
                  <c:v>42530</c:v>
                </c:pt>
                <c:pt idx="129">
                  <c:v>42531</c:v>
                </c:pt>
                <c:pt idx="130">
                  <c:v>42534</c:v>
                </c:pt>
                <c:pt idx="131">
                  <c:v>42535</c:v>
                </c:pt>
                <c:pt idx="132">
                  <c:v>42536</c:v>
                </c:pt>
                <c:pt idx="133">
                  <c:v>42537</c:v>
                </c:pt>
                <c:pt idx="134">
                  <c:v>42538</c:v>
                </c:pt>
                <c:pt idx="135">
                  <c:v>42541</c:v>
                </c:pt>
                <c:pt idx="136">
                  <c:v>42542</c:v>
                </c:pt>
                <c:pt idx="137">
                  <c:v>42543</c:v>
                </c:pt>
                <c:pt idx="138">
                  <c:v>42544</c:v>
                </c:pt>
                <c:pt idx="139">
                  <c:v>42548</c:v>
                </c:pt>
                <c:pt idx="140">
                  <c:v>42549</c:v>
                </c:pt>
                <c:pt idx="141">
                  <c:v>42550</c:v>
                </c:pt>
                <c:pt idx="142">
                  <c:v>42551</c:v>
                </c:pt>
                <c:pt idx="143">
                  <c:v>42552</c:v>
                </c:pt>
                <c:pt idx="144">
                  <c:v>42555</c:v>
                </c:pt>
                <c:pt idx="145">
                  <c:v>42556</c:v>
                </c:pt>
                <c:pt idx="146">
                  <c:v>42557</c:v>
                </c:pt>
                <c:pt idx="147">
                  <c:v>42558</c:v>
                </c:pt>
                <c:pt idx="148">
                  <c:v>42559</c:v>
                </c:pt>
                <c:pt idx="149">
                  <c:v>42562</c:v>
                </c:pt>
                <c:pt idx="150">
                  <c:v>42563</c:v>
                </c:pt>
                <c:pt idx="151">
                  <c:v>42564</c:v>
                </c:pt>
                <c:pt idx="152">
                  <c:v>42565</c:v>
                </c:pt>
                <c:pt idx="153">
                  <c:v>42566</c:v>
                </c:pt>
                <c:pt idx="154">
                  <c:v>42569</c:v>
                </c:pt>
                <c:pt idx="155">
                  <c:v>42570</c:v>
                </c:pt>
                <c:pt idx="156">
                  <c:v>42571</c:v>
                </c:pt>
                <c:pt idx="157">
                  <c:v>42572</c:v>
                </c:pt>
                <c:pt idx="158">
                  <c:v>42573</c:v>
                </c:pt>
                <c:pt idx="159">
                  <c:v>42576</c:v>
                </c:pt>
                <c:pt idx="160">
                  <c:v>42577</c:v>
                </c:pt>
                <c:pt idx="161">
                  <c:v>42578</c:v>
                </c:pt>
                <c:pt idx="162">
                  <c:v>42579</c:v>
                </c:pt>
                <c:pt idx="163">
                  <c:v>42580</c:v>
                </c:pt>
                <c:pt idx="164">
                  <c:v>42583</c:v>
                </c:pt>
                <c:pt idx="165">
                  <c:v>42584</c:v>
                </c:pt>
                <c:pt idx="166">
                  <c:v>42585</c:v>
                </c:pt>
                <c:pt idx="167">
                  <c:v>42586</c:v>
                </c:pt>
                <c:pt idx="168">
                  <c:v>42587</c:v>
                </c:pt>
                <c:pt idx="169">
                  <c:v>42590</c:v>
                </c:pt>
                <c:pt idx="170">
                  <c:v>42591</c:v>
                </c:pt>
                <c:pt idx="171">
                  <c:v>42592</c:v>
                </c:pt>
                <c:pt idx="172">
                  <c:v>42593</c:v>
                </c:pt>
                <c:pt idx="173">
                  <c:v>42594</c:v>
                </c:pt>
                <c:pt idx="174">
                  <c:v>42597</c:v>
                </c:pt>
                <c:pt idx="175">
                  <c:v>42598</c:v>
                </c:pt>
                <c:pt idx="176">
                  <c:v>42599</c:v>
                </c:pt>
                <c:pt idx="177">
                  <c:v>42600</c:v>
                </c:pt>
                <c:pt idx="178">
                  <c:v>42601</c:v>
                </c:pt>
                <c:pt idx="179">
                  <c:v>42604</c:v>
                </c:pt>
                <c:pt idx="180">
                  <c:v>42605</c:v>
                </c:pt>
                <c:pt idx="181">
                  <c:v>42606</c:v>
                </c:pt>
                <c:pt idx="182">
                  <c:v>42607</c:v>
                </c:pt>
                <c:pt idx="183">
                  <c:v>42608</c:v>
                </c:pt>
                <c:pt idx="184">
                  <c:v>42611</c:v>
                </c:pt>
                <c:pt idx="185">
                  <c:v>42612</c:v>
                </c:pt>
                <c:pt idx="186">
                  <c:v>42613</c:v>
                </c:pt>
                <c:pt idx="187">
                  <c:v>42614</c:v>
                </c:pt>
                <c:pt idx="188">
                  <c:v>42615</c:v>
                </c:pt>
                <c:pt idx="189">
                  <c:v>42618</c:v>
                </c:pt>
                <c:pt idx="190">
                  <c:v>42619</c:v>
                </c:pt>
                <c:pt idx="191">
                  <c:v>42620</c:v>
                </c:pt>
                <c:pt idx="192">
                  <c:v>42621</c:v>
                </c:pt>
                <c:pt idx="193">
                  <c:v>42622</c:v>
                </c:pt>
                <c:pt idx="194">
                  <c:v>42625</c:v>
                </c:pt>
                <c:pt idx="195">
                  <c:v>42626</c:v>
                </c:pt>
                <c:pt idx="196">
                  <c:v>42627</c:v>
                </c:pt>
                <c:pt idx="197">
                  <c:v>42628</c:v>
                </c:pt>
                <c:pt idx="198">
                  <c:v>42629</c:v>
                </c:pt>
                <c:pt idx="199">
                  <c:v>42632</c:v>
                </c:pt>
                <c:pt idx="200">
                  <c:v>42633</c:v>
                </c:pt>
                <c:pt idx="201">
                  <c:v>42634</c:v>
                </c:pt>
                <c:pt idx="202">
                  <c:v>42635</c:v>
                </c:pt>
                <c:pt idx="203">
                  <c:v>42636</c:v>
                </c:pt>
                <c:pt idx="204">
                  <c:v>42639</c:v>
                </c:pt>
                <c:pt idx="205">
                  <c:v>42640</c:v>
                </c:pt>
                <c:pt idx="206">
                  <c:v>42641</c:v>
                </c:pt>
                <c:pt idx="207">
                  <c:v>42642</c:v>
                </c:pt>
                <c:pt idx="208">
                  <c:v>42643</c:v>
                </c:pt>
                <c:pt idx="209">
                  <c:v>42646</c:v>
                </c:pt>
                <c:pt idx="210">
                  <c:v>42647</c:v>
                </c:pt>
                <c:pt idx="211">
                  <c:v>42648</c:v>
                </c:pt>
                <c:pt idx="212">
                  <c:v>42649</c:v>
                </c:pt>
                <c:pt idx="213">
                  <c:v>42650</c:v>
                </c:pt>
                <c:pt idx="214">
                  <c:v>42653</c:v>
                </c:pt>
                <c:pt idx="215">
                  <c:v>42654</c:v>
                </c:pt>
                <c:pt idx="216">
                  <c:v>42655</c:v>
                </c:pt>
                <c:pt idx="217">
                  <c:v>42656</c:v>
                </c:pt>
                <c:pt idx="218">
                  <c:v>42657</c:v>
                </c:pt>
                <c:pt idx="219">
                  <c:v>42660</c:v>
                </c:pt>
                <c:pt idx="220">
                  <c:v>42661</c:v>
                </c:pt>
                <c:pt idx="221">
                  <c:v>42662</c:v>
                </c:pt>
                <c:pt idx="222">
                  <c:v>42663</c:v>
                </c:pt>
                <c:pt idx="223">
                  <c:v>42664</c:v>
                </c:pt>
                <c:pt idx="224">
                  <c:v>42667</c:v>
                </c:pt>
                <c:pt idx="225">
                  <c:v>42668</c:v>
                </c:pt>
                <c:pt idx="226">
                  <c:v>42669</c:v>
                </c:pt>
                <c:pt idx="227">
                  <c:v>42670</c:v>
                </c:pt>
                <c:pt idx="228">
                  <c:v>42671</c:v>
                </c:pt>
                <c:pt idx="229">
                  <c:v>42674</c:v>
                </c:pt>
                <c:pt idx="230">
                  <c:v>42675</c:v>
                </c:pt>
                <c:pt idx="231">
                  <c:v>42676</c:v>
                </c:pt>
                <c:pt idx="232">
                  <c:v>42677</c:v>
                </c:pt>
                <c:pt idx="233">
                  <c:v>42678</c:v>
                </c:pt>
                <c:pt idx="234">
                  <c:v>42681</c:v>
                </c:pt>
                <c:pt idx="235">
                  <c:v>42682</c:v>
                </c:pt>
                <c:pt idx="236">
                  <c:v>42683</c:v>
                </c:pt>
                <c:pt idx="237">
                  <c:v>42684</c:v>
                </c:pt>
                <c:pt idx="238">
                  <c:v>42685</c:v>
                </c:pt>
                <c:pt idx="239">
                  <c:v>42688</c:v>
                </c:pt>
                <c:pt idx="240">
                  <c:v>42689</c:v>
                </c:pt>
                <c:pt idx="241">
                  <c:v>42690</c:v>
                </c:pt>
                <c:pt idx="242">
                  <c:v>42691</c:v>
                </c:pt>
                <c:pt idx="243">
                  <c:v>42692</c:v>
                </c:pt>
                <c:pt idx="244">
                  <c:v>42695</c:v>
                </c:pt>
                <c:pt idx="245">
                  <c:v>42696</c:v>
                </c:pt>
                <c:pt idx="246">
                  <c:v>42697</c:v>
                </c:pt>
                <c:pt idx="247">
                  <c:v>42698</c:v>
                </c:pt>
                <c:pt idx="248">
                  <c:v>42699</c:v>
                </c:pt>
                <c:pt idx="249">
                  <c:v>42702</c:v>
                </c:pt>
                <c:pt idx="250">
                  <c:v>42703</c:v>
                </c:pt>
                <c:pt idx="251">
                  <c:v>42704</c:v>
                </c:pt>
                <c:pt idx="252">
                  <c:v>42705</c:v>
                </c:pt>
                <c:pt idx="253">
                  <c:v>42706</c:v>
                </c:pt>
                <c:pt idx="254">
                  <c:v>42709</c:v>
                </c:pt>
                <c:pt idx="255">
                  <c:v>42710</c:v>
                </c:pt>
                <c:pt idx="256">
                  <c:v>42711</c:v>
                </c:pt>
                <c:pt idx="257">
                  <c:v>42712</c:v>
                </c:pt>
                <c:pt idx="258">
                  <c:v>42713</c:v>
                </c:pt>
                <c:pt idx="259">
                  <c:v>42716</c:v>
                </c:pt>
                <c:pt idx="260">
                  <c:v>42717</c:v>
                </c:pt>
                <c:pt idx="261">
                  <c:v>42718</c:v>
                </c:pt>
                <c:pt idx="262">
                  <c:v>42719</c:v>
                </c:pt>
                <c:pt idx="263">
                  <c:v>42720</c:v>
                </c:pt>
                <c:pt idx="264">
                  <c:v>42723</c:v>
                </c:pt>
                <c:pt idx="265">
                  <c:v>42724</c:v>
                </c:pt>
                <c:pt idx="266">
                  <c:v>42725</c:v>
                </c:pt>
                <c:pt idx="267">
                  <c:v>42726</c:v>
                </c:pt>
                <c:pt idx="268">
                  <c:v>42727</c:v>
                </c:pt>
                <c:pt idx="269">
                  <c:v>42731</c:v>
                </c:pt>
                <c:pt idx="270">
                  <c:v>42732</c:v>
                </c:pt>
                <c:pt idx="271">
                  <c:v>42733</c:v>
                </c:pt>
                <c:pt idx="272">
                  <c:v>42734</c:v>
                </c:pt>
                <c:pt idx="273">
                  <c:v>42737</c:v>
                </c:pt>
                <c:pt idx="274">
                  <c:v>42738</c:v>
                </c:pt>
                <c:pt idx="275">
                  <c:v>42739</c:v>
                </c:pt>
                <c:pt idx="276">
                  <c:v>42740</c:v>
                </c:pt>
                <c:pt idx="277">
                  <c:v>42744</c:v>
                </c:pt>
                <c:pt idx="278">
                  <c:v>42745</c:v>
                </c:pt>
                <c:pt idx="279">
                  <c:v>42746</c:v>
                </c:pt>
                <c:pt idx="280">
                  <c:v>42747</c:v>
                </c:pt>
                <c:pt idx="281">
                  <c:v>42748</c:v>
                </c:pt>
                <c:pt idx="282">
                  <c:v>42751</c:v>
                </c:pt>
                <c:pt idx="283">
                  <c:v>42752</c:v>
                </c:pt>
                <c:pt idx="284">
                  <c:v>42753</c:v>
                </c:pt>
                <c:pt idx="285">
                  <c:v>42754</c:v>
                </c:pt>
                <c:pt idx="286">
                  <c:v>42755</c:v>
                </c:pt>
                <c:pt idx="287">
                  <c:v>42758</c:v>
                </c:pt>
                <c:pt idx="288">
                  <c:v>42759</c:v>
                </c:pt>
                <c:pt idx="289">
                  <c:v>42760</c:v>
                </c:pt>
                <c:pt idx="290">
                  <c:v>42761</c:v>
                </c:pt>
                <c:pt idx="291">
                  <c:v>42762</c:v>
                </c:pt>
                <c:pt idx="292">
                  <c:v>42765</c:v>
                </c:pt>
                <c:pt idx="293">
                  <c:v>42766</c:v>
                </c:pt>
                <c:pt idx="294">
                  <c:v>42767</c:v>
                </c:pt>
                <c:pt idx="295">
                  <c:v>42768</c:v>
                </c:pt>
                <c:pt idx="296">
                  <c:v>42769</c:v>
                </c:pt>
                <c:pt idx="297">
                  <c:v>42772</c:v>
                </c:pt>
                <c:pt idx="298">
                  <c:v>42773</c:v>
                </c:pt>
                <c:pt idx="299">
                  <c:v>42774</c:v>
                </c:pt>
                <c:pt idx="300">
                  <c:v>42775</c:v>
                </c:pt>
                <c:pt idx="301">
                  <c:v>42776</c:v>
                </c:pt>
                <c:pt idx="302">
                  <c:v>42779</c:v>
                </c:pt>
                <c:pt idx="303">
                  <c:v>42780</c:v>
                </c:pt>
                <c:pt idx="304">
                  <c:v>42781</c:v>
                </c:pt>
                <c:pt idx="305">
                  <c:v>42782</c:v>
                </c:pt>
                <c:pt idx="306">
                  <c:v>42783</c:v>
                </c:pt>
                <c:pt idx="307">
                  <c:v>42786</c:v>
                </c:pt>
                <c:pt idx="308">
                  <c:v>42787</c:v>
                </c:pt>
                <c:pt idx="309">
                  <c:v>42788</c:v>
                </c:pt>
                <c:pt idx="310">
                  <c:v>42789</c:v>
                </c:pt>
                <c:pt idx="311">
                  <c:v>42790</c:v>
                </c:pt>
                <c:pt idx="312">
                  <c:v>42793</c:v>
                </c:pt>
                <c:pt idx="313">
                  <c:v>42794</c:v>
                </c:pt>
                <c:pt idx="314">
                  <c:v>42795</c:v>
                </c:pt>
                <c:pt idx="315">
                  <c:v>42796</c:v>
                </c:pt>
                <c:pt idx="316">
                  <c:v>42797</c:v>
                </c:pt>
                <c:pt idx="317">
                  <c:v>42800</c:v>
                </c:pt>
                <c:pt idx="318">
                  <c:v>42801</c:v>
                </c:pt>
                <c:pt idx="319">
                  <c:v>42802</c:v>
                </c:pt>
                <c:pt idx="320">
                  <c:v>42803</c:v>
                </c:pt>
                <c:pt idx="321">
                  <c:v>42804</c:v>
                </c:pt>
                <c:pt idx="322">
                  <c:v>42807</c:v>
                </c:pt>
                <c:pt idx="323">
                  <c:v>42808</c:v>
                </c:pt>
                <c:pt idx="324">
                  <c:v>42809</c:v>
                </c:pt>
                <c:pt idx="325">
                  <c:v>42810</c:v>
                </c:pt>
                <c:pt idx="326">
                  <c:v>42811</c:v>
                </c:pt>
                <c:pt idx="327">
                  <c:v>42814</c:v>
                </c:pt>
                <c:pt idx="328">
                  <c:v>42815</c:v>
                </c:pt>
                <c:pt idx="329">
                  <c:v>42816</c:v>
                </c:pt>
                <c:pt idx="330">
                  <c:v>42817</c:v>
                </c:pt>
                <c:pt idx="331">
                  <c:v>42818</c:v>
                </c:pt>
                <c:pt idx="332">
                  <c:v>42821</c:v>
                </c:pt>
                <c:pt idx="333">
                  <c:v>42822</c:v>
                </c:pt>
                <c:pt idx="334">
                  <c:v>42823</c:v>
                </c:pt>
                <c:pt idx="335">
                  <c:v>42824</c:v>
                </c:pt>
                <c:pt idx="336">
                  <c:v>42825</c:v>
                </c:pt>
                <c:pt idx="337">
                  <c:v>42828</c:v>
                </c:pt>
                <c:pt idx="338">
                  <c:v>42829</c:v>
                </c:pt>
                <c:pt idx="339">
                  <c:v>42830</c:v>
                </c:pt>
                <c:pt idx="340">
                  <c:v>42831</c:v>
                </c:pt>
                <c:pt idx="341">
                  <c:v>42832</c:v>
                </c:pt>
                <c:pt idx="342">
                  <c:v>42835</c:v>
                </c:pt>
                <c:pt idx="343">
                  <c:v>42836</c:v>
                </c:pt>
                <c:pt idx="344">
                  <c:v>42837</c:v>
                </c:pt>
                <c:pt idx="345">
                  <c:v>42838</c:v>
                </c:pt>
                <c:pt idx="346">
                  <c:v>42843</c:v>
                </c:pt>
                <c:pt idx="347">
                  <c:v>42844</c:v>
                </c:pt>
                <c:pt idx="348">
                  <c:v>42845</c:v>
                </c:pt>
                <c:pt idx="349">
                  <c:v>42846</c:v>
                </c:pt>
                <c:pt idx="350">
                  <c:v>42849</c:v>
                </c:pt>
                <c:pt idx="351">
                  <c:v>42850</c:v>
                </c:pt>
                <c:pt idx="352">
                  <c:v>42851</c:v>
                </c:pt>
                <c:pt idx="353">
                  <c:v>42852</c:v>
                </c:pt>
                <c:pt idx="354">
                  <c:v>42853</c:v>
                </c:pt>
                <c:pt idx="355">
                  <c:v>42857</c:v>
                </c:pt>
                <c:pt idx="356">
                  <c:v>42858</c:v>
                </c:pt>
                <c:pt idx="357">
                  <c:v>42859</c:v>
                </c:pt>
                <c:pt idx="358">
                  <c:v>42860</c:v>
                </c:pt>
                <c:pt idx="359">
                  <c:v>42863</c:v>
                </c:pt>
                <c:pt idx="360">
                  <c:v>42864</c:v>
                </c:pt>
                <c:pt idx="361">
                  <c:v>42865</c:v>
                </c:pt>
                <c:pt idx="362">
                  <c:v>42866</c:v>
                </c:pt>
                <c:pt idx="363">
                  <c:v>42867</c:v>
                </c:pt>
                <c:pt idx="364">
                  <c:v>42870</c:v>
                </c:pt>
                <c:pt idx="365">
                  <c:v>42871</c:v>
                </c:pt>
                <c:pt idx="366">
                  <c:v>42872</c:v>
                </c:pt>
                <c:pt idx="367">
                  <c:v>42873</c:v>
                </c:pt>
                <c:pt idx="368">
                  <c:v>42874</c:v>
                </c:pt>
                <c:pt idx="369">
                  <c:v>42877</c:v>
                </c:pt>
                <c:pt idx="370">
                  <c:v>42878</c:v>
                </c:pt>
                <c:pt idx="371">
                  <c:v>42879</c:v>
                </c:pt>
                <c:pt idx="372">
                  <c:v>42881</c:v>
                </c:pt>
                <c:pt idx="373">
                  <c:v>42884</c:v>
                </c:pt>
                <c:pt idx="374">
                  <c:v>42885</c:v>
                </c:pt>
                <c:pt idx="375">
                  <c:v>42886</c:v>
                </c:pt>
                <c:pt idx="376">
                  <c:v>42887</c:v>
                </c:pt>
                <c:pt idx="377">
                  <c:v>42888</c:v>
                </c:pt>
                <c:pt idx="378">
                  <c:v>42892</c:v>
                </c:pt>
                <c:pt idx="379">
                  <c:v>42893</c:v>
                </c:pt>
                <c:pt idx="380">
                  <c:v>42894</c:v>
                </c:pt>
                <c:pt idx="381">
                  <c:v>42895</c:v>
                </c:pt>
                <c:pt idx="382">
                  <c:v>42898</c:v>
                </c:pt>
                <c:pt idx="383">
                  <c:v>42899</c:v>
                </c:pt>
                <c:pt idx="384">
                  <c:v>42900</c:v>
                </c:pt>
                <c:pt idx="385">
                  <c:v>42901</c:v>
                </c:pt>
                <c:pt idx="386">
                  <c:v>42902</c:v>
                </c:pt>
                <c:pt idx="387">
                  <c:v>42905</c:v>
                </c:pt>
                <c:pt idx="388">
                  <c:v>42906</c:v>
                </c:pt>
                <c:pt idx="389">
                  <c:v>42907</c:v>
                </c:pt>
                <c:pt idx="390">
                  <c:v>42908</c:v>
                </c:pt>
                <c:pt idx="391">
                  <c:v>42912</c:v>
                </c:pt>
                <c:pt idx="392">
                  <c:v>42913</c:v>
                </c:pt>
                <c:pt idx="393">
                  <c:v>42914</c:v>
                </c:pt>
                <c:pt idx="394">
                  <c:v>42915</c:v>
                </c:pt>
                <c:pt idx="395">
                  <c:v>42916</c:v>
                </c:pt>
                <c:pt idx="396">
                  <c:v>42919</c:v>
                </c:pt>
                <c:pt idx="397">
                  <c:v>42920</c:v>
                </c:pt>
                <c:pt idx="398">
                  <c:v>42921</c:v>
                </c:pt>
                <c:pt idx="399">
                  <c:v>42922</c:v>
                </c:pt>
                <c:pt idx="400">
                  <c:v>42923</c:v>
                </c:pt>
                <c:pt idx="401">
                  <c:v>42926</c:v>
                </c:pt>
                <c:pt idx="402">
                  <c:v>42927</c:v>
                </c:pt>
                <c:pt idx="403">
                  <c:v>42928</c:v>
                </c:pt>
                <c:pt idx="404">
                  <c:v>42929</c:v>
                </c:pt>
                <c:pt idx="405">
                  <c:v>42930</c:v>
                </c:pt>
                <c:pt idx="406">
                  <c:v>42933</c:v>
                </c:pt>
                <c:pt idx="407">
                  <c:v>42934</c:v>
                </c:pt>
                <c:pt idx="408">
                  <c:v>42935</c:v>
                </c:pt>
                <c:pt idx="409">
                  <c:v>42936</c:v>
                </c:pt>
                <c:pt idx="410">
                  <c:v>42937</c:v>
                </c:pt>
                <c:pt idx="411">
                  <c:v>42940</c:v>
                </c:pt>
                <c:pt idx="412">
                  <c:v>42941</c:v>
                </c:pt>
                <c:pt idx="413">
                  <c:v>42942</c:v>
                </c:pt>
                <c:pt idx="414">
                  <c:v>42943</c:v>
                </c:pt>
                <c:pt idx="415">
                  <c:v>42944</c:v>
                </c:pt>
                <c:pt idx="416">
                  <c:v>42947</c:v>
                </c:pt>
                <c:pt idx="417">
                  <c:v>42948</c:v>
                </c:pt>
                <c:pt idx="418">
                  <c:v>42949</c:v>
                </c:pt>
                <c:pt idx="419">
                  <c:v>42950</c:v>
                </c:pt>
                <c:pt idx="420">
                  <c:v>42951</c:v>
                </c:pt>
                <c:pt idx="421">
                  <c:v>42954</c:v>
                </c:pt>
                <c:pt idx="422">
                  <c:v>42955</c:v>
                </c:pt>
                <c:pt idx="423">
                  <c:v>42956</c:v>
                </c:pt>
                <c:pt idx="424">
                  <c:v>42957</c:v>
                </c:pt>
                <c:pt idx="425">
                  <c:v>42958</c:v>
                </c:pt>
                <c:pt idx="426">
                  <c:v>42961</c:v>
                </c:pt>
                <c:pt idx="427">
                  <c:v>42962</c:v>
                </c:pt>
                <c:pt idx="428">
                  <c:v>42963</c:v>
                </c:pt>
                <c:pt idx="429">
                  <c:v>42964</c:v>
                </c:pt>
                <c:pt idx="430">
                  <c:v>42965</c:v>
                </c:pt>
                <c:pt idx="431">
                  <c:v>42968</c:v>
                </c:pt>
                <c:pt idx="432">
                  <c:v>42969</c:v>
                </c:pt>
                <c:pt idx="433">
                  <c:v>42970</c:v>
                </c:pt>
                <c:pt idx="434">
                  <c:v>42971</c:v>
                </c:pt>
                <c:pt idx="435">
                  <c:v>42972</c:v>
                </c:pt>
                <c:pt idx="436">
                  <c:v>42975</c:v>
                </c:pt>
                <c:pt idx="437">
                  <c:v>42976</c:v>
                </c:pt>
                <c:pt idx="438">
                  <c:v>42977</c:v>
                </c:pt>
                <c:pt idx="439">
                  <c:v>42978</c:v>
                </c:pt>
                <c:pt idx="440">
                  <c:v>42979</c:v>
                </c:pt>
                <c:pt idx="441">
                  <c:v>42982</c:v>
                </c:pt>
                <c:pt idx="442">
                  <c:v>42983</c:v>
                </c:pt>
                <c:pt idx="443">
                  <c:v>42984</c:v>
                </c:pt>
                <c:pt idx="444">
                  <c:v>42985</c:v>
                </c:pt>
                <c:pt idx="445">
                  <c:v>42986</c:v>
                </c:pt>
                <c:pt idx="446">
                  <c:v>42989</c:v>
                </c:pt>
                <c:pt idx="447">
                  <c:v>42990</c:v>
                </c:pt>
                <c:pt idx="448">
                  <c:v>42991</c:v>
                </c:pt>
                <c:pt idx="449">
                  <c:v>42992</c:v>
                </c:pt>
                <c:pt idx="450">
                  <c:v>42993</c:v>
                </c:pt>
                <c:pt idx="451">
                  <c:v>42996</c:v>
                </c:pt>
                <c:pt idx="452">
                  <c:v>42997</c:v>
                </c:pt>
                <c:pt idx="453">
                  <c:v>42998</c:v>
                </c:pt>
                <c:pt idx="454">
                  <c:v>42999</c:v>
                </c:pt>
                <c:pt idx="455">
                  <c:v>43000</c:v>
                </c:pt>
                <c:pt idx="456">
                  <c:v>43003</c:v>
                </c:pt>
                <c:pt idx="457">
                  <c:v>43004</c:v>
                </c:pt>
                <c:pt idx="458">
                  <c:v>43005</c:v>
                </c:pt>
                <c:pt idx="459">
                  <c:v>43006</c:v>
                </c:pt>
                <c:pt idx="460">
                  <c:v>43007</c:v>
                </c:pt>
                <c:pt idx="461">
                  <c:v>43010</c:v>
                </c:pt>
                <c:pt idx="462">
                  <c:v>43011</c:v>
                </c:pt>
                <c:pt idx="463">
                  <c:v>43012</c:v>
                </c:pt>
                <c:pt idx="464">
                  <c:v>43013</c:v>
                </c:pt>
                <c:pt idx="465">
                  <c:v>43014</c:v>
                </c:pt>
                <c:pt idx="466">
                  <c:v>43017</c:v>
                </c:pt>
                <c:pt idx="467">
                  <c:v>43018</c:v>
                </c:pt>
                <c:pt idx="468">
                  <c:v>43019</c:v>
                </c:pt>
                <c:pt idx="469">
                  <c:v>43020</c:v>
                </c:pt>
                <c:pt idx="470">
                  <c:v>43021</c:v>
                </c:pt>
                <c:pt idx="471">
                  <c:v>43024</c:v>
                </c:pt>
                <c:pt idx="472">
                  <c:v>43025</c:v>
                </c:pt>
                <c:pt idx="473">
                  <c:v>43026</c:v>
                </c:pt>
                <c:pt idx="474">
                  <c:v>43027</c:v>
                </c:pt>
                <c:pt idx="475">
                  <c:v>43028</c:v>
                </c:pt>
                <c:pt idx="476">
                  <c:v>43031</c:v>
                </c:pt>
                <c:pt idx="477">
                  <c:v>43032</c:v>
                </c:pt>
                <c:pt idx="478">
                  <c:v>43033</c:v>
                </c:pt>
                <c:pt idx="479">
                  <c:v>43034</c:v>
                </c:pt>
                <c:pt idx="480">
                  <c:v>43035</c:v>
                </c:pt>
                <c:pt idx="481">
                  <c:v>43038</c:v>
                </c:pt>
                <c:pt idx="482">
                  <c:v>43039</c:v>
                </c:pt>
                <c:pt idx="483">
                  <c:v>43040</c:v>
                </c:pt>
                <c:pt idx="484">
                  <c:v>43041</c:v>
                </c:pt>
                <c:pt idx="485">
                  <c:v>43042</c:v>
                </c:pt>
                <c:pt idx="486">
                  <c:v>43045</c:v>
                </c:pt>
                <c:pt idx="487">
                  <c:v>43046</c:v>
                </c:pt>
                <c:pt idx="488">
                  <c:v>43047</c:v>
                </c:pt>
                <c:pt idx="489">
                  <c:v>43048</c:v>
                </c:pt>
                <c:pt idx="490">
                  <c:v>43049</c:v>
                </c:pt>
                <c:pt idx="491">
                  <c:v>43052</c:v>
                </c:pt>
                <c:pt idx="492">
                  <c:v>43053</c:v>
                </c:pt>
                <c:pt idx="493">
                  <c:v>43054</c:v>
                </c:pt>
                <c:pt idx="494">
                  <c:v>43055</c:v>
                </c:pt>
                <c:pt idx="495">
                  <c:v>43056</c:v>
                </c:pt>
                <c:pt idx="496">
                  <c:v>43059</c:v>
                </c:pt>
                <c:pt idx="497">
                  <c:v>43060</c:v>
                </c:pt>
                <c:pt idx="498">
                  <c:v>43061</c:v>
                </c:pt>
                <c:pt idx="499">
                  <c:v>43062</c:v>
                </c:pt>
                <c:pt idx="500">
                  <c:v>43063</c:v>
                </c:pt>
                <c:pt idx="501">
                  <c:v>43066</c:v>
                </c:pt>
                <c:pt idx="502">
                  <c:v>43067</c:v>
                </c:pt>
                <c:pt idx="503">
                  <c:v>43068</c:v>
                </c:pt>
                <c:pt idx="504">
                  <c:v>43069</c:v>
                </c:pt>
                <c:pt idx="505">
                  <c:v>43070</c:v>
                </c:pt>
                <c:pt idx="506">
                  <c:v>43073</c:v>
                </c:pt>
                <c:pt idx="507">
                  <c:v>43074</c:v>
                </c:pt>
                <c:pt idx="508">
                  <c:v>43075</c:v>
                </c:pt>
                <c:pt idx="509">
                  <c:v>43076</c:v>
                </c:pt>
                <c:pt idx="510">
                  <c:v>43077</c:v>
                </c:pt>
                <c:pt idx="511">
                  <c:v>43080</c:v>
                </c:pt>
                <c:pt idx="512">
                  <c:v>43081</c:v>
                </c:pt>
                <c:pt idx="513">
                  <c:v>43082</c:v>
                </c:pt>
                <c:pt idx="514">
                  <c:v>43083</c:v>
                </c:pt>
                <c:pt idx="515">
                  <c:v>43084</c:v>
                </c:pt>
                <c:pt idx="516">
                  <c:v>43087</c:v>
                </c:pt>
                <c:pt idx="517">
                  <c:v>43088</c:v>
                </c:pt>
                <c:pt idx="518">
                  <c:v>43097</c:v>
                </c:pt>
                <c:pt idx="519">
                  <c:v>43103</c:v>
                </c:pt>
                <c:pt idx="520">
                  <c:v>43109</c:v>
                </c:pt>
                <c:pt idx="521">
                  <c:v>43116</c:v>
                </c:pt>
                <c:pt idx="522">
                  <c:v>43123</c:v>
                </c:pt>
                <c:pt idx="523">
                  <c:v>43130</c:v>
                </c:pt>
                <c:pt idx="524">
                  <c:v>43137</c:v>
                </c:pt>
                <c:pt idx="525">
                  <c:v>43144</c:v>
                </c:pt>
                <c:pt idx="526">
                  <c:v>43151</c:v>
                </c:pt>
                <c:pt idx="527">
                  <c:v>43158</c:v>
                </c:pt>
                <c:pt idx="528">
                  <c:v>43165</c:v>
                </c:pt>
                <c:pt idx="529">
                  <c:v>43172</c:v>
                </c:pt>
                <c:pt idx="530">
                  <c:v>43179</c:v>
                </c:pt>
                <c:pt idx="531">
                  <c:v>43186</c:v>
                </c:pt>
                <c:pt idx="532">
                  <c:v>43195</c:v>
                </c:pt>
                <c:pt idx="533">
                  <c:v>43202</c:v>
                </c:pt>
                <c:pt idx="534">
                  <c:v>43209</c:v>
                </c:pt>
                <c:pt idx="535">
                  <c:v>43216</c:v>
                </c:pt>
                <c:pt idx="536">
                  <c:v>43224</c:v>
                </c:pt>
                <c:pt idx="537">
                  <c:v>43234</c:v>
                </c:pt>
                <c:pt idx="538">
                  <c:v>43238</c:v>
                </c:pt>
                <c:pt idx="539">
                  <c:v>43245</c:v>
                </c:pt>
                <c:pt idx="540">
                  <c:v>43252</c:v>
                </c:pt>
                <c:pt idx="541">
                  <c:v>43259</c:v>
                </c:pt>
                <c:pt idx="542">
                  <c:v>43266</c:v>
                </c:pt>
                <c:pt idx="543">
                  <c:v>43276</c:v>
                </c:pt>
                <c:pt idx="544">
                  <c:v>43280</c:v>
                </c:pt>
                <c:pt idx="545">
                  <c:v>43287</c:v>
                </c:pt>
                <c:pt idx="546">
                  <c:v>43294</c:v>
                </c:pt>
                <c:pt idx="547">
                  <c:v>43301</c:v>
                </c:pt>
                <c:pt idx="548">
                  <c:v>43308</c:v>
                </c:pt>
                <c:pt idx="549">
                  <c:v>43315</c:v>
                </c:pt>
                <c:pt idx="550">
                  <c:v>43322</c:v>
                </c:pt>
                <c:pt idx="551">
                  <c:v>43329</c:v>
                </c:pt>
                <c:pt idx="552">
                  <c:v>43336</c:v>
                </c:pt>
                <c:pt idx="553">
                  <c:v>43343</c:v>
                </c:pt>
                <c:pt idx="554">
                  <c:v>43350</c:v>
                </c:pt>
                <c:pt idx="555">
                  <c:v>43357</c:v>
                </c:pt>
                <c:pt idx="556">
                  <c:v>43364</c:v>
                </c:pt>
                <c:pt idx="557">
                  <c:v>43371</c:v>
                </c:pt>
                <c:pt idx="558">
                  <c:v>43378</c:v>
                </c:pt>
                <c:pt idx="559">
                  <c:v>43385</c:v>
                </c:pt>
                <c:pt idx="560">
                  <c:v>43392</c:v>
                </c:pt>
                <c:pt idx="561">
                  <c:v>43399</c:v>
                </c:pt>
                <c:pt idx="562">
                  <c:v>43406</c:v>
                </c:pt>
                <c:pt idx="563">
                  <c:v>43413</c:v>
                </c:pt>
                <c:pt idx="564">
                  <c:v>43420</c:v>
                </c:pt>
                <c:pt idx="565">
                  <c:v>43427</c:v>
                </c:pt>
                <c:pt idx="566">
                  <c:v>43434</c:v>
                </c:pt>
                <c:pt idx="567">
                  <c:v>43441</c:v>
                </c:pt>
                <c:pt idx="568">
                  <c:v>43448</c:v>
                </c:pt>
                <c:pt idx="569">
                  <c:v>43455</c:v>
                </c:pt>
                <c:pt idx="570">
                  <c:v>43467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43620</c:v>
                </c:pt>
                <c:pt idx="593">
                  <c:v>43628</c:v>
                </c:pt>
                <c:pt idx="594">
                  <c:v>43634</c:v>
                </c:pt>
                <c:pt idx="595">
                  <c:v>43642</c:v>
                </c:pt>
                <c:pt idx="596">
                  <c:v>43649</c:v>
                </c:pt>
                <c:pt idx="597">
                  <c:v>43656</c:v>
                </c:pt>
                <c:pt idx="598">
                  <c:v>43663</c:v>
                </c:pt>
                <c:pt idx="599">
                  <c:v>43670</c:v>
                </c:pt>
                <c:pt idx="600">
                  <c:v>43677</c:v>
                </c:pt>
                <c:pt idx="601">
                  <c:v>43684</c:v>
                </c:pt>
                <c:pt idx="602">
                  <c:v>43691</c:v>
                </c:pt>
                <c:pt idx="603">
                  <c:v>43698</c:v>
                </c:pt>
                <c:pt idx="604">
                  <c:v>43705</c:v>
                </c:pt>
                <c:pt idx="605">
                  <c:v>43712</c:v>
                </c:pt>
                <c:pt idx="606">
                  <c:v>43719</c:v>
                </c:pt>
                <c:pt idx="607">
                  <c:v>43726</c:v>
                </c:pt>
                <c:pt idx="608">
                  <c:v>43733</c:v>
                </c:pt>
                <c:pt idx="609">
                  <c:v>43740</c:v>
                </c:pt>
                <c:pt idx="610">
                  <c:v>43747</c:v>
                </c:pt>
                <c:pt idx="611">
                  <c:v>43754</c:v>
                </c:pt>
                <c:pt idx="612">
                  <c:v>43761</c:v>
                </c:pt>
                <c:pt idx="613">
                  <c:v>43768</c:v>
                </c:pt>
                <c:pt idx="614">
                  <c:v>43775</c:v>
                </c:pt>
                <c:pt idx="615">
                  <c:v>43782</c:v>
                </c:pt>
                <c:pt idx="616">
                  <c:v>43789</c:v>
                </c:pt>
                <c:pt idx="617">
                  <c:v>43796</c:v>
                </c:pt>
                <c:pt idx="618">
                  <c:v>43803</c:v>
                </c:pt>
                <c:pt idx="619">
                  <c:v>43810</c:v>
                </c:pt>
                <c:pt idx="620">
                  <c:v>43817</c:v>
                </c:pt>
                <c:pt idx="621">
                  <c:v>43829</c:v>
                </c:pt>
                <c:pt idx="622">
                  <c:v>43833</c:v>
                </c:pt>
                <c:pt idx="623">
                  <c:v>43839</c:v>
                </c:pt>
                <c:pt idx="624">
                  <c:v>43846</c:v>
                </c:pt>
                <c:pt idx="625">
                  <c:v>43853</c:v>
                </c:pt>
                <c:pt idx="626">
                  <c:v>43860</c:v>
                </c:pt>
                <c:pt idx="627">
                  <c:v>43867</c:v>
                </c:pt>
                <c:pt idx="628">
                  <c:v>43874</c:v>
                </c:pt>
                <c:pt idx="629">
                  <c:v>43881</c:v>
                </c:pt>
                <c:pt idx="630">
                  <c:v>43888</c:v>
                </c:pt>
                <c:pt idx="631">
                  <c:v>43895</c:v>
                </c:pt>
                <c:pt idx="632">
                  <c:v>43902</c:v>
                </c:pt>
                <c:pt idx="633">
                  <c:v>43909</c:v>
                </c:pt>
                <c:pt idx="634">
                  <c:v>43916</c:v>
                </c:pt>
                <c:pt idx="635">
                  <c:v>43923</c:v>
                </c:pt>
                <c:pt idx="636">
                  <c:v>43930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43973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44193</c:v>
                </c:pt>
                <c:pt idx="674">
                  <c:v>44200</c:v>
                </c:pt>
                <c:pt idx="675">
                  <c:v>44204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44330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44568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44708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45065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45426</c:v>
                </c:pt>
                <c:pt idx="850">
                  <c:v>45434</c:v>
                </c:pt>
                <c:pt idx="851">
                  <c:v>45440</c:v>
                </c:pt>
                <c:pt idx="852">
                  <c:v>45447</c:v>
                </c:pt>
                <c:pt idx="853">
                  <c:v>45454</c:v>
                </c:pt>
                <c:pt idx="854">
                  <c:v>45461</c:v>
                </c:pt>
                <c:pt idx="855">
                  <c:v>45469</c:v>
                </c:pt>
                <c:pt idx="856">
                  <c:v>45476</c:v>
                </c:pt>
                <c:pt idx="857">
                  <c:v>45483</c:v>
                </c:pt>
                <c:pt idx="858">
                  <c:v>45490</c:v>
                </c:pt>
                <c:pt idx="859">
                  <c:v>45497</c:v>
                </c:pt>
                <c:pt idx="860">
                  <c:v>45504</c:v>
                </c:pt>
                <c:pt idx="861">
                  <c:v>45511</c:v>
                </c:pt>
                <c:pt idx="862">
                  <c:v>45518</c:v>
                </c:pt>
                <c:pt idx="863">
                  <c:v>45525</c:v>
                </c:pt>
                <c:pt idx="864">
                  <c:v>45532</c:v>
                </c:pt>
                <c:pt idx="865">
                  <c:v>45539</c:v>
                </c:pt>
                <c:pt idx="866">
                  <c:v>45546</c:v>
                </c:pt>
                <c:pt idx="867">
                  <c:v>45553</c:v>
                </c:pt>
                <c:pt idx="868">
                  <c:v>45560</c:v>
                </c:pt>
                <c:pt idx="869">
                  <c:v>45567</c:v>
                </c:pt>
                <c:pt idx="870">
                  <c:v>45574</c:v>
                </c:pt>
                <c:pt idx="871">
                  <c:v>45581</c:v>
                </c:pt>
                <c:pt idx="872">
                  <c:v>45588</c:v>
                </c:pt>
                <c:pt idx="873">
                  <c:v>45595</c:v>
                </c:pt>
                <c:pt idx="874">
                  <c:v>45602</c:v>
                </c:pt>
                <c:pt idx="875">
                  <c:v>45609</c:v>
                </c:pt>
                <c:pt idx="876">
                  <c:v>45616</c:v>
                </c:pt>
                <c:pt idx="877">
                  <c:v>45623</c:v>
                </c:pt>
                <c:pt idx="878">
                  <c:v>45630</c:v>
                </c:pt>
                <c:pt idx="879">
                  <c:v>45637</c:v>
                </c:pt>
                <c:pt idx="880">
                  <c:v>45644</c:v>
                </c:pt>
                <c:pt idx="881">
                  <c:v>45656</c:v>
                </c:pt>
                <c:pt idx="882">
                  <c:v>45660</c:v>
                </c:pt>
                <c:pt idx="883">
                  <c:v>45666</c:v>
                </c:pt>
                <c:pt idx="884">
                  <c:v>45673</c:v>
                </c:pt>
                <c:pt idx="885">
                  <c:v>45680</c:v>
                </c:pt>
                <c:pt idx="886">
                  <c:v>45687</c:v>
                </c:pt>
                <c:pt idx="887">
                  <c:v>45694</c:v>
                </c:pt>
                <c:pt idx="888">
                  <c:v>45701</c:v>
                </c:pt>
                <c:pt idx="889">
                  <c:v>45708</c:v>
                </c:pt>
                <c:pt idx="890">
                  <c:v>45715</c:v>
                </c:pt>
                <c:pt idx="891">
                  <c:v>45722</c:v>
                </c:pt>
                <c:pt idx="892">
                  <c:v>45729</c:v>
                </c:pt>
                <c:pt idx="893">
                  <c:v>45736</c:v>
                </c:pt>
                <c:pt idx="894">
                  <c:v>45743</c:v>
                </c:pt>
                <c:pt idx="895">
                  <c:v>45750</c:v>
                </c:pt>
                <c:pt idx="896">
                  <c:v>45757</c:v>
                </c:pt>
                <c:pt idx="897">
                  <c:v>45764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45807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46021</c:v>
                </c:pt>
                <c:pt idx="934">
                  <c:v>46027</c:v>
                </c:pt>
                <c:pt idx="935">
                  <c:v>46031</c:v>
                </c:pt>
                <c:pt idx="936">
                  <c:v>46038</c:v>
                </c:pt>
                <c:pt idx="937">
                  <c:v>46045</c:v>
                </c:pt>
                <c:pt idx="938">
                  <c:v>46052</c:v>
                </c:pt>
                <c:pt idx="939">
                  <c:v>46059</c:v>
                </c:pt>
                <c:pt idx="940">
                  <c:v>46066</c:v>
                </c:pt>
                <c:pt idx="941">
                  <c:v>46073</c:v>
                </c:pt>
                <c:pt idx="942">
                  <c:v>46080</c:v>
                </c:pt>
                <c:pt idx="943">
                  <c:v>46087</c:v>
                </c:pt>
                <c:pt idx="944">
                  <c:v>46094</c:v>
                </c:pt>
                <c:pt idx="945">
                  <c:v>46101</c:v>
                </c:pt>
                <c:pt idx="946">
                  <c:v>46108</c:v>
                </c:pt>
                <c:pt idx="947">
                  <c:v>46119</c:v>
                </c:pt>
                <c:pt idx="948">
                  <c:v>46122</c:v>
                </c:pt>
                <c:pt idx="949">
                  <c:v>46129</c:v>
                </c:pt>
                <c:pt idx="950">
                  <c:v>46136</c:v>
                </c:pt>
                <c:pt idx="951">
                  <c:v>46146</c:v>
                </c:pt>
                <c:pt idx="952">
                  <c:v>46150</c:v>
                </c:pt>
                <c:pt idx="953">
                  <c:v>46160</c:v>
                </c:pt>
                <c:pt idx="954">
                  <c:v>46164</c:v>
                </c:pt>
                <c:pt idx="955">
                  <c:v>46171</c:v>
                </c:pt>
                <c:pt idx="956">
                  <c:v>46178</c:v>
                </c:pt>
                <c:pt idx="957">
                  <c:v>46185</c:v>
                </c:pt>
                <c:pt idx="958">
                  <c:v>46195</c:v>
                </c:pt>
                <c:pt idx="959">
                  <c:v>46199</c:v>
                </c:pt>
                <c:pt idx="960">
                  <c:v>46206</c:v>
                </c:pt>
                <c:pt idx="961">
                  <c:v>46213</c:v>
                </c:pt>
                <c:pt idx="962">
                  <c:v>46220</c:v>
                </c:pt>
                <c:pt idx="963">
                  <c:v>46227</c:v>
                </c:pt>
                <c:pt idx="964">
                  <c:v>46234</c:v>
                </c:pt>
                <c:pt idx="965">
                  <c:v>46241</c:v>
                </c:pt>
                <c:pt idx="966">
                  <c:v>46248</c:v>
                </c:pt>
                <c:pt idx="967">
                  <c:v>46255</c:v>
                </c:pt>
                <c:pt idx="968">
                  <c:v>46262</c:v>
                </c:pt>
                <c:pt idx="969">
                  <c:v>46269</c:v>
                </c:pt>
                <c:pt idx="970">
                  <c:v>46276</c:v>
                </c:pt>
                <c:pt idx="971">
                  <c:v>46283</c:v>
                </c:pt>
                <c:pt idx="972">
                  <c:v>46290</c:v>
                </c:pt>
                <c:pt idx="973">
                  <c:v>46297</c:v>
                </c:pt>
                <c:pt idx="974">
                  <c:v>46304</c:v>
                </c:pt>
                <c:pt idx="975">
                  <c:v>46311</c:v>
                </c:pt>
                <c:pt idx="976">
                  <c:v>46318</c:v>
                </c:pt>
                <c:pt idx="977">
                  <c:v>46325</c:v>
                </c:pt>
                <c:pt idx="978">
                  <c:v>46332</c:v>
                </c:pt>
                <c:pt idx="979">
                  <c:v>46339</c:v>
                </c:pt>
                <c:pt idx="980">
                  <c:v>46346</c:v>
                </c:pt>
                <c:pt idx="981">
                  <c:v>46353</c:v>
                </c:pt>
                <c:pt idx="982">
                  <c:v>46360</c:v>
                </c:pt>
                <c:pt idx="983">
                  <c:v>46367</c:v>
                </c:pt>
                <c:pt idx="984">
                  <c:v>46374</c:v>
                </c:pt>
                <c:pt idx="985">
                  <c:v>46385</c:v>
                </c:pt>
                <c:pt idx="986">
                  <c:v>46392</c:v>
                </c:pt>
                <c:pt idx="987">
                  <c:v>46398</c:v>
                </c:pt>
                <c:pt idx="988">
                  <c:v>46405</c:v>
                </c:pt>
                <c:pt idx="989">
                  <c:v>46412</c:v>
                </c:pt>
                <c:pt idx="990">
                  <c:v>46419</c:v>
                </c:pt>
                <c:pt idx="991">
                  <c:v>46426</c:v>
                </c:pt>
                <c:pt idx="992">
                  <c:v>46433</c:v>
                </c:pt>
                <c:pt idx="993">
                  <c:v>46440</c:v>
                </c:pt>
                <c:pt idx="994">
                  <c:v>46447</c:v>
                </c:pt>
                <c:pt idx="995">
                  <c:v>46454</c:v>
                </c:pt>
                <c:pt idx="996">
                  <c:v>46461</c:v>
                </c:pt>
                <c:pt idx="997">
                  <c:v>46468</c:v>
                </c:pt>
                <c:pt idx="998">
                  <c:v>46477</c:v>
                </c:pt>
                <c:pt idx="999">
                  <c:v>46482</c:v>
                </c:pt>
                <c:pt idx="1000">
                  <c:v>46489</c:v>
                </c:pt>
                <c:pt idx="1001">
                  <c:v>46496</c:v>
                </c:pt>
                <c:pt idx="1002">
                  <c:v>46503</c:v>
                </c:pt>
                <c:pt idx="1003">
                  <c:v>46510</c:v>
                </c:pt>
                <c:pt idx="1004">
                  <c:v>46518</c:v>
                </c:pt>
                <c:pt idx="1005">
                  <c:v>46526</c:v>
                </c:pt>
                <c:pt idx="1006">
                  <c:v>46532</c:v>
                </c:pt>
                <c:pt idx="1007">
                  <c:v>46539</c:v>
                </c:pt>
                <c:pt idx="1008">
                  <c:v>46546</c:v>
                </c:pt>
                <c:pt idx="1009">
                  <c:v>46553</c:v>
                </c:pt>
                <c:pt idx="1010">
                  <c:v>46560</c:v>
                </c:pt>
                <c:pt idx="1011">
                  <c:v>46568</c:v>
                </c:pt>
                <c:pt idx="1012">
                  <c:v>46575</c:v>
                </c:pt>
                <c:pt idx="1013">
                  <c:v>46582</c:v>
                </c:pt>
                <c:pt idx="1014">
                  <c:v>46589</c:v>
                </c:pt>
                <c:pt idx="1015">
                  <c:v>46596</c:v>
                </c:pt>
                <c:pt idx="1016">
                  <c:v>46603</c:v>
                </c:pt>
                <c:pt idx="1017">
                  <c:v>46610</c:v>
                </c:pt>
                <c:pt idx="1018">
                  <c:v>46617</c:v>
                </c:pt>
                <c:pt idx="1019">
                  <c:v>46624</c:v>
                </c:pt>
                <c:pt idx="1020">
                  <c:v>46631</c:v>
                </c:pt>
                <c:pt idx="1021">
                  <c:v>46638</c:v>
                </c:pt>
                <c:pt idx="1022">
                  <c:v>46645</c:v>
                </c:pt>
                <c:pt idx="1023">
                  <c:v>46652</c:v>
                </c:pt>
                <c:pt idx="1024">
                  <c:v>46659</c:v>
                </c:pt>
                <c:pt idx="1025">
                  <c:v>46666</c:v>
                </c:pt>
                <c:pt idx="1026">
                  <c:v>46673</c:v>
                </c:pt>
                <c:pt idx="1027">
                  <c:v>46680</c:v>
                </c:pt>
                <c:pt idx="1028">
                  <c:v>46687</c:v>
                </c:pt>
                <c:pt idx="1029">
                  <c:v>46694</c:v>
                </c:pt>
                <c:pt idx="1030">
                  <c:v>46701</c:v>
                </c:pt>
                <c:pt idx="1031">
                  <c:v>46708</c:v>
                </c:pt>
                <c:pt idx="1032">
                  <c:v>46715</c:v>
                </c:pt>
                <c:pt idx="1033">
                  <c:v>46722</c:v>
                </c:pt>
                <c:pt idx="1034">
                  <c:v>46729</c:v>
                </c:pt>
                <c:pt idx="1035">
                  <c:v>46736</c:v>
                </c:pt>
                <c:pt idx="1036">
                  <c:v>46743</c:v>
                </c:pt>
                <c:pt idx="1037">
                  <c:v>46750</c:v>
                </c:pt>
                <c:pt idx="1038">
                  <c:v>46757</c:v>
                </c:pt>
                <c:pt idx="1039">
                  <c:v>46764</c:v>
                </c:pt>
                <c:pt idx="1040">
                  <c:v>46771</c:v>
                </c:pt>
                <c:pt idx="1041">
                  <c:v>46778</c:v>
                </c:pt>
                <c:pt idx="1042">
                  <c:v>46785</c:v>
                </c:pt>
                <c:pt idx="1043">
                  <c:v>46792</c:v>
                </c:pt>
                <c:pt idx="1044">
                  <c:v>46799</c:v>
                </c:pt>
                <c:pt idx="1045">
                  <c:v>46806</c:v>
                </c:pt>
                <c:pt idx="1046">
                  <c:v>46813</c:v>
                </c:pt>
                <c:pt idx="1047">
                  <c:v>46820</c:v>
                </c:pt>
                <c:pt idx="1048">
                  <c:v>46827</c:v>
                </c:pt>
                <c:pt idx="1049">
                  <c:v>46834</c:v>
                </c:pt>
                <c:pt idx="1050">
                  <c:v>46841</c:v>
                </c:pt>
                <c:pt idx="1051">
                  <c:v>46848</c:v>
                </c:pt>
                <c:pt idx="1052">
                  <c:v>46855</c:v>
                </c:pt>
                <c:pt idx="1053">
                  <c:v>46863</c:v>
                </c:pt>
                <c:pt idx="1054">
                  <c:v>46870</c:v>
                </c:pt>
                <c:pt idx="1055">
                  <c:v>46877</c:v>
                </c:pt>
                <c:pt idx="1056">
                  <c:v>46884</c:v>
                </c:pt>
                <c:pt idx="1057">
                  <c:v>46891</c:v>
                </c:pt>
                <c:pt idx="1058">
                  <c:v>46899</c:v>
                </c:pt>
                <c:pt idx="1059">
                  <c:v>46905</c:v>
                </c:pt>
                <c:pt idx="1060">
                  <c:v>46912</c:v>
                </c:pt>
                <c:pt idx="1061">
                  <c:v>46919</c:v>
                </c:pt>
                <c:pt idx="1062">
                  <c:v>46926</c:v>
                </c:pt>
                <c:pt idx="1063">
                  <c:v>46933</c:v>
                </c:pt>
                <c:pt idx="1064">
                  <c:v>46940</c:v>
                </c:pt>
                <c:pt idx="1065">
                  <c:v>46947</c:v>
                </c:pt>
                <c:pt idx="1066">
                  <c:v>46954</c:v>
                </c:pt>
                <c:pt idx="1067">
                  <c:v>46961</c:v>
                </c:pt>
                <c:pt idx="1068">
                  <c:v>46968</c:v>
                </c:pt>
                <c:pt idx="1069">
                  <c:v>46975</c:v>
                </c:pt>
                <c:pt idx="1070">
                  <c:v>46982</c:v>
                </c:pt>
                <c:pt idx="1071">
                  <c:v>46989</c:v>
                </c:pt>
                <c:pt idx="1072">
                  <c:v>46996</c:v>
                </c:pt>
                <c:pt idx="1073">
                  <c:v>47003</c:v>
                </c:pt>
                <c:pt idx="1074">
                  <c:v>47010</c:v>
                </c:pt>
                <c:pt idx="1075">
                  <c:v>47017</c:v>
                </c:pt>
                <c:pt idx="1076">
                  <c:v>47024</c:v>
                </c:pt>
                <c:pt idx="1077">
                  <c:v>47031</c:v>
                </c:pt>
                <c:pt idx="1078">
                  <c:v>47038</c:v>
                </c:pt>
                <c:pt idx="1079">
                  <c:v>47045</c:v>
                </c:pt>
                <c:pt idx="1080">
                  <c:v>47052</c:v>
                </c:pt>
                <c:pt idx="1081">
                  <c:v>47059</c:v>
                </c:pt>
                <c:pt idx="1082">
                  <c:v>47066</c:v>
                </c:pt>
                <c:pt idx="1083">
                  <c:v>47073</c:v>
                </c:pt>
                <c:pt idx="1084">
                  <c:v>47080</c:v>
                </c:pt>
                <c:pt idx="1085">
                  <c:v>47087</c:v>
                </c:pt>
                <c:pt idx="1086">
                  <c:v>47094</c:v>
                </c:pt>
                <c:pt idx="1087">
                  <c:v>47101</c:v>
                </c:pt>
                <c:pt idx="1088">
                  <c:v>47108</c:v>
                </c:pt>
                <c:pt idx="1089">
                  <c:v>47116</c:v>
                </c:pt>
                <c:pt idx="1090">
                  <c:v>47123</c:v>
                </c:pt>
                <c:pt idx="1091">
                  <c:v>47130</c:v>
                </c:pt>
                <c:pt idx="1092">
                  <c:v>47137</c:v>
                </c:pt>
                <c:pt idx="1093">
                  <c:v>47144</c:v>
                </c:pt>
                <c:pt idx="1094">
                  <c:v>47151</c:v>
                </c:pt>
                <c:pt idx="1095">
                  <c:v>47158</c:v>
                </c:pt>
                <c:pt idx="1096">
                  <c:v>47165</c:v>
                </c:pt>
                <c:pt idx="1097">
                  <c:v>47172</c:v>
                </c:pt>
                <c:pt idx="1098">
                  <c:v>47179</c:v>
                </c:pt>
                <c:pt idx="1099">
                  <c:v>47186</c:v>
                </c:pt>
                <c:pt idx="1100">
                  <c:v>47193</c:v>
                </c:pt>
                <c:pt idx="1101">
                  <c:v>47200</c:v>
                </c:pt>
                <c:pt idx="1102">
                  <c:v>47211</c:v>
                </c:pt>
                <c:pt idx="1103">
                  <c:v>47214</c:v>
                </c:pt>
                <c:pt idx="1104">
                  <c:v>47221</c:v>
                </c:pt>
                <c:pt idx="1105">
                  <c:v>47228</c:v>
                </c:pt>
                <c:pt idx="1106">
                  <c:v>47235</c:v>
                </c:pt>
                <c:pt idx="1107">
                  <c:v>47242</c:v>
                </c:pt>
                <c:pt idx="1108">
                  <c:v>47252</c:v>
                </c:pt>
                <c:pt idx="1109">
                  <c:v>47256</c:v>
                </c:pt>
                <c:pt idx="1110">
                  <c:v>47263</c:v>
                </c:pt>
                <c:pt idx="1111">
                  <c:v>47270</c:v>
                </c:pt>
                <c:pt idx="1112">
                  <c:v>47277</c:v>
                </c:pt>
                <c:pt idx="1113">
                  <c:v>47284</c:v>
                </c:pt>
                <c:pt idx="1114">
                  <c:v>47294</c:v>
                </c:pt>
                <c:pt idx="1115">
                  <c:v>47298</c:v>
                </c:pt>
                <c:pt idx="1116">
                  <c:v>47305</c:v>
                </c:pt>
                <c:pt idx="1117">
                  <c:v>47312</c:v>
                </c:pt>
                <c:pt idx="1118">
                  <c:v>47319</c:v>
                </c:pt>
                <c:pt idx="1119">
                  <c:v>47326</c:v>
                </c:pt>
                <c:pt idx="1120">
                  <c:v>47333</c:v>
                </c:pt>
                <c:pt idx="1121">
                  <c:v>47340</c:v>
                </c:pt>
                <c:pt idx="1122">
                  <c:v>47347</c:v>
                </c:pt>
                <c:pt idx="1123">
                  <c:v>47354</c:v>
                </c:pt>
                <c:pt idx="1124">
                  <c:v>47361</c:v>
                </c:pt>
                <c:pt idx="1125">
                  <c:v>47368</c:v>
                </c:pt>
                <c:pt idx="1126">
                  <c:v>47375</c:v>
                </c:pt>
                <c:pt idx="1127">
                  <c:v>47382</c:v>
                </c:pt>
                <c:pt idx="1128">
                  <c:v>47389</c:v>
                </c:pt>
                <c:pt idx="1129">
                  <c:v>47396</c:v>
                </c:pt>
                <c:pt idx="1130">
                  <c:v>47403</c:v>
                </c:pt>
                <c:pt idx="1131">
                  <c:v>47410</c:v>
                </c:pt>
                <c:pt idx="1132">
                  <c:v>47417</c:v>
                </c:pt>
                <c:pt idx="1133">
                  <c:v>47424</c:v>
                </c:pt>
                <c:pt idx="1134">
                  <c:v>47431</c:v>
                </c:pt>
                <c:pt idx="1135">
                  <c:v>47438</c:v>
                </c:pt>
                <c:pt idx="1136">
                  <c:v>47445</c:v>
                </c:pt>
                <c:pt idx="1137">
                  <c:v>47452</c:v>
                </c:pt>
                <c:pt idx="1138">
                  <c:v>47459</c:v>
                </c:pt>
                <c:pt idx="1139">
                  <c:v>47466</c:v>
                </c:pt>
                <c:pt idx="1140">
                  <c:v>47473</c:v>
                </c:pt>
                <c:pt idx="1141">
                  <c:v>47485</c:v>
                </c:pt>
                <c:pt idx="1142">
                  <c:v>47490</c:v>
                </c:pt>
                <c:pt idx="1143">
                  <c:v>47497</c:v>
                </c:pt>
                <c:pt idx="1144">
                  <c:v>47504</c:v>
                </c:pt>
                <c:pt idx="1145">
                  <c:v>47511</c:v>
                </c:pt>
                <c:pt idx="1146">
                  <c:v>47518</c:v>
                </c:pt>
                <c:pt idx="1147">
                  <c:v>47525</c:v>
                </c:pt>
                <c:pt idx="1148">
                  <c:v>47532</c:v>
                </c:pt>
                <c:pt idx="1149">
                  <c:v>47539</c:v>
                </c:pt>
                <c:pt idx="1150">
                  <c:v>47546</c:v>
                </c:pt>
                <c:pt idx="1151">
                  <c:v>47553</c:v>
                </c:pt>
                <c:pt idx="1152">
                  <c:v>47560</c:v>
                </c:pt>
                <c:pt idx="1153">
                  <c:v>47567</c:v>
                </c:pt>
                <c:pt idx="1154">
                  <c:v>47574</c:v>
                </c:pt>
                <c:pt idx="1155">
                  <c:v>47581</c:v>
                </c:pt>
                <c:pt idx="1156">
                  <c:v>47588</c:v>
                </c:pt>
                <c:pt idx="1157">
                  <c:v>47597</c:v>
                </c:pt>
                <c:pt idx="1158">
                  <c:v>47602</c:v>
                </c:pt>
                <c:pt idx="1159">
                  <c:v>47609</c:v>
                </c:pt>
                <c:pt idx="1160">
                  <c:v>47616</c:v>
                </c:pt>
                <c:pt idx="1161">
                  <c:v>47623</c:v>
                </c:pt>
                <c:pt idx="1162">
                  <c:v>47630</c:v>
                </c:pt>
                <c:pt idx="1163">
                  <c:v>47638</c:v>
                </c:pt>
                <c:pt idx="1164">
                  <c:v>47646</c:v>
                </c:pt>
                <c:pt idx="1165">
                  <c:v>47652</c:v>
                </c:pt>
                <c:pt idx="1166">
                  <c:v>47660</c:v>
                </c:pt>
                <c:pt idx="1167">
                  <c:v>47667</c:v>
                </c:pt>
                <c:pt idx="1168">
                  <c:v>47674</c:v>
                </c:pt>
                <c:pt idx="1169">
                  <c:v>47681</c:v>
                </c:pt>
                <c:pt idx="1170">
                  <c:v>47688</c:v>
                </c:pt>
                <c:pt idx="1171">
                  <c:v>47695</c:v>
                </c:pt>
                <c:pt idx="1172">
                  <c:v>47702</c:v>
                </c:pt>
                <c:pt idx="1173">
                  <c:v>47709</c:v>
                </c:pt>
                <c:pt idx="1174">
                  <c:v>47716</c:v>
                </c:pt>
                <c:pt idx="1175">
                  <c:v>47723</c:v>
                </c:pt>
                <c:pt idx="1176">
                  <c:v>47730</c:v>
                </c:pt>
                <c:pt idx="1177">
                  <c:v>47737</c:v>
                </c:pt>
                <c:pt idx="1178">
                  <c:v>47744</c:v>
                </c:pt>
                <c:pt idx="1179">
                  <c:v>47751</c:v>
                </c:pt>
                <c:pt idx="1180">
                  <c:v>47758</c:v>
                </c:pt>
                <c:pt idx="1181">
                  <c:v>47765</c:v>
                </c:pt>
                <c:pt idx="1182">
                  <c:v>47772</c:v>
                </c:pt>
                <c:pt idx="1183">
                  <c:v>47779</c:v>
                </c:pt>
                <c:pt idx="1184">
                  <c:v>47786</c:v>
                </c:pt>
                <c:pt idx="1185">
                  <c:v>47793</c:v>
                </c:pt>
                <c:pt idx="1186">
                  <c:v>47800</c:v>
                </c:pt>
                <c:pt idx="1187">
                  <c:v>47807</c:v>
                </c:pt>
                <c:pt idx="1188">
                  <c:v>47814</c:v>
                </c:pt>
                <c:pt idx="1189">
                  <c:v>47821</c:v>
                </c:pt>
                <c:pt idx="1190">
                  <c:v>47828</c:v>
                </c:pt>
                <c:pt idx="1191">
                  <c:v>47835</c:v>
                </c:pt>
                <c:pt idx="1192">
                  <c:v>47847</c:v>
                </c:pt>
                <c:pt idx="1193">
                  <c:v>47851</c:v>
                </c:pt>
                <c:pt idx="1194">
                  <c:v>47857</c:v>
                </c:pt>
                <c:pt idx="1195">
                  <c:v>47864</c:v>
                </c:pt>
                <c:pt idx="1196">
                  <c:v>47871</c:v>
                </c:pt>
                <c:pt idx="1197">
                  <c:v>47878</c:v>
                </c:pt>
                <c:pt idx="1198">
                  <c:v>47885</c:v>
                </c:pt>
                <c:pt idx="1199">
                  <c:v>47892</c:v>
                </c:pt>
                <c:pt idx="1200">
                  <c:v>47899</c:v>
                </c:pt>
                <c:pt idx="1201">
                  <c:v>47906</c:v>
                </c:pt>
                <c:pt idx="1202">
                  <c:v>47913</c:v>
                </c:pt>
                <c:pt idx="1203">
                  <c:v>47920</c:v>
                </c:pt>
                <c:pt idx="1204">
                  <c:v>47927</c:v>
                </c:pt>
                <c:pt idx="1205">
                  <c:v>47934</c:v>
                </c:pt>
                <c:pt idx="1206">
                  <c:v>47941</c:v>
                </c:pt>
                <c:pt idx="1207">
                  <c:v>47948</c:v>
                </c:pt>
                <c:pt idx="1208">
                  <c:v>47955</c:v>
                </c:pt>
                <c:pt idx="1209">
                  <c:v>47962</c:v>
                </c:pt>
                <c:pt idx="1210">
                  <c:v>47970</c:v>
                </c:pt>
                <c:pt idx="1211">
                  <c:v>47976</c:v>
                </c:pt>
                <c:pt idx="1212">
                  <c:v>47983</c:v>
                </c:pt>
                <c:pt idx="1213">
                  <c:v>47991</c:v>
                </c:pt>
                <c:pt idx="1214">
                  <c:v>47997</c:v>
                </c:pt>
                <c:pt idx="1215">
                  <c:v>48004</c:v>
                </c:pt>
                <c:pt idx="1216">
                  <c:v>48011</c:v>
                </c:pt>
                <c:pt idx="1217">
                  <c:v>48018</c:v>
                </c:pt>
                <c:pt idx="1218">
                  <c:v>48025</c:v>
                </c:pt>
                <c:pt idx="1219">
                  <c:v>48032</c:v>
                </c:pt>
                <c:pt idx="1220">
                  <c:v>48039</c:v>
                </c:pt>
                <c:pt idx="1221">
                  <c:v>48046</c:v>
                </c:pt>
                <c:pt idx="1222">
                  <c:v>48053</c:v>
                </c:pt>
                <c:pt idx="1223">
                  <c:v>48060</c:v>
                </c:pt>
                <c:pt idx="1224">
                  <c:v>48067</c:v>
                </c:pt>
                <c:pt idx="1225">
                  <c:v>48074</c:v>
                </c:pt>
                <c:pt idx="1226">
                  <c:v>48081</c:v>
                </c:pt>
                <c:pt idx="1227">
                  <c:v>48088</c:v>
                </c:pt>
                <c:pt idx="1228">
                  <c:v>48095</c:v>
                </c:pt>
                <c:pt idx="1229">
                  <c:v>48102</c:v>
                </c:pt>
                <c:pt idx="1230">
                  <c:v>48109</c:v>
                </c:pt>
                <c:pt idx="1231">
                  <c:v>48116</c:v>
                </c:pt>
                <c:pt idx="1232">
                  <c:v>48123</c:v>
                </c:pt>
                <c:pt idx="1233">
                  <c:v>48130</c:v>
                </c:pt>
                <c:pt idx="1234">
                  <c:v>48137</c:v>
                </c:pt>
                <c:pt idx="1235">
                  <c:v>48144</c:v>
                </c:pt>
                <c:pt idx="1236">
                  <c:v>48151</c:v>
                </c:pt>
                <c:pt idx="1237">
                  <c:v>48158</c:v>
                </c:pt>
                <c:pt idx="1238">
                  <c:v>48165</c:v>
                </c:pt>
                <c:pt idx="1239">
                  <c:v>48172</c:v>
                </c:pt>
                <c:pt idx="1240">
                  <c:v>48179</c:v>
                </c:pt>
                <c:pt idx="1241">
                  <c:v>48186</c:v>
                </c:pt>
                <c:pt idx="1242">
                  <c:v>48193</c:v>
                </c:pt>
                <c:pt idx="1243">
                  <c:v>48200</c:v>
                </c:pt>
                <c:pt idx="1244">
                  <c:v>48212</c:v>
                </c:pt>
                <c:pt idx="1245">
                  <c:v>48218</c:v>
                </c:pt>
                <c:pt idx="1246">
                  <c:v>48222</c:v>
                </c:pt>
                <c:pt idx="1247">
                  <c:v>48229</c:v>
                </c:pt>
                <c:pt idx="1248">
                  <c:v>48236</c:v>
                </c:pt>
                <c:pt idx="1249">
                  <c:v>48243</c:v>
                </c:pt>
                <c:pt idx="1250">
                  <c:v>48250</c:v>
                </c:pt>
                <c:pt idx="1251">
                  <c:v>48257</c:v>
                </c:pt>
                <c:pt idx="1252">
                  <c:v>48264</c:v>
                </c:pt>
                <c:pt idx="1253">
                  <c:v>48271</c:v>
                </c:pt>
                <c:pt idx="1254">
                  <c:v>48278</c:v>
                </c:pt>
                <c:pt idx="1255">
                  <c:v>48285</c:v>
                </c:pt>
                <c:pt idx="1256">
                  <c:v>48292</c:v>
                </c:pt>
                <c:pt idx="1257">
                  <c:v>48303</c:v>
                </c:pt>
                <c:pt idx="1258">
                  <c:v>48306</c:v>
                </c:pt>
                <c:pt idx="1259">
                  <c:v>48313</c:v>
                </c:pt>
                <c:pt idx="1260">
                  <c:v>48320</c:v>
                </c:pt>
                <c:pt idx="1261">
                  <c:v>48327</c:v>
                </c:pt>
                <c:pt idx="1262">
                  <c:v>48334</c:v>
                </c:pt>
                <c:pt idx="1263">
                  <c:v>48344</c:v>
                </c:pt>
                <c:pt idx="1264">
                  <c:v>48348</c:v>
                </c:pt>
                <c:pt idx="1265">
                  <c:v>48355</c:v>
                </c:pt>
                <c:pt idx="1266">
                  <c:v>48362</c:v>
                </c:pt>
                <c:pt idx="1267">
                  <c:v>48369</c:v>
                </c:pt>
                <c:pt idx="1268">
                  <c:v>48376</c:v>
                </c:pt>
                <c:pt idx="1269">
                  <c:v>48383</c:v>
                </c:pt>
                <c:pt idx="1270">
                  <c:v>48393</c:v>
                </c:pt>
                <c:pt idx="1271">
                  <c:v>48397</c:v>
                </c:pt>
                <c:pt idx="1272">
                  <c:v>48404</c:v>
                </c:pt>
                <c:pt idx="1273">
                  <c:v>48411</c:v>
                </c:pt>
                <c:pt idx="1274">
                  <c:v>48418</c:v>
                </c:pt>
                <c:pt idx="1275">
                  <c:v>48425</c:v>
                </c:pt>
                <c:pt idx="1276">
                  <c:v>48432</c:v>
                </c:pt>
                <c:pt idx="1277">
                  <c:v>48439</c:v>
                </c:pt>
                <c:pt idx="1278">
                  <c:v>48446</c:v>
                </c:pt>
                <c:pt idx="1279">
                  <c:v>48453</c:v>
                </c:pt>
                <c:pt idx="1280">
                  <c:v>48460</c:v>
                </c:pt>
                <c:pt idx="1281">
                  <c:v>48467</c:v>
                </c:pt>
                <c:pt idx="1282">
                  <c:v>48474</c:v>
                </c:pt>
                <c:pt idx="1283">
                  <c:v>48481</c:v>
                </c:pt>
                <c:pt idx="1284">
                  <c:v>48488</c:v>
                </c:pt>
                <c:pt idx="1285">
                  <c:v>48495</c:v>
                </c:pt>
                <c:pt idx="1286">
                  <c:v>48502</c:v>
                </c:pt>
                <c:pt idx="1287">
                  <c:v>48509</c:v>
                </c:pt>
                <c:pt idx="1288">
                  <c:v>48516</c:v>
                </c:pt>
                <c:pt idx="1289">
                  <c:v>48523</c:v>
                </c:pt>
                <c:pt idx="1290">
                  <c:v>48530</c:v>
                </c:pt>
                <c:pt idx="1291">
                  <c:v>48537</c:v>
                </c:pt>
                <c:pt idx="1292">
                  <c:v>48544</c:v>
                </c:pt>
                <c:pt idx="1293">
                  <c:v>48551</c:v>
                </c:pt>
                <c:pt idx="1294">
                  <c:v>48558</c:v>
                </c:pt>
                <c:pt idx="1295">
                  <c:v>48565</c:v>
                </c:pt>
                <c:pt idx="1296">
                  <c:v>48575</c:v>
                </c:pt>
                <c:pt idx="1297">
                  <c:v>48582</c:v>
                </c:pt>
                <c:pt idx="1298">
                  <c:v>48589</c:v>
                </c:pt>
                <c:pt idx="1299">
                  <c:v>48593</c:v>
                </c:pt>
                <c:pt idx="1300">
                  <c:v>48600</c:v>
                </c:pt>
                <c:pt idx="1301">
                  <c:v>48607</c:v>
                </c:pt>
                <c:pt idx="1302">
                  <c:v>48614</c:v>
                </c:pt>
                <c:pt idx="1303">
                  <c:v>48621</c:v>
                </c:pt>
                <c:pt idx="1304">
                  <c:v>48628</c:v>
                </c:pt>
                <c:pt idx="1305">
                  <c:v>48635</c:v>
                </c:pt>
                <c:pt idx="1306">
                  <c:v>48642</c:v>
                </c:pt>
                <c:pt idx="1307">
                  <c:v>48649</c:v>
                </c:pt>
                <c:pt idx="1308">
                  <c:v>48656</c:v>
                </c:pt>
                <c:pt idx="1309">
                  <c:v>48663</c:v>
                </c:pt>
                <c:pt idx="1310">
                  <c:v>48670</c:v>
                </c:pt>
                <c:pt idx="1311">
                  <c:v>48677</c:v>
                </c:pt>
                <c:pt idx="1312">
                  <c:v>48688</c:v>
                </c:pt>
                <c:pt idx="1313">
                  <c:v>48691</c:v>
                </c:pt>
                <c:pt idx="1314">
                  <c:v>48698</c:v>
                </c:pt>
                <c:pt idx="1315">
                  <c:v>48705</c:v>
                </c:pt>
                <c:pt idx="1316">
                  <c:v>48712</c:v>
                </c:pt>
                <c:pt idx="1317">
                  <c:v>48719</c:v>
                </c:pt>
                <c:pt idx="1318">
                  <c:v>48729</c:v>
                </c:pt>
                <c:pt idx="1319">
                  <c:v>48733</c:v>
                </c:pt>
                <c:pt idx="1320">
                  <c:v>48740</c:v>
                </c:pt>
                <c:pt idx="1321">
                  <c:v>48747</c:v>
                </c:pt>
                <c:pt idx="1322">
                  <c:v>48757</c:v>
                </c:pt>
                <c:pt idx="1323">
                  <c:v>48761</c:v>
                </c:pt>
                <c:pt idx="1324">
                  <c:v>48768</c:v>
                </c:pt>
                <c:pt idx="1325">
                  <c:v>48775</c:v>
                </c:pt>
                <c:pt idx="1326">
                  <c:v>48782</c:v>
                </c:pt>
                <c:pt idx="1327">
                  <c:v>48789</c:v>
                </c:pt>
                <c:pt idx="1328">
                  <c:v>48796</c:v>
                </c:pt>
                <c:pt idx="1329">
                  <c:v>48803</c:v>
                </c:pt>
                <c:pt idx="1330">
                  <c:v>48810</c:v>
                </c:pt>
                <c:pt idx="1331">
                  <c:v>48817</c:v>
                </c:pt>
                <c:pt idx="1332">
                  <c:v>48824</c:v>
                </c:pt>
                <c:pt idx="1333">
                  <c:v>48831</c:v>
                </c:pt>
                <c:pt idx="1334">
                  <c:v>48838</c:v>
                </c:pt>
                <c:pt idx="1335">
                  <c:v>48845</c:v>
                </c:pt>
                <c:pt idx="1336">
                  <c:v>48852</c:v>
                </c:pt>
                <c:pt idx="1337">
                  <c:v>48859</c:v>
                </c:pt>
                <c:pt idx="1338">
                  <c:v>48866</c:v>
                </c:pt>
                <c:pt idx="1339">
                  <c:v>48873</c:v>
                </c:pt>
                <c:pt idx="1340">
                  <c:v>48880</c:v>
                </c:pt>
                <c:pt idx="1341">
                  <c:v>48887</c:v>
                </c:pt>
                <c:pt idx="1342">
                  <c:v>48894</c:v>
                </c:pt>
                <c:pt idx="1343">
                  <c:v>48901</c:v>
                </c:pt>
                <c:pt idx="1344">
                  <c:v>48908</c:v>
                </c:pt>
                <c:pt idx="1345">
                  <c:v>48915</c:v>
                </c:pt>
                <c:pt idx="1346">
                  <c:v>48922</c:v>
                </c:pt>
                <c:pt idx="1347">
                  <c:v>48929</c:v>
                </c:pt>
                <c:pt idx="1348">
                  <c:v>48936</c:v>
                </c:pt>
                <c:pt idx="1349">
                  <c:v>48943</c:v>
                </c:pt>
                <c:pt idx="1350">
                  <c:v>48953</c:v>
                </c:pt>
                <c:pt idx="1351">
                  <c:v>48957</c:v>
                </c:pt>
                <c:pt idx="1352">
                  <c:v>48964</c:v>
                </c:pt>
                <c:pt idx="1353">
                  <c:v>48971</c:v>
                </c:pt>
                <c:pt idx="1354">
                  <c:v>48978</c:v>
                </c:pt>
                <c:pt idx="1355">
                  <c:v>48985</c:v>
                </c:pt>
                <c:pt idx="1356">
                  <c:v>48992</c:v>
                </c:pt>
                <c:pt idx="1357">
                  <c:v>48999</c:v>
                </c:pt>
                <c:pt idx="1358">
                  <c:v>49006</c:v>
                </c:pt>
                <c:pt idx="1359">
                  <c:v>49013</c:v>
                </c:pt>
                <c:pt idx="1360">
                  <c:v>49020</c:v>
                </c:pt>
                <c:pt idx="1361">
                  <c:v>49027</c:v>
                </c:pt>
                <c:pt idx="1362">
                  <c:v>49034</c:v>
                </c:pt>
                <c:pt idx="1363">
                  <c:v>49045</c:v>
                </c:pt>
                <c:pt idx="1364">
                  <c:v>49048</c:v>
                </c:pt>
                <c:pt idx="1365">
                  <c:v>49055</c:v>
                </c:pt>
                <c:pt idx="1366">
                  <c:v>49062</c:v>
                </c:pt>
                <c:pt idx="1367">
                  <c:v>49069</c:v>
                </c:pt>
                <c:pt idx="1368">
                  <c:v>49076</c:v>
                </c:pt>
                <c:pt idx="1369">
                  <c:v>49086</c:v>
                </c:pt>
                <c:pt idx="1370">
                  <c:v>49090</c:v>
                </c:pt>
                <c:pt idx="1371">
                  <c:v>49097</c:v>
                </c:pt>
                <c:pt idx="1372">
                  <c:v>49104</c:v>
                </c:pt>
                <c:pt idx="1373">
                  <c:v>49111</c:v>
                </c:pt>
                <c:pt idx="1374">
                  <c:v>49121</c:v>
                </c:pt>
                <c:pt idx="1375">
                  <c:v>49125</c:v>
                </c:pt>
                <c:pt idx="1376">
                  <c:v>49132</c:v>
                </c:pt>
                <c:pt idx="1377">
                  <c:v>49139</c:v>
                </c:pt>
                <c:pt idx="1378">
                  <c:v>49146</c:v>
                </c:pt>
                <c:pt idx="1379">
                  <c:v>49153</c:v>
                </c:pt>
                <c:pt idx="1380">
                  <c:v>49160</c:v>
                </c:pt>
                <c:pt idx="1381">
                  <c:v>49167</c:v>
                </c:pt>
                <c:pt idx="1382">
                  <c:v>49174</c:v>
                </c:pt>
                <c:pt idx="1383">
                  <c:v>49181</c:v>
                </c:pt>
                <c:pt idx="1384">
                  <c:v>49188</c:v>
                </c:pt>
                <c:pt idx="1385">
                  <c:v>49195</c:v>
                </c:pt>
                <c:pt idx="1386">
                  <c:v>49202</c:v>
                </c:pt>
                <c:pt idx="1387">
                  <c:v>49209</c:v>
                </c:pt>
                <c:pt idx="1388">
                  <c:v>49216</c:v>
                </c:pt>
                <c:pt idx="1389">
                  <c:v>49223</c:v>
                </c:pt>
                <c:pt idx="1390">
                  <c:v>49230</c:v>
                </c:pt>
                <c:pt idx="1391">
                  <c:v>49237</c:v>
                </c:pt>
                <c:pt idx="1392">
                  <c:v>49244</c:v>
                </c:pt>
                <c:pt idx="1393">
                  <c:v>49251</c:v>
                </c:pt>
                <c:pt idx="1394">
                  <c:v>49258</c:v>
                </c:pt>
                <c:pt idx="1395">
                  <c:v>49265</c:v>
                </c:pt>
                <c:pt idx="1396">
                  <c:v>49272</c:v>
                </c:pt>
                <c:pt idx="1397">
                  <c:v>49279</c:v>
                </c:pt>
                <c:pt idx="1398">
                  <c:v>49286</c:v>
                </c:pt>
                <c:pt idx="1399">
                  <c:v>49293</c:v>
                </c:pt>
                <c:pt idx="1400">
                  <c:v>49300</c:v>
                </c:pt>
                <c:pt idx="1401">
                  <c:v>49307</c:v>
                </c:pt>
                <c:pt idx="1402">
                  <c:v>49314</c:v>
                </c:pt>
                <c:pt idx="1403">
                  <c:v>49321</c:v>
                </c:pt>
                <c:pt idx="1404">
                  <c:v>49328</c:v>
                </c:pt>
                <c:pt idx="1405">
                  <c:v>49335</c:v>
                </c:pt>
                <c:pt idx="1406">
                  <c:v>49342</c:v>
                </c:pt>
                <c:pt idx="1407">
                  <c:v>49349</c:v>
                </c:pt>
                <c:pt idx="1408">
                  <c:v>49356</c:v>
                </c:pt>
                <c:pt idx="1409">
                  <c:v>49363</c:v>
                </c:pt>
                <c:pt idx="1410">
                  <c:v>49370</c:v>
                </c:pt>
                <c:pt idx="1411">
                  <c:v>49377</c:v>
                </c:pt>
                <c:pt idx="1412">
                  <c:v>49384</c:v>
                </c:pt>
                <c:pt idx="1413">
                  <c:v>49395</c:v>
                </c:pt>
                <c:pt idx="1414">
                  <c:v>49398</c:v>
                </c:pt>
                <c:pt idx="1415">
                  <c:v>49405</c:v>
                </c:pt>
                <c:pt idx="1416">
                  <c:v>49412</c:v>
                </c:pt>
                <c:pt idx="1417">
                  <c:v>49419</c:v>
                </c:pt>
                <c:pt idx="1418">
                  <c:v>49426</c:v>
                </c:pt>
                <c:pt idx="1419">
                  <c:v>49436</c:v>
                </c:pt>
                <c:pt idx="1420">
                  <c:v>49440</c:v>
                </c:pt>
                <c:pt idx="1421">
                  <c:v>49447</c:v>
                </c:pt>
                <c:pt idx="1422">
                  <c:v>49454</c:v>
                </c:pt>
                <c:pt idx="1423">
                  <c:v>49461</c:v>
                </c:pt>
                <c:pt idx="1424">
                  <c:v>49468</c:v>
                </c:pt>
                <c:pt idx="1425">
                  <c:v>49475</c:v>
                </c:pt>
                <c:pt idx="1426">
                  <c:v>49485</c:v>
                </c:pt>
                <c:pt idx="1427">
                  <c:v>49489</c:v>
                </c:pt>
                <c:pt idx="1428">
                  <c:v>49496</c:v>
                </c:pt>
                <c:pt idx="1429">
                  <c:v>49503</c:v>
                </c:pt>
                <c:pt idx="1430">
                  <c:v>49510</c:v>
                </c:pt>
                <c:pt idx="1431">
                  <c:v>49517</c:v>
                </c:pt>
                <c:pt idx="1432">
                  <c:v>49524</c:v>
                </c:pt>
                <c:pt idx="1433">
                  <c:v>49531</c:v>
                </c:pt>
                <c:pt idx="1434">
                  <c:v>49538</c:v>
                </c:pt>
                <c:pt idx="1435">
                  <c:v>49545</c:v>
                </c:pt>
                <c:pt idx="1436">
                  <c:v>49552</c:v>
                </c:pt>
                <c:pt idx="1437">
                  <c:v>49559</c:v>
                </c:pt>
                <c:pt idx="1438">
                  <c:v>49566</c:v>
                </c:pt>
                <c:pt idx="1439">
                  <c:v>49573</c:v>
                </c:pt>
                <c:pt idx="1440">
                  <c:v>49580</c:v>
                </c:pt>
                <c:pt idx="1441">
                  <c:v>49587</c:v>
                </c:pt>
                <c:pt idx="1442">
                  <c:v>49594</c:v>
                </c:pt>
                <c:pt idx="1443">
                  <c:v>49601</c:v>
                </c:pt>
                <c:pt idx="1444">
                  <c:v>49608</c:v>
                </c:pt>
                <c:pt idx="1445">
                  <c:v>49615</c:v>
                </c:pt>
                <c:pt idx="1446">
                  <c:v>49622</c:v>
                </c:pt>
                <c:pt idx="1447">
                  <c:v>49629</c:v>
                </c:pt>
                <c:pt idx="1448">
                  <c:v>49636</c:v>
                </c:pt>
                <c:pt idx="1449">
                  <c:v>49643</c:v>
                </c:pt>
                <c:pt idx="1450">
                  <c:v>49650</c:v>
                </c:pt>
                <c:pt idx="1451">
                  <c:v>49657</c:v>
                </c:pt>
                <c:pt idx="1452">
                  <c:v>49664</c:v>
                </c:pt>
                <c:pt idx="1453">
                  <c:v>49676</c:v>
                </c:pt>
                <c:pt idx="1454">
                  <c:v>49681</c:v>
                </c:pt>
                <c:pt idx="1455">
                  <c:v>49688</c:v>
                </c:pt>
                <c:pt idx="1456">
                  <c:v>49695</c:v>
                </c:pt>
                <c:pt idx="1457">
                  <c:v>49702</c:v>
                </c:pt>
                <c:pt idx="1458">
                  <c:v>49709</c:v>
                </c:pt>
                <c:pt idx="1459">
                  <c:v>49716</c:v>
                </c:pt>
                <c:pt idx="1460">
                  <c:v>49723</c:v>
                </c:pt>
                <c:pt idx="1461">
                  <c:v>49730</c:v>
                </c:pt>
                <c:pt idx="1462">
                  <c:v>49737</c:v>
                </c:pt>
                <c:pt idx="1463">
                  <c:v>49744</c:v>
                </c:pt>
                <c:pt idx="1464">
                  <c:v>49751</c:v>
                </c:pt>
                <c:pt idx="1465">
                  <c:v>49758</c:v>
                </c:pt>
                <c:pt idx="1466">
                  <c:v>49765</c:v>
                </c:pt>
                <c:pt idx="1467">
                  <c:v>49772</c:v>
                </c:pt>
                <c:pt idx="1468">
                  <c:v>49781</c:v>
                </c:pt>
                <c:pt idx="1469">
                  <c:v>49786</c:v>
                </c:pt>
                <c:pt idx="1470">
                  <c:v>49793</c:v>
                </c:pt>
                <c:pt idx="1471">
                  <c:v>49801</c:v>
                </c:pt>
                <c:pt idx="1472">
                  <c:v>49808</c:v>
                </c:pt>
                <c:pt idx="1473">
                  <c:v>49815</c:v>
                </c:pt>
                <c:pt idx="1474">
                  <c:v>49822</c:v>
                </c:pt>
                <c:pt idx="1475">
                  <c:v>49830</c:v>
                </c:pt>
                <c:pt idx="1476">
                  <c:v>49836</c:v>
                </c:pt>
                <c:pt idx="1477">
                  <c:v>49843</c:v>
                </c:pt>
                <c:pt idx="1478">
                  <c:v>49851</c:v>
                </c:pt>
                <c:pt idx="1479">
                  <c:v>49858</c:v>
                </c:pt>
                <c:pt idx="1480">
                  <c:v>49865</c:v>
                </c:pt>
                <c:pt idx="1481">
                  <c:v>49872</c:v>
                </c:pt>
                <c:pt idx="1482">
                  <c:v>49879</c:v>
                </c:pt>
                <c:pt idx="1483">
                  <c:v>49886</c:v>
                </c:pt>
                <c:pt idx="1484">
                  <c:v>49893</c:v>
                </c:pt>
                <c:pt idx="1485">
                  <c:v>49900</c:v>
                </c:pt>
                <c:pt idx="1486">
                  <c:v>49907</c:v>
                </c:pt>
                <c:pt idx="1487">
                  <c:v>49914</c:v>
                </c:pt>
                <c:pt idx="1488">
                  <c:v>49921</c:v>
                </c:pt>
                <c:pt idx="1489">
                  <c:v>49928</c:v>
                </c:pt>
                <c:pt idx="1490">
                  <c:v>49935</c:v>
                </c:pt>
                <c:pt idx="1491">
                  <c:v>49942</c:v>
                </c:pt>
                <c:pt idx="1492">
                  <c:v>49949</c:v>
                </c:pt>
                <c:pt idx="1493">
                  <c:v>49956</c:v>
                </c:pt>
                <c:pt idx="1494">
                  <c:v>49963</c:v>
                </c:pt>
                <c:pt idx="1495">
                  <c:v>49970</c:v>
                </c:pt>
                <c:pt idx="1496">
                  <c:v>49977</c:v>
                </c:pt>
                <c:pt idx="1497">
                  <c:v>49984</c:v>
                </c:pt>
                <c:pt idx="1498">
                  <c:v>49991</c:v>
                </c:pt>
                <c:pt idx="1499">
                  <c:v>49998</c:v>
                </c:pt>
                <c:pt idx="1500">
                  <c:v>50005</c:v>
                </c:pt>
                <c:pt idx="1501">
                  <c:v>50012</c:v>
                </c:pt>
                <c:pt idx="1502">
                  <c:v>50019</c:v>
                </c:pt>
                <c:pt idx="1503">
                  <c:v>50026</c:v>
                </c:pt>
                <c:pt idx="1504">
                  <c:v>50038</c:v>
                </c:pt>
                <c:pt idx="1505">
                  <c:v>50042</c:v>
                </c:pt>
                <c:pt idx="1506">
                  <c:v>50048</c:v>
                </c:pt>
                <c:pt idx="1507">
                  <c:v>50054</c:v>
                </c:pt>
                <c:pt idx="1508">
                  <c:v>50061</c:v>
                </c:pt>
                <c:pt idx="1509">
                  <c:v>50068</c:v>
                </c:pt>
                <c:pt idx="1510">
                  <c:v>50075</c:v>
                </c:pt>
                <c:pt idx="1511">
                  <c:v>50082</c:v>
                </c:pt>
                <c:pt idx="1512">
                  <c:v>50089</c:v>
                </c:pt>
                <c:pt idx="1513">
                  <c:v>50096</c:v>
                </c:pt>
                <c:pt idx="1514">
                  <c:v>50103</c:v>
                </c:pt>
                <c:pt idx="1515">
                  <c:v>50110</c:v>
                </c:pt>
                <c:pt idx="1516">
                  <c:v>50117</c:v>
                </c:pt>
                <c:pt idx="1517">
                  <c:v>50124</c:v>
                </c:pt>
                <c:pt idx="1518">
                  <c:v>50131</c:v>
                </c:pt>
                <c:pt idx="1519">
                  <c:v>50139</c:v>
                </c:pt>
                <c:pt idx="1520">
                  <c:v>50146</c:v>
                </c:pt>
                <c:pt idx="1521">
                  <c:v>50153</c:v>
                </c:pt>
                <c:pt idx="1522">
                  <c:v>50160</c:v>
                </c:pt>
                <c:pt idx="1523">
                  <c:v>50167</c:v>
                </c:pt>
                <c:pt idx="1524">
                  <c:v>50175</c:v>
                </c:pt>
                <c:pt idx="1525">
                  <c:v>50181</c:v>
                </c:pt>
                <c:pt idx="1526">
                  <c:v>50188</c:v>
                </c:pt>
                <c:pt idx="1527">
                  <c:v>50195</c:v>
                </c:pt>
                <c:pt idx="1528">
                  <c:v>50202</c:v>
                </c:pt>
                <c:pt idx="1529">
                  <c:v>50209</c:v>
                </c:pt>
                <c:pt idx="1530">
                  <c:v>50216</c:v>
                </c:pt>
                <c:pt idx="1531">
                  <c:v>50223</c:v>
                </c:pt>
                <c:pt idx="1532">
                  <c:v>50230</c:v>
                </c:pt>
                <c:pt idx="1533">
                  <c:v>50237</c:v>
                </c:pt>
                <c:pt idx="1534">
                  <c:v>50244</c:v>
                </c:pt>
                <c:pt idx="1535">
                  <c:v>50251</c:v>
                </c:pt>
                <c:pt idx="1536">
                  <c:v>50258</c:v>
                </c:pt>
                <c:pt idx="1537">
                  <c:v>50265</c:v>
                </c:pt>
                <c:pt idx="1538">
                  <c:v>50272</c:v>
                </c:pt>
                <c:pt idx="1539">
                  <c:v>50279</c:v>
                </c:pt>
                <c:pt idx="1540">
                  <c:v>50286</c:v>
                </c:pt>
                <c:pt idx="1541">
                  <c:v>50293</c:v>
                </c:pt>
                <c:pt idx="1542">
                  <c:v>50300</c:v>
                </c:pt>
                <c:pt idx="1543">
                  <c:v>50307</c:v>
                </c:pt>
                <c:pt idx="1544">
                  <c:v>50314</c:v>
                </c:pt>
                <c:pt idx="1545">
                  <c:v>50321</c:v>
                </c:pt>
                <c:pt idx="1546">
                  <c:v>50328</c:v>
                </c:pt>
                <c:pt idx="1547">
                  <c:v>50335</c:v>
                </c:pt>
                <c:pt idx="1548">
                  <c:v>50342</c:v>
                </c:pt>
                <c:pt idx="1549">
                  <c:v>50349</c:v>
                </c:pt>
                <c:pt idx="1550">
                  <c:v>50356</c:v>
                </c:pt>
                <c:pt idx="1551">
                  <c:v>50363</c:v>
                </c:pt>
                <c:pt idx="1552">
                  <c:v>50370</c:v>
                </c:pt>
                <c:pt idx="1553">
                  <c:v>50377</c:v>
                </c:pt>
                <c:pt idx="1554">
                  <c:v>50384</c:v>
                </c:pt>
                <c:pt idx="1555">
                  <c:v>50391</c:v>
                </c:pt>
                <c:pt idx="1556">
                  <c:v>50402</c:v>
                </c:pt>
                <c:pt idx="1557">
                  <c:v>50409</c:v>
                </c:pt>
                <c:pt idx="1558">
                  <c:v>50413</c:v>
                </c:pt>
                <c:pt idx="1559">
                  <c:v>50419</c:v>
                </c:pt>
                <c:pt idx="1560">
                  <c:v>50426</c:v>
                </c:pt>
                <c:pt idx="1561">
                  <c:v>50433</c:v>
                </c:pt>
                <c:pt idx="1562">
                  <c:v>50440</c:v>
                </c:pt>
                <c:pt idx="1563">
                  <c:v>50447</c:v>
                </c:pt>
                <c:pt idx="1564">
                  <c:v>50454</c:v>
                </c:pt>
                <c:pt idx="1565">
                  <c:v>50461</c:v>
                </c:pt>
                <c:pt idx="1566">
                  <c:v>50468</c:v>
                </c:pt>
                <c:pt idx="1567">
                  <c:v>50475</c:v>
                </c:pt>
                <c:pt idx="1568">
                  <c:v>50482</c:v>
                </c:pt>
                <c:pt idx="1569">
                  <c:v>50489</c:v>
                </c:pt>
                <c:pt idx="1570">
                  <c:v>50496</c:v>
                </c:pt>
                <c:pt idx="1571">
                  <c:v>50503</c:v>
                </c:pt>
                <c:pt idx="1572">
                  <c:v>50510</c:v>
                </c:pt>
                <c:pt idx="1573">
                  <c:v>50517</c:v>
                </c:pt>
                <c:pt idx="1574">
                  <c:v>50524</c:v>
                </c:pt>
                <c:pt idx="1575">
                  <c:v>50531</c:v>
                </c:pt>
                <c:pt idx="1576">
                  <c:v>50538</c:v>
                </c:pt>
                <c:pt idx="1577">
                  <c:v>50545</c:v>
                </c:pt>
                <c:pt idx="1578">
                  <c:v>50552</c:v>
                </c:pt>
                <c:pt idx="1579">
                  <c:v>50560</c:v>
                </c:pt>
                <c:pt idx="1580">
                  <c:v>50566</c:v>
                </c:pt>
                <c:pt idx="1581">
                  <c:v>50573</c:v>
                </c:pt>
                <c:pt idx="1582">
                  <c:v>50580</c:v>
                </c:pt>
                <c:pt idx="1583">
                  <c:v>50587</c:v>
                </c:pt>
                <c:pt idx="1584">
                  <c:v>50594</c:v>
                </c:pt>
                <c:pt idx="1585">
                  <c:v>50601</c:v>
                </c:pt>
                <c:pt idx="1586">
                  <c:v>50608</c:v>
                </c:pt>
                <c:pt idx="1587">
                  <c:v>50615</c:v>
                </c:pt>
                <c:pt idx="1588">
                  <c:v>50622</c:v>
                </c:pt>
                <c:pt idx="1589">
                  <c:v>50629</c:v>
                </c:pt>
                <c:pt idx="1590">
                  <c:v>50636</c:v>
                </c:pt>
                <c:pt idx="1591">
                  <c:v>50643</c:v>
                </c:pt>
                <c:pt idx="1592">
                  <c:v>50650</c:v>
                </c:pt>
                <c:pt idx="1593">
                  <c:v>50657</c:v>
                </c:pt>
                <c:pt idx="1594">
                  <c:v>50664</c:v>
                </c:pt>
                <c:pt idx="1595">
                  <c:v>50671</c:v>
                </c:pt>
                <c:pt idx="1596">
                  <c:v>50678</c:v>
                </c:pt>
                <c:pt idx="1597">
                  <c:v>50685</c:v>
                </c:pt>
                <c:pt idx="1598">
                  <c:v>50692</c:v>
                </c:pt>
                <c:pt idx="1599">
                  <c:v>50699</c:v>
                </c:pt>
                <c:pt idx="1600">
                  <c:v>50706</c:v>
                </c:pt>
                <c:pt idx="1601">
                  <c:v>50713</c:v>
                </c:pt>
                <c:pt idx="1602">
                  <c:v>50720</c:v>
                </c:pt>
                <c:pt idx="1603">
                  <c:v>50727</c:v>
                </c:pt>
                <c:pt idx="1604">
                  <c:v>50734</c:v>
                </c:pt>
                <c:pt idx="1605">
                  <c:v>50741</c:v>
                </c:pt>
                <c:pt idx="1606">
                  <c:v>50748</c:v>
                </c:pt>
                <c:pt idx="1607">
                  <c:v>50755</c:v>
                </c:pt>
                <c:pt idx="1608">
                  <c:v>50762</c:v>
                </c:pt>
                <c:pt idx="1609">
                  <c:v>50769</c:v>
                </c:pt>
                <c:pt idx="1610">
                  <c:v>50777</c:v>
                </c:pt>
                <c:pt idx="1611">
                  <c:v>50783</c:v>
                </c:pt>
                <c:pt idx="1612">
                  <c:v>50790</c:v>
                </c:pt>
                <c:pt idx="1613">
                  <c:v>50797</c:v>
                </c:pt>
                <c:pt idx="1614">
                  <c:v>50804</c:v>
                </c:pt>
                <c:pt idx="1615">
                  <c:v>50811</c:v>
                </c:pt>
                <c:pt idx="1616">
                  <c:v>50818</c:v>
                </c:pt>
                <c:pt idx="1617">
                  <c:v>50825</c:v>
                </c:pt>
                <c:pt idx="1618">
                  <c:v>50832</c:v>
                </c:pt>
                <c:pt idx="1619">
                  <c:v>50839</c:v>
                </c:pt>
                <c:pt idx="1620">
                  <c:v>50846</c:v>
                </c:pt>
                <c:pt idx="1621">
                  <c:v>50853</c:v>
                </c:pt>
                <c:pt idx="1622">
                  <c:v>50860</c:v>
                </c:pt>
                <c:pt idx="1623">
                  <c:v>50867</c:v>
                </c:pt>
                <c:pt idx="1624">
                  <c:v>50874</c:v>
                </c:pt>
                <c:pt idx="1625">
                  <c:v>50881</c:v>
                </c:pt>
                <c:pt idx="1626">
                  <c:v>50888</c:v>
                </c:pt>
                <c:pt idx="1627">
                  <c:v>50895</c:v>
                </c:pt>
                <c:pt idx="1628">
                  <c:v>50902</c:v>
                </c:pt>
                <c:pt idx="1629">
                  <c:v>50910</c:v>
                </c:pt>
                <c:pt idx="1630">
                  <c:v>50916</c:v>
                </c:pt>
                <c:pt idx="1631">
                  <c:v>50923</c:v>
                </c:pt>
                <c:pt idx="1632">
                  <c:v>50930</c:v>
                </c:pt>
                <c:pt idx="1633">
                  <c:v>50937</c:v>
                </c:pt>
                <c:pt idx="1634">
                  <c:v>50944</c:v>
                </c:pt>
                <c:pt idx="1635">
                  <c:v>50951</c:v>
                </c:pt>
                <c:pt idx="1636">
                  <c:v>50958</c:v>
                </c:pt>
                <c:pt idx="1637">
                  <c:v>50965</c:v>
                </c:pt>
                <c:pt idx="1638">
                  <c:v>50972</c:v>
                </c:pt>
                <c:pt idx="1639">
                  <c:v>50979</c:v>
                </c:pt>
                <c:pt idx="1640">
                  <c:v>50986</c:v>
                </c:pt>
                <c:pt idx="1641">
                  <c:v>50993</c:v>
                </c:pt>
                <c:pt idx="1642">
                  <c:v>51000</c:v>
                </c:pt>
                <c:pt idx="1643">
                  <c:v>51007</c:v>
                </c:pt>
                <c:pt idx="1644">
                  <c:v>51014</c:v>
                </c:pt>
                <c:pt idx="1645">
                  <c:v>51021</c:v>
                </c:pt>
                <c:pt idx="1646">
                  <c:v>51028</c:v>
                </c:pt>
                <c:pt idx="1647">
                  <c:v>51035</c:v>
                </c:pt>
                <c:pt idx="1648">
                  <c:v>51042</c:v>
                </c:pt>
                <c:pt idx="1649">
                  <c:v>51049</c:v>
                </c:pt>
                <c:pt idx="1650">
                  <c:v>51056</c:v>
                </c:pt>
                <c:pt idx="1651">
                  <c:v>51063</c:v>
                </c:pt>
                <c:pt idx="1652">
                  <c:v>51070</c:v>
                </c:pt>
                <c:pt idx="1653">
                  <c:v>51077</c:v>
                </c:pt>
                <c:pt idx="1654">
                  <c:v>51084</c:v>
                </c:pt>
                <c:pt idx="1655">
                  <c:v>51091</c:v>
                </c:pt>
                <c:pt idx="1656">
                  <c:v>51098</c:v>
                </c:pt>
                <c:pt idx="1657">
                  <c:v>51105</c:v>
                </c:pt>
                <c:pt idx="1658">
                  <c:v>51112</c:v>
                </c:pt>
                <c:pt idx="1659">
                  <c:v>51119</c:v>
                </c:pt>
                <c:pt idx="1660">
                  <c:v>51126</c:v>
                </c:pt>
                <c:pt idx="1661">
                  <c:v>51133</c:v>
                </c:pt>
                <c:pt idx="1662">
                  <c:v>51140</c:v>
                </c:pt>
                <c:pt idx="1663">
                  <c:v>51147</c:v>
                </c:pt>
                <c:pt idx="1664">
                  <c:v>51154</c:v>
                </c:pt>
                <c:pt idx="1665">
                  <c:v>51161</c:v>
                </c:pt>
                <c:pt idx="1666">
                  <c:v>51168</c:v>
                </c:pt>
                <c:pt idx="1667">
                  <c:v>51175</c:v>
                </c:pt>
                <c:pt idx="1668">
                  <c:v>51182</c:v>
                </c:pt>
                <c:pt idx="1669">
                  <c:v>51189</c:v>
                </c:pt>
                <c:pt idx="1670">
                  <c:v>51196</c:v>
                </c:pt>
                <c:pt idx="1671">
                  <c:v>51203</c:v>
                </c:pt>
                <c:pt idx="1672">
                  <c:v>51210</c:v>
                </c:pt>
                <c:pt idx="1673">
                  <c:v>51217</c:v>
                </c:pt>
                <c:pt idx="1674">
                  <c:v>51224</c:v>
                </c:pt>
                <c:pt idx="1675">
                  <c:v>51231</c:v>
                </c:pt>
                <c:pt idx="1676">
                  <c:v>51238</c:v>
                </c:pt>
                <c:pt idx="1677">
                  <c:v>51245</c:v>
                </c:pt>
                <c:pt idx="1678">
                  <c:v>51252</c:v>
                </c:pt>
                <c:pt idx="1679">
                  <c:v>51260</c:v>
                </c:pt>
                <c:pt idx="1680">
                  <c:v>51270</c:v>
                </c:pt>
                <c:pt idx="1681">
                  <c:v>51274</c:v>
                </c:pt>
                <c:pt idx="1682">
                  <c:v>51281</c:v>
                </c:pt>
                <c:pt idx="1683">
                  <c:v>51288</c:v>
                </c:pt>
                <c:pt idx="1684">
                  <c:v>51295</c:v>
                </c:pt>
                <c:pt idx="1685">
                  <c:v>51302</c:v>
                </c:pt>
                <c:pt idx="1686">
                  <c:v>51312</c:v>
                </c:pt>
                <c:pt idx="1687">
                  <c:v>51316</c:v>
                </c:pt>
                <c:pt idx="1688">
                  <c:v>51323</c:v>
                </c:pt>
                <c:pt idx="1689">
                  <c:v>51330</c:v>
                </c:pt>
                <c:pt idx="1690">
                  <c:v>51337</c:v>
                </c:pt>
                <c:pt idx="1691">
                  <c:v>51344</c:v>
                </c:pt>
                <c:pt idx="1692">
                  <c:v>51351</c:v>
                </c:pt>
                <c:pt idx="1693">
                  <c:v>51358</c:v>
                </c:pt>
                <c:pt idx="1694">
                  <c:v>51365</c:v>
                </c:pt>
                <c:pt idx="1695">
                  <c:v>51372</c:v>
                </c:pt>
                <c:pt idx="1696">
                  <c:v>51379</c:v>
                </c:pt>
                <c:pt idx="1697">
                  <c:v>51386</c:v>
                </c:pt>
                <c:pt idx="1698">
                  <c:v>51393</c:v>
                </c:pt>
                <c:pt idx="1699">
                  <c:v>51400</c:v>
                </c:pt>
                <c:pt idx="1700">
                  <c:v>51407</c:v>
                </c:pt>
                <c:pt idx="1701">
                  <c:v>51414</c:v>
                </c:pt>
                <c:pt idx="1702">
                  <c:v>51421</c:v>
                </c:pt>
                <c:pt idx="1703">
                  <c:v>51428</c:v>
                </c:pt>
                <c:pt idx="1704">
                  <c:v>51435</c:v>
                </c:pt>
                <c:pt idx="1705">
                  <c:v>51442</c:v>
                </c:pt>
                <c:pt idx="1706">
                  <c:v>51449</c:v>
                </c:pt>
                <c:pt idx="1707">
                  <c:v>51456</c:v>
                </c:pt>
                <c:pt idx="1708">
                  <c:v>51463</c:v>
                </c:pt>
                <c:pt idx="1709">
                  <c:v>51470</c:v>
                </c:pt>
                <c:pt idx="1710">
                  <c:v>51477</c:v>
                </c:pt>
                <c:pt idx="1711">
                  <c:v>51484</c:v>
                </c:pt>
                <c:pt idx="1712">
                  <c:v>51491</c:v>
                </c:pt>
                <c:pt idx="1713">
                  <c:v>51503</c:v>
                </c:pt>
                <c:pt idx="1714">
                  <c:v>51508</c:v>
                </c:pt>
                <c:pt idx="1715">
                  <c:v>51515</c:v>
                </c:pt>
                <c:pt idx="1716">
                  <c:v>51522</c:v>
                </c:pt>
                <c:pt idx="1717">
                  <c:v>51529</c:v>
                </c:pt>
                <c:pt idx="1718">
                  <c:v>51536</c:v>
                </c:pt>
                <c:pt idx="1719">
                  <c:v>51543</c:v>
                </c:pt>
                <c:pt idx="1720">
                  <c:v>51550</c:v>
                </c:pt>
                <c:pt idx="1721">
                  <c:v>51557</c:v>
                </c:pt>
                <c:pt idx="1722">
                  <c:v>51564</c:v>
                </c:pt>
                <c:pt idx="1723">
                  <c:v>51571</c:v>
                </c:pt>
                <c:pt idx="1724">
                  <c:v>51578</c:v>
                </c:pt>
                <c:pt idx="1725">
                  <c:v>51585</c:v>
                </c:pt>
                <c:pt idx="1726">
                  <c:v>51592</c:v>
                </c:pt>
                <c:pt idx="1727">
                  <c:v>51599</c:v>
                </c:pt>
                <c:pt idx="1728">
                  <c:v>51606</c:v>
                </c:pt>
                <c:pt idx="1729">
                  <c:v>51615</c:v>
                </c:pt>
                <c:pt idx="1730">
                  <c:v>51620</c:v>
                </c:pt>
                <c:pt idx="1731">
                  <c:v>51627</c:v>
                </c:pt>
                <c:pt idx="1732">
                  <c:v>51634</c:v>
                </c:pt>
                <c:pt idx="1733">
                  <c:v>51641</c:v>
                </c:pt>
                <c:pt idx="1734">
                  <c:v>51648</c:v>
                </c:pt>
                <c:pt idx="1735">
                  <c:v>51656</c:v>
                </c:pt>
                <c:pt idx="1736">
                  <c:v>51664</c:v>
                </c:pt>
                <c:pt idx="1737">
                  <c:v>51670</c:v>
                </c:pt>
                <c:pt idx="1738">
                  <c:v>51678</c:v>
                </c:pt>
                <c:pt idx="1739">
                  <c:v>51685</c:v>
                </c:pt>
                <c:pt idx="1740">
                  <c:v>51692</c:v>
                </c:pt>
                <c:pt idx="1741">
                  <c:v>51699</c:v>
                </c:pt>
                <c:pt idx="1742">
                  <c:v>51706</c:v>
                </c:pt>
                <c:pt idx="1743">
                  <c:v>51713</c:v>
                </c:pt>
                <c:pt idx="1744">
                  <c:v>51720</c:v>
                </c:pt>
                <c:pt idx="1745">
                  <c:v>51727</c:v>
                </c:pt>
                <c:pt idx="1746">
                  <c:v>51734</c:v>
                </c:pt>
                <c:pt idx="1747">
                  <c:v>51741</c:v>
                </c:pt>
                <c:pt idx="1748">
                  <c:v>51748</c:v>
                </c:pt>
                <c:pt idx="1749">
                  <c:v>51755</c:v>
                </c:pt>
                <c:pt idx="1750">
                  <c:v>51762</c:v>
                </c:pt>
                <c:pt idx="1751">
                  <c:v>51769</c:v>
                </c:pt>
                <c:pt idx="1752">
                  <c:v>51776</c:v>
                </c:pt>
                <c:pt idx="1753">
                  <c:v>51783</c:v>
                </c:pt>
                <c:pt idx="1754">
                  <c:v>51790</c:v>
                </c:pt>
                <c:pt idx="1755">
                  <c:v>51797</c:v>
                </c:pt>
                <c:pt idx="1756">
                  <c:v>51804</c:v>
                </c:pt>
                <c:pt idx="1757">
                  <c:v>51811</c:v>
                </c:pt>
                <c:pt idx="1758">
                  <c:v>51818</c:v>
                </c:pt>
                <c:pt idx="1759">
                  <c:v>51825</c:v>
                </c:pt>
                <c:pt idx="1760">
                  <c:v>51832</c:v>
                </c:pt>
                <c:pt idx="1761">
                  <c:v>51839</c:v>
                </c:pt>
                <c:pt idx="1762">
                  <c:v>51846</c:v>
                </c:pt>
                <c:pt idx="1763">
                  <c:v>51853</c:v>
                </c:pt>
                <c:pt idx="1764">
                  <c:v>51865</c:v>
                </c:pt>
                <c:pt idx="1765">
                  <c:v>51869</c:v>
                </c:pt>
                <c:pt idx="1766">
                  <c:v>51875</c:v>
                </c:pt>
                <c:pt idx="1767">
                  <c:v>51882</c:v>
                </c:pt>
                <c:pt idx="1768">
                  <c:v>51889</c:v>
                </c:pt>
                <c:pt idx="1769">
                  <c:v>51896</c:v>
                </c:pt>
                <c:pt idx="1770">
                  <c:v>51903</c:v>
                </c:pt>
                <c:pt idx="1771">
                  <c:v>51910</c:v>
                </c:pt>
                <c:pt idx="1772">
                  <c:v>51917</c:v>
                </c:pt>
                <c:pt idx="1773">
                  <c:v>51924</c:v>
                </c:pt>
                <c:pt idx="1774">
                  <c:v>51931</c:v>
                </c:pt>
                <c:pt idx="1775">
                  <c:v>51938</c:v>
                </c:pt>
                <c:pt idx="1776">
                  <c:v>51945</c:v>
                </c:pt>
                <c:pt idx="1777">
                  <c:v>51952</c:v>
                </c:pt>
                <c:pt idx="1778">
                  <c:v>51959</c:v>
                </c:pt>
                <c:pt idx="1779">
                  <c:v>51966</c:v>
                </c:pt>
                <c:pt idx="1780">
                  <c:v>51973</c:v>
                </c:pt>
                <c:pt idx="1781">
                  <c:v>51980</c:v>
                </c:pt>
                <c:pt idx="1782">
                  <c:v>51988</c:v>
                </c:pt>
                <c:pt idx="1783">
                  <c:v>51994</c:v>
                </c:pt>
                <c:pt idx="1784">
                  <c:v>52002</c:v>
                </c:pt>
                <c:pt idx="1785">
                  <c:v>52008</c:v>
                </c:pt>
                <c:pt idx="1786">
                  <c:v>52015</c:v>
                </c:pt>
                <c:pt idx="1787">
                  <c:v>52022</c:v>
                </c:pt>
                <c:pt idx="1788">
                  <c:v>52029</c:v>
                </c:pt>
                <c:pt idx="1789">
                  <c:v>52036</c:v>
                </c:pt>
                <c:pt idx="1790">
                  <c:v>52043</c:v>
                </c:pt>
                <c:pt idx="1791">
                  <c:v>52050</c:v>
                </c:pt>
                <c:pt idx="1792">
                  <c:v>52057</c:v>
                </c:pt>
                <c:pt idx="1793">
                  <c:v>52064</c:v>
                </c:pt>
                <c:pt idx="1794">
                  <c:v>52071</c:v>
                </c:pt>
                <c:pt idx="1795">
                  <c:v>52078</c:v>
                </c:pt>
                <c:pt idx="1796">
                  <c:v>52085</c:v>
                </c:pt>
                <c:pt idx="1797">
                  <c:v>52092</c:v>
                </c:pt>
                <c:pt idx="1798">
                  <c:v>52099</c:v>
                </c:pt>
                <c:pt idx="1799">
                  <c:v>52106</c:v>
                </c:pt>
                <c:pt idx="1800">
                  <c:v>52113</c:v>
                </c:pt>
                <c:pt idx="1801">
                  <c:v>52120</c:v>
                </c:pt>
                <c:pt idx="1802">
                  <c:v>52127</c:v>
                </c:pt>
                <c:pt idx="1803">
                  <c:v>52134</c:v>
                </c:pt>
                <c:pt idx="1804">
                  <c:v>52141</c:v>
                </c:pt>
                <c:pt idx="1805">
                  <c:v>52148</c:v>
                </c:pt>
                <c:pt idx="1806">
                  <c:v>52155</c:v>
                </c:pt>
                <c:pt idx="1807">
                  <c:v>52162</c:v>
                </c:pt>
                <c:pt idx="1808">
                  <c:v>52169</c:v>
                </c:pt>
                <c:pt idx="1809">
                  <c:v>52176</c:v>
                </c:pt>
                <c:pt idx="1810">
                  <c:v>52183</c:v>
                </c:pt>
                <c:pt idx="1811">
                  <c:v>52190</c:v>
                </c:pt>
                <c:pt idx="1812">
                  <c:v>52197</c:v>
                </c:pt>
                <c:pt idx="1813">
                  <c:v>52204</c:v>
                </c:pt>
                <c:pt idx="1814">
                  <c:v>52211</c:v>
                </c:pt>
                <c:pt idx="1815">
                  <c:v>52218</c:v>
                </c:pt>
                <c:pt idx="1816">
                  <c:v>52230</c:v>
                </c:pt>
                <c:pt idx="1817">
                  <c:v>52236</c:v>
                </c:pt>
                <c:pt idx="1818">
                  <c:v>52240</c:v>
                </c:pt>
                <c:pt idx="1819">
                  <c:v>52247</c:v>
                </c:pt>
                <c:pt idx="1820">
                  <c:v>52254</c:v>
                </c:pt>
                <c:pt idx="1821">
                  <c:v>52261</c:v>
                </c:pt>
                <c:pt idx="1822">
                  <c:v>52268</c:v>
                </c:pt>
                <c:pt idx="1823">
                  <c:v>52275</c:v>
                </c:pt>
                <c:pt idx="1824">
                  <c:v>52282</c:v>
                </c:pt>
                <c:pt idx="1825">
                  <c:v>52289</c:v>
                </c:pt>
                <c:pt idx="1826">
                  <c:v>52296</c:v>
                </c:pt>
                <c:pt idx="1827">
                  <c:v>52303</c:v>
                </c:pt>
                <c:pt idx="1828">
                  <c:v>52310</c:v>
                </c:pt>
                <c:pt idx="1829">
                  <c:v>52321</c:v>
                </c:pt>
                <c:pt idx="1830">
                  <c:v>52324</c:v>
                </c:pt>
                <c:pt idx="1831">
                  <c:v>52331</c:v>
                </c:pt>
                <c:pt idx="1832">
                  <c:v>52338</c:v>
                </c:pt>
                <c:pt idx="1833">
                  <c:v>52345</c:v>
                </c:pt>
                <c:pt idx="1834">
                  <c:v>52355</c:v>
                </c:pt>
                <c:pt idx="1835">
                  <c:v>52362</c:v>
                </c:pt>
                <c:pt idx="1836">
                  <c:v>52366</c:v>
                </c:pt>
                <c:pt idx="1837">
                  <c:v>52373</c:v>
                </c:pt>
                <c:pt idx="1838">
                  <c:v>52380</c:v>
                </c:pt>
                <c:pt idx="1839">
                  <c:v>52387</c:v>
                </c:pt>
                <c:pt idx="1840">
                  <c:v>52394</c:v>
                </c:pt>
                <c:pt idx="1841">
                  <c:v>52404</c:v>
                </c:pt>
                <c:pt idx="1842">
                  <c:v>52408</c:v>
                </c:pt>
                <c:pt idx="1843">
                  <c:v>52415</c:v>
                </c:pt>
                <c:pt idx="1844">
                  <c:v>52422</c:v>
                </c:pt>
                <c:pt idx="1845">
                  <c:v>52429</c:v>
                </c:pt>
                <c:pt idx="1846">
                  <c:v>52436</c:v>
                </c:pt>
                <c:pt idx="1847">
                  <c:v>52443</c:v>
                </c:pt>
                <c:pt idx="1848">
                  <c:v>52450</c:v>
                </c:pt>
                <c:pt idx="1849">
                  <c:v>52457</c:v>
                </c:pt>
                <c:pt idx="1850">
                  <c:v>52464</c:v>
                </c:pt>
                <c:pt idx="1851">
                  <c:v>52471</c:v>
                </c:pt>
                <c:pt idx="1852">
                  <c:v>52478</c:v>
                </c:pt>
                <c:pt idx="1853">
                  <c:v>52485</c:v>
                </c:pt>
                <c:pt idx="1854">
                  <c:v>52492</c:v>
                </c:pt>
                <c:pt idx="1855">
                  <c:v>52499</c:v>
                </c:pt>
                <c:pt idx="1856">
                  <c:v>52506</c:v>
                </c:pt>
                <c:pt idx="1857">
                  <c:v>52513</c:v>
                </c:pt>
                <c:pt idx="1858">
                  <c:v>52520</c:v>
                </c:pt>
                <c:pt idx="1859">
                  <c:v>52527</c:v>
                </c:pt>
                <c:pt idx="1860">
                  <c:v>52534</c:v>
                </c:pt>
                <c:pt idx="1861">
                  <c:v>52541</c:v>
                </c:pt>
                <c:pt idx="1862">
                  <c:v>52548</c:v>
                </c:pt>
                <c:pt idx="1863">
                  <c:v>52555</c:v>
                </c:pt>
                <c:pt idx="1864">
                  <c:v>52562</c:v>
                </c:pt>
                <c:pt idx="1865">
                  <c:v>52569</c:v>
                </c:pt>
                <c:pt idx="1866">
                  <c:v>52576</c:v>
                </c:pt>
                <c:pt idx="1867">
                  <c:v>52583</c:v>
                </c:pt>
                <c:pt idx="1868">
                  <c:v>52594</c:v>
                </c:pt>
                <c:pt idx="1869">
                  <c:v>52601</c:v>
                </c:pt>
                <c:pt idx="1870">
                  <c:v>52607</c:v>
                </c:pt>
                <c:pt idx="1871">
                  <c:v>52614</c:v>
                </c:pt>
                <c:pt idx="1872">
                  <c:v>52621</c:v>
                </c:pt>
                <c:pt idx="1873">
                  <c:v>52628</c:v>
                </c:pt>
                <c:pt idx="1874">
                  <c:v>52635</c:v>
                </c:pt>
                <c:pt idx="1875">
                  <c:v>52642</c:v>
                </c:pt>
                <c:pt idx="1876">
                  <c:v>52649</c:v>
                </c:pt>
                <c:pt idx="1877">
                  <c:v>52656</c:v>
                </c:pt>
                <c:pt idx="1878">
                  <c:v>52663</c:v>
                </c:pt>
                <c:pt idx="1879">
                  <c:v>52670</c:v>
                </c:pt>
                <c:pt idx="1880">
                  <c:v>52677</c:v>
                </c:pt>
                <c:pt idx="1881">
                  <c:v>52684</c:v>
                </c:pt>
                <c:pt idx="1882">
                  <c:v>52691</c:v>
                </c:pt>
                <c:pt idx="1883">
                  <c:v>52698</c:v>
                </c:pt>
                <c:pt idx="1884">
                  <c:v>52707</c:v>
                </c:pt>
                <c:pt idx="1885">
                  <c:v>52712</c:v>
                </c:pt>
                <c:pt idx="1886">
                  <c:v>52719</c:v>
                </c:pt>
                <c:pt idx="1887">
                  <c:v>52726</c:v>
                </c:pt>
                <c:pt idx="1888">
                  <c:v>52733</c:v>
                </c:pt>
                <c:pt idx="1889">
                  <c:v>52740</c:v>
                </c:pt>
                <c:pt idx="1890">
                  <c:v>52748</c:v>
                </c:pt>
                <c:pt idx="1891">
                  <c:v>52756</c:v>
                </c:pt>
                <c:pt idx="1892">
                  <c:v>52762</c:v>
                </c:pt>
                <c:pt idx="1893">
                  <c:v>52769</c:v>
                </c:pt>
                <c:pt idx="1894">
                  <c:v>52777</c:v>
                </c:pt>
                <c:pt idx="1895">
                  <c:v>52784</c:v>
                </c:pt>
                <c:pt idx="1896">
                  <c:v>52791</c:v>
                </c:pt>
                <c:pt idx="1897">
                  <c:v>52798</c:v>
                </c:pt>
                <c:pt idx="1898">
                  <c:v>52805</c:v>
                </c:pt>
                <c:pt idx="1899">
                  <c:v>52812</c:v>
                </c:pt>
                <c:pt idx="1900">
                  <c:v>52819</c:v>
                </c:pt>
                <c:pt idx="1901">
                  <c:v>52826</c:v>
                </c:pt>
                <c:pt idx="1902">
                  <c:v>52833</c:v>
                </c:pt>
                <c:pt idx="1903">
                  <c:v>52840</c:v>
                </c:pt>
                <c:pt idx="1904">
                  <c:v>52847</c:v>
                </c:pt>
                <c:pt idx="1905">
                  <c:v>52854</c:v>
                </c:pt>
                <c:pt idx="1906">
                  <c:v>52861</c:v>
                </c:pt>
                <c:pt idx="1907">
                  <c:v>52868</c:v>
                </c:pt>
                <c:pt idx="1908">
                  <c:v>52875</c:v>
                </c:pt>
                <c:pt idx="1909">
                  <c:v>52882</c:v>
                </c:pt>
                <c:pt idx="1910">
                  <c:v>52889</c:v>
                </c:pt>
                <c:pt idx="1911">
                  <c:v>52896</c:v>
                </c:pt>
                <c:pt idx="1912">
                  <c:v>52903</c:v>
                </c:pt>
                <c:pt idx="1913">
                  <c:v>52910</c:v>
                </c:pt>
                <c:pt idx="1914">
                  <c:v>52917</c:v>
                </c:pt>
                <c:pt idx="1915">
                  <c:v>52924</c:v>
                </c:pt>
                <c:pt idx="1916">
                  <c:v>52931</c:v>
                </c:pt>
                <c:pt idx="1917">
                  <c:v>52938</c:v>
                </c:pt>
                <c:pt idx="1918">
                  <c:v>52945</c:v>
                </c:pt>
                <c:pt idx="1919">
                  <c:v>52952</c:v>
                </c:pt>
                <c:pt idx="1920">
                  <c:v>52960</c:v>
                </c:pt>
                <c:pt idx="1921">
                  <c:v>52967</c:v>
                </c:pt>
                <c:pt idx="1922">
                  <c:v>52974</c:v>
                </c:pt>
                <c:pt idx="1923">
                  <c:v>52981</c:v>
                </c:pt>
                <c:pt idx="1924">
                  <c:v>52988</c:v>
                </c:pt>
                <c:pt idx="1925">
                  <c:v>52995</c:v>
                </c:pt>
                <c:pt idx="1926">
                  <c:v>53002</c:v>
                </c:pt>
                <c:pt idx="1927">
                  <c:v>53009</c:v>
                </c:pt>
                <c:pt idx="1928">
                  <c:v>53016</c:v>
                </c:pt>
                <c:pt idx="1929">
                  <c:v>53023</c:v>
                </c:pt>
                <c:pt idx="1930">
                  <c:v>53030</c:v>
                </c:pt>
                <c:pt idx="1931">
                  <c:v>53037</c:v>
                </c:pt>
                <c:pt idx="1932">
                  <c:v>53044</c:v>
                </c:pt>
                <c:pt idx="1933">
                  <c:v>53051</c:v>
                </c:pt>
                <c:pt idx="1934">
                  <c:v>53058</c:v>
                </c:pt>
                <c:pt idx="1935">
                  <c:v>53065</c:v>
                </c:pt>
                <c:pt idx="1936">
                  <c:v>53072</c:v>
                </c:pt>
                <c:pt idx="1937">
                  <c:v>53079</c:v>
                </c:pt>
                <c:pt idx="1938">
                  <c:v>53086</c:v>
                </c:pt>
                <c:pt idx="1939">
                  <c:v>53093</c:v>
                </c:pt>
                <c:pt idx="1940">
                  <c:v>53101</c:v>
                </c:pt>
                <c:pt idx="1941">
                  <c:v>53107</c:v>
                </c:pt>
                <c:pt idx="1942">
                  <c:v>53114</c:v>
                </c:pt>
                <c:pt idx="1943">
                  <c:v>53121</c:v>
                </c:pt>
                <c:pt idx="1944">
                  <c:v>53128</c:v>
                </c:pt>
                <c:pt idx="1945">
                  <c:v>53135</c:v>
                </c:pt>
                <c:pt idx="1946">
                  <c:v>53142</c:v>
                </c:pt>
                <c:pt idx="1947">
                  <c:v>53149</c:v>
                </c:pt>
                <c:pt idx="1948">
                  <c:v>53156</c:v>
                </c:pt>
                <c:pt idx="1949">
                  <c:v>53163</c:v>
                </c:pt>
                <c:pt idx="1950">
                  <c:v>53170</c:v>
                </c:pt>
                <c:pt idx="1951">
                  <c:v>53177</c:v>
                </c:pt>
                <c:pt idx="1952">
                  <c:v>53184</c:v>
                </c:pt>
                <c:pt idx="1953">
                  <c:v>53191</c:v>
                </c:pt>
                <c:pt idx="1954">
                  <c:v>53198</c:v>
                </c:pt>
                <c:pt idx="1955">
                  <c:v>53205</c:v>
                </c:pt>
                <c:pt idx="1956">
                  <c:v>53212</c:v>
                </c:pt>
                <c:pt idx="1957">
                  <c:v>53219</c:v>
                </c:pt>
                <c:pt idx="1958">
                  <c:v>53226</c:v>
                </c:pt>
                <c:pt idx="1959">
                  <c:v>53233</c:v>
                </c:pt>
                <c:pt idx="1960">
                  <c:v>53240</c:v>
                </c:pt>
                <c:pt idx="1961">
                  <c:v>53247</c:v>
                </c:pt>
                <c:pt idx="1962">
                  <c:v>53254</c:v>
                </c:pt>
                <c:pt idx="1963">
                  <c:v>53261</c:v>
                </c:pt>
                <c:pt idx="1964">
                  <c:v>53268</c:v>
                </c:pt>
                <c:pt idx="1965">
                  <c:v>53275</c:v>
                </c:pt>
                <c:pt idx="1966">
                  <c:v>53282</c:v>
                </c:pt>
                <c:pt idx="1967">
                  <c:v>53289</c:v>
                </c:pt>
                <c:pt idx="1968">
                  <c:v>53296</c:v>
                </c:pt>
                <c:pt idx="1969">
                  <c:v>53303</c:v>
                </c:pt>
                <c:pt idx="1970">
                  <c:v>53310</c:v>
                </c:pt>
                <c:pt idx="1971">
                  <c:v>53317</c:v>
                </c:pt>
                <c:pt idx="1972">
                  <c:v>53325</c:v>
                </c:pt>
                <c:pt idx="1973">
                  <c:v>53332</c:v>
                </c:pt>
                <c:pt idx="1974">
                  <c:v>53339</c:v>
                </c:pt>
                <c:pt idx="1975">
                  <c:v>53346</c:v>
                </c:pt>
                <c:pt idx="1976">
                  <c:v>53353</c:v>
                </c:pt>
                <c:pt idx="1977">
                  <c:v>53360</c:v>
                </c:pt>
                <c:pt idx="1978">
                  <c:v>53367</c:v>
                </c:pt>
                <c:pt idx="1979">
                  <c:v>53374</c:v>
                </c:pt>
                <c:pt idx="1980">
                  <c:v>53381</c:v>
                </c:pt>
                <c:pt idx="1981">
                  <c:v>53388</c:v>
                </c:pt>
                <c:pt idx="1982">
                  <c:v>53395</c:v>
                </c:pt>
                <c:pt idx="1983">
                  <c:v>53402</c:v>
                </c:pt>
                <c:pt idx="1984">
                  <c:v>53413</c:v>
                </c:pt>
                <c:pt idx="1985">
                  <c:v>53416</c:v>
                </c:pt>
                <c:pt idx="1986">
                  <c:v>53423</c:v>
                </c:pt>
                <c:pt idx="1987">
                  <c:v>53430</c:v>
                </c:pt>
                <c:pt idx="1988">
                  <c:v>53437</c:v>
                </c:pt>
                <c:pt idx="1989">
                  <c:v>53444</c:v>
                </c:pt>
                <c:pt idx="1990">
                  <c:v>53454</c:v>
                </c:pt>
                <c:pt idx="1991">
                  <c:v>53458</c:v>
                </c:pt>
                <c:pt idx="1992">
                  <c:v>53465</c:v>
                </c:pt>
                <c:pt idx="1993">
                  <c:v>53472</c:v>
                </c:pt>
                <c:pt idx="1994">
                  <c:v>53479</c:v>
                </c:pt>
                <c:pt idx="1995">
                  <c:v>53486</c:v>
                </c:pt>
                <c:pt idx="1996">
                  <c:v>53493</c:v>
                </c:pt>
                <c:pt idx="1997">
                  <c:v>53503</c:v>
                </c:pt>
                <c:pt idx="1998">
                  <c:v>53507</c:v>
                </c:pt>
                <c:pt idx="1999">
                  <c:v>53514</c:v>
                </c:pt>
                <c:pt idx="2000">
                  <c:v>53521</c:v>
                </c:pt>
                <c:pt idx="2001">
                  <c:v>53528</c:v>
                </c:pt>
                <c:pt idx="2002">
                  <c:v>53535</c:v>
                </c:pt>
                <c:pt idx="2003">
                  <c:v>53542</c:v>
                </c:pt>
                <c:pt idx="2004">
                  <c:v>53549</c:v>
                </c:pt>
                <c:pt idx="2005">
                  <c:v>53556</c:v>
                </c:pt>
                <c:pt idx="2006">
                  <c:v>53563</c:v>
                </c:pt>
                <c:pt idx="2007">
                  <c:v>53570</c:v>
                </c:pt>
                <c:pt idx="2008">
                  <c:v>53577</c:v>
                </c:pt>
                <c:pt idx="2009">
                  <c:v>53584</c:v>
                </c:pt>
                <c:pt idx="2010">
                  <c:v>53591</c:v>
                </c:pt>
                <c:pt idx="2011">
                  <c:v>53598</c:v>
                </c:pt>
                <c:pt idx="2012">
                  <c:v>53605</c:v>
                </c:pt>
                <c:pt idx="2013">
                  <c:v>53612</c:v>
                </c:pt>
                <c:pt idx="2014">
                  <c:v>53619</c:v>
                </c:pt>
                <c:pt idx="2015">
                  <c:v>53626</c:v>
                </c:pt>
                <c:pt idx="2016">
                  <c:v>53633</c:v>
                </c:pt>
                <c:pt idx="2017">
                  <c:v>53640</c:v>
                </c:pt>
                <c:pt idx="2018">
                  <c:v>53647</c:v>
                </c:pt>
                <c:pt idx="2019">
                  <c:v>53654</c:v>
                </c:pt>
                <c:pt idx="2020">
                  <c:v>53661</c:v>
                </c:pt>
                <c:pt idx="2021">
                  <c:v>53668</c:v>
                </c:pt>
                <c:pt idx="2022">
                  <c:v>53675</c:v>
                </c:pt>
                <c:pt idx="2023">
                  <c:v>53682</c:v>
                </c:pt>
                <c:pt idx="2024">
                  <c:v>53694</c:v>
                </c:pt>
                <c:pt idx="2025">
                  <c:v>53699</c:v>
                </c:pt>
                <c:pt idx="2026">
                  <c:v>53706</c:v>
                </c:pt>
                <c:pt idx="2027">
                  <c:v>53713</c:v>
                </c:pt>
                <c:pt idx="2028">
                  <c:v>53720</c:v>
                </c:pt>
                <c:pt idx="2029">
                  <c:v>53727</c:v>
                </c:pt>
                <c:pt idx="2030">
                  <c:v>53734</c:v>
                </c:pt>
                <c:pt idx="2031">
                  <c:v>53741</c:v>
                </c:pt>
                <c:pt idx="2032">
                  <c:v>53748</c:v>
                </c:pt>
                <c:pt idx="2033">
                  <c:v>53755</c:v>
                </c:pt>
                <c:pt idx="2034">
                  <c:v>53762</c:v>
                </c:pt>
                <c:pt idx="2035">
                  <c:v>53769</c:v>
                </c:pt>
                <c:pt idx="2036">
                  <c:v>53776</c:v>
                </c:pt>
                <c:pt idx="2037">
                  <c:v>53783</c:v>
                </c:pt>
                <c:pt idx="2038">
                  <c:v>53790</c:v>
                </c:pt>
                <c:pt idx="2039">
                  <c:v>53799</c:v>
                </c:pt>
                <c:pt idx="2040">
                  <c:v>53804</c:v>
                </c:pt>
                <c:pt idx="2041">
                  <c:v>53811</c:v>
                </c:pt>
                <c:pt idx="2042">
                  <c:v>53818</c:v>
                </c:pt>
                <c:pt idx="2043">
                  <c:v>53825</c:v>
                </c:pt>
                <c:pt idx="2044">
                  <c:v>53832</c:v>
                </c:pt>
                <c:pt idx="2045">
                  <c:v>53840</c:v>
                </c:pt>
                <c:pt idx="2046">
                  <c:v>53848</c:v>
                </c:pt>
                <c:pt idx="2047">
                  <c:v>53854</c:v>
                </c:pt>
                <c:pt idx="2048">
                  <c:v>53861</c:v>
                </c:pt>
                <c:pt idx="2049">
                  <c:v>53869</c:v>
                </c:pt>
                <c:pt idx="2050">
                  <c:v>53876</c:v>
                </c:pt>
                <c:pt idx="2051">
                  <c:v>53883</c:v>
                </c:pt>
                <c:pt idx="2052">
                  <c:v>53890</c:v>
                </c:pt>
                <c:pt idx="2053">
                  <c:v>53897</c:v>
                </c:pt>
                <c:pt idx="2054">
                  <c:v>53904</c:v>
                </c:pt>
                <c:pt idx="2055">
                  <c:v>53911</c:v>
                </c:pt>
                <c:pt idx="2056">
                  <c:v>53918</c:v>
                </c:pt>
                <c:pt idx="2057">
                  <c:v>53925</c:v>
                </c:pt>
                <c:pt idx="2058">
                  <c:v>53932</c:v>
                </c:pt>
                <c:pt idx="2059">
                  <c:v>53939</c:v>
                </c:pt>
                <c:pt idx="2060">
                  <c:v>53946</c:v>
                </c:pt>
                <c:pt idx="2061">
                  <c:v>53953</c:v>
                </c:pt>
                <c:pt idx="2062">
                  <c:v>53960</c:v>
                </c:pt>
                <c:pt idx="2063">
                  <c:v>53967</c:v>
                </c:pt>
                <c:pt idx="2064">
                  <c:v>53974</c:v>
                </c:pt>
                <c:pt idx="2065">
                  <c:v>53981</c:v>
                </c:pt>
                <c:pt idx="2066">
                  <c:v>53988</c:v>
                </c:pt>
                <c:pt idx="2067">
                  <c:v>53995</c:v>
                </c:pt>
                <c:pt idx="2068">
                  <c:v>54002</c:v>
                </c:pt>
                <c:pt idx="2069">
                  <c:v>54009</c:v>
                </c:pt>
                <c:pt idx="2070">
                  <c:v>54016</c:v>
                </c:pt>
                <c:pt idx="2071">
                  <c:v>54023</c:v>
                </c:pt>
                <c:pt idx="2072">
                  <c:v>54030</c:v>
                </c:pt>
                <c:pt idx="2073">
                  <c:v>54037</c:v>
                </c:pt>
                <c:pt idx="2074">
                  <c:v>54044</c:v>
                </c:pt>
                <c:pt idx="2075">
                  <c:v>54056</c:v>
                </c:pt>
                <c:pt idx="2076">
                  <c:v>54060</c:v>
                </c:pt>
                <c:pt idx="2077">
                  <c:v>54066</c:v>
                </c:pt>
                <c:pt idx="2078">
                  <c:v>54073</c:v>
                </c:pt>
                <c:pt idx="2079">
                  <c:v>54080</c:v>
                </c:pt>
                <c:pt idx="2080">
                  <c:v>54087</c:v>
                </c:pt>
                <c:pt idx="2081">
                  <c:v>54094</c:v>
                </c:pt>
                <c:pt idx="2082">
                  <c:v>54101</c:v>
                </c:pt>
                <c:pt idx="2083">
                  <c:v>54108</c:v>
                </c:pt>
                <c:pt idx="2084">
                  <c:v>54115</c:v>
                </c:pt>
                <c:pt idx="2085">
                  <c:v>54122</c:v>
                </c:pt>
                <c:pt idx="2086">
                  <c:v>54129</c:v>
                </c:pt>
                <c:pt idx="2087">
                  <c:v>54136</c:v>
                </c:pt>
                <c:pt idx="2088">
                  <c:v>54143</c:v>
                </c:pt>
                <c:pt idx="2089">
                  <c:v>54150</c:v>
                </c:pt>
                <c:pt idx="2090">
                  <c:v>54157</c:v>
                </c:pt>
                <c:pt idx="2091">
                  <c:v>54164</c:v>
                </c:pt>
                <c:pt idx="2092">
                  <c:v>54171</c:v>
                </c:pt>
                <c:pt idx="2093">
                  <c:v>54178</c:v>
                </c:pt>
                <c:pt idx="2094">
                  <c:v>54185</c:v>
                </c:pt>
                <c:pt idx="2095">
                  <c:v>54193</c:v>
                </c:pt>
                <c:pt idx="2096">
                  <c:v>54199</c:v>
                </c:pt>
                <c:pt idx="2097">
                  <c:v>54206</c:v>
                </c:pt>
                <c:pt idx="2098">
                  <c:v>54213</c:v>
                </c:pt>
                <c:pt idx="2099">
                  <c:v>54220</c:v>
                </c:pt>
                <c:pt idx="2100">
                  <c:v>54227</c:v>
                </c:pt>
                <c:pt idx="2101">
                  <c:v>54234</c:v>
                </c:pt>
                <c:pt idx="2102">
                  <c:v>54241</c:v>
                </c:pt>
                <c:pt idx="2103">
                  <c:v>54248</c:v>
                </c:pt>
                <c:pt idx="2104">
                  <c:v>54255</c:v>
                </c:pt>
                <c:pt idx="2105">
                  <c:v>54262</c:v>
                </c:pt>
                <c:pt idx="2106">
                  <c:v>54269</c:v>
                </c:pt>
                <c:pt idx="2107">
                  <c:v>54276</c:v>
                </c:pt>
                <c:pt idx="2108">
                  <c:v>54283</c:v>
                </c:pt>
                <c:pt idx="2109">
                  <c:v>54290</c:v>
                </c:pt>
                <c:pt idx="2110">
                  <c:v>54297</c:v>
                </c:pt>
                <c:pt idx="2111">
                  <c:v>54304</c:v>
                </c:pt>
                <c:pt idx="2112">
                  <c:v>54311</c:v>
                </c:pt>
                <c:pt idx="2113">
                  <c:v>54318</c:v>
                </c:pt>
                <c:pt idx="2114">
                  <c:v>54325</c:v>
                </c:pt>
                <c:pt idx="2115">
                  <c:v>54332</c:v>
                </c:pt>
                <c:pt idx="2116">
                  <c:v>54339</c:v>
                </c:pt>
                <c:pt idx="2117">
                  <c:v>54346</c:v>
                </c:pt>
                <c:pt idx="2118">
                  <c:v>54353</c:v>
                </c:pt>
                <c:pt idx="2119">
                  <c:v>54360</c:v>
                </c:pt>
                <c:pt idx="2120">
                  <c:v>54367</c:v>
                </c:pt>
                <c:pt idx="2121">
                  <c:v>54374</c:v>
                </c:pt>
                <c:pt idx="2122">
                  <c:v>54381</c:v>
                </c:pt>
                <c:pt idx="2123">
                  <c:v>54388</c:v>
                </c:pt>
                <c:pt idx="2124">
                  <c:v>54395</c:v>
                </c:pt>
                <c:pt idx="2125">
                  <c:v>54402</c:v>
                </c:pt>
                <c:pt idx="2126">
                  <c:v>54409</c:v>
                </c:pt>
                <c:pt idx="2127">
                  <c:v>54420</c:v>
                </c:pt>
                <c:pt idx="2128">
                  <c:v>54427</c:v>
                </c:pt>
                <c:pt idx="2129">
                  <c:v>54431</c:v>
                </c:pt>
                <c:pt idx="2130">
                  <c:v>54437</c:v>
                </c:pt>
                <c:pt idx="2131">
                  <c:v>54444</c:v>
                </c:pt>
                <c:pt idx="2132">
                  <c:v>54451</c:v>
                </c:pt>
                <c:pt idx="2133">
                  <c:v>54458</c:v>
                </c:pt>
                <c:pt idx="2134">
                  <c:v>54465</c:v>
                </c:pt>
                <c:pt idx="2135">
                  <c:v>54472</c:v>
                </c:pt>
                <c:pt idx="2136">
                  <c:v>54479</c:v>
                </c:pt>
                <c:pt idx="2137">
                  <c:v>54486</c:v>
                </c:pt>
                <c:pt idx="2138">
                  <c:v>54493</c:v>
                </c:pt>
                <c:pt idx="2139">
                  <c:v>54500</c:v>
                </c:pt>
                <c:pt idx="2140">
                  <c:v>54507</c:v>
                </c:pt>
                <c:pt idx="2141">
                  <c:v>54514</c:v>
                </c:pt>
                <c:pt idx="2142">
                  <c:v>54521</c:v>
                </c:pt>
                <c:pt idx="2143">
                  <c:v>54528</c:v>
                </c:pt>
                <c:pt idx="2144">
                  <c:v>54535</c:v>
                </c:pt>
                <c:pt idx="2145">
                  <c:v>54542</c:v>
                </c:pt>
                <c:pt idx="2146">
                  <c:v>54549</c:v>
                </c:pt>
                <c:pt idx="2147">
                  <c:v>54556</c:v>
                </c:pt>
                <c:pt idx="2148">
                  <c:v>54563</c:v>
                </c:pt>
                <c:pt idx="2149">
                  <c:v>54571</c:v>
                </c:pt>
                <c:pt idx="2150">
                  <c:v>54577</c:v>
                </c:pt>
                <c:pt idx="2151">
                  <c:v>54584</c:v>
                </c:pt>
                <c:pt idx="2152">
                  <c:v>54591</c:v>
                </c:pt>
                <c:pt idx="2153">
                  <c:v>54598</c:v>
                </c:pt>
                <c:pt idx="2154">
                  <c:v>54605</c:v>
                </c:pt>
                <c:pt idx="2155">
                  <c:v>54612</c:v>
                </c:pt>
                <c:pt idx="2156">
                  <c:v>54619</c:v>
                </c:pt>
                <c:pt idx="2157">
                  <c:v>54626</c:v>
                </c:pt>
                <c:pt idx="2158">
                  <c:v>54633</c:v>
                </c:pt>
                <c:pt idx="2159">
                  <c:v>54640</c:v>
                </c:pt>
                <c:pt idx="2160">
                  <c:v>54647</c:v>
                </c:pt>
                <c:pt idx="2161">
                  <c:v>54654</c:v>
                </c:pt>
                <c:pt idx="2162">
                  <c:v>54661</c:v>
                </c:pt>
                <c:pt idx="2163">
                  <c:v>54668</c:v>
                </c:pt>
                <c:pt idx="2164">
                  <c:v>54675</c:v>
                </c:pt>
                <c:pt idx="2165">
                  <c:v>54682</c:v>
                </c:pt>
                <c:pt idx="2166">
                  <c:v>54689</c:v>
                </c:pt>
                <c:pt idx="2167">
                  <c:v>54696</c:v>
                </c:pt>
                <c:pt idx="2168">
                  <c:v>54703</c:v>
                </c:pt>
                <c:pt idx="2169">
                  <c:v>54710</c:v>
                </c:pt>
                <c:pt idx="2170">
                  <c:v>54717</c:v>
                </c:pt>
                <c:pt idx="2171">
                  <c:v>54724</c:v>
                </c:pt>
                <c:pt idx="2172">
                  <c:v>54731</c:v>
                </c:pt>
                <c:pt idx="2173">
                  <c:v>54738</c:v>
                </c:pt>
                <c:pt idx="2174">
                  <c:v>54745</c:v>
                </c:pt>
                <c:pt idx="2175">
                  <c:v>54752</c:v>
                </c:pt>
                <c:pt idx="2176">
                  <c:v>54759</c:v>
                </c:pt>
                <c:pt idx="2177">
                  <c:v>54766</c:v>
                </c:pt>
                <c:pt idx="2178">
                  <c:v>54773</c:v>
                </c:pt>
                <c:pt idx="2179">
                  <c:v>54780</c:v>
                </c:pt>
                <c:pt idx="2180">
                  <c:v>54787</c:v>
                </c:pt>
                <c:pt idx="2181">
                  <c:v>54795</c:v>
                </c:pt>
                <c:pt idx="2182">
                  <c:v>54801</c:v>
                </c:pt>
                <c:pt idx="2183">
                  <c:v>54808</c:v>
                </c:pt>
                <c:pt idx="2184">
                  <c:v>54815</c:v>
                </c:pt>
                <c:pt idx="2185">
                  <c:v>54822</c:v>
                </c:pt>
                <c:pt idx="2186">
                  <c:v>54829</c:v>
                </c:pt>
                <c:pt idx="2187">
                  <c:v>54836</c:v>
                </c:pt>
                <c:pt idx="2188">
                  <c:v>54843</c:v>
                </c:pt>
                <c:pt idx="2189">
                  <c:v>54850</c:v>
                </c:pt>
                <c:pt idx="2190">
                  <c:v>54857</c:v>
                </c:pt>
                <c:pt idx="2191">
                  <c:v>54864</c:v>
                </c:pt>
                <c:pt idx="2192">
                  <c:v>54871</c:v>
                </c:pt>
                <c:pt idx="2193">
                  <c:v>54878</c:v>
                </c:pt>
                <c:pt idx="2194">
                  <c:v>54885</c:v>
                </c:pt>
                <c:pt idx="2195">
                  <c:v>54892</c:v>
                </c:pt>
                <c:pt idx="2196">
                  <c:v>54899</c:v>
                </c:pt>
                <c:pt idx="2197">
                  <c:v>54906</c:v>
                </c:pt>
                <c:pt idx="2198">
                  <c:v>54913</c:v>
                </c:pt>
                <c:pt idx="2199">
                  <c:v>54920</c:v>
                </c:pt>
                <c:pt idx="2200">
                  <c:v>54928</c:v>
                </c:pt>
                <c:pt idx="2201">
                  <c:v>54934</c:v>
                </c:pt>
                <c:pt idx="2202">
                  <c:v>54941</c:v>
                </c:pt>
                <c:pt idx="2203">
                  <c:v>54948</c:v>
                </c:pt>
                <c:pt idx="2204">
                  <c:v>54955</c:v>
                </c:pt>
                <c:pt idx="2205">
                  <c:v>54962</c:v>
                </c:pt>
                <c:pt idx="2206">
                  <c:v>54969</c:v>
                </c:pt>
                <c:pt idx="2207">
                  <c:v>54976</c:v>
                </c:pt>
                <c:pt idx="2208">
                  <c:v>54983</c:v>
                </c:pt>
                <c:pt idx="2209">
                  <c:v>54990</c:v>
                </c:pt>
                <c:pt idx="2210">
                  <c:v>54997</c:v>
                </c:pt>
                <c:pt idx="2211">
                  <c:v>55004</c:v>
                </c:pt>
                <c:pt idx="2212">
                  <c:v>55011</c:v>
                </c:pt>
                <c:pt idx="2213">
                  <c:v>55018</c:v>
                </c:pt>
                <c:pt idx="2214">
                  <c:v>55025</c:v>
                </c:pt>
                <c:pt idx="2215">
                  <c:v>55032</c:v>
                </c:pt>
                <c:pt idx="2216">
                  <c:v>55039</c:v>
                </c:pt>
                <c:pt idx="2217">
                  <c:v>55046</c:v>
                </c:pt>
                <c:pt idx="2218">
                  <c:v>55053</c:v>
                </c:pt>
                <c:pt idx="2219">
                  <c:v>55060</c:v>
                </c:pt>
                <c:pt idx="2220">
                  <c:v>55067</c:v>
                </c:pt>
                <c:pt idx="2221">
                  <c:v>55074</c:v>
                </c:pt>
                <c:pt idx="2222">
                  <c:v>55081</c:v>
                </c:pt>
                <c:pt idx="2223">
                  <c:v>55088</c:v>
                </c:pt>
                <c:pt idx="2224">
                  <c:v>55095</c:v>
                </c:pt>
                <c:pt idx="2225">
                  <c:v>55102</c:v>
                </c:pt>
                <c:pt idx="2226">
                  <c:v>55109</c:v>
                </c:pt>
                <c:pt idx="2227">
                  <c:v>55116</c:v>
                </c:pt>
                <c:pt idx="2228">
                  <c:v>55123</c:v>
                </c:pt>
                <c:pt idx="2229">
                  <c:v>55130</c:v>
                </c:pt>
                <c:pt idx="2230">
                  <c:v>55137</c:v>
                </c:pt>
                <c:pt idx="2231">
                  <c:v>55144</c:v>
                </c:pt>
                <c:pt idx="2232">
                  <c:v>55151</c:v>
                </c:pt>
                <c:pt idx="2233">
                  <c:v>55158</c:v>
                </c:pt>
                <c:pt idx="2234">
                  <c:v>55165</c:v>
                </c:pt>
                <c:pt idx="2235">
                  <c:v>55172</c:v>
                </c:pt>
                <c:pt idx="2236">
                  <c:v>55179</c:v>
                </c:pt>
                <c:pt idx="2237">
                  <c:v>55186</c:v>
                </c:pt>
                <c:pt idx="2238">
                  <c:v>55193</c:v>
                </c:pt>
                <c:pt idx="2239">
                  <c:v>55200</c:v>
                </c:pt>
                <c:pt idx="2240">
                  <c:v>55207</c:v>
                </c:pt>
                <c:pt idx="2241">
                  <c:v>55214</c:v>
                </c:pt>
                <c:pt idx="2242">
                  <c:v>55221</c:v>
                </c:pt>
                <c:pt idx="2243">
                  <c:v>55228</c:v>
                </c:pt>
                <c:pt idx="2244">
                  <c:v>55235</c:v>
                </c:pt>
                <c:pt idx="2245">
                  <c:v>55242</c:v>
                </c:pt>
                <c:pt idx="2246">
                  <c:v>55249</c:v>
                </c:pt>
                <c:pt idx="2247">
                  <c:v>55256</c:v>
                </c:pt>
                <c:pt idx="2248">
                  <c:v>55263</c:v>
                </c:pt>
                <c:pt idx="2249">
                  <c:v>55270</c:v>
                </c:pt>
                <c:pt idx="2250">
                  <c:v>55277</c:v>
                </c:pt>
                <c:pt idx="2251">
                  <c:v>55285</c:v>
                </c:pt>
                <c:pt idx="2252">
                  <c:v>55291</c:v>
                </c:pt>
                <c:pt idx="2253">
                  <c:v>55298</c:v>
                </c:pt>
                <c:pt idx="2254">
                  <c:v>55305</c:v>
                </c:pt>
                <c:pt idx="2255">
                  <c:v>55312</c:v>
                </c:pt>
                <c:pt idx="2256">
                  <c:v>55319</c:v>
                </c:pt>
                <c:pt idx="2257">
                  <c:v>55326</c:v>
                </c:pt>
                <c:pt idx="2258">
                  <c:v>55333</c:v>
                </c:pt>
                <c:pt idx="2259">
                  <c:v>55340</c:v>
                </c:pt>
                <c:pt idx="2260">
                  <c:v>55347</c:v>
                </c:pt>
                <c:pt idx="2261">
                  <c:v>55354</c:v>
                </c:pt>
                <c:pt idx="2262">
                  <c:v>55361</c:v>
                </c:pt>
                <c:pt idx="2263">
                  <c:v>55368</c:v>
                </c:pt>
                <c:pt idx="2264">
                  <c:v>55375</c:v>
                </c:pt>
                <c:pt idx="2265">
                  <c:v>55382</c:v>
                </c:pt>
                <c:pt idx="2266">
                  <c:v>55389</c:v>
                </c:pt>
                <c:pt idx="2267">
                  <c:v>55396</c:v>
                </c:pt>
                <c:pt idx="2268">
                  <c:v>55403</c:v>
                </c:pt>
                <c:pt idx="2269">
                  <c:v>55410</c:v>
                </c:pt>
                <c:pt idx="2270">
                  <c:v>55417</c:v>
                </c:pt>
                <c:pt idx="2271">
                  <c:v>55424</c:v>
                </c:pt>
                <c:pt idx="2272">
                  <c:v>55431</c:v>
                </c:pt>
                <c:pt idx="2273">
                  <c:v>55438</c:v>
                </c:pt>
                <c:pt idx="2274">
                  <c:v>55445</c:v>
                </c:pt>
                <c:pt idx="2275">
                  <c:v>55452</c:v>
                </c:pt>
                <c:pt idx="2276">
                  <c:v>55459</c:v>
                </c:pt>
                <c:pt idx="2277">
                  <c:v>55466</c:v>
                </c:pt>
                <c:pt idx="2278">
                  <c:v>55473</c:v>
                </c:pt>
                <c:pt idx="2279">
                  <c:v>55480</c:v>
                </c:pt>
                <c:pt idx="2280">
                  <c:v>55487</c:v>
                </c:pt>
                <c:pt idx="2281">
                  <c:v>55494</c:v>
                </c:pt>
                <c:pt idx="2282">
                  <c:v>55501</c:v>
                </c:pt>
                <c:pt idx="2283">
                  <c:v>55508</c:v>
                </c:pt>
                <c:pt idx="2284">
                  <c:v>55516</c:v>
                </c:pt>
                <c:pt idx="2285">
                  <c:v>55523</c:v>
                </c:pt>
                <c:pt idx="2286">
                  <c:v>55530</c:v>
                </c:pt>
                <c:pt idx="2287">
                  <c:v>55537</c:v>
                </c:pt>
                <c:pt idx="2288">
                  <c:v>55544</c:v>
                </c:pt>
                <c:pt idx="2289">
                  <c:v>55551</c:v>
                </c:pt>
                <c:pt idx="2290">
                  <c:v>55558</c:v>
                </c:pt>
                <c:pt idx="2291">
                  <c:v>55565</c:v>
                </c:pt>
                <c:pt idx="2292">
                  <c:v>55572</c:v>
                </c:pt>
                <c:pt idx="2293">
                  <c:v>55579</c:v>
                </c:pt>
                <c:pt idx="2294">
                  <c:v>55586</c:v>
                </c:pt>
                <c:pt idx="2295">
                  <c:v>55593</c:v>
                </c:pt>
                <c:pt idx="2296">
                  <c:v>55600</c:v>
                </c:pt>
                <c:pt idx="2297">
                  <c:v>55607</c:v>
                </c:pt>
                <c:pt idx="2298">
                  <c:v>55614</c:v>
                </c:pt>
                <c:pt idx="2299">
                  <c:v>55621</c:v>
                </c:pt>
                <c:pt idx="2300">
                  <c:v>55632</c:v>
                </c:pt>
                <c:pt idx="2301">
                  <c:v>55635</c:v>
                </c:pt>
                <c:pt idx="2302">
                  <c:v>55645</c:v>
                </c:pt>
                <c:pt idx="2303">
                  <c:v>55652</c:v>
                </c:pt>
                <c:pt idx="2304">
                  <c:v>55659</c:v>
                </c:pt>
                <c:pt idx="2305">
                  <c:v>55666</c:v>
                </c:pt>
                <c:pt idx="2306">
                  <c:v>55674</c:v>
                </c:pt>
                <c:pt idx="2307">
                  <c:v>55682</c:v>
                </c:pt>
                <c:pt idx="2308">
                  <c:v>55688</c:v>
                </c:pt>
                <c:pt idx="2309">
                  <c:v>55696</c:v>
                </c:pt>
                <c:pt idx="2310">
                  <c:v>55703</c:v>
                </c:pt>
                <c:pt idx="2311">
                  <c:v>55710</c:v>
                </c:pt>
                <c:pt idx="2312">
                  <c:v>55717</c:v>
                </c:pt>
                <c:pt idx="2313">
                  <c:v>55724</c:v>
                </c:pt>
                <c:pt idx="2314">
                  <c:v>55731</c:v>
                </c:pt>
                <c:pt idx="2315">
                  <c:v>55738</c:v>
                </c:pt>
                <c:pt idx="2316">
                  <c:v>55745</c:v>
                </c:pt>
                <c:pt idx="2317">
                  <c:v>55752</c:v>
                </c:pt>
                <c:pt idx="2318">
                  <c:v>55759</c:v>
                </c:pt>
                <c:pt idx="2319">
                  <c:v>55766</c:v>
                </c:pt>
                <c:pt idx="2320">
                  <c:v>55773</c:v>
                </c:pt>
                <c:pt idx="2321">
                  <c:v>55780</c:v>
                </c:pt>
                <c:pt idx="2322">
                  <c:v>55787</c:v>
                </c:pt>
                <c:pt idx="2323">
                  <c:v>55794</c:v>
                </c:pt>
                <c:pt idx="2324">
                  <c:v>55801</c:v>
                </c:pt>
                <c:pt idx="2325">
                  <c:v>55808</c:v>
                </c:pt>
                <c:pt idx="2326">
                  <c:v>55815</c:v>
                </c:pt>
                <c:pt idx="2327">
                  <c:v>55822</c:v>
                </c:pt>
                <c:pt idx="2328">
                  <c:v>55829</c:v>
                </c:pt>
                <c:pt idx="2329">
                  <c:v>55836</c:v>
                </c:pt>
                <c:pt idx="2330">
                  <c:v>55843</c:v>
                </c:pt>
                <c:pt idx="2331">
                  <c:v>55850</c:v>
                </c:pt>
                <c:pt idx="2332">
                  <c:v>55857</c:v>
                </c:pt>
                <c:pt idx="2333">
                  <c:v>55864</c:v>
                </c:pt>
                <c:pt idx="2334">
                  <c:v>55871</c:v>
                </c:pt>
                <c:pt idx="2335">
                  <c:v>55883</c:v>
                </c:pt>
                <c:pt idx="2336">
                  <c:v>55887</c:v>
                </c:pt>
                <c:pt idx="2337">
                  <c:v>55893</c:v>
                </c:pt>
                <c:pt idx="2338">
                  <c:v>55900</c:v>
                </c:pt>
                <c:pt idx="2339">
                  <c:v>55907</c:v>
                </c:pt>
                <c:pt idx="2340">
                  <c:v>55914</c:v>
                </c:pt>
                <c:pt idx="2341">
                  <c:v>55921</c:v>
                </c:pt>
                <c:pt idx="2342">
                  <c:v>55928</c:v>
                </c:pt>
                <c:pt idx="2343">
                  <c:v>55935</c:v>
                </c:pt>
                <c:pt idx="2344">
                  <c:v>55942</c:v>
                </c:pt>
                <c:pt idx="2345">
                  <c:v>55949</c:v>
                </c:pt>
                <c:pt idx="2346">
                  <c:v>55956</c:v>
                </c:pt>
                <c:pt idx="2347">
                  <c:v>55963</c:v>
                </c:pt>
                <c:pt idx="2348">
                  <c:v>55970</c:v>
                </c:pt>
                <c:pt idx="2349">
                  <c:v>55977</c:v>
                </c:pt>
                <c:pt idx="2350">
                  <c:v>55984</c:v>
                </c:pt>
                <c:pt idx="2351">
                  <c:v>55991</c:v>
                </c:pt>
                <c:pt idx="2352">
                  <c:v>55998</c:v>
                </c:pt>
                <c:pt idx="2353">
                  <c:v>56006</c:v>
                </c:pt>
                <c:pt idx="2354">
                  <c:v>56012</c:v>
                </c:pt>
                <c:pt idx="2355">
                  <c:v>56020</c:v>
                </c:pt>
                <c:pt idx="2356">
                  <c:v>56026</c:v>
                </c:pt>
                <c:pt idx="2357">
                  <c:v>56033</c:v>
                </c:pt>
                <c:pt idx="2358">
                  <c:v>56040</c:v>
                </c:pt>
                <c:pt idx="2359">
                  <c:v>56047</c:v>
                </c:pt>
                <c:pt idx="2360">
                  <c:v>56054</c:v>
                </c:pt>
                <c:pt idx="2361">
                  <c:v>56061</c:v>
                </c:pt>
                <c:pt idx="2362">
                  <c:v>56068</c:v>
                </c:pt>
                <c:pt idx="2363">
                  <c:v>56075</c:v>
                </c:pt>
                <c:pt idx="2364">
                  <c:v>56082</c:v>
                </c:pt>
                <c:pt idx="2365">
                  <c:v>56089</c:v>
                </c:pt>
                <c:pt idx="2366">
                  <c:v>56096</c:v>
                </c:pt>
                <c:pt idx="2367">
                  <c:v>56103</c:v>
                </c:pt>
                <c:pt idx="2368">
                  <c:v>56110</c:v>
                </c:pt>
                <c:pt idx="2369">
                  <c:v>56117</c:v>
                </c:pt>
                <c:pt idx="2370">
                  <c:v>56124</c:v>
                </c:pt>
                <c:pt idx="2371">
                  <c:v>56131</c:v>
                </c:pt>
                <c:pt idx="2372">
                  <c:v>56138</c:v>
                </c:pt>
                <c:pt idx="2373">
                  <c:v>56145</c:v>
                </c:pt>
                <c:pt idx="2374">
                  <c:v>56152</c:v>
                </c:pt>
                <c:pt idx="2375">
                  <c:v>56159</c:v>
                </c:pt>
                <c:pt idx="2376">
                  <c:v>56166</c:v>
                </c:pt>
                <c:pt idx="2377">
                  <c:v>56173</c:v>
                </c:pt>
                <c:pt idx="2378">
                  <c:v>56180</c:v>
                </c:pt>
                <c:pt idx="2379">
                  <c:v>56187</c:v>
                </c:pt>
                <c:pt idx="2380">
                  <c:v>56194</c:v>
                </c:pt>
                <c:pt idx="2381">
                  <c:v>56201</c:v>
                </c:pt>
                <c:pt idx="2382">
                  <c:v>56208</c:v>
                </c:pt>
                <c:pt idx="2383">
                  <c:v>56215</c:v>
                </c:pt>
                <c:pt idx="2384">
                  <c:v>56222</c:v>
                </c:pt>
                <c:pt idx="2385">
                  <c:v>56229</c:v>
                </c:pt>
                <c:pt idx="2386">
                  <c:v>56236</c:v>
                </c:pt>
                <c:pt idx="2387">
                  <c:v>56248</c:v>
                </c:pt>
                <c:pt idx="2388">
                  <c:v>56254</c:v>
                </c:pt>
                <c:pt idx="2389">
                  <c:v>56258</c:v>
                </c:pt>
                <c:pt idx="2390">
                  <c:v>56265</c:v>
                </c:pt>
                <c:pt idx="2391">
                  <c:v>56272</c:v>
                </c:pt>
                <c:pt idx="2392">
                  <c:v>56279</c:v>
                </c:pt>
                <c:pt idx="2393">
                  <c:v>56286</c:v>
                </c:pt>
                <c:pt idx="2394">
                  <c:v>56293</c:v>
                </c:pt>
                <c:pt idx="2395">
                  <c:v>56300</c:v>
                </c:pt>
                <c:pt idx="2396">
                  <c:v>56307</c:v>
                </c:pt>
                <c:pt idx="2397">
                  <c:v>56314</c:v>
                </c:pt>
                <c:pt idx="2398">
                  <c:v>56321</c:v>
                </c:pt>
                <c:pt idx="2399">
                  <c:v>56328</c:v>
                </c:pt>
                <c:pt idx="2400">
                  <c:v>56339</c:v>
                </c:pt>
                <c:pt idx="2401">
                  <c:v>56342</c:v>
                </c:pt>
                <c:pt idx="2402">
                  <c:v>56349</c:v>
                </c:pt>
                <c:pt idx="2403">
                  <c:v>56356</c:v>
                </c:pt>
                <c:pt idx="2404">
                  <c:v>56363</c:v>
                </c:pt>
                <c:pt idx="2405">
                  <c:v>56373</c:v>
                </c:pt>
                <c:pt idx="2406">
                  <c:v>56380</c:v>
                </c:pt>
                <c:pt idx="2407">
                  <c:v>56384</c:v>
                </c:pt>
                <c:pt idx="2408">
                  <c:v>56391</c:v>
                </c:pt>
                <c:pt idx="2409">
                  <c:v>56398</c:v>
                </c:pt>
                <c:pt idx="2410">
                  <c:v>56405</c:v>
                </c:pt>
                <c:pt idx="2411">
                  <c:v>56412</c:v>
                </c:pt>
                <c:pt idx="2412">
                  <c:v>56422</c:v>
                </c:pt>
                <c:pt idx="2413">
                  <c:v>56426</c:v>
                </c:pt>
                <c:pt idx="2414">
                  <c:v>56433</c:v>
                </c:pt>
                <c:pt idx="2415">
                  <c:v>56440</c:v>
                </c:pt>
                <c:pt idx="2416">
                  <c:v>56447</c:v>
                </c:pt>
                <c:pt idx="2417">
                  <c:v>56454</c:v>
                </c:pt>
                <c:pt idx="2418">
                  <c:v>56461</c:v>
                </c:pt>
                <c:pt idx="2419">
                  <c:v>56468</c:v>
                </c:pt>
                <c:pt idx="2420">
                  <c:v>56475</c:v>
                </c:pt>
                <c:pt idx="2421">
                  <c:v>56482</c:v>
                </c:pt>
                <c:pt idx="2422">
                  <c:v>56489</c:v>
                </c:pt>
                <c:pt idx="2423">
                  <c:v>56496</c:v>
                </c:pt>
                <c:pt idx="2424">
                  <c:v>56503</c:v>
                </c:pt>
                <c:pt idx="2425">
                  <c:v>56510</c:v>
                </c:pt>
                <c:pt idx="2426">
                  <c:v>56517</c:v>
                </c:pt>
                <c:pt idx="2427">
                  <c:v>56524</c:v>
                </c:pt>
                <c:pt idx="2428">
                  <c:v>56531</c:v>
                </c:pt>
                <c:pt idx="2429">
                  <c:v>56538</c:v>
                </c:pt>
                <c:pt idx="2430">
                  <c:v>56545</c:v>
                </c:pt>
                <c:pt idx="2431">
                  <c:v>56552</c:v>
                </c:pt>
                <c:pt idx="2432">
                  <c:v>56559</c:v>
                </c:pt>
                <c:pt idx="2433">
                  <c:v>56566</c:v>
                </c:pt>
                <c:pt idx="2434">
                  <c:v>56573</c:v>
                </c:pt>
                <c:pt idx="2435">
                  <c:v>56580</c:v>
                </c:pt>
                <c:pt idx="2436">
                  <c:v>56587</c:v>
                </c:pt>
                <c:pt idx="2437">
                  <c:v>56594</c:v>
                </c:pt>
                <c:pt idx="2438">
                  <c:v>56601</c:v>
                </c:pt>
                <c:pt idx="2439">
                  <c:v>56612</c:v>
                </c:pt>
                <c:pt idx="2440">
                  <c:v>56619</c:v>
                </c:pt>
                <c:pt idx="2441">
                  <c:v>56625</c:v>
                </c:pt>
                <c:pt idx="2442">
                  <c:v>56632</c:v>
                </c:pt>
                <c:pt idx="2443">
                  <c:v>56639</c:v>
                </c:pt>
                <c:pt idx="2444">
                  <c:v>56646</c:v>
                </c:pt>
                <c:pt idx="2445">
                  <c:v>56653</c:v>
                </c:pt>
                <c:pt idx="2446">
                  <c:v>56660</c:v>
                </c:pt>
                <c:pt idx="2447">
                  <c:v>56667</c:v>
                </c:pt>
                <c:pt idx="2448">
                  <c:v>56674</c:v>
                </c:pt>
                <c:pt idx="2449">
                  <c:v>56681</c:v>
                </c:pt>
                <c:pt idx="2450">
                  <c:v>56688</c:v>
                </c:pt>
                <c:pt idx="2451">
                  <c:v>56695</c:v>
                </c:pt>
                <c:pt idx="2452">
                  <c:v>56702</c:v>
                </c:pt>
                <c:pt idx="2453">
                  <c:v>56709</c:v>
                </c:pt>
                <c:pt idx="2454">
                  <c:v>56716</c:v>
                </c:pt>
                <c:pt idx="2455">
                  <c:v>56725</c:v>
                </c:pt>
                <c:pt idx="2456">
                  <c:v>56730</c:v>
                </c:pt>
                <c:pt idx="2457">
                  <c:v>56737</c:v>
                </c:pt>
                <c:pt idx="2458">
                  <c:v>56744</c:v>
                </c:pt>
                <c:pt idx="2459">
                  <c:v>56751</c:v>
                </c:pt>
                <c:pt idx="2460">
                  <c:v>56758</c:v>
                </c:pt>
                <c:pt idx="2461">
                  <c:v>56766</c:v>
                </c:pt>
                <c:pt idx="2462">
                  <c:v>56774</c:v>
                </c:pt>
                <c:pt idx="2463">
                  <c:v>56780</c:v>
                </c:pt>
                <c:pt idx="2464">
                  <c:v>56787</c:v>
                </c:pt>
                <c:pt idx="2465">
                  <c:v>56795</c:v>
                </c:pt>
                <c:pt idx="2466">
                  <c:v>56802</c:v>
                </c:pt>
                <c:pt idx="2467">
                  <c:v>56809</c:v>
                </c:pt>
                <c:pt idx="2468">
                  <c:v>56816</c:v>
                </c:pt>
                <c:pt idx="2469">
                  <c:v>56823</c:v>
                </c:pt>
                <c:pt idx="2470">
                  <c:v>56830</c:v>
                </c:pt>
                <c:pt idx="2471">
                  <c:v>56837</c:v>
                </c:pt>
                <c:pt idx="2472">
                  <c:v>56844</c:v>
                </c:pt>
                <c:pt idx="2473">
                  <c:v>56851</c:v>
                </c:pt>
                <c:pt idx="2474">
                  <c:v>56858</c:v>
                </c:pt>
                <c:pt idx="2475">
                  <c:v>56865</c:v>
                </c:pt>
                <c:pt idx="2476">
                  <c:v>56872</c:v>
                </c:pt>
                <c:pt idx="2477">
                  <c:v>56879</c:v>
                </c:pt>
                <c:pt idx="2478">
                  <c:v>56886</c:v>
                </c:pt>
                <c:pt idx="2479">
                  <c:v>56893</c:v>
                </c:pt>
                <c:pt idx="2480">
                  <c:v>56900</c:v>
                </c:pt>
                <c:pt idx="2481">
                  <c:v>56907</c:v>
                </c:pt>
                <c:pt idx="2482">
                  <c:v>56914</c:v>
                </c:pt>
                <c:pt idx="2483">
                  <c:v>56921</c:v>
                </c:pt>
                <c:pt idx="2484">
                  <c:v>56928</c:v>
                </c:pt>
                <c:pt idx="2485">
                  <c:v>56935</c:v>
                </c:pt>
                <c:pt idx="2486">
                  <c:v>56942</c:v>
                </c:pt>
                <c:pt idx="2487">
                  <c:v>56949</c:v>
                </c:pt>
                <c:pt idx="2488">
                  <c:v>56956</c:v>
                </c:pt>
                <c:pt idx="2489">
                  <c:v>56963</c:v>
                </c:pt>
                <c:pt idx="2490">
                  <c:v>56970</c:v>
                </c:pt>
                <c:pt idx="2491">
                  <c:v>56977</c:v>
                </c:pt>
                <c:pt idx="2492">
                  <c:v>56984</c:v>
                </c:pt>
                <c:pt idx="2493">
                  <c:v>56991</c:v>
                </c:pt>
                <c:pt idx="2494">
                  <c:v>56998</c:v>
                </c:pt>
                <c:pt idx="2495">
                  <c:v>57005</c:v>
                </c:pt>
                <c:pt idx="2496">
                  <c:v>57012</c:v>
                </c:pt>
                <c:pt idx="2497">
                  <c:v>57019</c:v>
                </c:pt>
                <c:pt idx="2498">
                  <c:v>57026</c:v>
                </c:pt>
                <c:pt idx="2499">
                  <c:v>57033</c:v>
                </c:pt>
                <c:pt idx="2500">
                  <c:v>57040</c:v>
                </c:pt>
                <c:pt idx="2501">
                  <c:v>57047</c:v>
                </c:pt>
                <c:pt idx="2502">
                  <c:v>57054</c:v>
                </c:pt>
                <c:pt idx="2503">
                  <c:v>57061</c:v>
                </c:pt>
                <c:pt idx="2504">
                  <c:v>57068</c:v>
                </c:pt>
                <c:pt idx="2505">
                  <c:v>57076</c:v>
                </c:pt>
                <c:pt idx="2506">
                  <c:v>57083</c:v>
                </c:pt>
                <c:pt idx="2507">
                  <c:v>57090</c:v>
                </c:pt>
                <c:pt idx="2508">
                  <c:v>57097</c:v>
                </c:pt>
                <c:pt idx="2509">
                  <c:v>57104</c:v>
                </c:pt>
                <c:pt idx="2510">
                  <c:v>57112</c:v>
                </c:pt>
                <c:pt idx="2511">
                  <c:v>57118</c:v>
                </c:pt>
                <c:pt idx="2512">
                  <c:v>57125</c:v>
                </c:pt>
                <c:pt idx="2513">
                  <c:v>57132</c:v>
                </c:pt>
                <c:pt idx="2514">
                  <c:v>57139</c:v>
                </c:pt>
                <c:pt idx="2515">
                  <c:v>57146</c:v>
                </c:pt>
                <c:pt idx="2516">
                  <c:v>57153</c:v>
                </c:pt>
                <c:pt idx="2517">
                  <c:v>57160</c:v>
                </c:pt>
                <c:pt idx="2518">
                  <c:v>57167</c:v>
                </c:pt>
                <c:pt idx="2519">
                  <c:v>57174</c:v>
                </c:pt>
                <c:pt idx="2520">
                  <c:v>57181</c:v>
                </c:pt>
                <c:pt idx="2521">
                  <c:v>57188</c:v>
                </c:pt>
                <c:pt idx="2522">
                  <c:v>57195</c:v>
                </c:pt>
                <c:pt idx="2523">
                  <c:v>57202</c:v>
                </c:pt>
                <c:pt idx="2524">
                  <c:v>57209</c:v>
                </c:pt>
                <c:pt idx="2525">
                  <c:v>57216</c:v>
                </c:pt>
                <c:pt idx="2526">
                  <c:v>57223</c:v>
                </c:pt>
                <c:pt idx="2527">
                  <c:v>57230</c:v>
                </c:pt>
                <c:pt idx="2528">
                  <c:v>57237</c:v>
                </c:pt>
                <c:pt idx="2529">
                  <c:v>57244</c:v>
                </c:pt>
                <c:pt idx="2530">
                  <c:v>57251</c:v>
                </c:pt>
                <c:pt idx="2531">
                  <c:v>57258</c:v>
                </c:pt>
                <c:pt idx="2532">
                  <c:v>57265</c:v>
                </c:pt>
                <c:pt idx="2533">
                  <c:v>57272</c:v>
                </c:pt>
                <c:pt idx="2534">
                  <c:v>57279</c:v>
                </c:pt>
                <c:pt idx="2535">
                  <c:v>57286</c:v>
                </c:pt>
                <c:pt idx="2536">
                  <c:v>57293</c:v>
                </c:pt>
                <c:pt idx="2537">
                  <c:v>57300</c:v>
                </c:pt>
                <c:pt idx="2538">
                  <c:v>57307</c:v>
                </c:pt>
                <c:pt idx="2539">
                  <c:v>57314</c:v>
                </c:pt>
                <c:pt idx="2540">
                  <c:v>57321</c:v>
                </c:pt>
                <c:pt idx="2541">
                  <c:v>57328</c:v>
                </c:pt>
                <c:pt idx="2542">
                  <c:v>57335</c:v>
                </c:pt>
                <c:pt idx="2543">
                  <c:v>57343</c:v>
                </c:pt>
                <c:pt idx="2544">
                  <c:v>57350</c:v>
                </c:pt>
                <c:pt idx="2545">
                  <c:v>57357</c:v>
                </c:pt>
                <c:pt idx="2546">
                  <c:v>57364</c:v>
                </c:pt>
                <c:pt idx="2547">
                  <c:v>57371</c:v>
                </c:pt>
                <c:pt idx="2548">
                  <c:v>57378</c:v>
                </c:pt>
                <c:pt idx="2549">
                  <c:v>57385</c:v>
                </c:pt>
                <c:pt idx="2550">
                  <c:v>57392</c:v>
                </c:pt>
                <c:pt idx="2551">
                  <c:v>57399</c:v>
                </c:pt>
                <c:pt idx="2552">
                  <c:v>57406</c:v>
                </c:pt>
                <c:pt idx="2553">
                  <c:v>57413</c:v>
                </c:pt>
                <c:pt idx="2554">
                  <c:v>57420</c:v>
                </c:pt>
                <c:pt idx="2555">
                  <c:v>57427</c:v>
                </c:pt>
                <c:pt idx="2556">
                  <c:v>57434</c:v>
                </c:pt>
                <c:pt idx="2557">
                  <c:v>57441</c:v>
                </c:pt>
                <c:pt idx="2558">
                  <c:v>57448</c:v>
                </c:pt>
                <c:pt idx="2559">
                  <c:v>57459</c:v>
                </c:pt>
                <c:pt idx="2560">
                  <c:v>57462</c:v>
                </c:pt>
                <c:pt idx="2561">
                  <c:v>57469</c:v>
                </c:pt>
                <c:pt idx="2562">
                  <c:v>57476</c:v>
                </c:pt>
                <c:pt idx="2563">
                  <c:v>57483</c:v>
                </c:pt>
                <c:pt idx="2564">
                  <c:v>57490</c:v>
                </c:pt>
                <c:pt idx="2565">
                  <c:v>57500</c:v>
                </c:pt>
                <c:pt idx="2566">
                  <c:v>57504</c:v>
                </c:pt>
                <c:pt idx="2567">
                  <c:v>57511</c:v>
                </c:pt>
                <c:pt idx="2568">
                  <c:v>57521</c:v>
                </c:pt>
                <c:pt idx="2569">
                  <c:v>57525</c:v>
                </c:pt>
                <c:pt idx="2570">
                  <c:v>57532</c:v>
                </c:pt>
                <c:pt idx="2571">
                  <c:v>57539</c:v>
                </c:pt>
                <c:pt idx="2572">
                  <c:v>57546</c:v>
                </c:pt>
                <c:pt idx="2573">
                  <c:v>57553</c:v>
                </c:pt>
                <c:pt idx="2574">
                  <c:v>57560</c:v>
                </c:pt>
                <c:pt idx="2575">
                  <c:v>57567</c:v>
                </c:pt>
                <c:pt idx="2576">
                  <c:v>57574</c:v>
                </c:pt>
                <c:pt idx="2577">
                  <c:v>57581</c:v>
                </c:pt>
                <c:pt idx="2578">
                  <c:v>57588</c:v>
                </c:pt>
                <c:pt idx="2579">
                  <c:v>57595</c:v>
                </c:pt>
                <c:pt idx="2580">
                  <c:v>57602</c:v>
                </c:pt>
                <c:pt idx="2581">
                  <c:v>57609</c:v>
                </c:pt>
                <c:pt idx="2582">
                  <c:v>57616</c:v>
                </c:pt>
                <c:pt idx="2583">
                  <c:v>57623</c:v>
                </c:pt>
                <c:pt idx="2584">
                  <c:v>57630</c:v>
                </c:pt>
                <c:pt idx="2585">
                  <c:v>57637</c:v>
                </c:pt>
                <c:pt idx="2586">
                  <c:v>57644</c:v>
                </c:pt>
                <c:pt idx="2587">
                  <c:v>57651</c:v>
                </c:pt>
                <c:pt idx="2588">
                  <c:v>57658</c:v>
                </c:pt>
                <c:pt idx="2589">
                  <c:v>57665</c:v>
                </c:pt>
                <c:pt idx="2590">
                  <c:v>57672</c:v>
                </c:pt>
                <c:pt idx="2591">
                  <c:v>57679</c:v>
                </c:pt>
                <c:pt idx="2592">
                  <c:v>57686</c:v>
                </c:pt>
                <c:pt idx="2593">
                  <c:v>57693</c:v>
                </c:pt>
                <c:pt idx="2594">
                  <c:v>57700</c:v>
                </c:pt>
                <c:pt idx="2595">
                  <c:v>57712</c:v>
                </c:pt>
                <c:pt idx="2596">
                  <c:v>57717</c:v>
                </c:pt>
                <c:pt idx="2597">
                  <c:v>57724</c:v>
                </c:pt>
                <c:pt idx="2598">
                  <c:v>57731</c:v>
                </c:pt>
                <c:pt idx="2599">
                  <c:v>57738</c:v>
                </c:pt>
                <c:pt idx="2600">
                  <c:v>57745</c:v>
                </c:pt>
                <c:pt idx="2601">
                  <c:v>57752</c:v>
                </c:pt>
                <c:pt idx="2602">
                  <c:v>57759</c:v>
                </c:pt>
                <c:pt idx="2603">
                  <c:v>57766</c:v>
                </c:pt>
                <c:pt idx="2604">
                  <c:v>57773</c:v>
                </c:pt>
                <c:pt idx="2605">
                  <c:v>57780</c:v>
                </c:pt>
                <c:pt idx="2606">
                  <c:v>57787</c:v>
                </c:pt>
                <c:pt idx="2607">
                  <c:v>57794</c:v>
                </c:pt>
                <c:pt idx="2608">
                  <c:v>57801</c:v>
                </c:pt>
                <c:pt idx="2609">
                  <c:v>57808</c:v>
                </c:pt>
                <c:pt idx="2610">
                  <c:v>57817</c:v>
                </c:pt>
                <c:pt idx="2611">
                  <c:v>57822</c:v>
                </c:pt>
                <c:pt idx="2612">
                  <c:v>57829</c:v>
                </c:pt>
                <c:pt idx="2613">
                  <c:v>57836</c:v>
                </c:pt>
                <c:pt idx="2614">
                  <c:v>57843</c:v>
                </c:pt>
                <c:pt idx="2615">
                  <c:v>57850</c:v>
                </c:pt>
                <c:pt idx="2616">
                  <c:v>57858</c:v>
                </c:pt>
                <c:pt idx="2617">
                  <c:v>57866</c:v>
                </c:pt>
                <c:pt idx="2618">
                  <c:v>57872</c:v>
                </c:pt>
                <c:pt idx="2619">
                  <c:v>57879</c:v>
                </c:pt>
                <c:pt idx="2620">
                  <c:v>57887</c:v>
                </c:pt>
                <c:pt idx="2621">
                  <c:v>57894</c:v>
                </c:pt>
                <c:pt idx="2622">
                  <c:v>57901</c:v>
                </c:pt>
                <c:pt idx="2623">
                  <c:v>57908</c:v>
                </c:pt>
                <c:pt idx="2624">
                  <c:v>57915</c:v>
                </c:pt>
                <c:pt idx="2625">
                  <c:v>57922</c:v>
                </c:pt>
                <c:pt idx="2626">
                  <c:v>57929</c:v>
                </c:pt>
                <c:pt idx="2627">
                  <c:v>57936</c:v>
                </c:pt>
                <c:pt idx="2628">
                  <c:v>57943</c:v>
                </c:pt>
                <c:pt idx="2629">
                  <c:v>57950</c:v>
                </c:pt>
                <c:pt idx="2630">
                  <c:v>57957</c:v>
                </c:pt>
                <c:pt idx="2631">
                  <c:v>57964</c:v>
                </c:pt>
                <c:pt idx="2632">
                  <c:v>57971</c:v>
                </c:pt>
                <c:pt idx="2633">
                  <c:v>57978</c:v>
                </c:pt>
                <c:pt idx="2634">
                  <c:v>57985</c:v>
                </c:pt>
                <c:pt idx="2635">
                  <c:v>57992</c:v>
                </c:pt>
                <c:pt idx="2636">
                  <c:v>57999</c:v>
                </c:pt>
                <c:pt idx="2637">
                  <c:v>58006</c:v>
                </c:pt>
                <c:pt idx="2638">
                  <c:v>58013</c:v>
                </c:pt>
                <c:pt idx="2639">
                  <c:v>58020</c:v>
                </c:pt>
                <c:pt idx="2640">
                  <c:v>58027</c:v>
                </c:pt>
                <c:pt idx="2641">
                  <c:v>58034</c:v>
                </c:pt>
                <c:pt idx="2642">
                  <c:v>58041</c:v>
                </c:pt>
                <c:pt idx="2643">
                  <c:v>58048</c:v>
                </c:pt>
                <c:pt idx="2644">
                  <c:v>58055</c:v>
                </c:pt>
                <c:pt idx="2645">
                  <c:v>58062</c:v>
                </c:pt>
                <c:pt idx="2646">
                  <c:v>58074</c:v>
                </c:pt>
                <c:pt idx="2647">
                  <c:v>58078</c:v>
                </c:pt>
                <c:pt idx="2648">
                  <c:v>58084</c:v>
                </c:pt>
                <c:pt idx="2649">
                  <c:v>58091</c:v>
                </c:pt>
                <c:pt idx="2650">
                  <c:v>58098</c:v>
                </c:pt>
                <c:pt idx="2651">
                  <c:v>58105</c:v>
                </c:pt>
                <c:pt idx="2652">
                  <c:v>58112</c:v>
                </c:pt>
                <c:pt idx="2653">
                  <c:v>58119</c:v>
                </c:pt>
                <c:pt idx="2654">
                  <c:v>58126</c:v>
                </c:pt>
                <c:pt idx="2655">
                  <c:v>58133</c:v>
                </c:pt>
                <c:pt idx="2656">
                  <c:v>58140</c:v>
                </c:pt>
                <c:pt idx="2657">
                  <c:v>58147</c:v>
                </c:pt>
                <c:pt idx="2658">
                  <c:v>58154</c:v>
                </c:pt>
                <c:pt idx="2659">
                  <c:v>58161</c:v>
                </c:pt>
                <c:pt idx="2660">
                  <c:v>58168</c:v>
                </c:pt>
                <c:pt idx="2661">
                  <c:v>58175</c:v>
                </c:pt>
                <c:pt idx="2662">
                  <c:v>58182</c:v>
                </c:pt>
                <c:pt idx="2663">
                  <c:v>58189</c:v>
                </c:pt>
                <c:pt idx="2664">
                  <c:v>58197</c:v>
                </c:pt>
                <c:pt idx="2665">
                  <c:v>58204</c:v>
                </c:pt>
                <c:pt idx="2666">
                  <c:v>58210</c:v>
                </c:pt>
                <c:pt idx="2667">
                  <c:v>58217</c:v>
                </c:pt>
                <c:pt idx="2668">
                  <c:v>58224</c:v>
                </c:pt>
                <c:pt idx="2669">
                  <c:v>58231</c:v>
                </c:pt>
                <c:pt idx="2670">
                  <c:v>58238</c:v>
                </c:pt>
                <c:pt idx="2671">
                  <c:v>58245</c:v>
                </c:pt>
                <c:pt idx="2672">
                  <c:v>58252</c:v>
                </c:pt>
                <c:pt idx="2673">
                  <c:v>58259</c:v>
                </c:pt>
                <c:pt idx="2674">
                  <c:v>58266</c:v>
                </c:pt>
                <c:pt idx="2675">
                  <c:v>58273</c:v>
                </c:pt>
                <c:pt idx="2676">
                  <c:v>58280</c:v>
                </c:pt>
                <c:pt idx="2677">
                  <c:v>58287</c:v>
                </c:pt>
                <c:pt idx="2678">
                  <c:v>58294</c:v>
                </c:pt>
                <c:pt idx="2679">
                  <c:v>58301</c:v>
                </c:pt>
                <c:pt idx="2680">
                  <c:v>58308</c:v>
                </c:pt>
                <c:pt idx="2681">
                  <c:v>58315</c:v>
                </c:pt>
                <c:pt idx="2682">
                  <c:v>58322</c:v>
                </c:pt>
                <c:pt idx="2683">
                  <c:v>58329</c:v>
                </c:pt>
                <c:pt idx="2684">
                  <c:v>58336</c:v>
                </c:pt>
                <c:pt idx="2685">
                  <c:v>58343</c:v>
                </c:pt>
                <c:pt idx="2686">
                  <c:v>58350</c:v>
                </c:pt>
                <c:pt idx="2687">
                  <c:v>58357</c:v>
                </c:pt>
                <c:pt idx="2688">
                  <c:v>58364</c:v>
                </c:pt>
                <c:pt idx="2689">
                  <c:v>58371</c:v>
                </c:pt>
                <c:pt idx="2690">
                  <c:v>58378</c:v>
                </c:pt>
                <c:pt idx="2691">
                  <c:v>58385</c:v>
                </c:pt>
                <c:pt idx="2692">
                  <c:v>58392</c:v>
                </c:pt>
                <c:pt idx="2693">
                  <c:v>58399</c:v>
                </c:pt>
                <c:pt idx="2694">
                  <c:v>58406</c:v>
                </c:pt>
                <c:pt idx="2695">
                  <c:v>58413</c:v>
                </c:pt>
                <c:pt idx="2696">
                  <c:v>58420</c:v>
                </c:pt>
                <c:pt idx="2697">
                  <c:v>58427</c:v>
                </c:pt>
                <c:pt idx="2698">
                  <c:v>58439</c:v>
                </c:pt>
                <c:pt idx="2699">
                  <c:v>58445</c:v>
                </c:pt>
                <c:pt idx="2700">
                  <c:v>58449</c:v>
                </c:pt>
                <c:pt idx="2701">
                  <c:v>58456</c:v>
                </c:pt>
                <c:pt idx="2702">
                  <c:v>58463</c:v>
                </c:pt>
                <c:pt idx="2703">
                  <c:v>58470</c:v>
                </c:pt>
                <c:pt idx="2704">
                  <c:v>58477</c:v>
                </c:pt>
                <c:pt idx="2705">
                  <c:v>58484</c:v>
                </c:pt>
                <c:pt idx="2706">
                  <c:v>58491</c:v>
                </c:pt>
                <c:pt idx="2707">
                  <c:v>58498</c:v>
                </c:pt>
                <c:pt idx="2708">
                  <c:v>58505</c:v>
                </c:pt>
                <c:pt idx="2709">
                  <c:v>58512</c:v>
                </c:pt>
                <c:pt idx="2710">
                  <c:v>58519</c:v>
                </c:pt>
                <c:pt idx="2711">
                  <c:v>58526</c:v>
                </c:pt>
                <c:pt idx="2712">
                  <c:v>58533</c:v>
                </c:pt>
                <c:pt idx="2713">
                  <c:v>58540</c:v>
                </c:pt>
                <c:pt idx="2714">
                  <c:v>58551</c:v>
                </c:pt>
                <c:pt idx="2715">
                  <c:v>58554</c:v>
                </c:pt>
                <c:pt idx="2716">
                  <c:v>58561</c:v>
                </c:pt>
                <c:pt idx="2717">
                  <c:v>58568</c:v>
                </c:pt>
                <c:pt idx="2718">
                  <c:v>58575</c:v>
                </c:pt>
                <c:pt idx="2719">
                  <c:v>58582</c:v>
                </c:pt>
                <c:pt idx="2720">
                  <c:v>58592</c:v>
                </c:pt>
                <c:pt idx="2721">
                  <c:v>58596</c:v>
                </c:pt>
                <c:pt idx="2722">
                  <c:v>58603</c:v>
                </c:pt>
                <c:pt idx="2723">
                  <c:v>58610</c:v>
                </c:pt>
                <c:pt idx="2724">
                  <c:v>58620</c:v>
                </c:pt>
                <c:pt idx="2725">
                  <c:v>58624</c:v>
                </c:pt>
                <c:pt idx="2726">
                  <c:v>58631</c:v>
                </c:pt>
                <c:pt idx="2727">
                  <c:v>58638</c:v>
                </c:pt>
                <c:pt idx="2728">
                  <c:v>58645</c:v>
                </c:pt>
                <c:pt idx="2729">
                  <c:v>58652</c:v>
                </c:pt>
                <c:pt idx="2730">
                  <c:v>58659</c:v>
                </c:pt>
                <c:pt idx="2731">
                  <c:v>58666</c:v>
                </c:pt>
                <c:pt idx="2732">
                  <c:v>58673</c:v>
                </c:pt>
                <c:pt idx="2733">
                  <c:v>58680</c:v>
                </c:pt>
                <c:pt idx="2734">
                  <c:v>58687</c:v>
                </c:pt>
                <c:pt idx="2735">
                  <c:v>58694</c:v>
                </c:pt>
                <c:pt idx="2736">
                  <c:v>58701</c:v>
                </c:pt>
                <c:pt idx="2737">
                  <c:v>58708</c:v>
                </c:pt>
                <c:pt idx="2738">
                  <c:v>58715</c:v>
                </c:pt>
                <c:pt idx="2739">
                  <c:v>58722</c:v>
                </c:pt>
                <c:pt idx="2740">
                  <c:v>58729</c:v>
                </c:pt>
                <c:pt idx="2741">
                  <c:v>58736</c:v>
                </c:pt>
                <c:pt idx="2742">
                  <c:v>58743</c:v>
                </c:pt>
                <c:pt idx="2743">
                  <c:v>58750</c:v>
                </c:pt>
                <c:pt idx="2744">
                  <c:v>58757</c:v>
                </c:pt>
                <c:pt idx="2745">
                  <c:v>58764</c:v>
                </c:pt>
                <c:pt idx="2746">
                  <c:v>58771</c:v>
                </c:pt>
                <c:pt idx="2747">
                  <c:v>58778</c:v>
                </c:pt>
                <c:pt idx="2748">
                  <c:v>58785</c:v>
                </c:pt>
                <c:pt idx="2749">
                  <c:v>58792</c:v>
                </c:pt>
                <c:pt idx="2750">
                  <c:v>58802</c:v>
                </c:pt>
                <c:pt idx="2751">
                  <c:v>58809</c:v>
                </c:pt>
                <c:pt idx="2752">
                  <c:v>58816</c:v>
                </c:pt>
                <c:pt idx="2753">
                  <c:v>58820</c:v>
                </c:pt>
                <c:pt idx="2754">
                  <c:v>58827</c:v>
                </c:pt>
                <c:pt idx="2755">
                  <c:v>58834</c:v>
                </c:pt>
                <c:pt idx="2756">
                  <c:v>58841</c:v>
                </c:pt>
                <c:pt idx="2757">
                  <c:v>58848</c:v>
                </c:pt>
                <c:pt idx="2758">
                  <c:v>58855</c:v>
                </c:pt>
                <c:pt idx="2759">
                  <c:v>58862</c:v>
                </c:pt>
                <c:pt idx="2760">
                  <c:v>58869</c:v>
                </c:pt>
                <c:pt idx="2761">
                  <c:v>58876</c:v>
                </c:pt>
                <c:pt idx="2762">
                  <c:v>58883</c:v>
                </c:pt>
                <c:pt idx="2763">
                  <c:v>58890</c:v>
                </c:pt>
                <c:pt idx="2764">
                  <c:v>58897</c:v>
                </c:pt>
                <c:pt idx="2765">
                  <c:v>58908</c:v>
                </c:pt>
                <c:pt idx="2766">
                  <c:v>58911</c:v>
                </c:pt>
                <c:pt idx="2767">
                  <c:v>58918</c:v>
                </c:pt>
                <c:pt idx="2768">
                  <c:v>58925</c:v>
                </c:pt>
                <c:pt idx="2769">
                  <c:v>58932</c:v>
                </c:pt>
                <c:pt idx="2770">
                  <c:v>58939</c:v>
                </c:pt>
                <c:pt idx="2771">
                  <c:v>58949</c:v>
                </c:pt>
                <c:pt idx="2772">
                  <c:v>58953</c:v>
                </c:pt>
                <c:pt idx="2773">
                  <c:v>58960</c:v>
                </c:pt>
                <c:pt idx="2774">
                  <c:v>58967</c:v>
                </c:pt>
                <c:pt idx="2775">
                  <c:v>58974</c:v>
                </c:pt>
                <c:pt idx="2776">
                  <c:v>58984</c:v>
                </c:pt>
                <c:pt idx="2777">
                  <c:v>58988</c:v>
                </c:pt>
                <c:pt idx="2778">
                  <c:v>58995</c:v>
                </c:pt>
                <c:pt idx="2779">
                  <c:v>59002</c:v>
                </c:pt>
                <c:pt idx="2780">
                  <c:v>59009</c:v>
                </c:pt>
                <c:pt idx="2781">
                  <c:v>59016</c:v>
                </c:pt>
                <c:pt idx="2782">
                  <c:v>59023</c:v>
                </c:pt>
                <c:pt idx="2783">
                  <c:v>59030</c:v>
                </c:pt>
                <c:pt idx="2784">
                  <c:v>59037</c:v>
                </c:pt>
                <c:pt idx="2785">
                  <c:v>59044</c:v>
                </c:pt>
                <c:pt idx="2786">
                  <c:v>59051</c:v>
                </c:pt>
                <c:pt idx="2787">
                  <c:v>59058</c:v>
                </c:pt>
                <c:pt idx="2788">
                  <c:v>59065</c:v>
                </c:pt>
                <c:pt idx="2789">
                  <c:v>59072</c:v>
                </c:pt>
                <c:pt idx="2790">
                  <c:v>59079</c:v>
                </c:pt>
                <c:pt idx="2791">
                  <c:v>59086</c:v>
                </c:pt>
                <c:pt idx="2792">
                  <c:v>59093</c:v>
                </c:pt>
                <c:pt idx="2793">
                  <c:v>59100</c:v>
                </c:pt>
                <c:pt idx="2794">
                  <c:v>59107</c:v>
                </c:pt>
                <c:pt idx="2795">
                  <c:v>59114</c:v>
                </c:pt>
                <c:pt idx="2796">
                  <c:v>59121</c:v>
                </c:pt>
                <c:pt idx="2797">
                  <c:v>59128</c:v>
                </c:pt>
                <c:pt idx="2798">
                  <c:v>59135</c:v>
                </c:pt>
                <c:pt idx="2799">
                  <c:v>59142</c:v>
                </c:pt>
                <c:pt idx="2800">
                  <c:v>59149</c:v>
                </c:pt>
                <c:pt idx="2801">
                  <c:v>59156</c:v>
                </c:pt>
                <c:pt idx="2802">
                  <c:v>59163</c:v>
                </c:pt>
                <c:pt idx="2803">
                  <c:v>59170</c:v>
                </c:pt>
                <c:pt idx="2804">
                  <c:v>59180</c:v>
                </c:pt>
                <c:pt idx="2805">
                  <c:v>59184</c:v>
                </c:pt>
                <c:pt idx="2806">
                  <c:v>59191</c:v>
                </c:pt>
                <c:pt idx="2807">
                  <c:v>59198</c:v>
                </c:pt>
                <c:pt idx="2808">
                  <c:v>59205</c:v>
                </c:pt>
                <c:pt idx="2809">
                  <c:v>59212</c:v>
                </c:pt>
                <c:pt idx="2810">
                  <c:v>59219</c:v>
                </c:pt>
                <c:pt idx="2811">
                  <c:v>59226</c:v>
                </c:pt>
                <c:pt idx="2812">
                  <c:v>59233</c:v>
                </c:pt>
                <c:pt idx="2813">
                  <c:v>59240</c:v>
                </c:pt>
                <c:pt idx="2814">
                  <c:v>59247</c:v>
                </c:pt>
                <c:pt idx="2815">
                  <c:v>59258</c:v>
                </c:pt>
                <c:pt idx="2816">
                  <c:v>59261</c:v>
                </c:pt>
                <c:pt idx="2817">
                  <c:v>59268</c:v>
                </c:pt>
                <c:pt idx="2818">
                  <c:v>59275</c:v>
                </c:pt>
                <c:pt idx="2819">
                  <c:v>59282</c:v>
                </c:pt>
                <c:pt idx="2820">
                  <c:v>59289</c:v>
                </c:pt>
                <c:pt idx="2821">
                  <c:v>59299</c:v>
                </c:pt>
                <c:pt idx="2822">
                  <c:v>59303</c:v>
                </c:pt>
                <c:pt idx="2823">
                  <c:v>59310</c:v>
                </c:pt>
                <c:pt idx="2824">
                  <c:v>59317</c:v>
                </c:pt>
                <c:pt idx="2825">
                  <c:v>59324</c:v>
                </c:pt>
                <c:pt idx="2826">
                  <c:v>59331</c:v>
                </c:pt>
                <c:pt idx="2827">
                  <c:v>59338</c:v>
                </c:pt>
                <c:pt idx="2828">
                  <c:v>59348</c:v>
                </c:pt>
                <c:pt idx="2829">
                  <c:v>59352</c:v>
                </c:pt>
                <c:pt idx="2830">
                  <c:v>59359</c:v>
                </c:pt>
                <c:pt idx="2831">
                  <c:v>59366</c:v>
                </c:pt>
                <c:pt idx="2832">
                  <c:v>59373</c:v>
                </c:pt>
                <c:pt idx="2833">
                  <c:v>59380</c:v>
                </c:pt>
                <c:pt idx="2834">
                  <c:v>59387</c:v>
                </c:pt>
                <c:pt idx="2835">
                  <c:v>59394</c:v>
                </c:pt>
                <c:pt idx="2836">
                  <c:v>59401</c:v>
                </c:pt>
                <c:pt idx="2837">
                  <c:v>59408</c:v>
                </c:pt>
                <c:pt idx="2838">
                  <c:v>59415</c:v>
                </c:pt>
                <c:pt idx="2839">
                  <c:v>59422</c:v>
                </c:pt>
                <c:pt idx="2840">
                  <c:v>59429</c:v>
                </c:pt>
                <c:pt idx="2841">
                  <c:v>59436</c:v>
                </c:pt>
                <c:pt idx="2842">
                  <c:v>59443</c:v>
                </c:pt>
                <c:pt idx="2843">
                  <c:v>59450</c:v>
                </c:pt>
                <c:pt idx="2844">
                  <c:v>59457</c:v>
                </c:pt>
                <c:pt idx="2845">
                  <c:v>59464</c:v>
                </c:pt>
                <c:pt idx="2846">
                  <c:v>59471</c:v>
                </c:pt>
                <c:pt idx="2847">
                  <c:v>59478</c:v>
                </c:pt>
                <c:pt idx="2848">
                  <c:v>59485</c:v>
                </c:pt>
                <c:pt idx="2849">
                  <c:v>59492</c:v>
                </c:pt>
                <c:pt idx="2850">
                  <c:v>59499</c:v>
                </c:pt>
                <c:pt idx="2851">
                  <c:v>59506</c:v>
                </c:pt>
                <c:pt idx="2852">
                  <c:v>59513</c:v>
                </c:pt>
                <c:pt idx="2853">
                  <c:v>59520</c:v>
                </c:pt>
                <c:pt idx="2854">
                  <c:v>59527</c:v>
                </c:pt>
                <c:pt idx="2855">
                  <c:v>59534</c:v>
                </c:pt>
                <c:pt idx="2856">
                  <c:v>59541</c:v>
                </c:pt>
                <c:pt idx="2857">
                  <c:v>59548</c:v>
                </c:pt>
                <c:pt idx="2858">
                  <c:v>59555</c:v>
                </c:pt>
                <c:pt idx="2859">
                  <c:v>59562</c:v>
                </c:pt>
                <c:pt idx="2860">
                  <c:v>59569</c:v>
                </c:pt>
                <c:pt idx="2861">
                  <c:v>59576</c:v>
                </c:pt>
                <c:pt idx="2862">
                  <c:v>59583</c:v>
                </c:pt>
                <c:pt idx="2863">
                  <c:v>59590</c:v>
                </c:pt>
                <c:pt idx="2864">
                  <c:v>59597</c:v>
                </c:pt>
                <c:pt idx="2865">
                  <c:v>59604</c:v>
                </c:pt>
                <c:pt idx="2866">
                  <c:v>59611</c:v>
                </c:pt>
                <c:pt idx="2867">
                  <c:v>59618</c:v>
                </c:pt>
                <c:pt idx="2868">
                  <c:v>59625</c:v>
                </c:pt>
                <c:pt idx="2869">
                  <c:v>59632</c:v>
                </c:pt>
                <c:pt idx="2870">
                  <c:v>59643</c:v>
                </c:pt>
                <c:pt idx="2871">
                  <c:v>59646</c:v>
                </c:pt>
                <c:pt idx="2872">
                  <c:v>59653</c:v>
                </c:pt>
                <c:pt idx="2873">
                  <c:v>59660</c:v>
                </c:pt>
                <c:pt idx="2874">
                  <c:v>59667</c:v>
                </c:pt>
                <c:pt idx="2875">
                  <c:v>59674</c:v>
                </c:pt>
                <c:pt idx="2876">
                  <c:v>59684</c:v>
                </c:pt>
                <c:pt idx="2877">
                  <c:v>59688</c:v>
                </c:pt>
                <c:pt idx="2878">
                  <c:v>59695</c:v>
                </c:pt>
                <c:pt idx="2879">
                  <c:v>59702</c:v>
                </c:pt>
                <c:pt idx="2880">
                  <c:v>59712</c:v>
                </c:pt>
                <c:pt idx="2881">
                  <c:v>59716</c:v>
                </c:pt>
                <c:pt idx="2882">
                  <c:v>59723</c:v>
                </c:pt>
                <c:pt idx="2883">
                  <c:v>59730</c:v>
                </c:pt>
                <c:pt idx="2884">
                  <c:v>59737</c:v>
                </c:pt>
                <c:pt idx="2885">
                  <c:v>59744</c:v>
                </c:pt>
                <c:pt idx="2886">
                  <c:v>59751</c:v>
                </c:pt>
                <c:pt idx="2887">
                  <c:v>59758</c:v>
                </c:pt>
                <c:pt idx="2888">
                  <c:v>59765</c:v>
                </c:pt>
                <c:pt idx="2889">
                  <c:v>59772</c:v>
                </c:pt>
                <c:pt idx="2890">
                  <c:v>59779</c:v>
                </c:pt>
                <c:pt idx="2891">
                  <c:v>59786</c:v>
                </c:pt>
                <c:pt idx="2892">
                  <c:v>59793</c:v>
                </c:pt>
                <c:pt idx="2893">
                  <c:v>59800</c:v>
                </c:pt>
                <c:pt idx="2894">
                  <c:v>59807</c:v>
                </c:pt>
                <c:pt idx="2895">
                  <c:v>59814</c:v>
                </c:pt>
                <c:pt idx="2896">
                  <c:v>59821</c:v>
                </c:pt>
                <c:pt idx="2897">
                  <c:v>59828</c:v>
                </c:pt>
                <c:pt idx="2898">
                  <c:v>59835</c:v>
                </c:pt>
                <c:pt idx="2899">
                  <c:v>59842</c:v>
                </c:pt>
                <c:pt idx="2900">
                  <c:v>59849</c:v>
                </c:pt>
                <c:pt idx="2901">
                  <c:v>59856</c:v>
                </c:pt>
                <c:pt idx="2902">
                  <c:v>59863</c:v>
                </c:pt>
                <c:pt idx="2903">
                  <c:v>59870</c:v>
                </c:pt>
                <c:pt idx="2904">
                  <c:v>59877</c:v>
                </c:pt>
                <c:pt idx="2905">
                  <c:v>59884</c:v>
                </c:pt>
                <c:pt idx="2906">
                  <c:v>59891</c:v>
                </c:pt>
                <c:pt idx="2907">
                  <c:v>59903</c:v>
                </c:pt>
                <c:pt idx="2908">
                  <c:v>59908</c:v>
                </c:pt>
                <c:pt idx="2909">
                  <c:v>59915</c:v>
                </c:pt>
                <c:pt idx="2910">
                  <c:v>59922</c:v>
                </c:pt>
                <c:pt idx="2911">
                  <c:v>59929</c:v>
                </c:pt>
                <c:pt idx="2912">
                  <c:v>59936</c:v>
                </c:pt>
                <c:pt idx="2913">
                  <c:v>59943</c:v>
                </c:pt>
                <c:pt idx="2914">
                  <c:v>59950</c:v>
                </c:pt>
                <c:pt idx="2915">
                  <c:v>59957</c:v>
                </c:pt>
                <c:pt idx="2916">
                  <c:v>59964</c:v>
                </c:pt>
                <c:pt idx="2917">
                  <c:v>59971</c:v>
                </c:pt>
                <c:pt idx="2918">
                  <c:v>59978</c:v>
                </c:pt>
                <c:pt idx="2919">
                  <c:v>59985</c:v>
                </c:pt>
                <c:pt idx="2920">
                  <c:v>59992</c:v>
                </c:pt>
                <c:pt idx="2921">
                  <c:v>60001</c:v>
                </c:pt>
                <c:pt idx="2922">
                  <c:v>60006</c:v>
                </c:pt>
                <c:pt idx="2923">
                  <c:v>60013</c:v>
                </c:pt>
                <c:pt idx="2924">
                  <c:v>60020</c:v>
                </c:pt>
                <c:pt idx="2925">
                  <c:v>60028</c:v>
                </c:pt>
                <c:pt idx="2926">
                  <c:v>60035</c:v>
                </c:pt>
                <c:pt idx="2927">
                  <c:v>60042</c:v>
                </c:pt>
                <c:pt idx="2928">
                  <c:v>60050</c:v>
                </c:pt>
                <c:pt idx="2929">
                  <c:v>60056</c:v>
                </c:pt>
                <c:pt idx="2930">
                  <c:v>60063</c:v>
                </c:pt>
                <c:pt idx="2931">
                  <c:v>60070</c:v>
                </c:pt>
                <c:pt idx="2932">
                  <c:v>60078</c:v>
                </c:pt>
                <c:pt idx="2933">
                  <c:v>60085</c:v>
                </c:pt>
                <c:pt idx="2934">
                  <c:v>60092</c:v>
                </c:pt>
                <c:pt idx="2935">
                  <c:v>60099</c:v>
                </c:pt>
                <c:pt idx="2936">
                  <c:v>60106</c:v>
                </c:pt>
                <c:pt idx="2937">
                  <c:v>60113</c:v>
                </c:pt>
                <c:pt idx="2938">
                  <c:v>60120</c:v>
                </c:pt>
                <c:pt idx="2939">
                  <c:v>60127</c:v>
                </c:pt>
                <c:pt idx="2940">
                  <c:v>60134</c:v>
                </c:pt>
                <c:pt idx="2941">
                  <c:v>60141</c:v>
                </c:pt>
                <c:pt idx="2942">
                  <c:v>60148</c:v>
                </c:pt>
                <c:pt idx="2943">
                  <c:v>60155</c:v>
                </c:pt>
                <c:pt idx="2944">
                  <c:v>60162</c:v>
                </c:pt>
                <c:pt idx="2945">
                  <c:v>60169</c:v>
                </c:pt>
                <c:pt idx="2946">
                  <c:v>60176</c:v>
                </c:pt>
                <c:pt idx="2947">
                  <c:v>60183</c:v>
                </c:pt>
                <c:pt idx="2948">
                  <c:v>60190</c:v>
                </c:pt>
                <c:pt idx="2949">
                  <c:v>60197</c:v>
                </c:pt>
                <c:pt idx="2950">
                  <c:v>60204</c:v>
                </c:pt>
                <c:pt idx="2951">
                  <c:v>60211</c:v>
                </c:pt>
                <c:pt idx="2952">
                  <c:v>60218</c:v>
                </c:pt>
                <c:pt idx="2953">
                  <c:v>60225</c:v>
                </c:pt>
                <c:pt idx="2954">
                  <c:v>60232</c:v>
                </c:pt>
                <c:pt idx="2955">
                  <c:v>60239</c:v>
                </c:pt>
                <c:pt idx="2956">
                  <c:v>60246</c:v>
                </c:pt>
                <c:pt idx="2957">
                  <c:v>60253</c:v>
                </c:pt>
                <c:pt idx="2958">
                  <c:v>60265</c:v>
                </c:pt>
                <c:pt idx="2959">
                  <c:v>60269</c:v>
                </c:pt>
                <c:pt idx="2960">
                  <c:v>60275</c:v>
                </c:pt>
                <c:pt idx="2961">
                  <c:v>60281</c:v>
                </c:pt>
                <c:pt idx="2962">
                  <c:v>60288</c:v>
                </c:pt>
                <c:pt idx="2963">
                  <c:v>60295</c:v>
                </c:pt>
                <c:pt idx="2964">
                  <c:v>60302</c:v>
                </c:pt>
                <c:pt idx="2965">
                  <c:v>60309</c:v>
                </c:pt>
                <c:pt idx="2966">
                  <c:v>60316</c:v>
                </c:pt>
                <c:pt idx="2967">
                  <c:v>60323</c:v>
                </c:pt>
                <c:pt idx="2968">
                  <c:v>60330</c:v>
                </c:pt>
                <c:pt idx="2969">
                  <c:v>60337</c:v>
                </c:pt>
                <c:pt idx="2970">
                  <c:v>60344</c:v>
                </c:pt>
                <c:pt idx="2971">
                  <c:v>60351</c:v>
                </c:pt>
                <c:pt idx="2972">
                  <c:v>60359</c:v>
                </c:pt>
                <c:pt idx="2973">
                  <c:v>60366</c:v>
                </c:pt>
                <c:pt idx="2974">
                  <c:v>60373</c:v>
                </c:pt>
                <c:pt idx="2975">
                  <c:v>60380</c:v>
                </c:pt>
                <c:pt idx="2976">
                  <c:v>60387</c:v>
                </c:pt>
                <c:pt idx="2977">
                  <c:v>60395</c:v>
                </c:pt>
                <c:pt idx="2978">
                  <c:v>60401</c:v>
                </c:pt>
                <c:pt idx="2979">
                  <c:v>60408</c:v>
                </c:pt>
                <c:pt idx="2980">
                  <c:v>60415</c:v>
                </c:pt>
                <c:pt idx="2981">
                  <c:v>60422</c:v>
                </c:pt>
                <c:pt idx="2982">
                  <c:v>60429</c:v>
                </c:pt>
                <c:pt idx="2983">
                  <c:v>60436</c:v>
                </c:pt>
                <c:pt idx="2984">
                  <c:v>60443</c:v>
                </c:pt>
                <c:pt idx="2985">
                  <c:v>60450</c:v>
                </c:pt>
                <c:pt idx="2986">
                  <c:v>60457</c:v>
                </c:pt>
                <c:pt idx="2987">
                  <c:v>60464</c:v>
                </c:pt>
                <c:pt idx="2988">
                  <c:v>60471</c:v>
                </c:pt>
                <c:pt idx="2989">
                  <c:v>60478</c:v>
                </c:pt>
                <c:pt idx="2990">
                  <c:v>60485</c:v>
                </c:pt>
                <c:pt idx="2991">
                  <c:v>60492</c:v>
                </c:pt>
                <c:pt idx="2992">
                  <c:v>60499</c:v>
                </c:pt>
                <c:pt idx="2993">
                  <c:v>60506</c:v>
                </c:pt>
                <c:pt idx="2994">
                  <c:v>60513</c:v>
                </c:pt>
                <c:pt idx="2995">
                  <c:v>60520</c:v>
                </c:pt>
                <c:pt idx="2996">
                  <c:v>60527</c:v>
                </c:pt>
                <c:pt idx="2997">
                  <c:v>60534</c:v>
                </c:pt>
                <c:pt idx="2998">
                  <c:v>60541</c:v>
                </c:pt>
                <c:pt idx="2999">
                  <c:v>60548</c:v>
                </c:pt>
                <c:pt idx="3000">
                  <c:v>60555</c:v>
                </c:pt>
                <c:pt idx="3001">
                  <c:v>60562</c:v>
                </c:pt>
                <c:pt idx="3002">
                  <c:v>60569</c:v>
                </c:pt>
                <c:pt idx="3003">
                  <c:v>60576</c:v>
                </c:pt>
                <c:pt idx="3004">
                  <c:v>60583</c:v>
                </c:pt>
                <c:pt idx="3005">
                  <c:v>60590</c:v>
                </c:pt>
                <c:pt idx="3006">
                  <c:v>60597</c:v>
                </c:pt>
                <c:pt idx="3007">
                  <c:v>60604</c:v>
                </c:pt>
                <c:pt idx="3008">
                  <c:v>60611</c:v>
                </c:pt>
                <c:pt idx="3009">
                  <c:v>60618</c:v>
                </c:pt>
                <c:pt idx="3010">
                  <c:v>60629</c:v>
                </c:pt>
                <c:pt idx="3011">
                  <c:v>60636</c:v>
                </c:pt>
                <c:pt idx="3012">
                  <c:v>60640</c:v>
                </c:pt>
                <c:pt idx="3013">
                  <c:v>60646</c:v>
                </c:pt>
                <c:pt idx="3014">
                  <c:v>60653</c:v>
                </c:pt>
                <c:pt idx="3015">
                  <c:v>60660</c:v>
                </c:pt>
                <c:pt idx="3016">
                  <c:v>60667</c:v>
                </c:pt>
                <c:pt idx="3017">
                  <c:v>60674</c:v>
                </c:pt>
                <c:pt idx="3018">
                  <c:v>60681</c:v>
                </c:pt>
                <c:pt idx="3019">
                  <c:v>60688</c:v>
                </c:pt>
                <c:pt idx="3020">
                  <c:v>60695</c:v>
                </c:pt>
                <c:pt idx="3021">
                  <c:v>60702</c:v>
                </c:pt>
                <c:pt idx="3022">
                  <c:v>60709</c:v>
                </c:pt>
                <c:pt idx="3023">
                  <c:v>60716</c:v>
                </c:pt>
                <c:pt idx="3024">
                  <c:v>60723</c:v>
                </c:pt>
                <c:pt idx="3025">
                  <c:v>60730</c:v>
                </c:pt>
                <c:pt idx="3026">
                  <c:v>60737</c:v>
                </c:pt>
                <c:pt idx="3027">
                  <c:v>60744</c:v>
                </c:pt>
                <c:pt idx="3028">
                  <c:v>60751</c:v>
                </c:pt>
                <c:pt idx="3029">
                  <c:v>60758</c:v>
                </c:pt>
                <c:pt idx="3030">
                  <c:v>60765</c:v>
                </c:pt>
                <c:pt idx="3031">
                  <c:v>60773</c:v>
                </c:pt>
                <c:pt idx="3032">
                  <c:v>60779</c:v>
                </c:pt>
                <c:pt idx="3033">
                  <c:v>60786</c:v>
                </c:pt>
                <c:pt idx="3034">
                  <c:v>60793</c:v>
                </c:pt>
                <c:pt idx="3035">
                  <c:v>60800</c:v>
                </c:pt>
                <c:pt idx="3036">
                  <c:v>60807</c:v>
                </c:pt>
                <c:pt idx="3037">
                  <c:v>60814</c:v>
                </c:pt>
                <c:pt idx="3038">
                  <c:v>60821</c:v>
                </c:pt>
                <c:pt idx="3039">
                  <c:v>60828</c:v>
                </c:pt>
                <c:pt idx="3040">
                  <c:v>60835</c:v>
                </c:pt>
                <c:pt idx="3041">
                  <c:v>60842</c:v>
                </c:pt>
                <c:pt idx="3042">
                  <c:v>60849</c:v>
                </c:pt>
                <c:pt idx="3043">
                  <c:v>60856</c:v>
                </c:pt>
                <c:pt idx="3044">
                  <c:v>60863</c:v>
                </c:pt>
                <c:pt idx="3045">
                  <c:v>60870</c:v>
                </c:pt>
                <c:pt idx="3046">
                  <c:v>60877</c:v>
                </c:pt>
                <c:pt idx="3047">
                  <c:v>60884</c:v>
                </c:pt>
                <c:pt idx="3048">
                  <c:v>60891</c:v>
                </c:pt>
                <c:pt idx="3049">
                  <c:v>60898</c:v>
                </c:pt>
                <c:pt idx="3050">
                  <c:v>60905</c:v>
                </c:pt>
                <c:pt idx="3051">
                  <c:v>60912</c:v>
                </c:pt>
                <c:pt idx="3052">
                  <c:v>60919</c:v>
                </c:pt>
                <c:pt idx="3053">
                  <c:v>60926</c:v>
                </c:pt>
                <c:pt idx="3054">
                  <c:v>60933</c:v>
                </c:pt>
                <c:pt idx="3055">
                  <c:v>60940</c:v>
                </c:pt>
                <c:pt idx="3056">
                  <c:v>60947</c:v>
                </c:pt>
                <c:pt idx="3057">
                  <c:v>60954</c:v>
                </c:pt>
                <c:pt idx="3058">
                  <c:v>60961</c:v>
                </c:pt>
                <c:pt idx="3059">
                  <c:v>60968</c:v>
                </c:pt>
                <c:pt idx="3060">
                  <c:v>60975</c:v>
                </c:pt>
                <c:pt idx="3061">
                  <c:v>60982</c:v>
                </c:pt>
                <c:pt idx="3062">
                  <c:v>60989</c:v>
                </c:pt>
                <c:pt idx="3063">
                  <c:v>60996</c:v>
                </c:pt>
                <c:pt idx="3064">
                  <c:v>61004</c:v>
                </c:pt>
                <c:pt idx="3065">
                  <c:v>61010</c:v>
                </c:pt>
                <c:pt idx="3066">
                  <c:v>61017</c:v>
                </c:pt>
                <c:pt idx="3067">
                  <c:v>61024</c:v>
                </c:pt>
                <c:pt idx="3068">
                  <c:v>61031</c:v>
                </c:pt>
                <c:pt idx="3069">
                  <c:v>61038</c:v>
                </c:pt>
                <c:pt idx="3070">
                  <c:v>61045</c:v>
                </c:pt>
                <c:pt idx="3071">
                  <c:v>61052</c:v>
                </c:pt>
                <c:pt idx="3072">
                  <c:v>61059</c:v>
                </c:pt>
                <c:pt idx="3073">
                  <c:v>61066</c:v>
                </c:pt>
                <c:pt idx="3074">
                  <c:v>61073</c:v>
                </c:pt>
                <c:pt idx="3075">
                  <c:v>61080</c:v>
                </c:pt>
                <c:pt idx="3076">
                  <c:v>61087</c:v>
                </c:pt>
                <c:pt idx="3077">
                  <c:v>61094</c:v>
                </c:pt>
                <c:pt idx="3078">
                  <c:v>61101</c:v>
                </c:pt>
                <c:pt idx="3079">
                  <c:v>61108</c:v>
                </c:pt>
                <c:pt idx="3080">
                  <c:v>61115</c:v>
                </c:pt>
                <c:pt idx="3081">
                  <c:v>61122</c:v>
                </c:pt>
                <c:pt idx="3082">
                  <c:v>61130</c:v>
                </c:pt>
                <c:pt idx="3083">
                  <c:v>61136</c:v>
                </c:pt>
                <c:pt idx="3084">
                  <c:v>61143</c:v>
                </c:pt>
                <c:pt idx="3085">
                  <c:v>61150</c:v>
                </c:pt>
                <c:pt idx="3086">
                  <c:v>61157</c:v>
                </c:pt>
                <c:pt idx="3087">
                  <c:v>61164</c:v>
                </c:pt>
                <c:pt idx="3088">
                  <c:v>61171</c:v>
                </c:pt>
                <c:pt idx="3089">
                  <c:v>61178</c:v>
                </c:pt>
                <c:pt idx="3090">
                  <c:v>61185</c:v>
                </c:pt>
                <c:pt idx="3091">
                  <c:v>61192</c:v>
                </c:pt>
                <c:pt idx="3092">
                  <c:v>61199</c:v>
                </c:pt>
                <c:pt idx="3093">
                  <c:v>61206</c:v>
                </c:pt>
                <c:pt idx="3094">
                  <c:v>61213</c:v>
                </c:pt>
                <c:pt idx="3095">
                  <c:v>61220</c:v>
                </c:pt>
                <c:pt idx="3096">
                  <c:v>61227</c:v>
                </c:pt>
                <c:pt idx="3097">
                  <c:v>61234</c:v>
                </c:pt>
                <c:pt idx="3098">
                  <c:v>61241</c:v>
                </c:pt>
                <c:pt idx="3099">
                  <c:v>61248</c:v>
                </c:pt>
                <c:pt idx="3100">
                  <c:v>61255</c:v>
                </c:pt>
                <c:pt idx="3101">
                  <c:v>61262</c:v>
                </c:pt>
                <c:pt idx="3102">
                  <c:v>61269</c:v>
                </c:pt>
                <c:pt idx="3103">
                  <c:v>61276</c:v>
                </c:pt>
                <c:pt idx="3104">
                  <c:v>61283</c:v>
                </c:pt>
                <c:pt idx="3105">
                  <c:v>61290</c:v>
                </c:pt>
                <c:pt idx="3106">
                  <c:v>61297</c:v>
                </c:pt>
                <c:pt idx="3107">
                  <c:v>61304</c:v>
                </c:pt>
                <c:pt idx="3108">
                  <c:v>61311</c:v>
                </c:pt>
                <c:pt idx="3109">
                  <c:v>61318</c:v>
                </c:pt>
                <c:pt idx="3110">
                  <c:v>61325</c:v>
                </c:pt>
                <c:pt idx="3111">
                  <c:v>61332</c:v>
                </c:pt>
                <c:pt idx="3112">
                  <c:v>61339</c:v>
                </c:pt>
                <c:pt idx="3113">
                  <c:v>61346</c:v>
                </c:pt>
                <c:pt idx="3114">
                  <c:v>61353</c:v>
                </c:pt>
                <c:pt idx="3115">
                  <c:v>61360</c:v>
                </c:pt>
                <c:pt idx="3116">
                  <c:v>61367</c:v>
                </c:pt>
                <c:pt idx="3117">
                  <c:v>61374</c:v>
                </c:pt>
                <c:pt idx="3118">
                  <c:v>61381</c:v>
                </c:pt>
                <c:pt idx="3119">
                  <c:v>61388</c:v>
                </c:pt>
                <c:pt idx="3120">
                  <c:v>61395</c:v>
                </c:pt>
                <c:pt idx="3121">
                  <c:v>61402</c:v>
                </c:pt>
                <c:pt idx="3122">
                  <c:v>61409</c:v>
                </c:pt>
                <c:pt idx="3123">
                  <c:v>61416</c:v>
                </c:pt>
                <c:pt idx="3124">
                  <c:v>61423</c:v>
                </c:pt>
                <c:pt idx="3125">
                  <c:v>61430</c:v>
                </c:pt>
                <c:pt idx="3126">
                  <c:v>61437</c:v>
                </c:pt>
                <c:pt idx="3127">
                  <c:v>61444</c:v>
                </c:pt>
                <c:pt idx="3128">
                  <c:v>61451</c:v>
                </c:pt>
                <c:pt idx="3129">
                  <c:v>61458</c:v>
                </c:pt>
                <c:pt idx="3130">
                  <c:v>61465</c:v>
                </c:pt>
                <c:pt idx="3131">
                  <c:v>61472</c:v>
                </c:pt>
                <c:pt idx="3132">
                  <c:v>61479</c:v>
                </c:pt>
                <c:pt idx="3133">
                  <c:v>61487</c:v>
                </c:pt>
                <c:pt idx="3134">
                  <c:v>61494</c:v>
                </c:pt>
                <c:pt idx="3135">
                  <c:v>61501</c:v>
                </c:pt>
                <c:pt idx="3136">
                  <c:v>61508</c:v>
                </c:pt>
                <c:pt idx="3137">
                  <c:v>61518</c:v>
                </c:pt>
                <c:pt idx="3138">
                  <c:v>61522</c:v>
                </c:pt>
                <c:pt idx="3139">
                  <c:v>61529</c:v>
                </c:pt>
                <c:pt idx="3140">
                  <c:v>61539</c:v>
                </c:pt>
                <c:pt idx="3141">
                  <c:v>61543</c:v>
                </c:pt>
                <c:pt idx="3142">
                  <c:v>61550</c:v>
                </c:pt>
                <c:pt idx="3143">
                  <c:v>61557</c:v>
                </c:pt>
                <c:pt idx="3144">
                  <c:v>61564</c:v>
                </c:pt>
                <c:pt idx="3145">
                  <c:v>61571</c:v>
                </c:pt>
                <c:pt idx="3146">
                  <c:v>61578</c:v>
                </c:pt>
                <c:pt idx="3147">
                  <c:v>61585</c:v>
                </c:pt>
                <c:pt idx="3148">
                  <c:v>61592</c:v>
                </c:pt>
                <c:pt idx="3149">
                  <c:v>61599</c:v>
                </c:pt>
                <c:pt idx="3150">
                  <c:v>61606</c:v>
                </c:pt>
                <c:pt idx="3151">
                  <c:v>61613</c:v>
                </c:pt>
                <c:pt idx="3152">
                  <c:v>61620</c:v>
                </c:pt>
                <c:pt idx="3153">
                  <c:v>61627</c:v>
                </c:pt>
                <c:pt idx="3154">
                  <c:v>61634</c:v>
                </c:pt>
                <c:pt idx="3155">
                  <c:v>61641</c:v>
                </c:pt>
                <c:pt idx="3156">
                  <c:v>61648</c:v>
                </c:pt>
                <c:pt idx="3157">
                  <c:v>61655</c:v>
                </c:pt>
                <c:pt idx="3158">
                  <c:v>61662</c:v>
                </c:pt>
                <c:pt idx="3159">
                  <c:v>61669</c:v>
                </c:pt>
                <c:pt idx="3160">
                  <c:v>61676</c:v>
                </c:pt>
                <c:pt idx="3161">
                  <c:v>61683</c:v>
                </c:pt>
                <c:pt idx="3162">
                  <c:v>61690</c:v>
                </c:pt>
                <c:pt idx="3163">
                  <c:v>61697</c:v>
                </c:pt>
                <c:pt idx="3164">
                  <c:v>61704</c:v>
                </c:pt>
                <c:pt idx="3165">
                  <c:v>61711</c:v>
                </c:pt>
                <c:pt idx="3166">
                  <c:v>61718</c:v>
                </c:pt>
                <c:pt idx="3167">
                  <c:v>61730</c:v>
                </c:pt>
                <c:pt idx="3168">
                  <c:v>61735</c:v>
                </c:pt>
                <c:pt idx="3169">
                  <c:v>61742</c:v>
                </c:pt>
                <c:pt idx="3170">
                  <c:v>61749</c:v>
                </c:pt>
                <c:pt idx="3171">
                  <c:v>61756</c:v>
                </c:pt>
                <c:pt idx="3172">
                  <c:v>61763</c:v>
                </c:pt>
                <c:pt idx="3173">
                  <c:v>61770</c:v>
                </c:pt>
                <c:pt idx="3174">
                  <c:v>61777</c:v>
                </c:pt>
                <c:pt idx="3175">
                  <c:v>61784</c:v>
                </c:pt>
                <c:pt idx="3176">
                  <c:v>61791</c:v>
                </c:pt>
                <c:pt idx="3177">
                  <c:v>61798</c:v>
                </c:pt>
                <c:pt idx="3178">
                  <c:v>61805</c:v>
                </c:pt>
                <c:pt idx="3179">
                  <c:v>61812</c:v>
                </c:pt>
                <c:pt idx="3180">
                  <c:v>61819</c:v>
                </c:pt>
                <c:pt idx="3181">
                  <c:v>61826</c:v>
                </c:pt>
                <c:pt idx="3182">
                  <c:v>61835</c:v>
                </c:pt>
                <c:pt idx="3183">
                  <c:v>61840</c:v>
                </c:pt>
                <c:pt idx="3184">
                  <c:v>61847</c:v>
                </c:pt>
                <c:pt idx="3185">
                  <c:v>61854</c:v>
                </c:pt>
                <c:pt idx="3186">
                  <c:v>61861</c:v>
                </c:pt>
                <c:pt idx="3187">
                  <c:v>61868</c:v>
                </c:pt>
                <c:pt idx="3188">
                  <c:v>61876</c:v>
                </c:pt>
                <c:pt idx="3189">
                  <c:v>61884</c:v>
                </c:pt>
                <c:pt idx="3190">
                  <c:v>61890</c:v>
                </c:pt>
                <c:pt idx="3191">
                  <c:v>61897</c:v>
                </c:pt>
                <c:pt idx="3192">
                  <c:v>61905</c:v>
                </c:pt>
                <c:pt idx="3193">
                  <c:v>61912</c:v>
                </c:pt>
                <c:pt idx="3194">
                  <c:v>61919</c:v>
                </c:pt>
                <c:pt idx="3195">
                  <c:v>61926</c:v>
                </c:pt>
                <c:pt idx="3196">
                  <c:v>61933</c:v>
                </c:pt>
                <c:pt idx="3197">
                  <c:v>61940</c:v>
                </c:pt>
                <c:pt idx="3198">
                  <c:v>61947</c:v>
                </c:pt>
                <c:pt idx="3199">
                  <c:v>61954</c:v>
                </c:pt>
                <c:pt idx="3200">
                  <c:v>61961</c:v>
                </c:pt>
                <c:pt idx="3201">
                  <c:v>61968</c:v>
                </c:pt>
                <c:pt idx="3202">
                  <c:v>61975</c:v>
                </c:pt>
                <c:pt idx="3203">
                  <c:v>61982</c:v>
                </c:pt>
                <c:pt idx="3204">
                  <c:v>61989</c:v>
                </c:pt>
                <c:pt idx="3205">
                  <c:v>61996</c:v>
                </c:pt>
                <c:pt idx="3206">
                  <c:v>62003</c:v>
                </c:pt>
                <c:pt idx="3207">
                  <c:v>62010</c:v>
                </c:pt>
                <c:pt idx="3208">
                  <c:v>62017</c:v>
                </c:pt>
                <c:pt idx="3209">
                  <c:v>62024</c:v>
                </c:pt>
                <c:pt idx="3210">
                  <c:v>62031</c:v>
                </c:pt>
                <c:pt idx="3211">
                  <c:v>62038</c:v>
                </c:pt>
                <c:pt idx="3212">
                  <c:v>62045</c:v>
                </c:pt>
                <c:pt idx="3213">
                  <c:v>62052</c:v>
                </c:pt>
                <c:pt idx="3214">
                  <c:v>62059</c:v>
                </c:pt>
                <c:pt idx="3215">
                  <c:v>62066</c:v>
                </c:pt>
                <c:pt idx="3216">
                  <c:v>62073</c:v>
                </c:pt>
                <c:pt idx="3217">
                  <c:v>62080</c:v>
                </c:pt>
                <c:pt idx="3218">
                  <c:v>62092</c:v>
                </c:pt>
                <c:pt idx="3219">
                  <c:v>62096</c:v>
                </c:pt>
                <c:pt idx="3220">
                  <c:v>62102</c:v>
                </c:pt>
                <c:pt idx="3221">
                  <c:v>62109</c:v>
                </c:pt>
                <c:pt idx="3222">
                  <c:v>62116</c:v>
                </c:pt>
                <c:pt idx="3223">
                  <c:v>62123</c:v>
                </c:pt>
                <c:pt idx="3224">
                  <c:v>62130</c:v>
                </c:pt>
                <c:pt idx="3225">
                  <c:v>62137</c:v>
                </c:pt>
                <c:pt idx="3226">
                  <c:v>62144</c:v>
                </c:pt>
                <c:pt idx="3227">
                  <c:v>62151</c:v>
                </c:pt>
                <c:pt idx="3228">
                  <c:v>62158</c:v>
                </c:pt>
                <c:pt idx="3229">
                  <c:v>62165</c:v>
                </c:pt>
                <c:pt idx="3230">
                  <c:v>62172</c:v>
                </c:pt>
                <c:pt idx="3231">
                  <c:v>62179</c:v>
                </c:pt>
                <c:pt idx="3232">
                  <c:v>62186</c:v>
                </c:pt>
                <c:pt idx="3233">
                  <c:v>62193</c:v>
                </c:pt>
                <c:pt idx="3234">
                  <c:v>62200</c:v>
                </c:pt>
                <c:pt idx="3235">
                  <c:v>62207</c:v>
                </c:pt>
                <c:pt idx="3236">
                  <c:v>62215</c:v>
                </c:pt>
                <c:pt idx="3237">
                  <c:v>62222</c:v>
                </c:pt>
                <c:pt idx="3238">
                  <c:v>62228</c:v>
                </c:pt>
                <c:pt idx="3239">
                  <c:v>62235</c:v>
                </c:pt>
                <c:pt idx="3240">
                  <c:v>62242</c:v>
                </c:pt>
                <c:pt idx="3241">
                  <c:v>62249</c:v>
                </c:pt>
                <c:pt idx="3242">
                  <c:v>62256</c:v>
                </c:pt>
                <c:pt idx="3243">
                  <c:v>62263</c:v>
                </c:pt>
                <c:pt idx="3244">
                  <c:v>62270</c:v>
                </c:pt>
                <c:pt idx="3245">
                  <c:v>62277</c:v>
                </c:pt>
                <c:pt idx="3246">
                  <c:v>62284</c:v>
                </c:pt>
                <c:pt idx="3247">
                  <c:v>62291</c:v>
                </c:pt>
                <c:pt idx="3248">
                  <c:v>62298</c:v>
                </c:pt>
                <c:pt idx="3249">
                  <c:v>62305</c:v>
                </c:pt>
                <c:pt idx="3250">
                  <c:v>62312</c:v>
                </c:pt>
                <c:pt idx="3251">
                  <c:v>62319</c:v>
                </c:pt>
                <c:pt idx="3252">
                  <c:v>62326</c:v>
                </c:pt>
                <c:pt idx="3253">
                  <c:v>62333</c:v>
                </c:pt>
                <c:pt idx="3254">
                  <c:v>62340</c:v>
                </c:pt>
                <c:pt idx="3255">
                  <c:v>62347</c:v>
                </c:pt>
                <c:pt idx="3256">
                  <c:v>62354</c:v>
                </c:pt>
                <c:pt idx="3257">
                  <c:v>62361</c:v>
                </c:pt>
                <c:pt idx="3258">
                  <c:v>62368</c:v>
                </c:pt>
                <c:pt idx="3259">
                  <c:v>62375</c:v>
                </c:pt>
                <c:pt idx="3260">
                  <c:v>62382</c:v>
                </c:pt>
                <c:pt idx="3261">
                  <c:v>62389</c:v>
                </c:pt>
                <c:pt idx="3262">
                  <c:v>62396</c:v>
                </c:pt>
                <c:pt idx="3263">
                  <c:v>62403</c:v>
                </c:pt>
                <c:pt idx="3264">
                  <c:v>62410</c:v>
                </c:pt>
                <c:pt idx="3265">
                  <c:v>62417</c:v>
                </c:pt>
                <c:pt idx="3266">
                  <c:v>62424</c:v>
                </c:pt>
                <c:pt idx="3267">
                  <c:v>62431</c:v>
                </c:pt>
                <c:pt idx="3268">
                  <c:v>62438</c:v>
                </c:pt>
                <c:pt idx="3269">
                  <c:v>62445</c:v>
                </c:pt>
                <c:pt idx="3270">
                  <c:v>62457</c:v>
                </c:pt>
                <c:pt idx="3271">
                  <c:v>62463</c:v>
                </c:pt>
                <c:pt idx="3272">
                  <c:v>62467</c:v>
                </c:pt>
                <c:pt idx="3273">
                  <c:v>62474</c:v>
                </c:pt>
                <c:pt idx="3274">
                  <c:v>62481</c:v>
                </c:pt>
                <c:pt idx="3275">
                  <c:v>62488</c:v>
                </c:pt>
                <c:pt idx="3276">
                  <c:v>62495</c:v>
                </c:pt>
                <c:pt idx="3277">
                  <c:v>62502</c:v>
                </c:pt>
                <c:pt idx="3278">
                  <c:v>62509</c:v>
                </c:pt>
                <c:pt idx="3279">
                  <c:v>62516</c:v>
                </c:pt>
                <c:pt idx="3280">
                  <c:v>62523</c:v>
                </c:pt>
                <c:pt idx="3281">
                  <c:v>62530</c:v>
                </c:pt>
                <c:pt idx="3282">
                  <c:v>62537</c:v>
                </c:pt>
                <c:pt idx="3283">
                  <c:v>62544</c:v>
                </c:pt>
                <c:pt idx="3284">
                  <c:v>62551</c:v>
                </c:pt>
                <c:pt idx="3285">
                  <c:v>62558</c:v>
                </c:pt>
                <c:pt idx="3286">
                  <c:v>62569</c:v>
                </c:pt>
                <c:pt idx="3287">
                  <c:v>62572</c:v>
                </c:pt>
                <c:pt idx="3288">
                  <c:v>62582</c:v>
                </c:pt>
                <c:pt idx="3289">
                  <c:v>62586</c:v>
                </c:pt>
                <c:pt idx="3290">
                  <c:v>62593</c:v>
                </c:pt>
                <c:pt idx="3291">
                  <c:v>62600</c:v>
                </c:pt>
                <c:pt idx="3292">
                  <c:v>62610</c:v>
                </c:pt>
                <c:pt idx="3293">
                  <c:v>62614</c:v>
                </c:pt>
                <c:pt idx="3294">
                  <c:v>62621</c:v>
                </c:pt>
                <c:pt idx="3295">
                  <c:v>62631</c:v>
                </c:pt>
                <c:pt idx="3296">
                  <c:v>62635</c:v>
                </c:pt>
                <c:pt idx="3297">
                  <c:v>62642</c:v>
                </c:pt>
                <c:pt idx="3298">
                  <c:v>62649</c:v>
                </c:pt>
                <c:pt idx="3299">
                  <c:v>62656</c:v>
                </c:pt>
                <c:pt idx="3300">
                  <c:v>62663</c:v>
                </c:pt>
                <c:pt idx="3301">
                  <c:v>62670</c:v>
                </c:pt>
                <c:pt idx="3302">
                  <c:v>62677</c:v>
                </c:pt>
                <c:pt idx="3303">
                  <c:v>62684</c:v>
                </c:pt>
                <c:pt idx="3304">
                  <c:v>62691</c:v>
                </c:pt>
                <c:pt idx="3305">
                  <c:v>62698</c:v>
                </c:pt>
                <c:pt idx="3306">
                  <c:v>62705</c:v>
                </c:pt>
                <c:pt idx="3307">
                  <c:v>62712</c:v>
                </c:pt>
                <c:pt idx="3308">
                  <c:v>62719</c:v>
                </c:pt>
                <c:pt idx="3309">
                  <c:v>62726</c:v>
                </c:pt>
                <c:pt idx="3310">
                  <c:v>62733</c:v>
                </c:pt>
                <c:pt idx="3311">
                  <c:v>62740</c:v>
                </c:pt>
                <c:pt idx="3312">
                  <c:v>62747</c:v>
                </c:pt>
                <c:pt idx="3313">
                  <c:v>62754</c:v>
                </c:pt>
                <c:pt idx="3314">
                  <c:v>62761</c:v>
                </c:pt>
                <c:pt idx="3315">
                  <c:v>62768</c:v>
                </c:pt>
                <c:pt idx="3316">
                  <c:v>62775</c:v>
                </c:pt>
                <c:pt idx="3317">
                  <c:v>62782</c:v>
                </c:pt>
                <c:pt idx="3318">
                  <c:v>62789</c:v>
                </c:pt>
                <c:pt idx="3319">
                  <c:v>62796</c:v>
                </c:pt>
                <c:pt idx="3320">
                  <c:v>62803</c:v>
                </c:pt>
                <c:pt idx="3321">
                  <c:v>62810</c:v>
                </c:pt>
                <c:pt idx="3322">
                  <c:v>62821</c:v>
                </c:pt>
                <c:pt idx="3323">
                  <c:v>62828</c:v>
                </c:pt>
                <c:pt idx="3324">
                  <c:v>62834</c:v>
                </c:pt>
                <c:pt idx="3325">
                  <c:v>62841</c:v>
                </c:pt>
                <c:pt idx="3326">
                  <c:v>62848</c:v>
                </c:pt>
                <c:pt idx="3327">
                  <c:v>62855</c:v>
                </c:pt>
                <c:pt idx="3328">
                  <c:v>62862</c:v>
                </c:pt>
                <c:pt idx="3329">
                  <c:v>62869</c:v>
                </c:pt>
                <c:pt idx="3330">
                  <c:v>62876</c:v>
                </c:pt>
                <c:pt idx="3331">
                  <c:v>62883</c:v>
                </c:pt>
                <c:pt idx="3332">
                  <c:v>62890</c:v>
                </c:pt>
                <c:pt idx="3333">
                  <c:v>62897</c:v>
                </c:pt>
                <c:pt idx="3334">
                  <c:v>62904</c:v>
                </c:pt>
                <c:pt idx="3335">
                  <c:v>62911</c:v>
                </c:pt>
                <c:pt idx="3336">
                  <c:v>62918</c:v>
                </c:pt>
                <c:pt idx="3337">
                  <c:v>62927</c:v>
                </c:pt>
                <c:pt idx="3338">
                  <c:v>62932</c:v>
                </c:pt>
                <c:pt idx="3339">
                  <c:v>62939</c:v>
                </c:pt>
                <c:pt idx="3340">
                  <c:v>62946</c:v>
                </c:pt>
                <c:pt idx="3341">
                  <c:v>62953</c:v>
                </c:pt>
                <c:pt idx="3342">
                  <c:v>62960</c:v>
                </c:pt>
                <c:pt idx="3343">
                  <c:v>62968</c:v>
                </c:pt>
                <c:pt idx="3344">
                  <c:v>62976</c:v>
                </c:pt>
                <c:pt idx="3345">
                  <c:v>62982</c:v>
                </c:pt>
                <c:pt idx="3346">
                  <c:v>62989</c:v>
                </c:pt>
                <c:pt idx="3347">
                  <c:v>62996</c:v>
                </c:pt>
                <c:pt idx="3348">
                  <c:v>63004</c:v>
                </c:pt>
                <c:pt idx="3349">
                  <c:v>63011</c:v>
                </c:pt>
                <c:pt idx="3350">
                  <c:v>63018</c:v>
                </c:pt>
                <c:pt idx="3351">
                  <c:v>63025</c:v>
                </c:pt>
                <c:pt idx="3352">
                  <c:v>63032</c:v>
                </c:pt>
                <c:pt idx="3353">
                  <c:v>63039</c:v>
                </c:pt>
                <c:pt idx="3354">
                  <c:v>63046</c:v>
                </c:pt>
                <c:pt idx="3355">
                  <c:v>63053</c:v>
                </c:pt>
                <c:pt idx="3356">
                  <c:v>63060</c:v>
                </c:pt>
                <c:pt idx="3357">
                  <c:v>63067</c:v>
                </c:pt>
                <c:pt idx="3358">
                  <c:v>63074</c:v>
                </c:pt>
                <c:pt idx="3359">
                  <c:v>63081</c:v>
                </c:pt>
                <c:pt idx="3360">
                  <c:v>63088</c:v>
                </c:pt>
                <c:pt idx="3361">
                  <c:v>63095</c:v>
                </c:pt>
                <c:pt idx="3362">
                  <c:v>63102</c:v>
                </c:pt>
                <c:pt idx="3363">
                  <c:v>63109</c:v>
                </c:pt>
                <c:pt idx="3364">
                  <c:v>63116</c:v>
                </c:pt>
                <c:pt idx="3365">
                  <c:v>63123</c:v>
                </c:pt>
                <c:pt idx="3366">
                  <c:v>63130</c:v>
                </c:pt>
                <c:pt idx="3367">
                  <c:v>63137</c:v>
                </c:pt>
                <c:pt idx="3368">
                  <c:v>63144</c:v>
                </c:pt>
                <c:pt idx="3369">
                  <c:v>63151</c:v>
                </c:pt>
                <c:pt idx="3370">
                  <c:v>63158</c:v>
                </c:pt>
                <c:pt idx="3371">
                  <c:v>63165</c:v>
                </c:pt>
                <c:pt idx="3372">
                  <c:v>63172</c:v>
                </c:pt>
                <c:pt idx="3373">
                  <c:v>63179</c:v>
                </c:pt>
                <c:pt idx="3374">
                  <c:v>63187</c:v>
                </c:pt>
                <c:pt idx="3375">
                  <c:v>63194</c:v>
                </c:pt>
                <c:pt idx="3376">
                  <c:v>63201</c:v>
                </c:pt>
                <c:pt idx="3377">
                  <c:v>63208</c:v>
                </c:pt>
                <c:pt idx="3378">
                  <c:v>63215</c:v>
                </c:pt>
                <c:pt idx="3379">
                  <c:v>63222</c:v>
                </c:pt>
                <c:pt idx="3380">
                  <c:v>63229</c:v>
                </c:pt>
                <c:pt idx="3381">
                  <c:v>63236</c:v>
                </c:pt>
                <c:pt idx="3382">
                  <c:v>63243</c:v>
                </c:pt>
                <c:pt idx="3383">
                  <c:v>63250</c:v>
                </c:pt>
                <c:pt idx="3384">
                  <c:v>63257</c:v>
                </c:pt>
                <c:pt idx="3385">
                  <c:v>63264</c:v>
                </c:pt>
                <c:pt idx="3386">
                  <c:v>63271</c:v>
                </c:pt>
                <c:pt idx="3387">
                  <c:v>63278</c:v>
                </c:pt>
                <c:pt idx="3388">
                  <c:v>63285</c:v>
                </c:pt>
                <c:pt idx="3389">
                  <c:v>63292</c:v>
                </c:pt>
                <c:pt idx="3390">
                  <c:v>63299</c:v>
                </c:pt>
                <c:pt idx="3391">
                  <c:v>63306</c:v>
                </c:pt>
                <c:pt idx="3392">
                  <c:v>63314</c:v>
                </c:pt>
                <c:pt idx="3393">
                  <c:v>63320</c:v>
                </c:pt>
                <c:pt idx="3394">
                  <c:v>63327</c:v>
                </c:pt>
                <c:pt idx="3395">
                  <c:v>63334</c:v>
                </c:pt>
                <c:pt idx="3396">
                  <c:v>63341</c:v>
                </c:pt>
                <c:pt idx="3397">
                  <c:v>63348</c:v>
                </c:pt>
                <c:pt idx="3398">
                  <c:v>63355</c:v>
                </c:pt>
                <c:pt idx="3399">
                  <c:v>63362</c:v>
                </c:pt>
                <c:pt idx="3400">
                  <c:v>63369</c:v>
                </c:pt>
                <c:pt idx="3401">
                  <c:v>63376</c:v>
                </c:pt>
                <c:pt idx="3402">
                  <c:v>63383</c:v>
                </c:pt>
                <c:pt idx="3403">
                  <c:v>63390</c:v>
                </c:pt>
                <c:pt idx="3404">
                  <c:v>63397</c:v>
                </c:pt>
                <c:pt idx="3405">
                  <c:v>63404</c:v>
                </c:pt>
                <c:pt idx="3406">
                  <c:v>63411</c:v>
                </c:pt>
                <c:pt idx="3407">
                  <c:v>63418</c:v>
                </c:pt>
                <c:pt idx="3408">
                  <c:v>63425</c:v>
                </c:pt>
                <c:pt idx="3409">
                  <c:v>63432</c:v>
                </c:pt>
                <c:pt idx="3410">
                  <c:v>63439</c:v>
                </c:pt>
                <c:pt idx="3411">
                  <c:v>63446</c:v>
                </c:pt>
                <c:pt idx="3412">
                  <c:v>63453</c:v>
                </c:pt>
                <c:pt idx="3413">
                  <c:v>63460</c:v>
                </c:pt>
                <c:pt idx="3414">
                  <c:v>63467</c:v>
                </c:pt>
                <c:pt idx="3415">
                  <c:v>63474</c:v>
                </c:pt>
                <c:pt idx="3416">
                  <c:v>63481</c:v>
                </c:pt>
                <c:pt idx="3417">
                  <c:v>63488</c:v>
                </c:pt>
                <c:pt idx="3418">
                  <c:v>63495</c:v>
                </c:pt>
                <c:pt idx="3419">
                  <c:v>63502</c:v>
                </c:pt>
                <c:pt idx="3420">
                  <c:v>63509</c:v>
                </c:pt>
                <c:pt idx="3421">
                  <c:v>63516</c:v>
                </c:pt>
                <c:pt idx="3422">
                  <c:v>63523</c:v>
                </c:pt>
                <c:pt idx="3423">
                  <c:v>63530</c:v>
                </c:pt>
                <c:pt idx="3424">
                  <c:v>63537</c:v>
                </c:pt>
                <c:pt idx="3425">
                  <c:v>63544</c:v>
                </c:pt>
                <c:pt idx="3426">
                  <c:v>63552</c:v>
                </c:pt>
                <c:pt idx="3427">
                  <c:v>63559</c:v>
                </c:pt>
                <c:pt idx="3428">
                  <c:v>63566</c:v>
                </c:pt>
                <c:pt idx="3429">
                  <c:v>63573</c:v>
                </c:pt>
                <c:pt idx="3430">
                  <c:v>63580</c:v>
                </c:pt>
                <c:pt idx="3431">
                  <c:v>63587</c:v>
                </c:pt>
                <c:pt idx="3432">
                  <c:v>63594</c:v>
                </c:pt>
                <c:pt idx="3433">
                  <c:v>63601</c:v>
                </c:pt>
                <c:pt idx="3434">
                  <c:v>63608</c:v>
                </c:pt>
                <c:pt idx="3435">
                  <c:v>63615</c:v>
                </c:pt>
                <c:pt idx="3436">
                  <c:v>63622</c:v>
                </c:pt>
                <c:pt idx="3437">
                  <c:v>63629</c:v>
                </c:pt>
                <c:pt idx="3438">
                  <c:v>63636</c:v>
                </c:pt>
                <c:pt idx="3439">
                  <c:v>63643</c:v>
                </c:pt>
                <c:pt idx="3440">
                  <c:v>63650</c:v>
                </c:pt>
                <c:pt idx="3441">
                  <c:v>63661</c:v>
                </c:pt>
                <c:pt idx="3442">
                  <c:v>63664</c:v>
                </c:pt>
                <c:pt idx="3443">
                  <c:v>63671</c:v>
                </c:pt>
                <c:pt idx="3444">
                  <c:v>63678</c:v>
                </c:pt>
                <c:pt idx="3445">
                  <c:v>63685</c:v>
                </c:pt>
                <c:pt idx="3446">
                  <c:v>63692</c:v>
                </c:pt>
                <c:pt idx="3447">
                  <c:v>63702</c:v>
                </c:pt>
                <c:pt idx="3448">
                  <c:v>63706</c:v>
                </c:pt>
                <c:pt idx="3449">
                  <c:v>63713</c:v>
                </c:pt>
                <c:pt idx="3450">
                  <c:v>63720</c:v>
                </c:pt>
                <c:pt idx="3451">
                  <c:v>63730</c:v>
                </c:pt>
                <c:pt idx="3452">
                  <c:v>63734</c:v>
                </c:pt>
                <c:pt idx="3453">
                  <c:v>63741</c:v>
                </c:pt>
                <c:pt idx="3454">
                  <c:v>63748</c:v>
                </c:pt>
                <c:pt idx="3455">
                  <c:v>63755</c:v>
                </c:pt>
                <c:pt idx="3456">
                  <c:v>63762</c:v>
                </c:pt>
                <c:pt idx="3457">
                  <c:v>63769</c:v>
                </c:pt>
                <c:pt idx="3458">
                  <c:v>63776</c:v>
                </c:pt>
                <c:pt idx="3459">
                  <c:v>63783</c:v>
                </c:pt>
                <c:pt idx="3460">
                  <c:v>63790</c:v>
                </c:pt>
                <c:pt idx="3461">
                  <c:v>63797</c:v>
                </c:pt>
                <c:pt idx="3462">
                  <c:v>63804</c:v>
                </c:pt>
                <c:pt idx="3463">
                  <c:v>63811</c:v>
                </c:pt>
                <c:pt idx="3464">
                  <c:v>63818</c:v>
                </c:pt>
                <c:pt idx="3465">
                  <c:v>63825</c:v>
                </c:pt>
                <c:pt idx="3466">
                  <c:v>63832</c:v>
                </c:pt>
                <c:pt idx="3467">
                  <c:v>63839</c:v>
                </c:pt>
                <c:pt idx="3468">
                  <c:v>63846</c:v>
                </c:pt>
                <c:pt idx="3469">
                  <c:v>63853</c:v>
                </c:pt>
                <c:pt idx="3470">
                  <c:v>63860</c:v>
                </c:pt>
                <c:pt idx="3471">
                  <c:v>63867</c:v>
                </c:pt>
                <c:pt idx="3472">
                  <c:v>63874</c:v>
                </c:pt>
                <c:pt idx="3473">
                  <c:v>63881</c:v>
                </c:pt>
                <c:pt idx="3474">
                  <c:v>63888</c:v>
                </c:pt>
                <c:pt idx="3475">
                  <c:v>63895</c:v>
                </c:pt>
                <c:pt idx="3476">
                  <c:v>63902</c:v>
                </c:pt>
                <c:pt idx="3477">
                  <c:v>63909</c:v>
                </c:pt>
                <c:pt idx="3478">
                  <c:v>63921</c:v>
                </c:pt>
                <c:pt idx="3479">
                  <c:v>63926</c:v>
                </c:pt>
                <c:pt idx="3480">
                  <c:v>63933</c:v>
                </c:pt>
                <c:pt idx="3481">
                  <c:v>63940</c:v>
                </c:pt>
                <c:pt idx="3482">
                  <c:v>63947</c:v>
                </c:pt>
                <c:pt idx="3483">
                  <c:v>63954</c:v>
                </c:pt>
                <c:pt idx="3484">
                  <c:v>63961</c:v>
                </c:pt>
                <c:pt idx="3485">
                  <c:v>63968</c:v>
                </c:pt>
                <c:pt idx="3486">
                  <c:v>63975</c:v>
                </c:pt>
                <c:pt idx="3487">
                  <c:v>63982</c:v>
                </c:pt>
                <c:pt idx="3488">
                  <c:v>63989</c:v>
                </c:pt>
                <c:pt idx="3489">
                  <c:v>63996</c:v>
                </c:pt>
                <c:pt idx="3490">
                  <c:v>64003</c:v>
                </c:pt>
                <c:pt idx="3491">
                  <c:v>64010</c:v>
                </c:pt>
                <c:pt idx="3492">
                  <c:v>64019</c:v>
                </c:pt>
                <c:pt idx="3493">
                  <c:v>64024</c:v>
                </c:pt>
                <c:pt idx="3494">
                  <c:v>64031</c:v>
                </c:pt>
                <c:pt idx="3495">
                  <c:v>64038</c:v>
                </c:pt>
                <c:pt idx="3496">
                  <c:v>64045</c:v>
                </c:pt>
                <c:pt idx="3497">
                  <c:v>64052</c:v>
                </c:pt>
                <c:pt idx="3498">
                  <c:v>64060</c:v>
                </c:pt>
                <c:pt idx="3499">
                  <c:v>64068</c:v>
                </c:pt>
                <c:pt idx="3500">
                  <c:v>64074</c:v>
                </c:pt>
                <c:pt idx="3501">
                  <c:v>64081</c:v>
                </c:pt>
                <c:pt idx="3502">
                  <c:v>64088</c:v>
                </c:pt>
                <c:pt idx="3503">
                  <c:v>64096</c:v>
                </c:pt>
                <c:pt idx="3504">
                  <c:v>64103</c:v>
                </c:pt>
                <c:pt idx="3505">
                  <c:v>64110</c:v>
                </c:pt>
                <c:pt idx="3506">
                  <c:v>64117</c:v>
                </c:pt>
                <c:pt idx="3507">
                  <c:v>64124</c:v>
                </c:pt>
                <c:pt idx="3508">
                  <c:v>64131</c:v>
                </c:pt>
                <c:pt idx="3509">
                  <c:v>64138</c:v>
                </c:pt>
                <c:pt idx="3510">
                  <c:v>64145</c:v>
                </c:pt>
                <c:pt idx="3511">
                  <c:v>64152</c:v>
                </c:pt>
                <c:pt idx="3512">
                  <c:v>64159</c:v>
                </c:pt>
                <c:pt idx="3513">
                  <c:v>64166</c:v>
                </c:pt>
                <c:pt idx="3514">
                  <c:v>64173</c:v>
                </c:pt>
                <c:pt idx="3515">
                  <c:v>64180</c:v>
                </c:pt>
                <c:pt idx="3516">
                  <c:v>64187</c:v>
                </c:pt>
                <c:pt idx="3517">
                  <c:v>64194</c:v>
                </c:pt>
                <c:pt idx="3518">
                  <c:v>64201</c:v>
                </c:pt>
                <c:pt idx="3519">
                  <c:v>64208</c:v>
                </c:pt>
                <c:pt idx="3520">
                  <c:v>64215</c:v>
                </c:pt>
                <c:pt idx="3521">
                  <c:v>64222</c:v>
                </c:pt>
                <c:pt idx="3522">
                  <c:v>64229</c:v>
                </c:pt>
                <c:pt idx="3523">
                  <c:v>64236</c:v>
                </c:pt>
                <c:pt idx="3524">
                  <c:v>64243</c:v>
                </c:pt>
                <c:pt idx="3525">
                  <c:v>64250</c:v>
                </c:pt>
                <c:pt idx="3526">
                  <c:v>64257</c:v>
                </c:pt>
                <c:pt idx="3527">
                  <c:v>64264</c:v>
                </c:pt>
                <c:pt idx="3528">
                  <c:v>64271</c:v>
                </c:pt>
                <c:pt idx="3529">
                  <c:v>64283</c:v>
                </c:pt>
                <c:pt idx="3530">
                  <c:v>64287</c:v>
                </c:pt>
                <c:pt idx="3531">
                  <c:v>64293</c:v>
                </c:pt>
                <c:pt idx="3532">
                  <c:v>64300</c:v>
                </c:pt>
                <c:pt idx="3533">
                  <c:v>64307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-2.2811408813883105E-3</c:v>
                </c:pt>
                <c:pt idx="1">
                  <c:v>-2.2851169349680234E-3</c:v>
                </c:pt>
                <c:pt idx="2">
                  <c:v>-2.2909358889133813E-3</c:v>
                </c:pt>
                <c:pt idx="3">
                  <c:v>-2.2947450583732376E-3</c:v>
                </c:pt>
                <c:pt idx="4">
                  <c:v>-2.2990983949044974E-3</c:v>
                </c:pt>
                <c:pt idx="5">
                  <c:v>-2.3039958984671927E-3</c:v>
                </c:pt>
                <c:pt idx="6">
                  <c:v>-2.315589900971915E-3</c:v>
                </c:pt>
                <c:pt idx="7">
                  <c:v>-2.3290275822329676E-3</c:v>
                </c:pt>
                <c:pt idx="8">
                  <c:v>-2.3366459202733836E-3</c:v>
                </c:pt>
                <c:pt idx="9">
                  <c:v>-2.344808425345235E-3</c:v>
                </c:pt>
                <c:pt idx="10">
                  <c:v>-2.3535150971687457E-3</c:v>
                </c:pt>
                <c:pt idx="11">
                  <c:v>-2.3727266913509126E-3</c:v>
                </c:pt>
                <c:pt idx="12">
                  <c:v>-2.3937834514997647E-3</c:v>
                </c:pt>
                <c:pt idx="13">
                  <c:v>-2.4052109566818913E-3</c:v>
                </c:pt>
                <c:pt idx="14">
                  <c:v>-2.4432694728924176E-3</c:v>
                </c:pt>
                <c:pt idx="15">
                  <c:v>-2.4852034824851543E-3</c:v>
                </c:pt>
                <c:pt idx="16">
                  <c:v>-2.5004401521311337E-3</c:v>
                </c:pt>
                <c:pt idx="17">
                  <c:v>-2.5499232001422456E-3</c:v>
                </c:pt>
                <c:pt idx="18">
                  <c:v>-2.6030376978303238E-3</c:v>
                </c:pt>
                <c:pt idx="19">
                  <c:v>-2.6288694441722882E-3</c:v>
                </c:pt>
                <c:pt idx="20">
                  <c:v>-2.6528092352418042E-3</c:v>
                </c:pt>
                <c:pt idx="21">
                  <c:v>-2.6808738906147767E-3</c:v>
                </c:pt>
                <c:pt idx="22">
                  <c:v>-2.7057932220397873E-3</c:v>
                </c:pt>
                <c:pt idx="23">
                  <c:v>-2.7166502794928604E-3</c:v>
                </c:pt>
                <c:pt idx="24">
                  <c:v>-2.7265517616870127E-3</c:v>
                </c:pt>
                <c:pt idx="25">
                  <c:v>-2.7354976684224042E-3</c:v>
                </c:pt>
                <c:pt idx="26">
                  <c:v>-2.7501832209431143E-3</c:v>
                </c:pt>
                <c:pt idx="27">
                  <c:v>-2.7617255428546983E-3</c:v>
                </c:pt>
                <c:pt idx="28">
                  <c:v>-2.7658935735352941E-3</c:v>
                </c:pt>
                <c:pt idx="29">
                  <c:v>-2.7691060292767133E-3</c:v>
                </c:pt>
                <c:pt idx="30">
                  <c:v>-2.7713629098791159E-3</c:v>
                </c:pt>
                <c:pt idx="31">
                  <c:v>-2.7726700660757331E-3</c:v>
                </c:pt>
                <c:pt idx="32">
                  <c:v>-2.7708346822175045E-3</c:v>
                </c:pt>
                <c:pt idx="33">
                  <c:v>-2.7683136877643122E-3</c:v>
                </c:pt>
                <c:pt idx="34">
                  <c:v>-2.7648371182120712E-3</c:v>
                </c:pt>
                <c:pt idx="35">
                  <c:v>-2.7604049736407177E-3</c:v>
                </c:pt>
                <c:pt idx="36">
                  <c:v>-2.7483344522849507E-3</c:v>
                </c:pt>
                <c:pt idx="37">
                  <c:v>-2.7333932724449284E-3</c:v>
                </c:pt>
                <c:pt idx="38">
                  <c:v>-2.7258190242163138E-3</c:v>
                </c:pt>
                <c:pt idx="39">
                  <c:v>-2.7189249732062493E-3</c:v>
                </c:pt>
                <c:pt idx="40">
                  <c:v>-2.7127111192948306E-3</c:v>
                </c:pt>
                <c:pt idx="41">
                  <c:v>-2.7025304475891687E-3</c:v>
                </c:pt>
                <c:pt idx="42">
                  <c:v>-2.6946576765141117E-3</c:v>
                </c:pt>
                <c:pt idx="43">
                  <c:v>-2.691844809055155E-3</c:v>
                </c:pt>
                <c:pt idx="44">
                  <c:v>-2.6897121390945244E-3</c:v>
                </c:pt>
                <c:pt idx="45">
                  <c:v>-2.6882596663124758E-3</c:v>
                </c:pt>
                <c:pt idx="46">
                  <c:v>-2.6876019807797746E-3</c:v>
                </c:pt>
                <c:pt idx="47">
                  <c:v>-2.6892517492482781E-3</c:v>
                </c:pt>
                <c:pt idx="48">
                  <c:v>-2.6912002634382759E-3</c:v>
                </c:pt>
                <c:pt idx="49">
                  <c:v>-2.6938289748068556E-3</c:v>
                </c:pt>
                <c:pt idx="50">
                  <c:v>-2.6971378837536975E-3</c:v>
                </c:pt>
                <c:pt idx="51">
                  <c:v>-2.7060026853931163E-3</c:v>
                </c:pt>
                <c:pt idx="52">
                  <c:v>-2.7171754920063407E-3</c:v>
                </c:pt>
                <c:pt idx="53">
                  <c:v>-2.7238853872058044E-3</c:v>
                </c:pt>
                <c:pt idx="54">
                  <c:v>-2.7312754795438821E-3</c:v>
                </c:pt>
                <c:pt idx="55">
                  <c:v>-2.7393457689806056E-3</c:v>
                </c:pt>
                <c:pt idx="56">
                  <c:v>-2.7577325460415025E-3</c:v>
                </c:pt>
                <c:pt idx="57">
                  <c:v>-2.7784288971544058E-3</c:v>
                </c:pt>
                <c:pt idx="58">
                  <c:v>-2.7897585833036587E-3</c:v>
                </c:pt>
                <c:pt idx="59">
                  <c:v>-2.8010605252459797E-3</c:v>
                </c:pt>
                <c:pt idx="60">
                  <c:v>-2.8121931346003493E-3</c:v>
                </c:pt>
                <c:pt idx="61">
                  <c:v>-2.8338716041798051E-3</c:v>
                </c:pt>
                <c:pt idx="62">
                  <c:v>-2.8550302484164902E-3</c:v>
                </c:pt>
                <c:pt idx="63">
                  <c:v>-2.8653161960301432E-3</c:v>
                </c:pt>
                <c:pt idx="64">
                  <c:v>-2.8754328111757488E-3</c:v>
                </c:pt>
                <c:pt idx="65">
                  <c:v>-2.885380093973211E-3</c:v>
                </c:pt>
                <c:pt idx="66">
                  <c:v>-2.9046867817816846E-3</c:v>
                </c:pt>
                <c:pt idx="67">
                  <c:v>-2.9234759024010515E-3</c:v>
                </c:pt>
                <c:pt idx="68">
                  <c:v>-2.9325765238974455E-3</c:v>
                </c:pt>
                <c:pt idx="69">
                  <c:v>-2.9415078129657601E-3</c:v>
                </c:pt>
                <c:pt idx="70">
                  <c:v>-2.9502697698857716E-3</c:v>
                </c:pt>
                <c:pt idx="71">
                  <c:v>-2.9672047863682494E-3</c:v>
                </c:pt>
                <c:pt idx="72">
                  <c:v>-2.9836242754432973E-3</c:v>
                </c:pt>
                <c:pt idx="73">
                  <c:v>-2.9915395714619208E-3</c:v>
                </c:pt>
                <c:pt idx="74">
                  <c:v>-2.9992855352123371E-3</c:v>
                </c:pt>
                <c:pt idx="75">
                  <c:v>-3.0212873882717872E-3</c:v>
                </c:pt>
                <c:pt idx="76">
                  <c:v>-3.0422053429601803E-3</c:v>
                </c:pt>
                <c:pt idx="77">
                  <c:v>-3.0487659818323465E-3</c:v>
                </c:pt>
                <c:pt idx="78">
                  <c:v>-3.0551572886361456E-3</c:v>
                </c:pt>
                <c:pt idx="79">
                  <c:v>-3.067070039328712E-3</c:v>
                </c:pt>
                <c:pt idx="80">
                  <c:v>-3.0778809945530838E-3</c:v>
                </c:pt>
                <c:pt idx="81">
                  <c:v>-3.0826808622563817E-3</c:v>
                </c:pt>
                <c:pt idx="82">
                  <c:v>-3.0871252033115582E-3</c:v>
                </c:pt>
                <c:pt idx="83">
                  <c:v>-3.091214017518773E-3</c:v>
                </c:pt>
                <c:pt idx="84">
                  <c:v>-3.0981798937279592E-3</c:v>
                </c:pt>
                <c:pt idx="85">
                  <c:v>-3.104014007906386E-3</c:v>
                </c:pt>
                <c:pt idx="86">
                  <c:v>-3.1063251888729937E-3</c:v>
                </c:pt>
                <c:pt idx="87">
                  <c:v>-3.1082808431515119E-3</c:v>
                </c:pt>
                <c:pt idx="88">
                  <c:v>-3.1098809707419406E-3</c:v>
                </c:pt>
                <c:pt idx="89">
                  <c:v>-3.1118692375997625E-3</c:v>
                </c:pt>
                <c:pt idx="90">
                  <c:v>-3.1127262149421853E-3</c:v>
                </c:pt>
                <c:pt idx="91">
                  <c:v>-3.1125487094119109E-3</c:v>
                </c:pt>
                <c:pt idx="92">
                  <c:v>-3.112015677273483E-3</c:v>
                </c:pt>
                <c:pt idx="93">
                  <c:v>-3.1111271184869338E-3</c:v>
                </c:pt>
                <c:pt idx="94">
                  <c:v>-3.1081380769260036E-3</c:v>
                </c:pt>
                <c:pt idx="95">
                  <c:v>-3.1040176169794265E-3</c:v>
                </c:pt>
                <c:pt idx="96">
                  <c:v>-3.10135142495227E-3</c:v>
                </c:pt>
                <c:pt idx="97">
                  <c:v>-3.0983297061970561E-3</c:v>
                </c:pt>
                <c:pt idx="98">
                  <c:v>-3.0949524609136247E-3</c:v>
                </c:pt>
                <c:pt idx="99">
                  <c:v>-3.086986410081316E-3</c:v>
                </c:pt>
                <c:pt idx="100">
                  <c:v>-3.0779921316126391E-3</c:v>
                </c:pt>
                <c:pt idx="101">
                  <c:v>-3.0734607669291591E-3</c:v>
                </c:pt>
                <c:pt idx="102">
                  <c:v>-3.0671866288800587E-3</c:v>
                </c:pt>
                <c:pt idx="103">
                  <c:v>-3.0580785354805684E-3</c:v>
                </c:pt>
                <c:pt idx="104">
                  <c:v>-3.0519003178630655E-3</c:v>
                </c:pt>
                <c:pt idx="105">
                  <c:v>-3.0492448661645355E-3</c:v>
                </c:pt>
                <c:pt idx="106">
                  <c:v>-3.046857402138059E-3</c:v>
                </c:pt>
                <c:pt idx="107">
                  <c:v>-3.0447379255837959E-3</c:v>
                </c:pt>
                <c:pt idx="108">
                  <c:v>-3.0407406462262809E-3</c:v>
                </c:pt>
                <c:pt idx="109">
                  <c:v>-3.0381603572537941E-3</c:v>
                </c:pt>
                <c:pt idx="110">
                  <c:v>-3.0376488063321716E-3</c:v>
                </c:pt>
                <c:pt idx="111">
                  <c:v>-3.0374052432424747E-3</c:v>
                </c:pt>
                <c:pt idx="112">
                  <c:v>-3.0377857747421189E-3</c:v>
                </c:pt>
                <c:pt idx="113">
                  <c:v>-3.0391108664451494E-3</c:v>
                </c:pt>
                <c:pt idx="114">
                  <c:v>-3.0402072414359438E-3</c:v>
                </c:pt>
                <c:pt idx="115">
                  <c:v>-3.0415716038190155E-3</c:v>
                </c:pt>
                <c:pt idx="116">
                  <c:v>-3.0432039538741407E-3</c:v>
                </c:pt>
                <c:pt idx="117">
                  <c:v>-3.0473361506055952E-3</c:v>
                </c:pt>
                <c:pt idx="118">
                  <c:v>-3.0524132302556239E-3</c:v>
                </c:pt>
                <c:pt idx="119">
                  <c:v>-3.0553855183113043E-3</c:v>
                </c:pt>
                <c:pt idx="120">
                  <c:v>-3.0585715101416611E-3</c:v>
                </c:pt>
                <c:pt idx="121">
                  <c:v>-3.0617540701971535E-3</c:v>
                </c:pt>
                <c:pt idx="122">
                  <c:v>-3.0679006606337822E-3</c:v>
                </c:pt>
                <c:pt idx="123">
                  <c:v>-3.0739071556151742E-3</c:v>
                </c:pt>
                <c:pt idx="124">
                  <c:v>-3.0768011382686922E-3</c:v>
                </c:pt>
                <c:pt idx="125">
                  <c:v>-3.0796374052899367E-3</c:v>
                </c:pt>
                <c:pt idx="126">
                  <c:v>-3.0824159569187159E-3</c:v>
                </c:pt>
                <c:pt idx="127">
                  <c:v>-3.0877541907070594E-3</c:v>
                </c:pt>
                <c:pt idx="128">
                  <c:v>-3.0929530082302037E-3</c:v>
                </c:pt>
                <c:pt idx="129">
                  <c:v>-3.0954429822571683E-3</c:v>
                </c:pt>
                <c:pt idx="130">
                  <c:v>-3.0978752409316357E-3</c:v>
                </c:pt>
                <c:pt idx="131">
                  <c:v>-3.1002497839738297E-3</c:v>
                </c:pt>
                <c:pt idx="132">
                  <c:v>-3.104779707983063E-3</c:v>
                </c:pt>
                <c:pt idx="133">
                  <c:v>-3.1091708014185926E-3</c:v>
                </c:pt>
                <c:pt idx="134">
                  <c:v>-3.1112567670987801E-3</c:v>
                </c:pt>
                <c:pt idx="135">
                  <c:v>-3.1132850171866622E-3</c:v>
                </c:pt>
                <c:pt idx="136">
                  <c:v>-3.1180265556685072E-3</c:v>
                </c:pt>
                <c:pt idx="137">
                  <c:v>-3.1225605357398933E-3</c:v>
                </c:pt>
                <c:pt idx="138">
                  <c:v>-3.1242424929933676E-3</c:v>
                </c:pt>
                <c:pt idx="139">
                  <c:v>-3.1258667347744407E-3</c:v>
                </c:pt>
                <c:pt idx="140">
                  <c:v>-3.1274332610431443E-3</c:v>
                </c:pt>
                <c:pt idx="141">
                  <c:v>-3.1303467086463144E-3</c:v>
                </c:pt>
                <c:pt idx="142">
                  <c:v>-3.1331222113939461E-3</c:v>
                </c:pt>
                <c:pt idx="143">
                  <c:v>-3.1344001602606752E-3</c:v>
                </c:pt>
                <c:pt idx="144">
                  <c:v>-3.1356203937349392E-3</c:v>
                </c:pt>
                <c:pt idx="145">
                  <c:v>-3.1367829116568657E-3</c:v>
                </c:pt>
                <c:pt idx="146">
                  <c:v>-3.1388881938720914E-3</c:v>
                </c:pt>
                <c:pt idx="147">
                  <c:v>-3.1408558287004951E-3</c:v>
                </c:pt>
                <c:pt idx="148">
                  <c:v>-3.1417297692204471E-3</c:v>
                </c:pt>
                <c:pt idx="149">
                  <c:v>-3.14254599442787E-3</c:v>
                </c:pt>
                <c:pt idx="150">
                  <c:v>-3.1433045040429874E-3</c:v>
                </c:pt>
                <c:pt idx="151">
                  <c:v>-3.1446016698444268E-3</c:v>
                </c:pt>
                <c:pt idx="152">
                  <c:v>-3.1457613877794444E-3</c:v>
                </c:pt>
                <c:pt idx="153">
                  <c:v>-3.1462313201524594E-3</c:v>
                </c:pt>
                <c:pt idx="154">
                  <c:v>-3.1466435368932011E-3</c:v>
                </c:pt>
                <c:pt idx="155">
                  <c:v>-3.1469980382414775E-3</c:v>
                </c:pt>
                <c:pt idx="156">
                  <c:v>-3.1474871370296142E-3</c:v>
                </c:pt>
                <c:pt idx="157">
                  <c:v>-3.1478388889105702E-3</c:v>
                </c:pt>
                <c:pt idx="158">
                  <c:v>-3.1479048128568721E-3</c:v>
                </c:pt>
                <c:pt idx="159">
                  <c:v>-3.1479130212908046E-3</c:v>
                </c:pt>
                <c:pt idx="160">
                  <c:v>-3.147863514412208E-3</c:v>
                </c:pt>
                <c:pt idx="161">
                  <c:v>-3.1475445956408166E-3</c:v>
                </c:pt>
                <c:pt idx="162">
                  <c:v>-3.1470883318940324E-3</c:v>
                </c:pt>
                <c:pt idx="163">
                  <c:v>-3.1467502475734932E-3</c:v>
                </c:pt>
                <c:pt idx="164">
                  <c:v>-3.1463544477805527E-3</c:v>
                </c:pt>
                <c:pt idx="165">
                  <c:v>-3.145900932555179E-3</c:v>
                </c:pt>
                <c:pt idx="166">
                  <c:v>-3.1447740456114204E-3</c:v>
                </c:pt>
                <c:pt idx="167">
                  <c:v>-3.143509716889703E-3</c:v>
                </c:pt>
                <c:pt idx="168">
                  <c:v>-3.1427676241824187E-3</c:v>
                </c:pt>
                <c:pt idx="169">
                  <c:v>-3.1419678161626052E-3</c:v>
                </c:pt>
                <c:pt idx="170">
                  <c:v>-3.1411102926703904E-3</c:v>
                </c:pt>
                <c:pt idx="171">
                  <c:v>-3.1391754867948762E-3</c:v>
                </c:pt>
                <c:pt idx="172">
                  <c:v>-3.1371030437377101E-3</c:v>
                </c:pt>
                <c:pt idx="173">
                  <c:v>-3.1359569427635847E-3</c:v>
                </c:pt>
                <c:pt idx="174">
                  <c:v>-3.1347531263570261E-3</c:v>
                </c:pt>
                <c:pt idx="175">
                  <c:v>-3.1334915945180342E-3</c:v>
                </c:pt>
                <c:pt idx="176">
                  <c:v>-3.1307489188048265E-3</c:v>
                </c:pt>
                <c:pt idx="177">
                  <c:v>-3.1278683122781814E-3</c:v>
                </c:pt>
                <c:pt idx="178">
                  <c:v>-3.1263182029572789E-3</c:v>
                </c:pt>
                <c:pt idx="179">
                  <c:v>-3.1247103782838792E-3</c:v>
                </c:pt>
                <c:pt idx="180">
                  <c:v>-3.1230448380181741E-3</c:v>
                </c:pt>
                <c:pt idx="181">
                  <c:v>-3.1194943410017828E-3</c:v>
                </c:pt>
                <c:pt idx="182">
                  <c:v>-3.1158055223512449E-3</c:v>
                </c:pt>
                <c:pt idx="183">
                  <c:v>-3.1138514046435972E-3</c:v>
                </c:pt>
                <c:pt idx="184">
                  <c:v>-3.1118395715434843E-3</c:v>
                </c:pt>
                <c:pt idx="185">
                  <c:v>-3.1097700229709702E-3</c:v>
                </c:pt>
                <c:pt idx="186">
                  <c:v>-3.1054117526396752E-3</c:v>
                </c:pt>
                <c:pt idx="187">
                  <c:v>-3.1009146736371562E-3</c:v>
                </c:pt>
                <c:pt idx="188">
                  <c:v>-3.0985565475827315E-3</c:v>
                </c:pt>
                <c:pt idx="189">
                  <c:v>-3.0961407059759694E-3</c:v>
                </c:pt>
                <c:pt idx="190">
                  <c:v>-3.093667148936774E-3</c:v>
                </c:pt>
                <c:pt idx="191">
                  <c:v>-3.0885011527059802E-3</c:v>
                </c:pt>
                <c:pt idx="192">
                  <c:v>-3.0831957657762032E-3</c:v>
                </c:pt>
                <c:pt idx="193">
                  <c:v>-3.0804336312151293E-3</c:v>
                </c:pt>
                <c:pt idx="194">
                  <c:v>-3.0776137811416859E-3</c:v>
                </c:pt>
                <c:pt idx="195">
                  <c:v>-3.0747362155958413E-3</c:v>
                </c:pt>
                <c:pt idx="196">
                  <c:v>-3.0687625399750118E-3</c:v>
                </c:pt>
                <c:pt idx="197">
                  <c:v>-3.0626487984086737E-3</c:v>
                </c:pt>
                <c:pt idx="198">
                  <c:v>-3.0594826553009824E-3</c:v>
                </c:pt>
                <c:pt idx="199">
                  <c:v>-3.0562587966809218E-3</c:v>
                </c:pt>
                <c:pt idx="200">
                  <c:v>-3.0529772225884599E-3</c:v>
                </c:pt>
                <c:pt idx="201">
                  <c:v>-3.0461959130878569E-3</c:v>
                </c:pt>
                <c:pt idx="202">
                  <c:v>-3.039273770895079E-3</c:v>
                </c:pt>
                <c:pt idx="203">
                  <c:v>-3.0357036192807385E-3</c:v>
                </c:pt>
                <c:pt idx="204">
                  <c:v>-3.0320757519941566E-3</c:v>
                </c:pt>
                <c:pt idx="205">
                  <c:v>-3.0283901692751414E-3</c:v>
                </c:pt>
                <c:pt idx="206">
                  <c:v>-3.0208012704191489E-3</c:v>
                </c:pt>
                <c:pt idx="207">
                  <c:v>-3.0130706829556431E-3</c:v>
                </c:pt>
                <c:pt idx="208">
                  <c:v>-3.0090965225548771E-3</c:v>
                </c:pt>
                <c:pt idx="209">
                  <c:v>-3.0050646465218378E-3</c:v>
                </c:pt>
                <c:pt idx="210">
                  <c:v>-3.0009750551363013E-3</c:v>
                </c:pt>
                <c:pt idx="211">
                  <c:v>-2.992578610196972E-3</c:v>
                </c:pt>
                <c:pt idx="212">
                  <c:v>-2.9840395337110692E-3</c:v>
                </c:pt>
                <c:pt idx="213">
                  <c:v>-2.9796613645238779E-3</c:v>
                </c:pt>
                <c:pt idx="214">
                  <c:v>-2.9752254797843491E-3</c:v>
                </c:pt>
                <c:pt idx="215">
                  <c:v>-2.9707318794924831E-3</c:v>
                </c:pt>
                <c:pt idx="216">
                  <c:v>-2.9615279304229247E-3</c:v>
                </c:pt>
                <c:pt idx="217">
                  <c:v>-2.9521803226018051E-3</c:v>
                </c:pt>
                <c:pt idx="218">
                  <c:v>-2.9473981445882202E-3</c:v>
                </c:pt>
                <c:pt idx="219">
                  <c:v>-2.942558250862426E-3</c:v>
                </c:pt>
                <c:pt idx="220">
                  <c:v>-2.9376606416242623E-3</c:v>
                </c:pt>
                <c:pt idx="221">
                  <c:v>-2.9276492288721201E-3</c:v>
                </c:pt>
                <c:pt idx="222">
                  <c:v>-2.9174930489084261E-3</c:v>
                </c:pt>
                <c:pt idx="223">
                  <c:v>-2.9123068617886716E-3</c:v>
                </c:pt>
                <c:pt idx="224">
                  <c:v>-2.9070629591565478E-3</c:v>
                </c:pt>
                <c:pt idx="225">
                  <c:v>-2.9017613407322784E-3</c:v>
                </c:pt>
                <c:pt idx="226">
                  <c:v>-2.8909425032130898E-3</c:v>
                </c:pt>
                <c:pt idx="227">
                  <c:v>-2.8799777117916037E-3</c:v>
                </c:pt>
                <c:pt idx="228">
                  <c:v>-2.8743875154457754E-3</c:v>
                </c:pt>
                <c:pt idx="229">
                  <c:v>-2.8687396035875778E-3</c:v>
                </c:pt>
                <c:pt idx="230">
                  <c:v>-2.8630339761370749E-3</c:v>
                </c:pt>
                <c:pt idx="231">
                  <c:v>-2.8514077508079438E-3</c:v>
                </c:pt>
                <c:pt idx="232">
                  <c:v>-2.839634310172201E-3</c:v>
                </c:pt>
                <c:pt idx="233">
                  <c:v>-2.8336401047202031E-3</c:v>
                </c:pt>
                <c:pt idx="234">
                  <c:v>-2.8275881835160277E-3</c:v>
                </c:pt>
                <c:pt idx="235">
                  <c:v>-2.8214785467595149E-3</c:v>
                </c:pt>
                <c:pt idx="236">
                  <c:v>-2.8090449688455976E-3</c:v>
                </c:pt>
                <c:pt idx="237">
                  <c:v>-2.7964628433707617E-3</c:v>
                </c:pt>
                <c:pt idx="238">
                  <c:v>-2.7900646284528818E-3</c:v>
                </c:pt>
                <c:pt idx="239">
                  <c:v>-2.7836086979426966E-3</c:v>
                </c:pt>
                <c:pt idx="240">
                  <c:v>-2.7770950516403659E-3</c:v>
                </c:pt>
                <c:pt idx="241">
                  <c:v>-2.7638541543550943E-3</c:v>
                </c:pt>
                <c:pt idx="242">
                  <c:v>-2.7504633103081488E-3</c:v>
                </c:pt>
                <c:pt idx="243">
                  <c:v>-2.7436610857245469E-3</c:v>
                </c:pt>
                <c:pt idx="244">
                  <c:v>-2.7368011456285757E-3</c:v>
                </c:pt>
                <c:pt idx="245">
                  <c:v>-2.7298834897804269E-3</c:v>
                </c:pt>
                <c:pt idx="246">
                  <c:v>-2.7158353041389915E-3</c:v>
                </c:pt>
                <c:pt idx="247">
                  <c:v>-2.7016357097853216E-3</c:v>
                </c:pt>
                <c:pt idx="248">
                  <c:v>-2.6944294755759657E-3</c:v>
                </c:pt>
                <c:pt idx="249">
                  <c:v>-2.6871655256544003E-3</c:v>
                </c:pt>
                <c:pt idx="250">
                  <c:v>-2.6798501444735834E-3</c:v>
                </c:pt>
                <c:pt idx="251">
                  <c:v>-2.6651203862471107E-3</c:v>
                </c:pt>
                <c:pt idx="252">
                  <c:v>-2.6503633919539027E-3</c:v>
                </c:pt>
                <c:pt idx="253">
                  <c:v>-2.6429416813877893E-3</c:v>
                </c:pt>
                <c:pt idx="254">
                  <c:v>-2.6354999615874064E-3</c:v>
                </c:pt>
                <c:pt idx="255">
                  <c:v>-2.6280382329524343E-3</c:v>
                </c:pt>
                <c:pt idx="256">
                  <c:v>-2.6130291120862736E-3</c:v>
                </c:pt>
                <c:pt idx="257">
                  <c:v>-2.5979912277884765E-3</c:v>
                </c:pt>
                <c:pt idx="258">
                  <c:v>-2.5904294539014217E-3</c:v>
                </c:pt>
                <c:pt idx="259">
                  <c:v>-2.5828476710998416E-3</c:v>
                </c:pt>
                <c:pt idx="260">
                  <c:v>-2.5752458791838961E-3</c:v>
                </c:pt>
                <c:pt idx="261">
                  <c:v>-2.5599573945589427E-3</c:v>
                </c:pt>
                <c:pt idx="262">
                  <c:v>-2.544638621215789E-3</c:v>
                </c:pt>
                <c:pt idx="263">
                  <c:v>-2.5369367840877288E-3</c:v>
                </c:pt>
                <c:pt idx="264">
                  <c:v>-2.5292149379652074E-3</c:v>
                </c:pt>
                <c:pt idx="265">
                  <c:v>-2.5214730828881926E-3</c:v>
                </c:pt>
                <c:pt idx="266">
                  <c:v>-2.5019923162183932E-3</c:v>
                </c:pt>
                <c:pt idx="267">
                  <c:v>-2.4824636713871584E-3</c:v>
                </c:pt>
                <c:pt idx="268">
                  <c:v>-2.4746017620236316E-3</c:v>
                </c:pt>
                <c:pt idx="269">
                  <c:v>-2.4667198435057713E-3</c:v>
                </c:pt>
                <c:pt idx="270">
                  <c:v>-2.4508726241023737E-3</c:v>
                </c:pt>
                <c:pt idx="271">
                  <c:v>-2.434992079130005E-3</c:v>
                </c:pt>
                <c:pt idx="272">
                  <c:v>-2.4270101153600621E-3</c:v>
                </c:pt>
                <c:pt idx="273">
                  <c:v>-2.4190081425956578E-3</c:v>
                </c:pt>
                <c:pt idx="274">
                  <c:v>-2.3988791874529625E-3</c:v>
                </c:pt>
                <c:pt idx="275">
                  <c:v>-2.3786981426976439E-3</c:v>
                </c:pt>
                <c:pt idx="276">
                  <c:v>-2.3705761155667915E-3</c:v>
                </c:pt>
                <c:pt idx="277">
                  <c:v>-2.3624340794015097E-3</c:v>
                </c:pt>
                <c:pt idx="278">
                  <c:v>-2.3542720339619905E-3</c:v>
                </c:pt>
                <c:pt idx="279">
                  <c:v>-2.3378660641792948E-3</c:v>
                </c:pt>
                <c:pt idx="280">
                  <c:v>-2.3214237621793643E-3</c:v>
                </c:pt>
                <c:pt idx="281">
                  <c:v>-2.3131616714877623E-3</c:v>
                </c:pt>
                <c:pt idx="282">
                  <c:v>-2.304879571761731E-3</c:v>
                </c:pt>
                <c:pt idx="283">
                  <c:v>-2.2965774629613023E-3</c:v>
                </c:pt>
                <c:pt idx="284">
                  <c:v>-2.2798921097155755E-3</c:v>
                </c:pt>
                <c:pt idx="285">
                  <c:v>-2.2631689369356778E-3</c:v>
                </c:pt>
                <c:pt idx="286">
                  <c:v>-2.2547667826833262E-3</c:v>
                </c:pt>
                <c:pt idx="287">
                  <c:v>-2.2463446194764813E-3</c:v>
                </c:pt>
                <c:pt idx="288">
                  <c:v>-2.237902447035367E-3</c:v>
                </c:pt>
                <c:pt idx="289">
                  <c:v>-2.2209377036919165E-3</c:v>
                </c:pt>
                <c:pt idx="290">
                  <c:v>-2.2039336666468401E-3</c:v>
                </c:pt>
                <c:pt idx="291">
                  <c:v>-2.1953914487538029E-3</c:v>
                </c:pt>
                <c:pt idx="292">
                  <c:v>-2.1868292218663044E-3</c:v>
                </c:pt>
                <c:pt idx="293">
                  <c:v>-2.1782469857845044E-3</c:v>
                </c:pt>
                <c:pt idx="294">
                  <c:v>-2.1610028446694685E-3</c:v>
                </c:pt>
                <c:pt idx="295">
                  <c:v>-2.1437179506733628E-3</c:v>
                </c:pt>
                <c:pt idx="296">
                  <c:v>-2.1350356691396399E-3</c:v>
                </c:pt>
                <c:pt idx="297">
                  <c:v>-2.1263333785315197E-3</c:v>
                </c:pt>
                <c:pt idx="298">
                  <c:v>-2.1176110788090341E-3</c:v>
                </c:pt>
                <c:pt idx="299">
                  <c:v>-2.1000875311427691E-3</c:v>
                </c:pt>
                <c:pt idx="300">
                  <c:v>-2.0825217886955016E-3</c:v>
                </c:pt>
                <c:pt idx="301">
                  <c:v>-2.073699443361221E-3</c:v>
                </c:pt>
                <c:pt idx="302">
                  <c:v>-2.0648570889525431E-3</c:v>
                </c:pt>
                <c:pt idx="303">
                  <c:v>-2.0559947253495636E-3</c:v>
                </c:pt>
                <c:pt idx="304">
                  <c:v>-2.0381917617262602E-3</c:v>
                </c:pt>
                <c:pt idx="305">
                  <c:v>-2.0203451800338001E-3</c:v>
                </c:pt>
                <c:pt idx="306">
                  <c:v>-2.0113827708589938E-3</c:v>
                </c:pt>
                <c:pt idx="307">
                  <c:v>-2.002400352649758E-3</c:v>
                </c:pt>
                <c:pt idx="308">
                  <c:v>-1.9933979252861889E-3</c:v>
                </c:pt>
                <c:pt idx="309">
                  <c:v>-1.9753155347679296E-3</c:v>
                </c:pt>
                <c:pt idx="310">
                  <c:v>-1.9571881243285461E-3</c:v>
                </c:pt>
                <c:pt idx="311">
                  <c:v>-1.9480856512732458E-3</c:v>
                </c:pt>
                <c:pt idx="312">
                  <c:v>-1.9389631690236442E-3</c:v>
                </c:pt>
                <c:pt idx="313">
                  <c:v>-1.9298206778195492E-3</c:v>
                </c:pt>
                <c:pt idx="314">
                  <c:v>-1.9114588488289286E-3</c:v>
                </c:pt>
                <c:pt idx="315">
                  <c:v>-1.8930506209402509E-3</c:v>
                </c:pt>
                <c:pt idx="316">
                  <c:v>-1.8838080840044569E-3</c:v>
                </c:pt>
                <c:pt idx="317">
                  <c:v>-1.8745455377544573E-3</c:v>
                </c:pt>
                <c:pt idx="318">
                  <c:v>-1.8652629823900924E-3</c:v>
                </c:pt>
                <c:pt idx="319">
                  <c:v>-1.8466217022705678E-3</c:v>
                </c:pt>
                <c:pt idx="320">
                  <c:v>-1.8279326695092024E-3</c:v>
                </c:pt>
                <c:pt idx="321">
                  <c:v>-1.8185500684131384E-3</c:v>
                </c:pt>
                <c:pt idx="322">
                  <c:v>-1.8091474582027089E-3</c:v>
                </c:pt>
                <c:pt idx="323">
                  <c:v>-1.799724838718042E-3</c:v>
                </c:pt>
                <c:pt idx="324">
                  <c:v>-1.7808040935474168E-3</c:v>
                </c:pt>
                <c:pt idx="325">
                  <c:v>-1.7618342693959121E-3</c:v>
                </c:pt>
                <c:pt idx="326">
                  <c:v>-1.7523116040996101E-3</c:v>
                </c:pt>
                <c:pt idx="327">
                  <c:v>-1.7427689296489746E-3</c:v>
                </c:pt>
                <c:pt idx="328">
                  <c:v>-1.7332062460839737E-3</c:v>
                </c:pt>
                <c:pt idx="329">
                  <c:v>-1.7140060210873997E-3</c:v>
                </c:pt>
                <c:pt idx="330">
                  <c:v>-1.6947554200008597E-3</c:v>
                </c:pt>
                <c:pt idx="331">
                  <c:v>-1.6850926905442876E-3</c:v>
                </c:pt>
                <c:pt idx="332">
                  <c:v>-1.675409951853446E-3</c:v>
                </c:pt>
                <c:pt idx="333">
                  <c:v>-1.665707204008271E-3</c:v>
                </c:pt>
                <c:pt idx="334">
                  <c:v>-1.6462274831718915E-3</c:v>
                </c:pt>
                <c:pt idx="335">
                  <c:v>-1.6266961208044606E-3</c:v>
                </c:pt>
                <c:pt idx="336">
                  <c:v>-1.6168933271076824E-3</c:v>
                </c:pt>
                <c:pt idx="337">
                  <c:v>-1.6070705240966987E-3</c:v>
                </c:pt>
                <c:pt idx="338">
                  <c:v>-1.5972277119313816E-3</c:v>
                </c:pt>
                <c:pt idx="339">
                  <c:v>-1.5774684781488801E-3</c:v>
                </c:pt>
                <c:pt idx="340">
                  <c:v>-1.5576563714070346E-3</c:v>
                </c:pt>
                <c:pt idx="341">
                  <c:v>-1.5477135132302422E-3</c:v>
                </c:pt>
                <c:pt idx="342">
                  <c:v>-1.5377506458591483E-3</c:v>
                </c:pt>
                <c:pt idx="343">
                  <c:v>-1.5077093507116501E-3</c:v>
                </c:pt>
                <c:pt idx="344">
                  <c:v>-1.4775532484323506E-3</c:v>
                </c:pt>
                <c:pt idx="345">
                  <c:v>-1.4674503166611785E-3</c:v>
                </c:pt>
                <c:pt idx="346">
                  <c:v>-1.4573273755758009E-3</c:v>
                </c:pt>
                <c:pt idx="347">
                  <c:v>-1.4370090600923646E-3</c:v>
                </c:pt>
                <c:pt idx="348">
                  <c:v>-1.4166355192912761E-3</c:v>
                </c:pt>
                <c:pt idx="349">
                  <c:v>-1.4064125321144871E-3</c:v>
                </c:pt>
                <c:pt idx="350">
                  <c:v>-1.3961695357433968E-3</c:v>
                </c:pt>
                <c:pt idx="351">
                  <c:v>-1.3859065300980689E-3</c:v>
                </c:pt>
                <c:pt idx="352">
                  <c:v>-1.3601412618391429E-3</c:v>
                </c:pt>
                <c:pt idx="353">
                  <c:v>-1.3342913637170994E-3</c:v>
                </c:pt>
                <c:pt idx="354">
                  <c:v>-1.3239083026661547E-3</c:v>
                </c:pt>
                <c:pt idx="355">
                  <c:v>-1.3135052323409724E-3</c:v>
                </c:pt>
                <c:pt idx="356">
                  <c:v>-1.2926277531821739E-3</c:v>
                </c:pt>
                <c:pt idx="357">
                  <c:v>-1.2716928589373566E-3</c:v>
                </c:pt>
                <c:pt idx="358">
                  <c:v>-1.261189742560731E-3</c:v>
                </c:pt>
                <c:pt idx="359">
                  <c:v>-1.2506666167499958E-3</c:v>
                </c:pt>
                <c:pt idx="360">
                  <c:v>-1.2401234817849272E-3</c:v>
                </c:pt>
                <c:pt idx="361">
                  <c:v>-1.2189663869488498E-3</c:v>
                </c:pt>
                <c:pt idx="362">
                  <c:v>-1.1977508492622135E-3</c:v>
                </c:pt>
                <c:pt idx="363">
                  <c:v>-1.1871076680858295E-3</c:v>
                </c:pt>
                <c:pt idx="364">
                  <c:v>-1.1764444774753358E-3</c:v>
                </c:pt>
                <c:pt idx="365">
                  <c:v>-1.1657612777105086E-3</c:v>
                </c:pt>
                <c:pt idx="366">
                  <c:v>-1.1443245432030125E-3</c:v>
                </c:pt>
                <c:pt idx="367">
                  <c:v>-1.122828385828889E-3</c:v>
                </c:pt>
                <c:pt idx="368">
                  <c:v>-1.1120451396129383E-3</c:v>
                </c:pt>
                <c:pt idx="369">
                  <c:v>-1.0958285840945159E-3</c:v>
                </c:pt>
                <c:pt idx="370">
                  <c:v>-1.0687022200528418E-3</c:v>
                </c:pt>
                <c:pt idx="371">
                  <c:v>-1.0469254678380224E-3</c:v>
                </c:pt>
                <c:pt idx="372">
                  <c:v>-1.0360021567823452E-3</c:v>
                </c:pt>
                <c:pt idx="373">
                  <c:v>-1.0250588364124624E-3</c:v>
                </c:pt>
                <c:pt idx="374">
                  <c:v>-1.01409550660847E-3</c:v>
                </c:pt>
                <c:pt idx="375">
                  <c:v>-9.8658308050114663E-4</c:v>
                </c:pt>
                <c:pt idx="376">
                  <c:v>-9.5897871867478557E-4</c:v>
                </c:pt>
                <c:pt idx="377">
                  <c:v>-9.4789533326533615E-4</c:v>
                </c:pt>
                <c:pt idx="378">
                  <c:v>-9.367919384217771E-4</c:v>
                </c:pt>
                <c:pt idx="379">
                  <c:v>-9.1451612810544702E-4</c:v>
                </c:pt>
                <c:pt idx="380">
                  <c:v>-8.9217826626519781E-4</c:v>
                </c:pt>
                <c:pt idx="381">
                  <c:v>-8.8097482485061107E-4</c:v>
                </c:pt>
                <c:pt idx="382">
                  <c:v>-8.6975137424172289E-4</c:v>
                </c:pt>
                <c:pt idx="383">
                  <c:v>-8.585079142386931E-4</c:v>
                </c:pt>
                <c:pt idx="384">
                  <c:v>-8.3595235557787362E-4</c:v>
                </c:pt>
                <c:pt idx="385">
                  <c:v>-8.1333398128435874E-4</c:v>
                </c:pt>
                <c:pt idx="386">
                  <c:v>-8.0199047459039718E-4</c:v>
                </c:pt>
                <c:pt idx="387">
                  <c:v>-7.9062695882203826E-4</c:v>
                </c:pt>
                <c:pt idx="388">
                  <c:v>-7.6211570246620397E-4</c:v>
                </c:pt>
                <c:pt idx="389">
                  <c:v>-7.3350923934789591E-4</c:v>
                </c:pt>
                <c:pt idx="390">
                  <c:v>-7.220256673345915E-4</c:v>
                </c:pt>
                <c:pt idx="391">
                  <c:v>-7.1052208608701761E-4</c:v>
                </c:pt>
                <c:pt idx="392">
                  <c:v>-6.9899849552523818E-4</c:v>
                </c:pt>
                <c:pt idx="393">
                  <c:v>-6.7588334770274372E-4</c:v>
                </c:pt>
                <c:pt idx="394">
                  <c:v>-6.527040397363848E-4</c:v>
                </c:pt>
                <c:pt idx="395">
                  <c:v>-6.4108040236376951E-4</c:v>
                </c:pt>
                <c:pt idx="396">
                  <c:v>-6.2943675567694868E-4</c:v>
                </c:pt>
                <c:pt idx="397">
                  <c:v>-6.1777309963595428E-4</c:v>
                </c:pt>
                <c:pt idx="398">
                  <c:v>-5.9437810845164307E-4</c:v>
                </c:pt>
                <c:pt idx="399">
                  <c:v>-5.70918381890273E-4</c:v>
                </c:pt>
                <c:pt idx="400">
                  <c:v>-5.5915467895850668E-4</c:v>
                </c:pt>
                <c:pt idx="401">
                  <c:v>-5.4737096683243891E-4</c:v>
                </c:pt>
                <c:pt idx="402">
                  <c:v>-5.3556724515235743E-4</c:v>
                </c:pt>
                <c:pt idx="403">
                  <c:v>-5.1189237635362872E-4</c:v>
                </c:pt>
                <c:pt idx="404">
                  <c:v>-4.8815226505016795E-4</c:v>
                </c:pt>
                <c:pt idx="405">
                  <c:v>-4.7624849659921864E-4</c:v>
                </c:pt>
                <c:pt idx="406">
                  <c:v>-4.6432471867419167E-4</c:v>
                </c:pt>
                <c:pt idx="407">
                  <c:v>-4.5238093151489522E-4</c:v>
                </c:pt>
                <c:pt idx="408">
                  <c:v>-4.2842614933036316E-4</c:v>
                </c:pt>
                <c:pt idx="409">
                  <c:v>-4.0440568861654924E-4</c:v>
                </c:pt>
                <c:pt idx="410">
                  <c:v>-3.9236185444657679E-4</c:v>
                </c:pt>
                <c:pt idx="411">
                  <c:v>-3.802980108424947E-4</c:v>
                </c:pt>
                <c:pt idx="412">
                  <c:v>-3.6821415788423906E-4</c:v>
                </c:pt>
                <c:pt idx="413">
                  <c:v>-3.4397942539676762E-4</c:v>
                </c:pt>
                <c:pt idx="414">
                  <c:v>-3.1967865190996037E-4</c:v>
                </c:pt>
                <c:pt idx="415">
                  <c:v>-3.0749475190106068E-4</c:v>
                </c:pt>
                <c:pt idx="416">
                  <c:v>-2.952908424980194E-4</c:v>
                </c:pt>
                <c:pt idx="417">
                  <c:v>-2.8306692374080455E-4</c:v>
                </c:pt>
                <c:pt idx="418">
                  <c:v>-2.5855220239456855E-4</c:v>
                </c:pt>
                <c:pt idx="419">
                  <c:v>-2.3397115421097681E-4</c:v>
                </c:pt>
                <c:pt idx="420">
                  <c:v>-2.2164718828321384E-4</c:v>
                </c:pt>
                <c:pt idx="421">
                  <c:v>-2.0930321296130927E-4</c:v>
                </c:pt>
                <c:pt idx="422">
                  <c:v>-1.9693922824526311E-4</c:v>
                </c:pt>
                <c:pt idx="423">
                  <c:v>-1.7214447835200986E-4</c:v>
                </c:pt>
                <c:pt idx="424">
                  <c:v>-1.4728319476020602E-4</c:v>
                </c:pt>
                <c:pt idx="425">
                  <c:v>-1.3481916287361173E-4</c:v>
                </c:pt>
                <c:pt idx="426">
                  <c:v>-1.2233512147297176E-4</c:v>
                </c:pt>
                <c:pt idx="427">
                  <c:v>-1.0983107071815823E-4</c:v>
                </c:pt>
                <c:pt idx="428">
                  <c:v>-8.4756251084172618E-5</c:v>
                </c:pt>
                <c:pt idx="429">
                  <c:v>-5.961477295812756E-5</c:v>
                </c:pt>
                <c:pt idx="430">
                  <c:v>-4.7010674872893787E-5</c:v>
                </c:pt>
                <c:pt idx="431">
                  <c:v>-3.4386567433486448E-5</c:v>
                </c:pt>
                <c:pt idx="432">
                  <c:v>-2.1742450440065397E-5</c:v>
                </c:pt>
                <c:pt idx="433">
                  <c:v>3.6124815672167188E-6</c:v>
                </c:pt>
                <c:pt idx="434">
                  <c:v>2.9034111994619138E-5</c:v>
                </c:pt>
                <c:pt idx="435">
                  <c:v>4.1778276278492399E-5</c:v>
                </c:pt>
                <c:pt idx="436">
                  <c:v>5.4542449996475284E-5</c:v>
                </c:pt>
                <c:pt idx="437">
                  <c:v>6.7326633148567794E-5</c:v>
                </c:pt>
                <c:pt idx="438">
                  <c:v>9.296172170714101E-5</c:v>
                </c:pt>
                <c:pt idx="439">
                  <c:v>1.186634608174586E-4</c:v>
                </c:pt>
                <c:pt idx="440">
                  <c:v>1.3154769137990741E-4</c:v>
                </c:pt>
                <c:pt idx="441">
                  <c:v>1.4445193145640189E-4</c:v>
                </c:pt>
                <c:pt idx="442">
                  <c:v>1.5737618096700601E-4</c:v>
                </c:pt>
                <c:pt idx="443">
                  <c:v>1.8329147160045522E-4</c:v>
                </c:pt>
                <c:pt idx="444">
                  <c:v>2.0927327422981534E-4</c:v>
                </c:pt>
                <c:pt idx="445">
                  <c:v>2.2229757115077575E-4</c:v>
                </c:pt>
                <c:pt idx="446">
                  <c:v>2.353418776657179E-4</c:v>
                </c:pt>
                <c:pt idx="447">
                  <c:v>2.4840619369470573E-4</c:v>
                </c:pt>
                <c:pt idx="448">
                  <c:v>2.7460173343207828E-4</c:v>
                </c:pt>
                <c:pt idx="449">
                  <c:v>3.0086355279124177E-4</c:v>
                </c:pt>
                <c:pt idx="450">
                  <c:v>3.1402791639045802E-4</c:v>
                </c:pt>
                <c:pt idx="451">
                  <c:v>3.2721228950371994E-4</c:v>
                </c:pt>
                <c:pt idx="452">
                  <c:v>3.404166720510915E-4</c:v>
                </c:pt>
                <c:pt idx="453">
                  <c:v>3.6689250936028373E-4</c:v>
                </c:pt>
                <c:pt idx="454">
                  <c:v>3.934342976208427E-4</c:v>
                </c:pt>
                <c:pt idx="455">
                  <c:v>4.0673872773844266E-4</c:v>
                </c:pt>
                <c:pt idx="456">
                  <c:v>4.2006316760989648E-4</c:v>
                </c:pt>
                <c:pt idx="457">
                  <c:v>4.3340761675558781E-4</c:v>
                </c:pt>
                <c:pt idx="458">
                  <c:v>4.6016380180979866E-4</c:v>
                </c:pt>
                <c:pt idx="459">
                  <c:v>4.8698550911829841E-4</c:v>
                </c:pt>
                <c:pt idx="460">
                  <c:v>5.0043000615396238E-4</c:v>
                </c:pt>
                <c:pt idx="461">
                  <c:v>5.1389451262373598E-4</c:v>
                </c:pt>
                <c:pt idx="462">
                  <c:v>5.2737902868749131E-4</c:v>
                </c:pt>
                <c:pt idx="463">
                  <c:v>5.5441561293889663E-4</c:v>
                </c:pt>
                <c:pt idx="464">
                  <c:v>5.8151718840271371E-4</c:v>
                </c:pt>
                <c:pt idx="465">
                  <c:v>5.9510175211663352E-4</c:v>
                </c:pt>
                <c:pt idx="466">
                  <c:v>6.0870632558440718E-4</c:v>
                </c:pt>
                <c:pt idx="467">
                  <c:v>6.2233090840635441E-4</c:v>
                </c:pt>
                <c:pt idx="468">
                  <c:v>6.4964794506572332E-4</c:v>
                </c:pt>
                <c:pt idx="469">
                  <c:v>6.770293358737689E-4</c:v>
                </c:pt>
                <c:pt idx="470">
                  <c:v>6.9075396666562483E-4</c:v>
                </c:pt>
                <c:pt idx="471">
                  <c:v>7.044986070514625E-4</c:v>
                </c:pt>
                <c:pt idx="472">
                  <c:v>7.1826325703128191E-4</c:v>
                </c:pt>
                <c:pt idx="473">
                  <c:v>7.4586080056171511E-4</c:v>
                </c:pt>
                <c:pt idx="474">
                  <c:v>7.7352195265056878E-4</c:v>
                </c:pt>
                <c:pt idx="475">
                  <c:v>7.8738665044042477E-4</c:v>
                </c:pt>
                <c:pt idx="476">
                  <c:v>8.0127135790419857E-4</c:v>
                </c:pt>
                <c:pt idx="477">
                  <c:v>8.151760749619541E-4</c:v>
                </c:pt>
                <c:pt idx="478">
                  <c:v>8.4305418185159908E-4</c:v>
                </c:pt>
                <c:pt idx="479">
                  <c:v>8.7099503921272969E-4</c:v>
                </c:pt>
                <c:pt idx="480">
                  <c:v>8.8499980416045787E-4</c:v>
                </c:pt>
                <c:pt idx="481">
                  <c:v>8.9902457894197596E-4</c:v>
                </c:pt>
                <c:pt idx="482">
                  <c:v>9.1306936323753973E-4</c:v>
                </c:pt>
                <c:pt idx="483">
                  <c:v>9.4122809117358486E-4</c:v>
                </c:pt>
                <c:pt idx="484">
                  <c:v>9.6944859643954828E-4</c:v>
                </c:pt>
                <c:pt idx="485">
                  <c:v>9.8359342894482893E-4</c:v>
                </c:pt>
                <c:pt idx="486">
                  <c:v>9.9775827096415526E-4</c:v>
                </c:pt>
                <c:pt idx="487">
                  <c:v>1.0119431224975273E-3</c:v>
                </c:pt>
                <c:pt idx="488">
                  <c:v>1.0403825310056902E-3</c:v>
                </c:pt>
                <c:pt idx="489">
                  <c:v>1.0688826253701933E-3</c:v>
                </c:pt>
                <c:pt idx="490">
                  <c:v>1.0831675252731543E-3</c:v>
                </c:pt>
                <c:pt idx="491">
                  <c:v>1.0974724346102249E-3</c:v>
                </c:pt>
                <c:pt idx="492">
                  <c:v>1.1117973537011494E-3</c:v>
                </c:pt>
                <c:pt idx="493">
                  <c:v>1.1405175037992876E-3</c:v>
                </c:pt>
                <c:pt idx="494">
                  <c:v>1.1692971266441532E-3</c:v>
                </c:pt>
                <c:pt idx="495">
                  <c:v>1.1837220938648585E-3</c:v>
                </c:pt>
                <c:pt idx="496">
                  <c:v>1.1981670709992898E-3</c:v>
                </c:pt>
                <c:pt idx="497">
                  <c:v>1.2126320575678307E-3</c:v>
                </c:pt>
                <c:pt idx="498">
                  <c:v>1.2416330119791041E-3</c:v>
                </c:pt>
                <c:pt idx="499">
                  <c:v>1.2706921009808525E-3</c:v>
                </c:pt>
                <c:pt idx="500">
                  <c:v>1.2852571359189824E-3</c:v>
                </c:pt>
                <c:pt idx="501">
                  <c:v>1.2998421806909022E-3</c:v>
                </c:pt>
                <c:pt idx="502">
                  <c:v>1.3144472350568037E-3</c:v>
                </c:pt>
                <c:pt idx="503">
                  <c:v>1.3436970506930379E-3</c:v>
                </c:pt>
                <c:pt idx="504">
                  <c:v>1.3729359645964223E-3</c:v>
                </c:pt>
                <c:pt idx="505">
                  <c:v>1.3875557151266094E-3</c:v>
                </c:pt>
                <c:pt idx="506">
                  <c:v>1.4021741372793883E-3</c:v>
                </c:pt>
                <c:pt idx="507">
                  <c:v>1.4167912311346953E-3</c:v>
                </c:pt>
                <c:pt idx="508">
                  <c:v>1.4460267987548292E-3</c:v>
                </c:pt>
                <c:pt idx="509">
                  <c:v>1.4752463224620982E-3</c:v>
                </c:pt>
                <c:pt idx="510">
                  <c:v>1.4898567741905566E-3</c:v>
                </c:pt>
                <c:pt idx="511">
                  <c:v>1.5044658977814152E-3</c:v>
                </c:pt>
                <c:pt idx="512">
                  <c:v>1.5190736929149296E-3</c:v>
                </c:pt>
                <c:pt idx="513">
                  <c:v>1.5482915138509412E-3</c:v>
                </c:pt>
                <c:pt idx="514">
                  <c:v>1.5774915895949704E-3</c:v>
                </c:pt>
                <c:pt idx="515">
                  <c:v>1.5920927427615084E-3</c:v>
                </c:pt>
                <c:pt idx="516">
                  <c:v>1.6066925676305743E-3</c:v>
                </c:pt>
                <c:pt idx="517">
                  <c:v>1.6212910641222322E-3</c:v>
                </c:pt>
                <c:pt idx="518">
                  <c:v>1.7963694077849368E-3</c:v>
                </c:pt>
                <c:pt idx="519">
                  <c:v>1.8546954597198351E-3</c:v>
                </c:pt>
                <c:pt idx="520">
                  <c:v>1.9275526335071902E-3</c:v>
                </c:pt>
                <c:pt idx="521">
                  <c:v>2.0295096417832781E-3</c:v>
                </c:pt>
                <c:pt idx="522">
                  <c:v>2.1314015590867541E-3</c:v>
                </c:pt>
                <c:pt idx="523">
                  <c:v>2.2332283853376822E-3</c:v>
                </c:pt>
                <c:pt idx="524">
                  <c:v>2.3349901206959345E-3</c:v>
                </c:pt>
                <c:pt idx="525">
                  <c:v>2.4366867650016388E-3</c:v>
                </c:pt>
                <c:pt idx="526">
                  <c:v>2.5383183182547953E-3</c:v>
                </c:pt>
                <c:pt idx="527">
                  <c:v>2.6398847802155956E-3</c:v>
                </c:pt>
                <c:pt idx="528">
                  <c:v>2.7413861510439119E-3</c:v>
                </c:pt>
                <c:pt idx="529">
                  <c:v>2.8428224305798722E-3</c:v>
                </c:pt>
                <c:pt idx="530">
                  <c:v>2.9441936186636042E-3</c:v>
                </c:pt>
                <c:pt idx="531">
                  <c:v>3.0744835423135441E-3</c:v>
                </c:pt>
                <c:pt idx="532">
                  <c:v>3.2045634991995087E-3</c:v>
                </c:pt>
                <c:pt idx="533">
                  <c:v>3.3057022178795137E-3</c:v>
                </c:pt>
                <c:pt idx="534">
                  <c:v>3.4067758450273544E-3</c:v>
                </c:pt>
                <c:pt idx="535">
                  <c:v>3.5150137789630165E-3</c:v>
                </c:pt>
                <c:pt idx="536">
                  <c:v>3.6231430025779332E-3</c:v>
                </c:pt>
                <c:pt idx="537">
                  <c:v>3.7384166068399338E-3</c:v>
                </c:pt>
                <c:pt idx="538">
                  <c:v>3.8392112693763636E-3</c:v>
                </c:pt>
                <c:pt idx="539">
                  <c:v>3.9255548866723444E-3</c:v>
                </c:pt>
                <c:pt idx="540">
                  <c:v>4.0262286642267497E-3</c:v>
                </c:pt>
                <c:pt idx="541">
                  <c:v>4.1268373498493105E-3</c:v>
                </c:pt>
                <c:pt idx="542">
                  <c:v>4.2273809434600906E-3</c:v>
                </c:pt>
                <c:pt idx="543">
                  <c:v>4.3422082030009079E-3</c:v>
                </c:pt>
                <c:pt idx="544">
                  <c:v>4.4282728542466288E-3</c:v>
                </c:pt>
                <c:pt idx="545">
                  <c:v>4.5286211715822589E-3</c:v>
                </c:pt>
                <c:pt idx="546">
                  <c:v>4.628904396426492E-3</c:v>
                </c:pt>
                <c:pt idx="547">
                  <c:v>4.7291225290990724E-3</c:v>
                </c:pt>
                <c:pt idx="548">
                  <c:v>4.8292755692802558E-3</c:v>
                </c:pt>
                <c:pt idx="549">
                  <c:v>4.9293635172098504E-3</c:v>
                </c:pt>
                <c:pt idx="550">
                  <c:v>5.0293863726480481E-3</c:v>
                </c:pt>
                <c:pt idx="551">
                  <c:v>5.1293441355149128E-3</c:v>
                </c:pt>
                <c:pt idx="552">
                  <c:v>5.2292368058104444E-3</c:v>
                </c:pt>
                <c:pt idx="553">
                  <c:v>5.3290643834547069E-3</c:v>
                </c:pt>
                <c:pt idx="554">
                  <c:v>5.4288268683677643E-3</c:v>
                </c:pt>
                <c:pt idx="555">
                  <c:v>5.5285242606295526E-3</c:v>
                </c:pt>
                <c:pt idx="556">
                  <c:v>5.6281565601601358E-3</c:v>
                </c:pt>
                <c:pt idx="557">
                  <c:v>5.7277237667996417E-3</c:v>
                </c:pt>
                <c:pt idx="558">
                  <c:v>5.8272258805480703E-3</c:v>
                </c:pt>
                <c:pt idx="559">
                  <c:v>5.9266629012455496E-3</c:v>
                </c:pt>
                <c:pt idx="560">
                  <c:v>6.0260348290519516E-3</c:v>
                </c:pt>
                <c:pt idx="561">
                  <c:v>6.1253416638074043E-3</c:v>
                </c:pt>
                <c:pt idx="562">
                  <c:v>6.2245834053520355E-3</c:v>
                </c:pt>
                <c:pt idx="563">
                  <c:v>6.3237600536858452E-3</c:v>
                </c:pt>
                <c:pt idx="564">
                  <c:v>6.4228716088887694E-3</c:v>
                </c:pt>
                <c:pt idx="565">
                  <c:v>6.5219180708808722E-3</c:v>
                </c:pt>
                <c:pt idx="566">
                  <c:v>6.6209080885037963E-3</c:v>
                </c:pt>
                <c:pt idx="567">
                  <c:v>6.7200838339598334E-3</c:v>
                </c:pt>
                <c:pt idx="568">
                  <c:v>6.8195577446683586E-3</c:v>
                </c:pt>
                <c:pt idx="569">
                  <c:v>6.9910557355168379E-3</c:v>
                </c:pt>
                <c:pt idx="570">
                  <c:v>7.0768580684088533E-3</c:v>
                </c:pt>
                <c:pt idx="571">
                  <c:v>7.1341311544692587E-3</c:v>
                </c:pt>
                <c:pt idx="572">
                  <c:v>7.234840323633307E-3</c:v>
                </c:pt>
                <c:pt idx="573">
                  <c:v>7.3358476592488842E-3</c:v>
                </c:pt>
                <c:pt idx="574">
                  <c:v>7.4371531616357345E-3</c:v>
                </c:pt>
                <c:pt idx="575">
                  <c:v>7.5387568309537301E-3</c:v>
                </c:pt>
                <c:pt idx="576">
                  <c:v>7.6406586675226151E-3</c:v>
                </c:pt>
                <c:pt idx="577">
                  <c:v>7.7428586716621339E-3</c:v>
                </c:pt>
                <c:pt idx="578">
                  <c:v>7.8453568434522225E-3</c:v>
                </c:pt>
                <c:pt idx="579">
                  <c:v>7.9481531832925612E-3</c:v>
                </c:pt>
                <c:pt idx="580">
                  <c:v>8.051247691343022E-3</c:v>
                </c:pt>
                <c:pt idx="581">
                  <c:v>8.1546403679233492E-3</c:v>
                </c:pt>
                <c:pt idx="582">
                  <c:v>8.258331213193415E-3</c:v>
                </c:pt>
                <c:pt idx="583">
                  <c:v>8.3623202276328357E-3</c:v>
                </c:pt>
                <c:pt idx="584">
                  <c:v>8.4666074112416112E-3</c:v>
                </c:pt>
                <c:pt idx="585">
                  <c:v>8.5711927644194219E-3</c:v>
                </c:pt>
                <c:pt idx="586">
                  <c:v>8.7213309470524081E-3</c:v>
                </c:pt>
                <c:pt idx="587">
                  <c:v>8.7963082769704215E-3</c:v>
                </c:pt>
                <c:pt idx="588">
                  <c:v>8.8867378437651467E-3</c:v>
                </c:pt>
                <c:pt idx="589">
                  <c:v>8.9925158776971159E-3</c:v>
                </c:pt>
                <c:pt idx="590">
                  <c:v>9.0985920824770972E-3</c:v>
                </c:pt>
                <c:pt idx="591">
                  <c:v>9.2126946754111927E-3</c:v>
                </c:pt>
                <c:pt idx="592">
                  <c:v>9.3269022814634894E-3</c:v>
                </c:pt>
                <c:pt idx="593">
                  <c:v>9.4647964526384243E-3</c:v>
                </c:pt>
                <c:pt idx="594">
                  <c:v>9.5646461506748714E-3</c:v>
                </c:pt>
                <c:pt idx="595">
                  <c:v>9.6798994209823519E-3</c:v>
                </c:pt>
                <c:pt idx="596">
                  <c:v>9.7878982845411855E-3</c:v>
                </c:pt>
                <c:pt idx="597">
                  <c:v>9.8961954021081766E-3</c:v>
                </c:pt>
                <c:pt idx="598">
                  <c:v>1.0004790774535977E-2</c:v>
                </c:pt>
                <c:pt idx="599">
                  <c:v>1.011368440254401E-2</c:v>
                </c:pt>
                <c:pt idx="600">
                  <c:v>1.0222876286984928E-2</c:v>
                </c:pt>
                <c:pt idx="601">
                  <c:v>1.0332366428684736E-2</c:v>
                </c:pt>
                <c:pt idx="602">
                  <c:v>1.0442154828469441E-2</c:v>
                </c:pt>
                <c:pt idx="603">
                  <c:v>1.0552241487111758E-2</c:v>
                </c:pt>
                <c:pt idx="604">
                  <c:v>1.0662626405490983E-2</c:v>
                </c:pt>
                <c:pt idx="605">
                  <c:v>1.0773309584353186E-2</c:v>
                </c:pt>
                <c:pt idx="606">
                  <c:v>1.0884291024604309E-2</c:v>
                </c:pt>
                <c:pt idx="607">
                  <c:v>1.0995570727017068E-2</c:v>
                </c:pt>
                <c:pt idx="608">
                  <c:v>1.1107148692444113E-2</c:v>
                </c:pt>
                <c:pt idx="609">
                  <c:v>1.1219024921711451E-2</c:v>
                </c:pt>
                <c:pt idx="610">
                  <c:v>1.1331199415645088E-2</c:v>
                </c:pt>
                <c:pt idx="611">
                  <c:v>1.144367217512432E-2</c:v>
                </c:pt>
                <c:pt idx="612">
                  <c:v>1.1556443200921862E-2</c:v>
                </c:pt>
                <c:pt idx="613">
                  <c:v>1.1669512493917011E-2</c:v>
                </c:pt>
                <c:pt idx="614">
                  <c:v>1.1782880054935774E-2</c:v>
                </c:pt>
                <c:pt idx="615">
                  <c:v>1.1896545884857446E-2</c:v>
                </c:pt>
                <c:pt idx="616">
                  <c:v>1.2010509984508033E-2</c:v>
                </c:pt>
                <c:pt idx="617">
                  <c:v>1.2124772354713542E-2</c:v>
                </c:pt>
                <c:pt idx="618">
                  <c:v>1.2239024272160393E-2</c:v>
                </c:pt>
                <c:pt idx="619">
                  <c:v>1.2352628370102536E-2</c:v>
                </c:pt>
                <c:pt idx="620">
                  <c:v>1.2465554770120235E-2</c:v>
                </c:pt>
                <c:pt idx="621">
                  <c:v>1.2697537772621281E-2</c:v>
                </c:pt>
                <c:pt idx="622">
                  <c:v>1.2752377924760694E-2</c:v>
                </c:pt>
                <c:pt idx="623">
                  <c:v>1.2831374346324864E-2</c:v>
                </c:pt>
                <c:pt idx="624">
                  <c:v>1.2941388428968637E-2</c:v>
                </c:pt>
                <c:pt idx="625">
                  <c:v>1.3050724785657053E-2</c:v>
                </c:pt>
                <c:pt idx="626">
                  <c:v>1.3159383415750625E-2</c:v>
                </c:pt>
                <c:pt idx="627">
                  <c:v>1.3267364318609864E-2</c:v>
                </c:pt>
                <c:pt idx="628">
                  <c:v>1.3374667493595283E-2</c:v>
                </c:pt>
                <c:pt idx="629">
                  <c:v>1.3481292940147327E-2</c:v>
                </c:pt>
                <c:pt idx="630">
                  <c:v>1.3587240657626509E-2</c:v>
                </c:pt>
                <c:pt idx="631">
                  <c:v>1.3692510645473277E-2</c:v>
                </c:pt>
                <c:pt idx="632">
                  <c:v>1.3797102902968206E-2</c:v>
                </c:pt>
                <c:pt idx="633">
                  <c:v>1.3901017429791551E-2</c:v>
                </c:pt>
                <c:pt idx="634">
                  <c:v>1.4004254225064017E-2</c:v>
                </c:pt>
                <c:pt idx="635">
                  <c:v>1.4106813288385922E-2</c:v>
                </c:pt>
                <c:pt idx="636">
                  <c:v>1.42376790892218E-2</c:v>
                </c:pt>
                <c:pt idx="637">
                  <c:v>1.4309898216700034E-2</c:v>
                </c:pt>
                <c:pt idx="638">
                  <c:v>1.4410424080573137E-2</c:v>
                </c:pt>
                <c:pt idx="639">
                  <c:v>1.452448090335956E-2</c:v>
                </c:pt>
                <c:pt idx="640">
                  <c:v>1.4609442604793799E-2</c:v>
                </c:pt>
                <c:pt idx="641">
                  <c:v>1.4707935264022254E-2</c:v>
                </c:pt>
                <c:pt idx="642">
                  <c:v>1.4819668422347831E-2</c:v>
                </c:pt>
                <c:pt idx="643">
                  <c:v>1.4916708789529665E-2</c:v>
                </c:pt>
                <c:pt idx="644">
                  <c:v>1.4999346823705295E-2</c:v>
                </c:pt>
                <c:pt idx="645">
                  <c:v>1.5095128535707047E-2</c:v>
                </c:pt>
                <c:pt idx="646">
                  <c:v>1.5203763465958531E-2</c:v>
                </c:pt>
                <c:pt idx="647">
                  <c:v>1.5284658744674218E-2</c:v>
                </c:pt>
                <c:pt idx="648">
                  <c:v>1.5378407240680403E-2</c:v>
                </c:pt>
                <c:pt idx="649">
                  <c:v>1.5471477996822358E-2</c:v>
                </c:pt>
                <c:pt idx="650">
                  <c:v>1.5563871012620467E-2</c:v>
                </c:pt>
                <c:pt idx="651">
                  <c:v>1.565558628767505E-2</c:v>
                </c:pt>
                <c:pt idx="652">
                  <c:v>1.5746623821426553E-2</c:v>
                </c:pt>
                <c:pt idx="653">
                  <c:v>1.5836983613315425E-2</c:v>
                </c:pt>
                <c:pt idx="654">
                  <c:v>1.5926665662782113E-2</c:v>
                </c:pt>
                <c:pt idx="655">
                  <c:v>1.6015669969347002E-2</c:v>
                </c:pt>
                <c:pt idx="656">
                  <c:v>1.6103996532690346E-2</c:v>
                </c:pt>
                <c:pt idx="657">
                  <c:v>1.6191645352092721E-2</c:v>
                </c:pt>
                <c:pt idx="658">
                  <c:v>1.6278616427154446E-2</c:v>
                </c:pt>
                <c:pt idx="659">
                  <c:v>1.6364909757315971E-2</c:v>
                </c:pt>
                <c:pt idx="660">
                  <c:v>1.6450525342177613E-2</c:v>
                </c:pt>
                <c:pt idx="661">
                  <c:v>1.6535463181259757E-2</c:v>
                </c:pt>
                <c:pt idx="662">
                  <c:v>1.6619723274002851E-2</c:v>
                </c:pt>
                <c:pt idx="663">
                  <c:v>1.6703305619847342E-2</c:v>
                </c:pt>
                <c:pt idx="664">
                  <c:v>1.6786210218553421E-2</c:v>
                </c:pt>
                <c:pt idx="665">
                  <c:v>1.6868437069561537E-2</c:v>
                </c:pt>
                <c:pt idx="666">
                  <c:v>1.6949986172392073E-2</c:v>
                </c:pt>
                <c:pt idx="667">
                  <c:v>1.7030857526565413E-2</c:v>
                </c:pt>
                <c:pt idx="668">
                  <c:v>1.711105113160194E-2</c:v>
                </c:pt>
                <c:pt idx="669">
                  <c:v>1.7190566987101974E-2</c:v>
                </c:pt>
                <c:pt idx="670">
                  <c:v>1.726949062488714E-2</c:v>
                </c:pt>
                <c:pt idx="671">
                  <c:v>1.7347933842568608E-2</c:v>
                </c:pt>
                <c:pt idx="672">
                  <c:v>1.7425897313447791E-2</c:v>
                </c:pt>
                <c:pt idx="673">
                  <c:v>1.7549142970423759E-2</c:v>
                </c:pt>
                <c:pt idx="674">
                  <c:v>1.7613239855807095E-2</c:v>
                </c:pt>
                <c:pt idx="675">
                  <c:v>1.7667802111160924E-2</c:v>
                </c:pt>
                <c:pt idx="676">
                  <c:v>1.7732953721907307E-2</c:v>
                </c:pt>
                <c:pt idx="677">
                  <c:v>1.7808518453739097E-2</c:v>
                </c:pt>
                <c:pt idx="678">
                  <c:v>1.7883603436930073E-2</c:v>
                </c:pt>
                <c:pt idx="679">
                  <c:v>1.7958208671080556E-2</c:v>
                </c:pt>
                <c:pt idx="680">
                  <c:v>1.8032334155870799E-2</c:v>
                </c:pt>
                <c:pt idx="681">
                  <c:v>1.8105979891140933E-2</c:v>
                </c:pt>
                <c:pt idx="682">
                  <c:v>1.817914587641134E-2</c:v>
                </c:pt>
                <c:pt idx="683">
                  <c:v>1.8251832111522148E-2</c:v>
                </c:pt>
                <c:pt idx="684">
                  <c:v>1.8324038596233549E-2</c:v>
                </c:pt>
                <c:pt idx="685">
                  <c:v>1.8395765330065927E-2</c:v>
                </c:pt>
                <c:pt idx="686">
                  <c:v>1.8467012312939346E-2</c:v>
                </c:pt>
                <c:pt idx="687">
                  <c:v>1.8557910635648156E-2</c:v>
                </c:pt>
                <c:pt idx="688">
                  <c:v>1.8608067024210584E-2</c:v>
                </c:pt>
                <c:pt idx="689">
                  <c:v>1.8677874752128787E-2</c:v>
                </c:pt>
                <c:pt idx="690">
                  <c:v>1.874720272788899E-2</c:v>
                </c:pt>
                <c:pt idx="691">
                  <c:v>1.8816050951171448E-2</c:v>
                </c:pt>
                <c:pt idx="692">
                  <c:v>1.8884419421736354E-2</c:v>
                </c:pt>
                <c:pt idx="693">
                  <c:v>1.8961967363884114E-2</c:v>
                </c:pt>
                <c:pt idx="694">
                  <c:v>1.9029307791997851E-2</c:v>
                </c:pt>
                <c:pt idx="695">
                  <c:v>1.9086646314168121E-2</c:v>
                </c:pt>
                <c:pt idx="696">
                  <c:v>1.9153095770985118E-2</c:v>
                </c:pt>
                <c:pt idx="697">
                  <c:v>1.9219065473805585E-2</c:v>
                </c:pt>
                <c:pt idx="698">
                  <c:v>1.9284555422229843E-2</c:v>
                </c:pt>
                <c:pt idx="699">
                  <c:v>1.9358813622858406E-2</c:v>
                </c:pt>
                <c:pt idx="700">
                  <c:v>1.9414096054930496E-2</c:v>
                </c:pt>
                <c:pt idx="701">
                  <c:v>1.9478146738807212E-2</c:v>
                </c:pt>
                <c:pt idx="702">
                  <c:v>1.9541717667168612E-2</c:v>
                </c:pt>
                <c:pt idx="703">
                  <c:v>1.9604808840014698E-2</c:v>
                </c:pt>
                <c:pt idx="704">
                  <c:v>1.9667420256865853E-2</c:v>
                </c:pt>
                <c:pt idx="705">
                  <c:v>1.9729551917642141E-2</c:v>
                </c:pt>
                <c:pt idx="706">
                  <c:v>1.9791203822023817E-2</c:v>
                </c:pt>
                <c:pt idx="707">
                  <c:v>1.9852375969691138E-2</c:v>
                </c:pt>
                <c:pt idx="708">
                  <c:v>1.9913068360564168E-2</c:v>
                </c:pt>
                <c:pt idx="709">
                  <c:v>1.9973280994243225E-2</c:v>
                </c:pt>
                <c:pt idx="710">
                  <c:v>2.0033013870568439E-2</c:v>
                </c:pt>
                <c:pt idx="711">
                  <c:v>2.0092266989379937E-2</c:v>
                </c:pt>
                <c:pt idx="712">
                  <c:v>2.0151040350278038E-2</c:v>
                </c:pt>
                <c:pt idx="713">
                  <c:v>2.0209333953022934E-2</c:v>
                </c:pt>
                <c:pt idx="714">
                  <c:v>2.026714779753469E-2</c:v>
                </c:pt>
                <c:pt idx="715">
                  <c:v>2.0324481883573497E-2</c:v>
                </c:pt>
                <c:pt idx="716">
                  <c:v>2.0381336210739676E-2</c:v>
                </c:pt>
                <c:pt idx="717">
                  <c:v>2.0437710778953289E-2</c:v>
                </c:pt>
                <c:pt idx="718">
                  <c:v>2.0493605587894592E-2</c:v>
                </c:pt>
                <c:pt idx="719">
                  <c:v>2.0549020637403714E-2</c:v>
                </c:pt>
                <c:pt idx="720">
                  <c:v>2.0603955927320783E-2</c:v>
                </c:pt>
                <c:pt idx="721">
                  <c:v>2.0658411457246117E-2</c:v>
                </c:pt>
                <c:pt idx="722">
                  <c:v>2.0712463480663246E-2</c:v>
                </c:pt>
                <c:pt idx="723">
                  <c:v>2.0766276235475445E-2</c:v>
                </c:pt>
                <c:pt idx="724">
                  <c:v>2.0819855587390634E-2</c:v>
                </c:pt>
                <c:pt idx="725">
                  <c:v>2.0880803332721243E-2</c:v>
                </c:pt>
                <c:pt idx="726">
                  <c:v>2.0933882535034698E-2</c:v>
                </c:pt>
                <c:pt idx="727">
                  <c:v>2.0986728334051463E-2</c:v>
                </c:pt>
                <c:pt idx="728">
                  <c:v>2.1031838963283533E-2</c:v>
                </c:pt>
                <c:pt idx="729">
                  <c:v>2.1084251298715273E-2</c:v>
                </c:pt>
                <c:pt idx="730">
                  <c:v>2.1136430230690451E-2</c:v>
                </c:pt>
                <c:pt idx="731">
                  <c:v>2.1188375758889322E-2</c:v>
                </c:pt>
                <c:pt idx="732">
                  <c:v>2.1240087883391823E-2</c:v>
                </c:pt>
                <c:pt idx="733">
                  <c:v>2.1291566603958145E-2</c:v>
                </c:pt>
                <c:pt idx="734">
                  <c:v>2.1342811920588289E-2</c:v>
                </c:pt>
                <c:pt idx="735">
                  <c:v>2.1393823833122383E-2</c:v>
                </c:pt>
                <c:pt idx="736">
                  <c:v>2.1444602341560426E-2</c:v>
                </c:pt>
                <c:pt idx="737">
                  <c:v>2.1495147445582674E-2</c:v>
                </c:pt>
                <c:pt idx="738">
                  <c:v>2.1545459145269064E-2</c:v>
                </c:pt>
                <c:pt idx="739">
                  <c:v>2.1595537440459722E-2</c:v>
                </c:pt>
                <c:pt idx="740">
                  <c:v>2.1645382331074714E-2</c:v>
                </c:pt>
                <c:pt idx="741">
                  <c:v>2.1709125657132233E-2</c:v>
                </c:pt>
                <c:pt idx="742">
                  <c:v>2.1744371898257953E-2</c:v>
                </c:pt>
                <c:pt idx="743">
                  <c:v>2.1793516574586391E-2</c:v>
                </c:pt>
                <c:pt idx="744">
                  <c:v>2.1842427845939483E-2</c:v>
                </c:pt>
                <c:pt idx="745">
                  <c:v>2.1891105712317227E-2</c:v>
                </c:pt>
                <c:pt idx="746">
                  <c:v>2.1939550173479816E-2</c:v>
                </c:pt>
                <c:pt idx="747">
                  <c:v>2.1994629469563876E-2</c:v>
                </c:pt>
                <c:pt idx="748">
                  <c:v>2.2042573776568375E-2</c:v>
                </c:pt>
                <c:pt idx="749">
                  <c:v>2.2083483125117098E-2</c:v>
                </c:pt>
                <c:pt idx="750">
                  <c:v>2.2130993964779577E-2</c:v>
                </c:pt>
                <c:pt idx="751">
                  <c:v>2.2185006264372475E-2</c:v>
                </c:pt>
                <c:pt idx="752">
                  <c:v>2.2225315427100156E-2</c:v>
                </c:pt>
                <c:pt idx="753">
                  <c:v>2.2272126049598384E-2</c:v>
                </c:pt>
                <c:pt idx="754">
                  <c:v>2.2318703266241968E-2</c:v>
                </c:pt>
                <c:pt idx="755">
                  <c:v>2.2365047076871036E-2</c:v>
                </c:pt>
                <c:pt idx="756">
                  <c:v>2.2411157481405652E-2</c:v>
                </c:pt>
                <c:pt idx="757">
                  <c:v>2.2457034479765881E-2</c:v>
                </c:pt>
                <c:pt idx="758">
                  <c:v>2.2502678071951721E-2</c:v>
                </c:pt>
                <c:pt idx="759">
                  <c:v>2.2548088257723364E-2</c:v>
                </c:pt>
                <c:pt idx="760">
                  <c:v>2.2593265037160748E-2</c:v>
                </c:pt>
                <c:pt idx="761">
                  <c:v>2.2638208410024063E-2</c:v>
                </c:pt>
                <c:pt idx="762">
                  <c:v>2.268291837631331E-2</c:v>
                </c:pt>
                <c:pt idx="763">
                  <c:v>2.2727394935868617E-2</c:v>
                </c:pt>
                <c:pt idx="764">
                  <c:v>2.2771638088689983E-2</c:v>
                </c:pt>
                <c:pt idx="765">
                  <c:v>2.2815647834617536E-2</c:v>
                </c:pt>
                <c:pt idx="766">
                  <c:v>2.2859424173571341E-2</c:v>
                </c:pt>
                <c:pt idx="767">
                  <c:v>2.2902967105551397E-2</c:v>
                </c:pt>
                <c:pt idx="768">
                  <c:v>2.2946276630397833E-2</c:v>
                </c:pt>
                <c:pt idx="769">
                  <c:v>2.2989352748030711E-2</c:v>
                </c:pt>
                <c:pt idx="770">
                  <c:v>2.3032195458370097E-2</c:v>
                </c:pt>
                <c:pt idx="771">
                  <c:v>2.307480476141599E-2</c:v>
                </c:pt>
                <c:pt idx="772">
                  <c:v>2.3117180657008518E-2</c:v>
                </c:pt>
                <c:pt idx="773">
                  <c:v>2.3159323144987809E-2</c:v>
                </c:pt>
                <c:pt idx="774">
                  <c:v>2.3201209388901134E-2</c:v>
                </c:pt>
                <c:pt idx="775">
                  <c:v>2.3242759274113567E-2</c:v>
                </c:pt>
                <c:pt idx="776">
                  <c:v>2.3283965687355135E-2</c:v>
                </c:pt>
                <c:pt idx="777">
                  <c:v>2.3330638153167271E-2</c:v>
                </c:pt>
                <c:pt idx="778">
                  <c:v>2.336534809784574E-2</c:v>
                </c:pt>
                <c:pt idx="779">
                  <c:v>2.3411235484216419E-2</c:v>
                </c:pt>
                <c:pt idx="780">
                  <c:v>2.3445356619173907E-2</c:v>
                </c:pt>
                <c:pt idx="781">
                  <c:v>2.3484845671282173E-2</c:v>
                </c:pt>
                <c:pt idx="782">
                  <c:v>2.3523991250700149E-2</c:v>
                </c:pt>
                <c:pt idx="783">
                  <c:v>2.3562793357507772E-2</c:v>
                </c:pt>
                <c:pt idx="784">
                  <c:v>2.3601251991545169E-2</c:v>
                </c:pt>
                <c:pt idx="785">
                  <c:v>2.3639367152492596E-2</c:v>
                </c:pt>
                <c:pt idx="786">
                  <c:v>2.3677138840509926E-2</c:v>
                </c:pt>
                <c:pt idx="787">
                  <c:v>2.3714567055437286E-2</c:v>
                </c:pt>
                <c:pt idx="788">
                  <c:v>2.3751651797034867E-2</c:v>
                </c:pt>
                <c:pt idx="789">
                  <c:v>2.3788393065382607E-2</c:v>
                </c:pt>
                <c:pt idx="790">
                  <c:v>2.3824790860160761E-2</c:v>
                </c:pt>
                <c:pt idx="791">
                  <c:v>2.3860845181449264E-2</c:v>
                </c:pt>
                <c:pt idx="792">
                  <c:v>2.3906696041358089E-2</c:v>
                </c:pt>
                <c:pt idx="793">
                  <c:v>2.3931923402837896E-2</c:v>
                </c:pt>
                <c:pt idx="794">
                  <c:v>2.3966947302858088E-2</c:v>
                </c:pt>
                <c:pt idx="795">
                  <c:v>2.4006554036750671E-2</c:v>
                </c:pt>
                <c:pt idx="796">
                  <c:v>2.4035964680830801E-2</c:v>
                </c:pt>
                <c:pt idx="797">
                  <c:v>2.4069958158543514E-2</c:v>
                </c:pt>
                <c:pt idx="798">
                  <c:v>2.4108387266679188E-2</c:v>
                </c:pt>
                <c:pt idx="799">
                  <c:v>2.4141644728103984E-2</c:v>
                </c:pt>
                <c:pt idx="800">
                  <c:v>2.4169877745947588E-2</c:v>
                </c:pt>
                <c:pt idx="801">
                  <c:v>2.4202497326104577E-2</c:v>
                </c:pt>
                <c:pt idx="802">
                  <c:v>2.4234773431652812E-2</c:v>
                </c:pt>
                <c:pt idx="803">
                  <c:v>2.4271239828035363E-2</c:v>
                </c:pt>
                <c:pt idx="804">
                  <c:v>2.4298295218363464E-2</c:v>
                </c:pt>
                <c:pt idx="805">
                  <c:v>2.4329540899366009E-2</c:v>
                </c:pt>
                <c:pt idx="806">
                  <c:v>2.4360443105440055E-2</c:v>
                </c:pt>
                <c:pt idx="807">
                  <c:v>2.4391001836345794E-2</c:v>
                </c:pt>
                <c:pt idx="808">
                  <c:v>2.4421217092163161E-2</c:v>
                </c:pt>
                <c:pt idx="809">
                  <c:v>2.4451088872652349E-2</c:v>
                </c:pt>
                <c:pt idx="810">
                  <c:v>2.4480617177813357E-2</c:v>
                </c:pt>
                <c:pt idx="811">
                  <c:v>2.4509802007486314E-2</c:v>
                </c:pt>
                <c:pt idx="812">
                  <c:v>2.4538643361751156E-2</c:v>
                </c:pt>
                <c:pt idx="813">
                  <c:v>2.4567141240288137E-2</c:v>
                </c:pt>
                <c:pt idx="814">
                  <c:v>2.4595295643177195E-2</c:v>
                </c:pt>
                <c:pt idx="815">
                  <c:v>2.4623106570338393E-2</c:v>
                </c:pt>
                <c:pt idx="816">
                  <c:v>2.465057402161186E-2</c:v>
                </c:pt>
                <c:pt idx="817">
                  <c:v>2.4677697996997594E-2</c:v>
                </c:pt>
                <c:pt idx="818">
                  <c:v>2.4704478496335724E-2</c:v>
                </c:pt>
                <c:pt idx="819">
                  <c:v>2.4730915519626251E-2</c:v>
                </c:pt>
                <c:pt idx="820">
                  <c:v>2.4757009066789237E-2</c:v>
                </c:pt>
                <c:pt idx="821">
                  <c:v>2.4782759137664812E-2</c:v>
                </c:pt>
                <c:pt idx="822">
                  <c:v>2.480816573233291E-2</c:v>
                </c:pt>
                <c:pt idx="823">
                  <c:v>2.4833228850553724E-2</c:v>
                </c:pt>
                <c:pt idx="824">
                  <c:v>2.4857948492327253E-2</c:v>
                </c:pt>
                <c:pt idx="825">
                  <c:v>2.4882324657573562E-2</c:v>
                </c:pt>
                <c:pt idx="826">
                  <c:v>2.4906409486264991E-2</c:v>
                </c:pt>
                <c:pt idx="827">
                  <c:v>2.4930512999530308E-2</c:v>
                </c:pt>
                <c:pt idx="828">
                  <c:v>2.4954687337341852E-2</c:v>
                </c:pt>
                <c:pt idx="829">
                  <c:v>2.4985872697715905E-2</c:v>
                </c:pt>
                <c:pt idx="830">
                  <c:v>2.5010208920273058E-2</c:v>
                </c:pt>
                <c:pt idx="831">
                  <c:v>2.5031124910332991E-2</c:v>
                </c:pt>
                <c:pt idx="832">
                  <c:v>2.5055592664555704E-2</c:v>
                </c:pt>
                <c:pt idx="833">
                  <c:v>2.5080131243324644E-2</c:v>
                </c:pt>
                <c:pt idx="834">
                  <c:v>2.5104740646719748E-2</c:v>
                </c:pt>
                <c:pt idx="835">
                  <c:v>2.5129420874980823E-2</c:v>
                </c:pt>
                <c:pt idx="836">
                  <c:v>2.5154171927788127E-2</c:v>
                </c:pt>
                <c:pt idx="837">
                  <c:v>2.5178993805381467E-2</c:v>
                </c:pt>
                <c:pt idx="838">
                  <c:v>2.5203886507760842E-2</c:v>
                </c:pt>
                <c:pt idx="839">
                  <c:v>2.5228850034766381E-2</c:v>
                </c:pt>
                <c:pt idx="840">
                  <c:v>2.5253884386637893E-2</c:v>
                </c:pt>
                <c:pt idx="841">
                  <c:v>2.5278989563215504E-2</c:v>
                </c:pt>
                <c:pt idx="842">
                  <c:v>2.5304165564579151E-2</c:v>
                </c:pt>
                <c:pt idx="843">
                  <c:v>2.5336638778377107E-2</c:v>
                </c:pt>
                <c:pt idx="844">
                  <c:v>2.5354730041824425E-2</c:v>
                </c:pt>
                <c:pt idx="845">
                  <c:v>2.5380118517626116E-2</c:v>
                </c:pt>
                <c:pt idx="846">
                  <c:v>2.5405577818373715E-2</c:v>
                </c:pt>
                <c:pt idx="847">
                  <c:v>2.5433832795931366E-2</c:v>
                </c:pt>
                <c:pt idx="848">
                  <c:v>2.5463104657306168E-2</c:v>
                </c:pt>
                <c:pt idx="849">
                  <c:v>2.5489728471379536E-2</c:v>
                </c:pt>
                <c:pt idx="850">
                  <c:v>2.5524675141577191E-2</c:v>
                </c:pt>
                <c:pt idx="851">
                  <c:v>2.5541324968294532E-2</c:v>
                </c:pt>
                <c:pt idx="852">
                  <c:v>2.5567229454050988E-2</c:v>
                </c:pt>
                <c:pt idx="853">
                  <c:v>2.5593204764833288E-2</c:v>
                </c:pt>
                <c:pt idx="854">
                  <c:v>2.5627578432045883E-2</c:v>
                </c:pt>
                <c:pt idx="855">
                  <c:v>2.5654671351773572E-2</c:v>
                </c:pt>
                <c:pt idx="856">
                  <c:v>2.5680883110377195E-2</c:v>
                </c:pt>
                <c:pt idx="857">
                  <c:v>2.5707165707915536E-2</c:v>
                </c:pt>
                <c:pt idx="858">
                  <c:v>2.5733519144468531E-2</c:v>
                </c:pt>
                <c:pt idx="859">
                  <c:v>2.5759943420062825E-2</c:v>
                </c:pt>
                <c:pt idx="860">
                  <c:v>2.5786438534778355E-2</c:v>
                </c:pt>
                <c:pt idx="861">
                  <c:v>2.5813004488641766E-2</c:v>
                </c:pt>
                <c:pt idx="862">
                  <c:v>2.5839641281679704E-2</c:v>
                </c:pt>
                <c:pt idx="863">
                  <c:v>2.5866348913972104E-2</c:v>
                </c:pt>
                <c:pt idx="864">
                  <c:v>2.5893127385518966E-2</c:v>
                </c:pt>
                <c:pt idx="865">
                  <c:v>2.5919976696426872E-2</c:v>
                </c:pt>
                <c:pt idx="866">
                  <c:v>2.5946896846749112E-2</c:v>
                </c:pt>
                <c:pt idx="867">
                  <c:v>2.5973887836432397E-2</c:v>
                </c:pt>
                <c:pt idx="868">
                  <c:v>2.6000949665636597E-2</c:v>
                </c:pt>
                <c:pt idx="869">
                  <c:v>2.6028082334335068E-2</c:v>
                </c:pt>
                <c:pt idx="870">
                  <c:v>2.605528584263439E-2</c:v>
                </c:pt>
                <c:pt idx="871">
                  <c:v>2.608256019056121E-2</c:v>
                </c:pt>
                <c:pt idx="872">
                  <c:v>2.6109905378115528E-2</c:v>
                </c:pt>
                <c:pt idx="873">
                  <c:v>2.6137321405430569E-2</c:v>
                </c:pt>
                <c:pt idx="874">
                  <c:v>2.6164808272479689E-2</c:v>
                </c:pt>
                <c:pt idx="875">
                  <c:v>2.619236597936947E-2</c:v>
                </c:pt>
                <c:pt idx="876">
                  <c:v>2.6219994526126555E-2</c:v>
                </c:pt>
                <c:pt idx="877">
                  <c:v>2.6247693912804237E-2</c:v>
                </c:pt>
                <c:pt idx="878">
                  <c:v>2.6275426996846818E-2</c:v>
                </c:pt>
                <c:pt idx="879">
                  <c:v>2.6303117096846407E-2</c:v>
                </c:pt>
                <c:pt idx="880">
                  <c:v>2.633076061839823E-2</c:v>
                </c:pt>
                <c:pt idx="881">
                  <c:v>2.6388840813018621E-2</c:v>
                </c:pt>
                <c:pt idx="882">
                  <c:v>2.6399694392713613E-2</c:v>
                </c:pt>
                <c:pt idx="883">
                  <c:v>2.6419322815360857E-2</c:v>
                </c:pt>
                <c:pt idx="884">
                  <c:v>2.6446762684617653E-2</c:v>
                </c:pt>
                <c:pt idx="885">
                  <c:v>2.6474155977931346E-2</c:v>
                </c:pt>
                <c:pt idx="886">
                  <c:v>2.6501502695222001E-2</c:v>
                </c:pt>
                <c:pt idx="887">
                  <c:v>2.6528802836489618E-2</c:v>
                </c:pt>
                <c:pt idx="888">
                  <c:v>2.6556056401734196E-2</c:v>
                </c:pt>
                <c:pt idx="889">
                  <c:v>2.65832633908758E-2</c:v>
                </c:pt>
                <c:pt idx="890">
                  <c:v>2.6610423804074301E-2</c:v>
                </c:pt>
                <c:pt idx="891">
                  <c:v>2.6637537641089892E-2</c:v>
                </c:pt>
                <c:pt idx="892">
                  <c:v>2.6664604902082445E-2</c:v>
                </c:pt>
                <c:pt idx="893">
                  <c:v>2.6691625586972023E-2</c:v>
                </c:pt>
                <c:pt idx="894">
                  <c:v>2.6718599695678691E-2</c:v>
                </c:pt>
                <c:pt idx="895">
                  <c:v>2.674552722836232E-2</c:v>
                </c:pt>
                <c:pt idx="896">
                  <c:v>2.6772408185022911E-2</c:v>
                </c:pt>
                <c:pt idx="897">
                  <c:v>2.6806900976446002E-2</c:v>
                </c:pt>
                <c:pt idx="898">
                  <c:v>2.682603036963549E-2</c:v>
                </c:pt>
                <c:pt idx="899">
                  <c:v>2.6856587971124668E-2</c:v>
                </c:pt>
                <c:pt idx="900">
                  <c:v>2.687946624983617E-2</c:v>
                </c:pt>
                <c:pt idx="901">
                  <c:v>2.6906114325662145E-2</c:v>
                </c:pt>
                <c:pt idx="902">
                  <c:v>2.6932715825225273E-2</c:v>
                </c:pt>
                <c:pt idx="903">
                  <c:v>2.6963060507032566E-2</c:v>
                </c:pt>
                <c:pt idx="904">
                  <c:v>2.698956220043236E-2</c:v>
                </c:pt>
                <c:pt idx="905">
                  <c:v>2.701224086689713E-2</c:v>
                </c:pt>
                <c:pt idx="906">
                  <c:v>2.7042425858763153E-2</c:v>
                </c:pt>
                <c:pt idx="907">
                  <c:v>2.706502468021732E-2</c:v>
                </c:pt>
                <c:pt idx="908">
                  <c:v>2.7091346722523113E-2</c:v>
                </c:pt>
                <c:pt idx="909">
                  <c:v>2.7117622188645996E-2</c:v>
                </c:pt>
                <c:pt idx="910">
                  <c:v>2.714385107834616E-2</c:v>
                </c:pt>
                <c:pt idx="911">
                  <c:v>2.7170033391863413E-2</c:v>
                </c:pt>
                <c:pt idx="912">
                  <c:v>2.719616912911782E-2</c:v>
                </c:pt>
                <c:pt idx="913">
                  <c:v>2.7222258290029444E-2</c:v>
                </c:pt>
                <c:pt idx="914">
                  <c:v>2.7248300874678222E-2</c:v>
                </c:pt>
                <c:pt idx="915">
                  <c:v>2.7274296882984217E-2</c:v>
                </c:pt>
                <c:pt idx="916">
                  <c:v>2.7300246314947429E-2</c:v>
                </c:pt>
                <c:pt idx="917">
                  <c:v>2.7326149170567859E-2</c:v>
                </c:pt>
                <c:pt idx="918">
                  <c:v>2.7352005449925443E-2</c:v>
                </c:pt>
                <c:pt idx="919">
                  <c:v>2.7377815152860308E-2</c:v>
                </c:pt>
                <c:pt idx="920">
                  <c:v>2.740357827945239E-2</c:v>
                </c:pt>
                <c:pt idx="921">
                  <c:v>2.7429294829701689E-2</c:v>
                </c:pt>
                <c:pt idx="922">
                  <c:v>2.745496480352827E-2</c:v>
                </c:pt>
                <c:pt idx="923">
                  <c:v>2.7480588200932132E-2</c:v>
                </c:pt>
                <c:pt idx="924">
                  <c:v>2.7506165021913276E-2</c:v>
                </c:pt>
                <c:pt idx="925">
                  <c:v>2.7531695266551637E-2</c:v>
                </c:pt>
                <c:pt idx="926">
                  <c:v>2.7557178934767279E-2</c:v>
                </c:pt>
                <c:pt idx="927">
                  <c:v>2.7582616026480267E-2</c:v>
                </c:pt>
                <c:pt idx="928">
                  <c:v>2.7608006541770536E-2</c:v>
                </c:pt>
                <c:pt idx="929">
                  <c:v>2.7633350051861072E-2</c:v>
                </c:pt>
                <c:pt idx="930">
                  <c:v>2.7658575385602902E-2</c:v>
                </c:pt>
                <c:pt idx="931">
                  <c:v>2.7683628092551871E-2</c:v>
                </c:pt>
                <c:pt idx="932">
                  <c:v>2.7708508172867852E-2</c:v>
                </c:pt>
                <c:pt idx="933">
                  <c:v>2.7760566158030464E-2</c:v>
                </c:pt>
                <c:pt idx="934">
                  <c:v>2.7768212533842984E-2</c:v>
                </c:pt>
                <c:pt idx="935">
                  <c:v>2.7785578875247907E-2</c:v>
                </c:pt>
                <c:pt idx="936">
                  <c:v>2.7809743787239327E-2</c:v>
                </c:pt>
                <c:pt idx="937">
                  <c:v>2.7833736072357951E-2</c:v>
                </c:pt>
                <c:pt idx="938">
                  <c:v>2.7857555730523842E-2</c:v>
                </c:pt>
                <c:pt idx="939">
                  <c:v>2.7881202761737001E-2</c:v>
                </c:pt>
                <c:pt idx="940">
                  <c:v>2.7904677165917491E-2</c:v>
                </c:pt>
                <c:pt idx="941">
                  <c:v>2.7927978943145249E-2</c:v>
                </c:pt>
                <c:pt idx="942">
                  <c:v>2.7951108093180466E-2</c:v>
                </c:pt>
                <c:pt idx="943">
                  <c:v>2.7974064616183014E-2</c:v>
                </c:pt>
                <c:pt idx="944">
                  <c:v>2.7996848511913086E-2</c:v>
                </c:pt>
                <c:pt idx="945">
                  <c:v>2.8019459780530553E-2</c:v>
                </c:pt>
                <c:pt idx="946">
                  <c:v>2.804189842195548E-2</c:v>
                </c:pt>
                <c:pt idx="947">
                  <c:v>2.8070494447343108E-2</c:v>
                </c:pt>
                <c:pt idx="948">
                  <c:v>2.8086257823067839E-2</c:v>
                </c:pt>
                <c:pt idx="949">
                  <c:v>2.8108178582675336E-2</c:v>
                </c:pt>
                <c:pt idx="950">
                  <c:v>2.812992671493042E-2</c:v>
                </c:pt>
                <c:pt idx="951">
                  <c:v>2.8154570342788787E-2</c:v>
                </c:pt>
                <c:pt idx="952">
                  <c:v>2.8172905097303413E-2</c:v>
                </c:pt>
                <c:pt idx="953">
                  <c:v>2.8197154148150716E-2</c:v>
                </c:pt>
                <c:pt idx="954">
                  <c:v>2.8218187109683157E-2</c:v>
                </c:pt>
                <c:pt idx="955">
                  <c:v>2.8236077965040352E-2</c:v>
                </c:pt>
                <c:pt idx="956">
                  <c:v>2.825679033254147E-2</c:v>
                </c:pt>
                <c:pt idx="957">
                  <c:v>2.8277330072610241E-2</c:v>
                </c:pt>
                <c:pt idx="958">
                  <c:v>2.8300592680530201E-2</c:v>
                </c:pt>
                <c:pt idx="959">
                  <c:v>2.8317891669971118E-2</c:v>
                </c:pt>
                <c:pt idx="960">
                  <c:v>2.8337913527183289E-2</c:v>
                </c:pt>
                <c:pt idx="961">
                  <c:v>2.8357762756643368E-2</c:v>
                </c:pt>
                <c:pt idx="962">
                  <c:v>2.8377439358511225E-2</c:v>
                </c:pt>
                <c:pt idx="963">
                  <c:v>2.8396943332626989E-2</c:v>
                </c:pt>
                <c:pt idx="964">
                  <c:v>2.8416274678990661E-2</c:v>
                </c:pt>
                <c:pt idx="965">
                  <c:v>2.8435433397522303E-2</c:v>
                </c:pt>
                <c:pt idx="966">
                  <c:v>2.8454419488301852E-2</c:v>
                </c:pt>
                <c:pt idx="967">
                  <c:v>2.8473232951249372E-2</c:v>
                </c:pt>
                <c:pt idx="968">
                  <c:v>2.8491873786284927E-2</c:v>
                </c:pt>
                <c:pt idx="969">
                  <c:v>2.8510341993488453E-2</c:v>
                </c:pt>
                <c:pt idx="970">
                  <c:v>2.8528637572780013E-2</c:v>
                </c:pt>
                <c:pt idx="971">
                  <c:v>2.8546760524079673E-2</c:v>
                </c:pt>
                <c:pt idx="972">
                  <c:v>2.8564710847387431E-2</c:v>
                </c:pt>
                <c:pt idx="973">
                  <c:v>2.8582488542783224E-2</c:v>
                </c:pt>
                <c:pt idx="974">
                  <c:v>2.860009361010718E-2</c:v>
                </c:pt>
                <c:pt idx="975">
                  <c:v>2.8617526049359299E-2</c:v>
                </c:pt>
                <c:pt idx="976">
                  <c:v>2.8634785860619516E-2</c:v>
                </c:pt>
                <c:pt idx="977">
                  <c:v>2.865187304372796E-2</c:v>
                </c:pt>
                <c:pt idx="978">
                  <c:v>2.8668787598684631E-2</c:v>
                </c:pt>
                <c:pt idx="979">
                  <c:v>2.86855295256494E-2</c:v>
                </c:pt>
                <c:pt idx="980">
                  <c:v>2.8702098824302524E-2</c:v>
                </c:pt>
                <c:pt idx="981">
                  <c:v>2.8718495494803875E-2</c:v>
                </c:pt>
                <c:pt idx="982">
                  <c:v>2.8734719537073516E-2</c:v>
                </c:pt>
                <c:pt idx="983">
                  <c:v>2.8750770951111448E-2</c:v>
                </c:pt>
                <c:pt idx="984">
                  <c:v>2.8766649736837735E-2</c:v>
                </c:pt>
                <c:pt idx="985">
                  <c:v>2.8795680917097499E-2</c:v>
                </c:pt>
                <c:pt idx="986">
                  <c:v>2.8808992176552195E-2</c:v>
                </c:pt>
                <c:pt idx="987">
                  <c:v>2.8815430646709217E-2</c:v>
                </c:pt>
                <c:pt idx="988">
                  <c:v>2.8830594258035802E-2</c:v>
                </c:pt>
                <c:pt idx="989">
                  <c:v>2.8845585240970806E-2</c:v>
                </c:pt>
                <c:pt idx="990">
                  <c:v>2.8860403595514228E-2</c:v>
                </c:pt>
                <c:pt idx="991">
                  <c:v>2.8875049321666069E-2</c:v>
                </c:pt>
                <c:pt idx="992">
                  <c:v>2.8889522419266456E-2</c:v>
                </c:pt>
                <c:pt idx="993">
                  <c:v>2.8903822888555197E-2</c:v>
                </c:pt>
                <c:pt idx="994">
                  <c:v>2.8917950729292485E-2</c:v>
                </c:pt>
                <c:pt idx="995">
                  <c:v>2.893190594147832E-2</c:v>
                </c:pt>
                <c:pt idx="996">
                  <c:v>2.8945688525192637E-2</c:v>
                </c:pt>
                <c:pt idx="997">
                  <c:v>2.89592984803555E-2</c:v>
                </c:pt>
                <c:pt idx="998">
                  <c:v>2.8980773342910382E-2</c:v>
                </c:pt>
                <c:pt idx="999">
                  <c:v>2.8986000504946929E-2</c:v>
                </c:pt>
                <c:pt idx="1000">
                  <c:v>2.8999092574375496E-2</c:v>
                </c:pt>
                <c:pt idx="1001">
                  <c:v>2.9012012015172672E-2</c:v>
                </c:pt>
                <c:pt idx="1002">
                  <c:v>2.9024758827338459E-2</c:v>
                </c:pt>
                <c:pt idx="1003">
                  <c:v>2.9039395257486333E-2</c:v>
                </c:pt>
                <c:pt idx="1004">
                  <c:v>2.9051492124194667E-2</c:v>
                </c:pt>
                <c:pt idx="1005">
                  <c:v>2.9069497445775028E-2</c:v>
                </c:pt>
                <c:pt idx="1006">
                  <c:v>2.9075728025240721E-2</c:v>
                </c:pt>
                <c:pt idx="1007">
                  <c:v>2.908758703269676E-2</c:v>
                </c:pt>
                <c:pt idx="1008">
                  <c:v>2.9099273411441473E-2</c:v>
                </c:pt>
                <c:pt idx="1009">
                  <c:v>2.911078716147486E-2</c:v>
                </c:pt>
                <c:pt idx="1010">
                  <c:v>2.9128068379131733E-2</c:v>
                </c:pt>
                <c:pt idx="1011">
                  <c:v>2.9138813101923233E-2</c:v>
                </c:pt>
                <c:pt idx="1012">
                  <c:v>2.9149761415245834E-2</c:v>
                </c:pt>
                <c:pt idx="1013">
                  <c:v>2.9160537072465686E-2</c:v>
                </c:pt>
                <c:pt idx="1014">
                  <c:v>2.9171140073502855E-2</c:v>
                </c:pt>
                <c:pt idx="1015">
                  <c:v>2.9181570418304048E-2</c:v>
                </c:pt>
                <c:pt idx="1016">
                  <c:v>2.9191828106869266E-2</c:v>
                </c:pt>
                <c:pt idx="1017">
                  <c:v>2.9201913139065283E-2</c:v>
                </c:pt>
                <c:pt idx="1018">
                  <c:v>2.9211825514918743E-2</c:v>
                </c:pt>
                <c:pt idx="1019">
                  <c:v>2.9221565234403002E-2</c:v>
                </c:pt>
                <c:pt idx="1020">
                  <c:v>2.9231132297411477E-2</c:v>
                </c:pt>
                <c:pt idx="1021">
                  <c:v>2.9240526703970815E-2</c:v>
                </c:pt>
                <c:pt idx="1022">
                  <c:v>2.9249748454001079E-2</c:v>
                </c:pt>
                <c:pt idx="1023">
                  <c:v>2.9258797547448978E-2</c:v>
                </c:pt>
                <c:pt idx="1024">
                  <c:v>2.9267673984287867E-2</c:v>
                </c:pt>
                <c:pt idx="1025">
                  <c:v>2.9276377764517747E-2</c:v>
                </c:pt>
                <c:pt idx="1026">
                  <c:v>2.9284908888032035E-2</c:v>
                </c:pt>
                <c:pt idx="1027">
                  <c:v>2.9293267354857377E-2</c:v>
                </c:pt>
                <c:pt idx="1028">
                  <c:v>2.9301453164887192E-2</c:v>
                </c:pt>
                <c:pt idx="1029">
                  <c:v>2.9309466318201416E-2</c:v>
                </c:pt>
                <c:pt idx="1030">
                  <c:v>2.9317306814666821E-2</c:v>
                </c:pt>
                <c:pt idx="1031">
                  <c:v>2.9324974654256764E-2</c:v>
                </c:pt>
                <c:pt idx="1032">
                  <c:v>2.9332469836944597E-2</c:v>
                </c:pt>
                <c:pt idx="1033">
                  <c:v>2.9339817868754281E-2</c:v>
                </c:pt>
                <c:pt idx="1034">
                  <c:v>2.9347160013859508E-2</c:v>
                </c:pt>
                <c:pt idx="1035">
                  <c:v>2.9354521778204301E-2</c:v>
                </c:pt>
                <c:pt idx="1036">
                  <c:v>2.9361620798056265E-2</c:v>
                </c:pt>
                <c:pt idx="1037">
                  <c:v>2.9369026198349246E-2</c:v>
                </c:pt>
                <c:pt idx="1038">
                  <c:v>2.9376451214391253E-2</c:v>
                </c:pt>
                <c:pt idx="1039">
                  <c:v>2.9384165028485398E-2</c:v>
                </c:pt>
                <c:pt idx="1040">
                  <c:v>2.9391624889321122E-2</c:v>
                </c:pt>
                <c:pt idx="1041">
                  <c:v>2.9399104369423057E-2</c:v>
                </c:pt>
                <c:pt idx="1042">
                  <c:v>2.9406603468844494E-2</c:v>
                </c:pt>
                <c:pt idx="1043">
                  <c:v>2.9414122187585434E-2</c:v>
                </c:pt>
                <c:pt idx="1044">
                  <c:v>2.9421660525645876E-2</c:v>
                </c:pt>
                <c:pt idx="1045">
                  <c:v>2.9429218482999175E-2</c:v>
                </c:pt>
                <c:pt idx="1046">
                  <c:v>2.9436796059698622E-2</c:v>
                </c:pt>
                <c:pt idx="1047">
                  <c:v>2.9444393255717571E-2</c:v>
                </c:pt>
                <c:pt idx="1048">
                  <c:v>2.9452010071056023E-2</c:v>
                </c:pt>
                <c:pt idx="1049">
                  <c:v>2.9459646505740622E-2</c:v>
                </c:pt>
                <c:pt idx="1050">
                  <c:v>2.9467302559744724E-2</c:v>
                </c:pt>
                <c:pt idx="1051">
                  <c:v>2.9474978233121618E-2</c:v>
                </c:pt>
                <c:pt idx="1052">
                  <c:v>2.9483562646994699E-2</c:v>
                </c:pt>
                <c:pt idx="1053">
                  <c:v>2.9490180350499884E-2</c:v>
                </c:pt>
                <c:pt idx="1054">
                  <c:v>2.9499026373374093E-2</c:v>
                </c:pt>
                <c:pt idx="1055">
                  <c:v>2.9505677703980382E-2</c:v>
                </c:pt>
                <c:pt idx="1056">
                  <c:v>2.9513455804464073E-2</c:v>
                </c:pt>
                <c:pt idx="1057">
                  <c:v>2.9521253520696789E-2</c:v>
                </c:pt>
                <c:pt idx="1058">
                  <c:v>2.9530189215760672E-2</c:v>
                </c:pt>
                <c:pt idx="1059">
                  <c:v>2.9538028965889751E-2</c:v>
                </c:pt>
                <c:pt idx="1060">
                  <c:v>2.9544764364368703E-2</c:v>
                </c:pt>
                <c:pt idx="1061">
                  <c:v>2.9552640543837327E-2</c:v>
                </c:pt>
                <c:pt idx="1062">
                  <c:v>2.9561665911250756E-2</c:v>
                </c:pt>
                <c:pt idx="1063">
                  <c:v>2.956845175026146E-2</c:v>
                </c:pt>
                <c:pt idx="1064">
                  <c:v>2.9576386777296904E-2</c:v>
                </c:pt>
                <c:pt idx="1065">
                  <c:v>2.9584341420001437E-2</c:v>
                </c:pt>
                <c:pt idx="1066">
                  <c:v>2.9592315678694803E-2</c:v>
                </c:pt>
                <c:pt idx="1067">
                  <c:v>2.9600309553137194E-2</c:v>
                </c:pt>
                <c:pt idx="1068">
                  <c:v>2.960832304332861E-2</c:v>
                </c:pt>
                <c:pt idx="1069">
                  <c:v>2.9616356149428924E-2</c:v>
                </c:pt>
                <c:pt idx="1070">
                  <c:v>2.9624408871358199E-2</c:v>
                </c:pt>
                <c:pt idx="1071">
                  <c:v>2.9632481209116435E-2</c:v>
                </c:pt>
                <c:pt idx="1072">
                  <c:v>2.9640573162623696E-2</c:v>
                </c:pt>
                <c:pt idx="1073">
                  <c:v>2.9648684732039854E-2</c:v>
                </c:pt>
                <c:pt idx="1074">
                  <c:v>2.9656815917284973E-2</c:v>
                </c:pt>
                <c:pt idx="1075">
                  <c:v>2.9664966718359054E-2</c:v>
                </c:pt>
                <c:pt idx="1076">
                  <c:v>2.9673137135342031E-2</c:v>
                </c:pt>
                <c:pt idx="1077">
                  <c:v>2.9681327167994098E-2</c:v>
                </c:pt>
                <c:pt idx="1078">
                  <c:v>2.9689536816634998E-2</c:v>
                </c:pt>
                <c:pt idx="1079">
                  <c:v>2.9697766081024923E-2</c:v>
                </c:pt>
                <c:pt idx="1080">
                  <c:v>2.9706014961323746E-2</c:v>
                </c:pt>
                <c:pt idx="1081">
                  <c:v>2.9714283457371593E-2</c:v>
                </c:pt>
                <c:pt idx="1082">
                  <c:v>2.9722571569328338E-2</c:v>
                </c:pt>
                <c:pt idx="1083">
                  <c:v>2.9730879297193979E-2</c:v>
                </c:pt>
                <c:pt idx="1084">
                  <c:v>2.9739206640808646E-2</c:v>
                </c:pt>
                <c:pt idx="1085">
                  <c:v>2.9747553600332211E-2</c:v>
                </c:pt>
                <c:pt idx="1086">
                  <c:v>2.97559201756048E-2</c:v>
                </c:pt>
                <c:pt idx="1087">
                  <c:v>2.9764306366786286E-2</c:v>
                </c:pt>
                <c:pt idx="1088">
                  <c:v>2.9775117435946186E-2</c:v>
                </c:pt>
                <c:pt idx="1089">
                  <c:v>2.9783548463342413E-2</c:v>
                </c:pt>
                <c:pt idx="1090">
                  <c:v>2.9790790670896072E-2</c:v>
                </c:pt>
                <c:pt idx="1091">
                  <c:v>2.9799258127791717E-2</c:v>
                </c:pt>
                <c:pt idx="1092">
                  <c:v>2.9807745200516322E-2</c:v>
                </c:pt>
                <c:pt idx="1093">
                  <c:v>2.9816251889149825E-2</c:v>
                </c:pt>
                <c:pt idx="1094">
                  <c:v>2.9824778193532353E-2</c:v>
                </c:pt>
                <c:pt idx="1095">
                  <c:v>2.9833324113903714E-2</c:v>
                </c:pt>
                <c:pt idx="1096">
                  <c:v>2.98418896500241E-2</c:v>
                </c:pt>
                <c:pt idx="1097">
                  <c:v>2.9850474802053384E-2</c:v>
                </c:pt>
                <c:pt idx="1098">
                  <c:v>2.9859079569991565E-2</c:v>
                </c:pt>
                <c:pt idx="1099">
                  <c:v>2.9867703953758706E-2</c:v>
                </c:pt>
                <c:pt idx="1100">
                  <c:v>2.9876347953434745E-2</c:v>
                </c:pt>
                <c:pt idx="1101">
                  <c:v>2.9885011568939746E-2</c:v>
                </c:pt>
                <c:pt idx="1102">
                  <c:v>2.989617932653843E-2</c:v>
                </c:pt>
                <c:pt idx="1103">
                  <c:v>2.9902397647596501E-2</c:v>
                </c:pt>
                <c:pt idx="1104">
                  <c:v>2.9911120110748257E-2</c:v>
                </c:pt>
                <c:pt idx="1105">
                  <c:v>2.9919862189728974E-2</c:v>
                </c:pt>
                <c:pt idx="1106">
                  <c:v>2.9929877156584794E-2</c:v>
                </c:pt>
                <c:pt idx="1107">
                  <c:v>2.9937405195417099E-2</c:v>
                </c:pt>
                <c:pt idx="1108">
                  <c:v>2.9947464998567597E-2</c:v>
                </c:pt>
                <c:pt idx="1109">
                  <c:v>2.9956288343342408E-2</c:v>
                </c:pt>
                <c:pt idx="1110">
                  <c:v>2.9963866822946272E-2</c:v>
                </c:pt>
                <c:pt idx="1111">
                  <c:v>2.9972726597300436E-2</c:v>
                </c:pt>
                <c:pt idx="1112">
                  <c:v>2.9981605987483562E-2</c:v>
                </c:pt>
                <c:pt idx="1113">
                  <c:v>2.9990504993495648E-2</c:v>
                </c:pt>
                <c:pt idx="1114">
                  <c:v>3.0000699305690048E-2</c:v>
                </c:pt>
                <c:pt idx="1115">
                  <c:v>3.0008361853326448E-2</c:v>
                </c:pt>
                <c:pt idx="1116">
                  <c:v>3.0017319707065226E-2</c:v>
                </c:pt>
                <c:pt idx="1117">
                  <c:v>3.0026297176712902E-2</c:v>
                </c:pt>
                <c:pt idx="1118">
                  <c:v>3.0035294262269474E-2</c:v>
                </c:pt>
                <c:pt idx="1119">
                  <c:v>3.0044310963655008E-2</c:v>
                </c:pt>
                <c:pt idx="1120">
                  <c:v>3.0053347281029374E-2</c:v>
                </c:pt>
                <c:pt idx="1121">
                  <c:v>3.0062403214232702E-2</c:v>
                </c:pt>
                <c:pt idx="1122">
                  <c:v>3.0071478763344928E-2</c:v>
                </c:pt>
                <c:pt idx="1123">
                  <c:v>3.0080573928445986E-2</c:v>
                </c:pt>
                <c:pt idx="1124">
                  <c:v>3.008968870929607E-2</c:v>
                </c:pt>
                <c:pt idx="1125">
                  <c:v>3.0098823106134986E-2</c:v>
                </c:pt>
                <c:pt idx="1126">
                  <c:v>3.01079771188828E-2</c:v>
                </c:pt>
                <c:pt idx="1127">
                  <c:v>3.0117150747539512E-2</c:v>
                </c:pt>
                <c:pt idx="1128">
                  <c:v>3.012634399210512E-2</c:v>
                </c:pt>
                <c:pt idx="1129">
                  <c:v>3.0135556852579626E-2</c:v>
                </c:pt>
                <c:pt idx="1130">
                  <c:v>3.0144789328963029E-2</c:v>
                </c:pt>
                <c:pt idx="1131">
                  <c:v>3.0154041421255329E-2</c:v>
                </c:pt>
                <c:pt idx="1132">
                  <c:v>3.0163313129536462E-2</c:v>
                </c:pt>
                <c:pt idx="1133">
                  <c:v>3.0172604453646557E-2</c:v>
                </c:pt>
                <c:pt idx="1134">
                  <c:v>3.0181915393665548E-2</c:v>
                </c:pt>
                <c:pt idx="1135">
                  <c:v>3.0191245949673373E-2</c:v>
                </c:pt>
                <c:pt idx="1136">
                  <c:v>3.0200596121510159E-2</c:v>
                </c:pt>
                <c:pt idx="1137">
                  <c:v>3.0209965909415715E-2</c:v>
                </c:pt>
                <c:pt idx="1138">
                  <c:v>3.0219355313070295E-2</c:v>
                </c:pt>
                <c:pt idx="1139">
                  <c:v>3.0228764332793645E-2</c:v>
                </c:pt>
                <c:pt idx="1140">
                  <c:v>3.0250022525152076E-2</c:v>
                </c:pt>
                <c:pt idx="1141">
                  <c:v>3.0255591585319763E-2</c:v>
                </c:pt>
                <c:pt idx="1142">
                  <c:v>3.0258463241166211E-2</c:v>
                </c:pt>
                <c:pt idx="1143">
                  <c:v>3.0267953526843527E-2</c:v>
                </c:pt>
                <c:pt idx="1144">
                  <c:v>3.0277463428429741E-2</c:v>
                </c:pt>
                <c:pt idx="1145">
                  <c:v>3.0286992946004787E-2</c:v>
                </c:pt>
                <c:pt idx="1146">
                  <c:v>3.0296542079408795E-2</c:v>
                </c:pt>
                <c:pt idx="1147">
                  <c:v>3.0306110828881572E-2</c:v>
                </c:pt>
                <c:pt idx="1148">
                  <c:v>3.031569919418331E-2</c:v>
                </c:pt>
                <c:pt idx="1149">
                  <c:v>3.0325307175473881E-2</c:v>
                </c:pt>
                <c:pt idx="1150">
                  <c:v>3.0334934772753286E-2</c:v>
                </c:pt>
                <c:pt idx="1151">
                  <c:v>3.0344581985941588E-2</c:v>
                </c:pt>
                <c:pt idx="1152">
                  <c:v>3.0354248815038787E-2</c:v>
                </c:pt>
                <c:pt idx="1153">
                  <c:v>3.0363935260124819E-2</c:v>
                </c:pt>
                <c:pt idx="1154">
                  <c:v>3.0373641321199685E-2</c:v>
                </c:pt>
                <c:pt idx="1155">
                  <c:v>3.0383366998183448E-2</c:v>
                </c:pt>
                <c:pt idx="1156">
                  <c:v>3.0393112291156044E-2</c:v>
                </c:pt>
                <c:pt idx="1157">
                  <c:v>3.0409636676589358E-2</c:v>
                </c:pt>
                <c:pt idx="1158">
                  <c:v>3.0414061115431323E-2</c:v>
                </c:pt>
                <c:pt idx="1159">
                  <c:v>3.0422465865687087E-2</c:v>
                </c:pt>
                <c:pt idx="1160">
                  <c:v>3.0432289622455144E-2</c:v>
                </c:pt>
                <c:pt idx="1161">
                  <c:v>3.0442132995132098E-2</c:v>
                </c:pt>
                <c:pt idx="1162">
                  <c:v>3.0453989293395267E-2</c:v>
                </c:pt>
                <c:pt idx="1163">
                  <c:v>3.0463291990407981E-2</c:v>
                </c:pt>
                <c:pt idx="1164">
                  <c:v>3.0478610797004535E-2</c:v>
                </c:pt>
                <c:pt idx="1165">
                  <c:v>3.0489123675359053E-2</c:v>
                </c:pt>
                <c:pt idx="1166">
                  <c:v>3.0498494266995024E-2</c:v>
                </c:pt>
                <c:pt idx="1167">
                  <c:v>3.0508465431768883E-2</c:v>
                </c:pt>
                <c:pt idx="1168">
                  <c:v>3.0518456216395151E-2</c:v>
                </c:pt>
                <c:pt idx="1169">
                  <c:v>3.0528466620847183E-2</c:v>
                </c:pt>
                <c:pt idx="1170">
                  <c:v>3.053849664517827E-2</c:v>
                </c:pt>
                <c:pt idx="1171">
                  <c:v>3.0548546289388412E-2</c:v>
                </c:pt>
                <c:pt idx="1172">
                  <c:v>3.0558615553477608E-2</c:v>
                </c:pt>
                <c:pt idx="1173">
                  <c:v>3.0568704437419214E-2</c:v>
                </c:pt>
                <c:pt idx="1174">
                  <c:v>3.057881294126652E-2</c:v>
                </c:pt>
                <c:pt idx="1175">
                  <c:v>3.0588941064992881E-2</c:v>
                </c:pt>
                <c:pt idx="1176">
                  <c:v>3.0599088808571651E-2</c:v>
                </c:pt>
                <c:pt idx="1177">
                  <c:v>3.0609256172082766E-2</c:v>
                </c:pt>
                <c:pt idx="1178">
                  <c:v>3.0619443155472936E-2</c:v>
                </c:pt>
                <c:pt idx="1179">
                  <c:v>3.0629649758795452E-2</c:v>
                </c:pt>
                <c:pt idx="1180">
                  <c:v>3.0639875981997022E-2</c:v>
                </c:pt>
                <c:pt idx="1181">
                  <c:v>3.0650121825130938E-2</c:v>
                </c:pt>
                <c:pt idx="1182">
                  <c:v>3.0660387288197199E-2</c:v>
                </c:pt>
                <c:pt idx="1183">
                  <c:v>3.0670672371195806E-2</c:v>
                </c:pt>
                <c:pt idx="1184">
                  <c:v>3.0680977074073468E-2</c:v>
                </c:pt>
                <c:pt idx="1185">
                  <c:v>3.0691301396936765E-2</c:v>
                </c:pt>
                <c:pt idx="1186">
                  <c:v>3.0701645339705763E-2</c:v>
                </c:pt>
                <c:pt idx="1187">
                  <c:v>3.0712008902460397E-2</c:v>
                </c:pt>
                <c:pt idx="1188">
                  <c:v>3.0722392085147376E-2</c:v>
                </c:pt>
                <c:pt idx="1189">
                  <c:v>3.0732754862503597E-2</c:v>
                </c:pt>
                <c:pt idx="1190">
                  <c:v>3.0743014601775087E-2</c:v>
                </c:pt>
                <c:pt idx="1191">
                  <c:v>3.0753167429420358E-2</c:v>
                </c:pt>
                <c:pt idx="1192">
                  <c:v>3.0775172796408956E-2</c:v>
                </c:pt>
                <c:pt idx="1193">
                  <c:v>3.0776153399987294E-2</c:v>
                </c:pt>
                <c:pt idx="1194">
                  <c:v>3.0783142400165886E-2</c:v>
                </c:pt>
                <c:pt idx="1195">
                  <c:v>3.0792835377226879E-2</c:v>
                </c:pt>
                <c:pt idx="1196">
                  <c:v>3.0802421460194296E-2</c:v>
                </c:pt>
                <c:pt idx="1197">
                  <c:v>3.0811900649228008E-2</c:v>
                </c:pt>
                <c:pt idx="1198">
                  <c:v>3.0821272944328015E-2</c:v>
                </c:pt>
                <c:pt idx="1199">
                  <c:v>3.0830538345414382E-2</c:v>
                </c:pt>
                <c:pt idx="1200">
                  <c:v>3.0839696852567045E-2</c:v>
                </c:pt>
                <c:pt idx="1201">
                  <c:v>3.0848748465786002E-2</c:v>
                </c:pt>
                <c:pt idx="1202">
                  <c:v>3.0857693184911383E-2</c:v>
                </c:pt>
                <c:pt idx="1203">
                  <c:v>3.0866531010182996E-2</c:v>
                </c:pt>
                <c:pt idx="1204">
                  <c:v>3.0875261941361032E-2</c:v>
                </c:pt>
                <c:pt idx="1205">
                  <c:v>3.0883885978525427E-2</c:v>
                </c:pt>
                <c:pt idx="1206">
                  <c:v>3.0892403121676182E-2</c:v>
                </c:pt>
                <c:pt idx="1207">
                  <c:v>3.0903196665494903E-2</c:v>
                </c:pt>
                <c:pt idx="1208">
                  <c:v>3.0909116725936769E-2</c:v>
                </c:pt>
                <c:pt idx="1209">
                  <c:v>3.0917313186966666E-2</c:v>
                </c:pt>
                <c:pt idx="1210">
                  <c:v>3.092654968037678E-2</c:v>
                </c:pt>
                <c:pt idx="1211">
                  <c:v>3.0933385426985538E-2</c:v>
                </c:pt>
                <c:pt idx="1212">
                  <c:v>3.0941261205814641E-2</c:v>
                </c:pt>
                <c:pt idx="1213">
                  <c:v>3.0950131205349507E-2</c:v>
                </c:pt>
                <c:pt idx="1214">
                  <c:v>3.0957777925486596E-2</c:v>
                </c:pt>
                <c:pt idx="1215">
                  <c:v>3.0964247178060234E-2</c:v>
                </c:pt>
                <c:pt idx="1216">
                  <c:v>3.0971695380594966E-2</c:v>
                </c:pt>
                <c:pt idx="1217">
                  <c:v>3.0980076721416339E-2</c:v>
                </c:pt>
                <c:pt idx="1218">
                  <c:v>3.0986271103463636E-2</c:v>
                </c:pt>
                <c:pt idx="1219">
                  <c:v>3.0993398623717638E-2</c:v>
                </c:pt>
                <c:pt idx="1220">
                  <c:v>3.1000419249878064E-2</c:v>
                </c:pt>
                <c:pt idx="1221">
                  <c:v>3.1007332981864977E-2</c:v>
                </c:pt>
                <c:pt idx="1222">
                  <c:v>3.1014139819678377E-2</c:v>
                </c:pt>
                <c:pt idx="1223">
                  <c:v>3.1020839763558072E-2</c:v>
                </c:pt>
                <c:pt idx="1224">
                  <c:v>3.1027432813104383E-2</c:v>
                </c:pt>
                <c:pt idx="1225">
                  <c:v>3.1033918968637053E-2</c:v>
                </c:pt>
                <c:pt idx="1226">
                  <c:v>3.1040298229916274E-2</c:v>
                </c:pt>
                <c:pt idx="1227">
                  <c:v>3.1046570597101919E-2</c:v>
                </c:pt>
                <c:pt idx="1228">
                  <c:v>3.1052736070034115E-2</c:v>
                </c:pt>
                <c:pt idx="1229">
                  <c:v>3.1058794648792798E-2</c:v>
                </c:pt>
                <c:pt idx="1230">
                  <c:v>3.1064746333457904E-2</c:v>
                </c:pt>
                <c:pt idx="1231">
                  <c:v>3.1070591123949498E-2</c:v>
                </c:pt>
                <c:pt idx="1232">
                  <c:v>3.1076329020267579E-2</c:v>
                </c:pt>
                <c:pt idx="1233">
                  <c:v>3.1081960022332211E-2</c:v>
                </c:pt>
                <c:pt idx="1234">
                  <c:v>3.1087484130223331E-2</c:v>
                </c:pt>
                <c:pt idx="1235">
                  <c:v>3.1092901343940937E-2</c:v>
                </c:pt>
                <c:pt idx="1236">
                  <c:v>3.1098211663325159E-2</c:v>
                </c:pt>
                <c:pt idx="1237">
                  <c:v>3.1103415088695741E-2</c:v>
                </c:pt>
                <c:pt idx="1238">
                  <c:v>3.1108511619732937E-2</c:v>
                </c:pt>
                <c:pt idx="1239">
                  <c:v>3.1113501256516685E-2</c:v>
                </c:pt>
                <c:pt idx="1240">
                  <c:v>3.1118383999206856E-2</c:v>
                </c:pt>
                <c:pt idx="1241">
                  <c:v>3.1123159847563642E-2</c:v>
                </c:pt>
                <c:pt idx="1242">
                  <c:v>3.1127828801666979E-2</c:v>
                </c:pt>
                <c:pt idx="1243">
                  <c:v>3.1132390861596804E-2</c:v>
                </c:pt>
                <c:pt idx="1244">
                  <c:v>3.1142847461342882E-2</c:v>
                </c:pt>
                <c:pt idx="1245">
                  <c:v>3.1143025120989876E-2</c:v>
                </c:pt>
                <c:pt idx="1246">
                  <c:v>3.1146032860887019E-2</c:v>
                </c:pt>
                <c:pt idx="1247">
                  <c:v>3.1150152073218251E-2</c:v>
                </c:pt>
                <c:pt idx="1248">
                  <c:v>3.1154164391216099E-2</c:v>
                </c:pt>
                <c:pt idx="1249">
                  <c:v>3.1158069815040434E-2</c:v>
                </c:pt>
                <c:pt idx="1250">
                  <c:v>3.1161868344611321E-2</c:v>
                </c:pt>
                <c:pt idx="1251">
                  <c:v>3.1165559979928759E-2</c:v>
                </c:pt>
                <c:pt idx="1252">
                  <c:v>3.1169144720992747E-2</c:v>
                </c:pt>
                <c:pt idx="1253">
                  <c:v>3.1172622567723351E-2</c:v>
                </c:pt>
                <c:pt idx="1254">
                  <c:v>3.1175993520120571E-2</c:v>
                </c:pt>
                <c:pt idx="1255">
                  <c:v>3.1179257578344277E-2</c:v>
                </c:pt>
                <c:pt idx="1256">
                  <c:v>3.1182414742234599E-2</c:v>
                </c:pt>
                <c:pt idx="1257">
                  <c:v>3.118631688372453E-2</c:v>
                </c:pt>
                <c:pt idx="1258">
                  <c:v>3.1188408387095023E-2</c:v>
                </c:pt>
                <c:pt idx="1259">
                  <c:v>3.1191244868145063E-2</c:v>
                </c:pt>
                <c:pt idx="1260">
                  <c:v>3.1193974454861717E-2</c:v>
                </c:pt>
                <c:pt idx="1261">
                  <c:v>3.1196597147324923E-2</c:v>
                </c:pt>
                <c:pt idx="1262">
                  <c:v>3.1199112945534679E-2</c:v>
                </c:pt>
                <c:pt idx="1263">
                  <c:v>3.1201857252396437E-2</c:v>
                </c:pt>
                <c:pt idx="1264">
                  <c:v>3.1204143991274691E-2</c:v>
                </c:pt>
                <c:pt idx="1265">
                  <c:v>3.1206018974163641E-2</c:v>
                </c:pt>
                <c:pt idx="1266">
                  <c:v>3.1208107195119794E-2</c:v>
                </c:pt>
                <c:pt idx="1267">
                  <c:v>3.1210088521662627E-2</c:v>
                </c:pt>
                <c:pt idx="1268">
                  <c:v>3.1211962954031947E-2</c:v>
                </c:pt>
                <c:pt idx="1269">
                  <c:v>3.1213730491987945E-2</c:v>
                </c:pt>
                <c:pt idx="1270">
                  <c:v>3.1215619644422432E-2</c:v>
                </c:pt>
                <c:pt idx="1271">
                  <c:v>3.1216944885059661E-2</c:v>
                </c:pt>
                <c:pt idx="1272">
                  <c:v>3.1218391740095441E-2</c:v>
                </c:pt>
                <c:pt idx="1273">
                  <c:v>3.1219731700877773E-2</c:v>
                </c:pt>
                <c:pt idx="1274">
                  <c:v>3.122096476732672E-2</c:v>
                </c:pt>
                <c:pt idx="1275">
                  <c:v>3.1222090939442282E-2</c:v>
                </c:pt>
                <c:pt idx="1276">
                  <c:v>3.1223110217144523E-2</c:v>
                </c:pt>
                <c:pt idx="1277">
                  <c:v>3.1224022600673251E-2</c:v>
                </c:pt>
                <c:pt idx="1278">
                  <c:v>3.1224828089708723E-2</c:v>
                </c:pt>
                <c:pt idx="1279">
                  <c:v>3.1225526684570681E-2</c:v>
                </c:pt>
                <c:pt idx="1280">
                  <c:v>3.1226118385099255E-2</c:v>
                </c:pt>
                <c:pt idx="1281">
                  <c:v>3.1226603191214508E-2</c:v>
                </c:pt>
                <c:pt idx="1282">
                  <c:v>3.1226981103156248E-2</c:v>
                </c:pt>
                <c:pt idx="1283">
                  <c:v>3.1227252120604732E-2</c:v>
                </c:pt>
                <c:pt idx="1284">
                  <c:v>3.1227416243879702E-2</c:v>
                </c:pt>
                <c:pt idx="1285">
                  <c:v>3.1227473472741352E-2</c:v>
                </c:pt>
                <c:pt idx="1286">
                  <c:v>3.122742380718968E-2</c:v>
                </c:pt>
                <c:pt idx="1287">
                  <c:v>3.1227267247464496E-2</c:v>
                </c:pt>
                <c:pt idx="1288">
                  <c:v>3.1227003793405927E-2</c:v>
                </c:pt>
                <c:pt idx="1289">
                  <c:v>3.1226633444934038E-2</c:v>
                </c:pt>
                <c:pt idx="1290">
                  <c:v>3.1226156202208699E-2</c:v>
                </c:pt>
                <c:pt idx="1291">
                  <c:v>3.1225572065149976E-2</c:v>
                </c:pt>
                <c:pt idx="1292">
                  <c:v>3.1224881033757867E-2</c:v>
                </c:pt>
                <c:pt idx="1293">
                  <c:v>3.1224083107952438E-2</c:v>
                </c:pt>
                <c:pt idx="1294">
                  <c:v>3.1223178287973496E-2</c:v>
                </c:pt>
                <c:pt idx="1295">
                  <c:v>3.1222166573501298E-2</c:v>
                </c:pt>
                <c:pt idx="1296">
                  <c:v>3.1220879437583449E-2</c:v>
                </c:pt>
                <c:pt idx="1297">
                  <c:v>3.1220899368680222E-2</c:v>
                </c:pt>
                <c:pt idx="1298">
                  <c:v>3.1218290996042342E-2</c:v>
                </c:pt>
                <c:pt idx="1299">
                  <c:v>3.1217050772838206E-2</c:v>
                </c:pt>
                <c:pt idx="1300">
                  <c:v>3.1215504587018827E-2</c:v>
                </c:pt>
                <c:pt idx="1301">
                  <c:v>3.1213851506626256E-2</c:v>
                </c:pt>
                <c:pt idx="1302">
                  <c:v>3.1212091532140107E-2</c:v>
                </c:pt>
                <c:pt idx="1303">
                  <c:v>3.1210224663160702E-2</c:v>
                </c:pt>
                <c:pt idx="1304">
                  <c:v>3.1208250899927847E-2</c:v>
                </c:pt>
                <c:pt idx="1305">
                  <c:v>3.1206170242441544E-2</c:v>
                </c:pt>
                <c:pt idx="1306">
                  <c:v>3.1203982690621856E-2</c:v>
                </c:pt>
                <c:pt idx="1307">
                  <c:v>3.120168824454872E-2</c:v>
                </c:pt>
                <c:pt idx="1308">
                  <c:v>3.1199286904062262E-2</c:v>
                </c:pt>
                <c:pt idx="1309">
                  <c:v>3.1196778669402292E-2</c:v>
                </c:pt>
                <c:pt idx="1310">
                  <c:v>3.1194163540329001E-2</c:v>
                </c:pt>
                <c:pt idx="1311">
                  <c:v>3.1191441516922325E-2</c:v>
                </c:pt>
                <c:pt idx="1312">
                  <c:v>3.1187784703590182E-2</c:v>
                </c:pt>
                <c:pt idx="1313">
                  <c:v>3.1185676787428562E-2</c:v>
                </c:pt>
                <c:pt idx="1314">
                  <c:v>3.118263408126154E-2</c:v>
                </c:pt>
                <c:pt idx="1315">
                  <c:v>3.1179484480841069E-2</c:v>
                </c:pt>
                <c:pt idx="1316">
                  <c:v>3.1176227986007277E-2</c:v>
                </c:pt>
                <c:pt idx="1317">
                  <c:v>3.1172864596920036E-2</c:v>
                </c:pt>
                <c:pt idx="1318">
                  <c:v>3.116888983288213E-2</c:v>
                </c:pt>
                <c:pt idx="1319">
                  <c:v>3.1165297384623258E-2</c:v>
                </c:pt>
                <c:pt idx="1320">
                  <c:v>3.1162133064217556E-2</c:v>
                </c:pt>
                <c:pt idx="1321">
                  <c:v>3.1158342098036584E-2</c:v>
                </c:pt>
                <c:pt idx="1322">
                  <c:v>3.1153878674325952E-2</c:v>
                </c:pt>
                <c:pt idx="1323">
                  <c:v>3.115043948299423E-2</c:v>
                </c:pt>
                <c:pt idx="1324">
                  <c:v>3.1146327834052911E-2</c:v>
                </c:pt>
                <c:pt idx="1325">
                  <c:v>3.114210929093808E-2</c:v>
                </c:pt>
                <c:pt idx="1326">
                  <c:v>3.1137783853489864E-2</c:v>
                </c:pt>
                <c:pt idx="1327">
                  <c:v>3.1133351521868136E-2</c:v>
                </c:pt>
                <c:pt idx="1328">
                  <c:v>3.1128812295913022E-2</c:v>
                </c:pt>
                <c:pt idx="1329">
                  <c:v>3.1124166175864332E-2</c:v>
                </c:pt>
                <c:pt idx="1330">
                  <c:v>3.1119413161402321E-2</c:v>
                </c:pt>
                <c:pt idx="1331">
                  <c:v>3.1114553252846733E-2</c:v>
                </c:pt>
                <c:pt idx="1332">
                  <c:v>3.110958644995776E-2</c:v>
                </c:pt>
                <c:pt idx="1333">
                  <c:v>3.1104512752975211E-2</c:v>
                </c:pt>
                <c:pt idx="1334">
                  <c:v>3.1099332161659277E-2</c:v>
                </c:pt>
                <c:pt idx="1335">
                  <c:v>3.1094044676249766E-2</c:v>
                </c:pt>
                <c:pt idx="1336">
                  <c:v>3.108865029650687E-2</c:v>
                </c:pt>
                <c:pt idx="1337">
                  <c:v>3.1083149022590462E-2</c:v>
                </c:pt>
                <c:pt idx="1338">
                  <c:v>3.1077540854580477E-2</c:v>
                </c:pt>
                <c:pt idx="1339">
                  <c:v>3.1071825792317043E-2</c:v>
                </c:pt>
                <c:pt idx="1340">
                  <c:v>3.1066003835880096E-2</c:v>
                </c:pt>
                <c:pt idx="1341">
                  <c:v>3.1060074985189701E-2</c:v>
                </c:pt>
                <c:pt idx="1342">
                  <c:v>3.1054039240325793E-2</c:v>
                </c:pt>
                <c:pt idx="1343">
                  <c:v>3.1047896601368308E-2</c:v>
                </c:pt>
                <c:pt idx="1344">
                  <c:v>3.104164706823731E-2</c:v>
                </c:pt>
                <c:pt idx="1345">
                  <c:v>3.10352906409328E-2</c:v>
                </c:pt>
                <c:pt idx="1346">
                  <c:v>3.1028827319454777E-2</c:v>
                </c:pt>
                <c:pt idx="1347">
                  <c:v>3.1022257103803241E-2</c:v>
                </c:pt>
                <c:pt idx="1348">
                  <c:v>3.101461739525746E-2</c:v>
                </c:pt>
                <c:pt idx="1349">
                  <c:v>3.100879599021944E-2</c:v>
                </c:pt>
                <c:pt idx="1350">
                  <c:v>3.100091195215704E-2</c:v>
                </c:pt>
                <c:pt idx="1351">
                  <c:v>3.0994907300021524E-2</c:v>
                </c:pt>
                <c:pt idx="1352">
                  <c:v>3.0987802613742232E-2</c:v>
                </c:pt>
                <c:pt idx="1353">
                  <c:v>3.0980591033369365E-2</c:v>
                </c:pt>
                <c:pt idx="1354">
                  <c:v>3.097327255890292E-2</c:v>
                </c:pt>
                <c:pt idx="1355">
                  <c:v>3.0965847190262963E-2</c:v>
                </c:pt>
                <c:pt idx="1356">
                  <c:v>3.0958314927689301E-2</c:v>
                </c:pt>
                <c:pt idx="1357">
                  <c:v>3.0950675770942127E-2</c:v>
                </c:pt>
                <c:pt idx="1358">
                  <c:v>3.0942929720101375E-2</c:v>
                </c:pt>
                <c:pt idx="1359">
                  <c:v>3.0935076775167047E-2</c:v>
                </c:pt>
                <c:pt idx="1360">
                  <c:v>3.0927116936139143E-2</c:v>
                </c:pt>
                <c:pt idx="1361">
                  <c:v>3.0919050203097598E-2</c:v>
                </c:pt>
                <c:pt idx="1362">
                  <c:v>3.0910876576042412E-2</c:v>
                </c:pt>
                <c:pt idx="1363">
                  <c:v>3.0900210558133523E-2</c:v>
                </c:pt>
                <c:pt idx="1364">
                  <c:v>3.0894208639811183E-2</c:v>
                </c:pt>
                <c:pt idx="1365">
                  <c:v>3.0885714330635139E-2</c:v>
                </c:pt>
                <c:pt idx="1366">
                  <c:v>3.087587565803851E-2</c:v>
                </c:pt>
                <c:pt idx="1367">
                  <c:v>3.0868405030162194E-2</c:v>
                </c:pt>
                <c:pt idx="1368">
                  <c:v>3.0859590038865292E-2</c:v>
                </c:pt>
                <c:pt idx="1369">
                  <c:v>3.0849384872553287E-2</c:v>
                </c:pt>
                <c:pt idx="1370">
                  <c:v>3.084034082280418E-2</c:v>
                </c:pt>
                <c:pt idx="1371">
                  <c:v>3.0832503701212488E-2</c:v>
                </c:pt>
                <c:pt idx="1372">
                  <c:v>3.0823261134100832E-2</c:v>
                </c:pt>
                <c:pt idx="1373">
                  <c:v>3.0813911672975536E-2</c:v>
                </c:pt>
                <c:pt idx="1374">
                  <c:v>3.0803095683911152E-2</c:v>
                </c:pt>
                <c:pt idx="1375">
                  <c:v>3.0794892068763957E-2</c:v>
                </c:pt>
                <c:pt idx="1376">
                  <c:v>3.0785221925837547E-2</c:v>
                </c:pt>
                <c:pt idx="1377">
                  <c:v>3.0775444888897496E-2</c:v>
                </c:pt>
                <c:pt idx="1378">
                  <c:v>3.0765560958103677E-2</c:v>
                </c:pt>
                <c:pt idx="1379">
                  <c:v>3.0755570133296217E-2</c:v>
                </c:pt>
                <c:pt idx="1380">
                  <c:v>3.0745472414634989E-2</c:v>
                </c:pt>
                <c:pt idx="1381">
                  <c:v>3.0735267802119992E-2</c:v>
                </c:pt>
                <c:pt idx="1382">
                  <c:v>3.0724956295671291E-2</c:v>
                </c:pt>
                <c:pt idx="1383">
                  <c:v>3.0714537895288885E-2</c:v>
                </c:pt>
                <c:pt idx="1384">
                  <c:v>3.0704012601132646E-2</c:v>
                </c:pt>
                <c:pt idx="1385">
                  <c:v>3.069338041312264E-2</c:v>
                </c:pt>
                <c:pt idx="1386">
                  <c:v>3.0682641331178928E-2</c:v>
                </c:pt>
                <c:pt idx="1387">
                  <c:v>3.0671795355461384E-2</c:v>
                </c:pt>
                <c:pt idx="1388">
                  <c:v>3.0660842485890072E-2</c:v>
                </c:pt>
                <c:pt idx="1389">
                  <c:v>3.0649782722544927E-2</c:v>
                </c:pt>
                <c:pt idx="1390">
                  <c:v>3.0638616065266078E-2</c:v>
                </c:pt>
                <c:pt idx="1391">
                  <c:v>3.0627342514373268E-2</c:v>
                </c:pt>
                <c:pt idx="1392">
                  <c:v>3.0615962069546754E-2</c:v>
                </c:pt>
                <c:pt idx="1393">
                  <c:v>3.0604474730946407E-2</c:v>
                </c:pt>
                <c:pt idx="1394">
                  <c:v>3.0592880498652164E-2</c:v>
                </c:pt>
                <c:pt idx="1395">
                  <c:v>3.0581179372504153E-2</c:v>
                </c:pt>
                <c:pt idx="1396">
                  <c:v>3.0569371352742181E-2</c:v>
                </c:pt>
                <c:pt idx="1397">
                  <c:v>3.055745643912644E-2</c:v>
                </c:pt>
                <c:pt idx="1398">
                  <c:v>3.0545434631736867E-2</c:v>
                </c:pt>
                <c:pt idx="1399">
                  <c:v>3.053330593081327E-2</c:v>
                </c:pt>
                <c:pt idx="1400">
                  <c:v>3.0517554818239034E-2</c:v>
                </c:pt>
                <c:pt idx="1401">
                  <c:v>3.0506955908968791E-2</c:v>
                </c:pt>
                <c:pt idx="1402">
                  <c:v>3.0496278465399485E-2</c:v>
                </c:pt>
                <c:pt idx="1403">
                  <c:v>3.0483722189620366E-2</c:v>
                </c:pt>
                <c:pt idx="1404">
                  <c:v>3.0471059020147351E-2</c:v>
                </c:pt>
                <c:pt idx="1405">
                  <c:v>3.0458288957140311E-2</c:v>
                </c:pt>
                <c:pt idx="1406">
                  <c:v>3.044541200035944E-2</c:v>
                </c:pt>
                <c:pt idx="1407">
                  <c:v>3.0432428149964608E-2</c:v>
                </c:pt>
                <c:pt idx="1408">
                  <c:v>3.0419337405955815E-2</c:v>
                </c:pt>
                <c:pt idx="1409">
                  <c:v>3.0406139768253126E-2</c:v>
                </c:pt>
                <c:pt idx="1410">
                  <c:v>3.0392835237096349E-2</c:v>
                </c:pt>
                <c:pt idx="1411">
                  <c:v>3.0379423812405548E-2</c:v>
                </c:pt>
                <c:pt idx="1412">
                  <c:v>3.0365905494020851E-2</c:v>
                </c:pt>
                <c:pt idx="1413">
                  <c:v>3.0348367730939074E-2</c:v>
                </c:pt>
                <c:pt idx="1414">
                  <c:v>3.0338548176729319E-2</c:v>
                </c:pt>
                <c:pt idx="1415">
                  <c:v>3.0324709177662612E-2</c:v>
                </c:pt>
                <c:pt idx="1416">
                  <c:v>3.0310763285221753E-2</c:v>
                </c:pt>
                <c:pt idx="1417">
                  <c:v>3.0296710499166934E-2</c:v>
                </c:pt>
                <c:pt idx="1418">
                  <c:v>3.028077582322819E-2</c:v>
                </c:pt>
                <c:pt idx="1419">
                  <c:v>3.0266237438851817E-2</c:v>
                </c:pt>
                <c:pt idx="1420">
                  <c:v>3.0251848701849937E-2</c:v>
                </c:pt>
                <c:pt idx="1421">
                  <c:v>3.023943042032684E-2</c:v>
                </c:pt>
                <c:pt idx="1422">
                  <c:v>3.0224843166841708E-2</c:v>
                </c:pt>
                <c:pt idx="1423">
                  <c:v>3.0210149020142296E-2</c:v>
                </c:pt>
                <c:pt idx="1424">
                  <c:v>3.019534797990886E-2</c:v>
                </c:pt>
                <c:pt idx="1425">
                  <c:v>3.0180440046301271E-2</c:v>
                </c:pt>
                <c:pt idx="1426">
                  <c:v>3.0163271517942292E-2</c:v>
                </c:pt>
                <c:pt idx="1427">
                  <c:v>3.0150303498803765E-2</c:v>
                </c:pt>
                <c:pt idx="1428">
                  <c:v>3.013507488507372E-2</c:v>
                </c:pt>
                <c:pt idx="1429">
                  <c:v>3.0119739377969523E-2</c:v>
                </c:pt>
                <c:pt idx="1430">
                  <c:v>3.0104296977491174E-2</c:v>
                </c:pt>
                <c:pt idx="1431">
                  <c:v>3.0088747683638672E-2</c:v>
                </c:pt>
                <c:pt idx="1432">
                  <c:v>3.0073091496571891E-2</c:v>
                </c:pt>
                <c:pt idx="1433">
                  <c:v>3.0057328416290829E-2</c:v>
                </c:pt>
                <c:pt idx="1434">
                  <c:v>3.004145844255568E-2</c:v>
                </c:pt>
                <c:pt idx="1435">
                  <c:v>3.002548157560625E-2</c:v>
                </c:pt>
                <c:pt idx="1436">
                  <c:v>3.0009397815362604E-2</c:v>
                </c:pt>
                <c:pt idx="1437">
                  <c:v>2.9993207161984614E-2</c:v>
                </c:pt>
                <c:pt idx="1438">
                  <c:v>2.9976909615312408E-2</c:v>
                </c:pt>
                <c:pt idx="1439">
                  <c:v>2.9960505175425922E-2</c:v>
                </c:pt>
                <c:pt idx="1440">
                  <c:v>2.9943993842325156E-2</c:v>
                </c:pt>
                <c:pt idx="1441">
                  <c:v>2.9927375616169982E-2</c:v>
                </c:pt>
                <c:pt idx="1442">
                  <c:v>2.9910650496640656E-2</c:v>
                </c:pt>
                <c:pt idx="1443">
                  <c:v>2.9893818484136858E-2</c:v>
                </c:pt>
                <c:pt idx="1444">
                  <c:v>2.987687957841878E-2</c:v>
                </c:pt>
                <c:pt idx="1445">
                  <c:v>2.9859833779566358E-2</c:v>
                </c:pt>
                <c:pt idx="1446">
                  <c:v>2.9842681087659528E-2</c:v>
                </c:pt>
                <c:pt idx="1447">
                  <c:v>2.9825421502618354E-2</c:v>
                </c:pt>
                <c:pt idx="1448">
                  <c:v>2.9808055024522773E-2</c:v>
                </c:pt>
                <c:pt idx="1449">
                  <c:v>2.9790584323317049E-2</c:v>
                </c:pt>
                <c:pt idx="1450">
                  <c:v>2.9773084158239982E-2</c:v>
                </c:pt>
                <c:pt idx="1451">
                  <c:v>2.9755589238806834E-2</c:v>
                </c:pt>
                <c:pt idx="1452">
                  <c:v>2.973051962002593E-2</c:v>
                </c:pt>
                <c:pt idx="1453">
                  <c:v>2.971307849729321E-2</c:v>
                </c:pt>
                <c:pt idx="1454">
                  <c:v>2.9700639356882164E-2</c:v>
                </c:pt>
                <c:pt idx="1455">
                  <c:v>2.9683166169585107E-2</c:v>
                </c:pt>
                <c:pt idx="1456">
                  <c:v>2.9665698227931969E-2</c:v>
                </c:pt>
                <c:pt idx="1457">
                  <c:v>2.9648235532162559E-2</c:v>
                </c:pt>
                <c:pt idx="1458">
                  <c:v>2.9630778081957132E-2</c:v>
                </c:pt>
                <c:pt idx="1459">
                  <c:v>2.9613325877315688E-2</c:v>
                </c:pt>
                <c:pt idx="1460">
                  <c:v>2.9595878918557972E-2</c:v>
                </c:pt>
                <c:pt idx="1461">
                  <c:v>2.9578437205444175E-2</c:v>
                </c:pt>
                <c:pt idx="1462">
                  <c:v>2.9561000737974297E-2</c:v>
                </c:pt>
                <c:pt idx="1463">
                  <c:v>2.9543569516148338E-2</c:v>
                </c:pt>
                <c:pt idx="1464">
                  <c:v>2.9526143540126171E-2</c:v>
                </c:pt>
                <c:pt idx="1465">
                  <c:v>2.9508722809747923E-2</c:v>
                </c:pt>
                <c:pt idx="1466">
                  <c:v>2.9491307325013594E-2</c:v>
                </c:pt>
                <c:pt idx="1467">
                  <c:v>2.9473897085923184E-2</c:v>
                </c:pt>
                <c:pt idx="1468">
                  <c:v>2.9451443532586552E-2</c:v>
                </c:pt>
                <c:pt idx="1469">
                  <c:v>2.9439092344993867E-2</c:v>
                </c:pt>
                <c:pt idx="1470">
                  <c:v>2.9421657763735176E-2</c:v>
                </c:pt>
                <c:pt idx="1471">
                  <c:v>2.9401824835355583E-2</c:v>
                </c:pt>
                <c:pt idx="1472">
                  <c:v>2.938444157412512E-2</c:v>
                </c:pt>
                <c:pt idx="1473">
                  <c:v>2.9364494289048082E-2</c:v>
                </c:pt>
                <c:pt idx="1474">
                  <c:v>2.9349690788675886E-2</c:v>
                </c:pt>
                <c:pt idx="1475">
                  <c:v>2.9329751329152387E-2</c:v>
                </c:pt>
                <c:pt idx="1476">
                  <c:v>2.9314960985882266E-2</c:v>
                </c:pt>
                <c:pt idx="1477">
                  <c:v>2.9297461080957099E-2</c:v>
                </c:pt>
                <c:pt idx="1478">
                  <c:v>2.9277676250796247E-2</c:v>
                </c:pt>
                <c:pt idx="1479">
                  <c:v>2.9260328387730183E-2</c:v>
                </c:pt>
                <c:pt idx="1480">
                  <c:v>2.9242985772865993E-2</c:v>
                </c:pt>
                <c:pt idx="1481">
                  <c:v>2.9225648406203675E-2</c:v>
                </c:pt>
                <c:pt idx="1482">
                  <c:v>2.9208316287716585E-2</c:v>
                </c:pt>
                <c:pt idx="1483">
                  <c:v>2.9190989417458013E-2</c:v>
                </c:pt>
                <c:pt idx="1484">
                  <c:v>2.9173667795348024E-2</c:v>
                </c:pt>
                <c:pt idx="1485">
                  <c:v>2.9156351421439908E-2</c:v>
                </c:pt>
                <c:pt idx="1486">
                  <c:v>2.9139040295680374E-2</c:v>
                </c:pt>
                <c:pt idx="1487">
                  <c:v>2.9121734418149359E-2</c:v>
                </c:pt>
                <c:pt idx="1488">
                  <c:v>2.9104433788766926E-2</c:v>
                </c:pt>
                <c:pt idx="1489">
                  <c:v>2.9087138407533075E-2</c:v>
                </c:pt>
                <c:pt idx="1490">
                  <c:v>2.9069848274554388E-2</c:v>
                </c:pt>
                <c:pt idx="1491">
                  <c:v>2.9052563389670993E-2</c:v>
                </c:pt>
                <c:pt idx="1492">
                  <c:v>2.9035283752989471E-2</c:v>
                </c:pt>
                <c:pt idx="1493">
                  <c:v>2.9018009364456532E-2</c:v>
                </c:pt>
                <c:pt idx="1494">
                  <c:v>2.900074022409882E-2</c:v>
                </c:pt>
                <c:pt idx="1495">
                  <c:v>2.898347633188969E-2</c:v>
                </c:pt>
                <c:pt idx="1496">
                  <c:v>2.8966217687855789E-2</c:v>
                </c:pt>
                <c:pt idx="1497">
                  <c:v>2.8948964291970469E-2</c:v>
                </c:pt>
                <c:pt idx="1498">
                  <c:v>2.8931716144207087E-2</c:v>
                </c:pt>
                <c:pt idx="1499">
                  <c:v>2.8914473244672223E-2</c:v>
                </c:pt>
                <c:pt idx="1500">
                  <c:v>2.8897235593206005E-2</c:v>
                </c:pt>
                <c:pt idx="1501">
                  <c:v>2.8880003189941661E-2</c:v>
                </c:pt>
                <c:pt idx="1502">
                  <c:v>2.8862776034799253E-2</c:v>
                </c:pt>
                <c:pt idx="1503">
                  <c:v>2.8845554127805428E-2</c:v>
                </c:pt>
                <c:pt idx="1504">
                  <c:v>2.8811126058263525E-2</c:v>
                </c:pt>
                <c:pt idx="1505">
                  <c:v>2.8798989387315288E-2</c:v>
                </c:pt>
                <c:pt idx="1506">
                  <c:v>2.8786702843133227E-2</c:v>
                </c:pt>
                <c:pt idx="1507">
                  <c:v>2.8776718981236016E-2</c:v>
                </c:pt>
                <c:pt idx="1508">
                  <c:v>2.8759523314931812E-2</c:v>
                </c:pt>
                <c:pt idx="1509">
                  <c:v>2.8742332896749545E-2</c:v>
                </c:pt>
                <c:pt idx="1510">
                  <c:v>2.8725147726715861E-2</c:v>
                </c:pt>
                <c:pt idx="1511">
                  <c:v>2.8707967804750822E-2</c:v>
                </c:pt>
                <c:pt idx="1512">
                  <c:v>2.8690793130961012E-2</c:v>
                </c:pt>
                <c:pt idx="1513">
                  <c:v>2.8673623705293139E-2</c:v>
                </c:pt>
                <c:pt idx="1514">
                  <c:v>2.8656459527720557E-2</c:v>
                </c:pt>
                <c:pt idx="1515">
                  <c:v>2.8639300598269912E-2</c:v>
                </c:pt>
                <c:pt idx="1516">
                  <c:v>2.8622146916914559E-2</c:v>
                </c:pt>
                <c:pt idx="1517">
                  <c:v>2.8604998483681143E-2</c:v>
                </c:pt>
                <c:pt idx="1518">
                  <c:v>2.8578241074885824E-2</c:v>
                </c:pt>
                <c:pt idx="1519">
                  <c:v>2.8563555352327796E-2</c:v>
                </c:pt>
                <c:pt idx="1520">
                  <c:v>2.8546426880247111E-2</c:v>
                </c:pt>
                <c:pt idx="1521">
                  <c:v>2.8529303653810345E-2</c:v>
                </c:pt>
                <c:pt idx="1522">
                  <c:v>2.8509740675293216E-2</c:v>
                </c:pt>
                <c:pt idx="1523">
                  <c:v>2.8495072937708699E-2</c:v>
                </c:pt>
                <c:pt idx="1524">
                  <c:v>2.8475521949360427E-2</c:v>
                </c:pt>
                <c:pt idx="1525">
                  <c:v>2.845842045489988E-2</c:v>
                </c:pt>
                <c:pt idx="1526">
                  <c:v>2.8443766206045495E-2</c:v>
                </c:pt>
                <c:pt idx="1527">
                  <c:v>2.8426674453392309E-2</c:v>
                </c:pt>
                <c:pt idx="1528">
                  <c:v>2.8409587946462977E-2</c:v>
                </c:pt>
                <c:pt idx="1529">
                  <c:v>2.8390066933097202E-2</c:v>
                </c:pt>
                <c:pt idx="1530">
                  <c:v>2.83754306693762E-2</c:v>
                </c:pt>
                <c:pt idx="1531">
                  <c:v>2.8358359899298691E-2</c:v>
                </c:pt>
                <c:pt idx="1532">
                  <c:v>2.8341294374785164E-2</c:v>
                </c:pt>
                <c:pt idx="1533">
                  <c:v>2.8324234095915557E-2</c:v>
                </c:pt>
                <c:pt idx="1534">
                  <c:v>2.8307179062769805E-2</c:v>
                </c:pt>
                <c:pt idx="1535">
                  <c:v>2.8290129275188036E-2</c:v>
                </c:pt>
                <c:pt idx="1536">
                  <c:v>2.8273084733330123E-2</c:v>
                </c:pt>
                <c:pt idx="1537">
                  <c:v>2.8256045436956256E-2</c:v>
                </c:pt>
                <c:pt idx="1538">
                  <c:v>2.8239011386306245E-2</c:v>
                </c:pt>
                <c:pt idx="1539">
                  <c:v>2.8221982581220217E-2</c:v>
                </c:pt>
                <c:pt idx="1540">
                  <c:v>2.8204959021858045E-2</c:v>
                </c:pt>
                <c:pt idx="1541">
                  <c:v>2.8187940707979919E-2</c:v>
                </c:pt>
                <c:pt idx="1542">
                  <c:v>2.8170927639825649E-2</c:v>
                </c:pt>
                <c:pt idx="1543">
                  <c:v>2.8153919817315298E-2</c:v>
                </c:pt>
                <c:pt idx="1544">
                  <c:v>2.813691724036893E-2</c:v>
                </c:pt>
                <c:pt idx="1545">
                  <c:v>2.8119919909066482E-2</c:v>
                </c:pt>
                <c:pt idx="1546">
                  <c:v>2.8102927823328017E-2</c:v>
                </c:pt>
                <c:pt idx="1547">
                  <c:v>2.8085940983313407E-2</c:v>
                </c:pt>
                <c:pt idx="1548">
                  <c:v>2.806895938886278E-2</c:v>
                </c:pt>
                <c:pt idx="1549">
                  <c:v>2.8051983040056072E-2</c:v>
                </c:pt>
                <c:pt idx="1550">
                  <c:v>2.8035011936813348E-2</c:v>
                </c:pt>
                <c:pt idx="1551">
                  <c:v>2.8018046079214542E-2</c:v>
                </c:pt>
                <c:pt idx="1552">
                  <c:v>2.8001085467259657E-2</c:v>
                </c:pt>
                <c:pt idx="1553">
                  <c:v>2.798413010094869E-2</c:v>
                </c:pt>
                <c:pt idx="1554">
                  <c:v>2.7967179980201706E-2</c:v>
                </c:pt>
                <c:pt idx="1555">
                  <c:v>2.7950235105098642E-2</c:v>
                </c:pt>
                <c:pt idx="1556">
                  <c:v>2.7927950310209226E-2</c:v>
                </c:pt>
                <c:pt idx="1557">
                  <c:v>2.790910510433342E-2</c:v>
                </c:pt>
                <c:pt idx="1558">
                  <c:v>2.7897013933229076E-2</c:v>
                </c:pt>
                <c:pt idx="1559">
                  <c:v>2.7882508060645961E-2</c:v>
                </c:pt>
                <c:pt idx="1560">
                  <c:v>2.7865589413682557E-2</c:v>
                </c:pt>
                <c:pt idx="1561">
                  <c:v>2.78486760122032E-2</c:v>
                </c:pt>
                <c:pt idx="1562">
                  <c:v>2.7831767856367762E-2</c:v>
                </c:pt>
                <c:pt idx="1563">
                  <c:v>2.7814864946176243E-2</c:v>
                </c:pt>
                <c:pt idx="1564">
                  <c:v>2.7797967281548708E-2</c:v>
                </c:pt>
                <c:pt idx="1565">
                  <c:v>2.7781074862565092E-2</c:v>
                </c:pt>
                <c:pt idx="1566">
                  <c:v>2.7764187689145459E-2</c:v>
                </c:pt>
                <c:pt idx="1567">
                  <c:v>2.7747305761369745E-2</c:v>
                </c:pt>
                <c:pt idx="1568">
                  <c:v>2.7730429079158014E-2</c:v>
                </c:pt>
                <c:pt idx="1569">
                  <c:v>2.7713557642510267E-2</c:v>
                </c:pt>
                <c:pt idx="1570">
                  <c:v>2.7696691451586375E-2</c:v>
                </c:pt>
                <c:pt idx="1571">
                  <c:v>2.7679830506226466E-2</c:v>
                </c:pt>
                <c:pt idx="1572">
                  <c:v>2.7662974806350604E-2</c:v>
                </c:pt>
                <c:pt idx="1573">
                  <c:v>2.7641310900161642E-2</c:v>
                </c:pt>
                <c:pt idx="1574">
                  <c:v>2.7629279143690511E-2</c:v>
                </c:pt>
                <c:pt idx="1575">
                  <c:v>2.761243918066647E-2</c:v>
                </c:pt>
                <c:pt idx="1576">
                  <c:v>2.7595604463366286E-2</c:v>
                </c:pt>
                <c:pt idx="1577">
                  <c:v>2.7578774991550148E-2</c:v>
                </c:pt>
                <c:pt idx="1578">
                  <c:v>2.7561950765457865E-2</c:v>
                </c:pt>
                <c:pt idx="1579">
                  <c:v>2.7542729501517371E-2</c:v>
                </c:pt>
                <c:pt idx="1580">
                  <c:v>2.7525916515873661E-2</c:v>
                </c:pt>
                <c:pt idx="1581">
                  <c:v>2.7511509560405045E-2</c:v>
                </c:pt>
                <c:pt idx="1582">
                  <c:v>2.7492306281517997E-2</c:v>
                </c:pt>
                <c:pt idx="1583">
                  <c:v>2.7477908318376265E-2</c:v>
                </c:pt>
                <c:pt idx="1584">
                  <c:v>2.7461115565827754E-2</c:v>
                </c:pt>
                <c:pt idx="1585">
                  <c:v>2.7444328058923162E-2</c:v>
                </c:pt>
                <c:pt idx="1586">
                  <c:v>2.7427545797422681E-2</c:v>
                </c:pt>
                <c:pt idx="1587">
                  <c:v>2.7410768781646055E-2</c:v>
                </c:pt>
                <c:pt idx="1588">
                  <c:v>2.7393997011433413E-2</c:v>
                </c:pt>
                <c:pt idx="1589">
                  <c:v>2.7377230486704818E-2</c:v>
                </c:pt>
                <c:pt idx="1590">
                  <c:v>2.7360469207620142E-2</c:v>
                </c:pt>
                <c:pt idx="1591">
                  <c:v>2.7343713174179385E-2</c:v>
                </c:pt>
                <c:pt idx="1592">
                  <c:v>2.7326962386302611E-2</c:v>
                </c:pt>
                <c:pt idx="1593">
                  <c:v>2.7310216843989821E-2</c:v>
                </c:pt>
                <c:pt idx="1594">
                  <c:v>2.7293476547400886E-2</c:v>
                </c:pt>
                <c:pt idx="1595">
                  <c:v>2.7276741496295998E-2</c:v>
                </c:pt>
                <c:pt idx="1596">
                  <c:v>2.7260011690755093E-2</c:v>
                </c:pt>
                <c:pt idx="1597">
                  <c:v>2.7243287130698235E-2</c:v>
                </c:pt>
                <c:pt idx="1598">
                  <c:v>2.7226567816365232E-2</c:v>
                </c:pt>
                <c:pt idx="1599">
                  <c:v>2.7209853747676149E-2</c:v>
                </c:pt>
                <c:pt idx="1600">
                  <c:v>2.7193144924391177E-2</c:v>
                </c:pt>
                <c:pt idx="1601">
                  <c:v>2.7176441346750124E-2</c:v>
                </c:pt>
                <c:pt idx="1602">
                  <c:v>2.7159743014752991E-2</c:v>
                </c:pt>
                <c:pt idx="1603">
                  <c:v>2.714304992831984E-2</c:v>
                </c:pt>
                <c:pt idx="1604">
                  <c:v>2.7126362087370737E-2</c:v>
                </c:pt>
                <c:pt idx="1605">
                  <c:v>2.7109679492065553E-2</c:v>
                </c:pt>
                <c:pt idx="1606">
                  <c:v>2.7093002142324352E-2</c:v>
                </c:pt>
                <c:pt idx="1607">
                  <c:v>2.707633003822707E-2</c:v>
                </c:pt>
                <c:pt idx="1608">
                  <c:v>2.7057282628177859E-2</c:v>
                </c:pt>
                <c:pt idx="1609">
                  <c:v>2.7040621764449213E-2</c:v>
                </c:pt>
                <c:pt idx="1610">
                  <c:v>2.7023966146364486E-2</c:v>
                </c:pt>
                <c:pt idx="1611">
                  <c:v>2.7009694077477775E-2</c:v>
                </c:pt>
                <c:pt idx="1612">
                  <c:v>2.6993048201200409E-2</c:v>
                </c:pt>
                <c:pt idx="1613">
                  <c:v>2.697640757040709E-2</c:v>
                </c:pt>
                <c:pt idx="1614">
                  <c:v>2.6959772185337627E-2</c:v>
                </c:pt>
                <c:pt idx="1615">
                  <c:v>2.6943142045752211E-2</c:v>
                </c:pt>
                <c:pt idx="1616">
                  <c:v>2.6926517151810714E-2</c:v>
                </c:pt>
                <c:pt idx="1617">
                  <c:v>2.6909897503353264E-2</c:v>
                </c:pt>
                <c:pt idx="1618">
                  <c:v>2.6893283100539733E-2</c:v>
                </c:pt>
                <c:pt idx="1619">
                  <c:v>2.687667394321025E-2</c:v>
                </c:pt>
                <c:pt idx="1620">
                  <c:v>2.6860070031524685E-2</c:v>
                </c:pt>
                <c:pt idx="1621">
                  <c:v>2.6843471365403104E-2</c:v>
                </c:pt>
                <c:pt idx="1622">
                  <c:v>2.682687794476557E-2</c:v>
                </c:pt>
                <c:pt idx="1623">
                  <c:v>2.6805551254671656E-2</c:v>
                </c:pt>
                <c:pt idx="1624">
                  <c:v>2.6793706840342324E-2</c:v>
                </c:pt>
                <c:pt idx="1625">
                  <c:v>2.677712915639674E-2</c:v>
                </c:pt>
                <c:pt idx="1626">
                  <c:v>2.6760556718095074E-2</c:v>
                </c:pt>
                <c:pt idx="1627">
                  <c:v>2.6743989525357392E-2</c:v>
                </c:pt>
                <c:pt idx="1628">
                  <c:v>2.6727427578183693E-2</c:v>
                </c:pt>
                <c:pt idx="1629">
                  <c:v>2.6708506061670079E-2</c:v>
                </c:pt>
                <c:pt idx="1630">
                  <c:v>2.6691955355024888E-2</c:v>
                </c:pt>
                <c:pt idx="1631">
                  <c:v>2.667777320996656E-2</c:v>
                </c:pt>
                <c:pt idx="1632">
                  <c:v>2.6661232244968858E-2</c:v>
                </c:pt>
                <c:pt idx="1633">
                  <c:v>2.6644696525615075E-2</c:v>
                </c:pt>
                <c:pt idx="1634">
                  <c:v>2.6625804983684276E-2</c:v>
                </c:pt>
                <c:pt idx="1635">
                  <c:v>2.6611640823519522E-2</c:v>
                </c:pt>
                <c:pt idx="1636">
                  <c:v>2.6595120840697817E-2</c:v>
                </c:pt>
                <c:pt idx="1637">
                  <c:v>2.6578606103599967E-2</c:v>
                </c:pt>
                <c:pt idx="1638">
                  <c:v>2.6562096611986163E-2</c:v>
                </c:pt>
                <c:pt idx="1639">
                  <c:v>2.6545592365856407E-2</c:v>
                </c:pt>
                <c:pt idx="1640">
                  <c:v>2.6529093365290635E-2</c:v>
                </c:pt>
                <c:pt idx="1641">
                  <c:v>2.6512599610528653E-2</c:v>
                </c:pt>
                <c:pt idx="1642">
                  <c:v>2.6496111101010911E-2</c:v>
                </c:pt>
                <c:pt idx="1643">
                  <c:v>2.6479627837217024E-2</c:v>
                </c:pt>
                <c:pt idx="1644">
                  <c:v>2.6463149818907183E-2</c:v>
                </c:pt>
                <c:pt idx="1645">
                  <c:v>2.644667704608139E-2</c:v>
                </c:pt>
                <c:pt idx="1646">
                  <c:v>2.6430209518979453E-2</c:v>
                </c:pt>
                <c:pt idx="1647">
                  <c:v>2.641374723720169E-2</c:v>
                </c:pt>
                <c:pt idx="1648">
                  <c:v>2.6397290201067847E-2</c:v>
                </c:pt>
                <c:pt idx="1649">
                  <c:v>2.6380838410497987E-2</c:v>
                </c:pt>
                <c:pt idx="1650">
                  <c:v>2.6364391865572046E-2</c:v>
                </c:pt>
                <c:pt idx="1651">
                  <c:v>2.6347950566050216E-2</c:v>
                </c:pt>
                <c:pt idx="1652">
                  <c:v>2.6331514512172305E-2</c:v>
                </c:pt>
                <c:pt idx="1653">
                  <c:v>2.6315083703778441E-2</c:v>
                </c:pt>
                <c:pt idx="1654">
                  <c:v>2.6298658140868625E-2</c:v>
                </c:pt>
                <c:pt idx="1655">
                  <c:v>2.6282237823682664E-2</c:v>
                </c:pt>
                <c:pt idx="1656">
                  <c:v>2.6265822751820878E-2</c:v>
                </c:pt>
                <c:pt idx="1657">
                  <c:v>2.6249412925682947E-2</c:v>
                </c:pt>
                <c:pt idx="1658">
                  <c:v>2.6233008344949127E-2</c:v>
                </c:pt>
                <c:pt idx="1659">
                  <c:v>2.6216609009859226E-2</c:v>
                </c:pt>
                <c:pt idx="1660">
                  <c:v>2.6197873335647159E-2</c:v>
                </c:pt>
                <c:pt idx="1661">
                  <c:v>2.6183826076211503E-2</c:v>
                </c:pt>
                <c:pt idx="1662">
                  <c:v>2.6165102391688677E-2</c:v>
                </c:pt>
                <c:pt idx="1663">
                  <c:v>2.6151064124579904E-2</c:v>
                </c:pt>
                <c:pt idx="1664">
                  <c:v>2.6134691017150047E-2</c:v>
                </c:pt>
                <c:pt idx="1665">
                  <c:v>2.6118323155284173E-2</c:v>
                </c:pt>
                <c:pt idx="1666">
                  <c:v>2.6101960538822411E-2</c:v>
                </c:pt>
                <c:pt idx="1667">
                  <c:v>2.6085603168004567E-2</c:v>
                </c:pt>
                <c:pt idx="1668">
                  <c:v>2.6069251042830643E-2</c:v>
                </c:pt>
                <c:pt idx="1669">
                  <c:v>2.6052904162900958E-2</c:v>
                </c:pt>
                <c:pt idx="1670">
                  <c:v>2.6036562528695129E-2</c:v>
                </c:pt>
                <c:pt idx="1671">
                  <c:v>2.602022613989341E-2</c:v>
                </c:pt>
                <c:pt idx="1672">
                  <c:v>2.600389499673561E-2</c:v>
                </c:pt>
                <c:pt idx="1673">
                  <c:v>2.5987569099061858E-2</c:v>
                </c:pt>
                <c:pt idx="1674">
                  <c:v>2.596658636695004E-2</c:v>
                </c:pt>
                <c:pt idx="1675">
                  <c:v>2.5954933040326367E-2</c:v>
                </c:pt>
                <c:pt idx="1676">
                  <c:v>2.5938622879264628E-2</c:v>
                </c:pt>
                <c:pt idx="1677">
                  <c:v>2.5922317963766872E-2</c:v>
                </c:pt>
                <c:pt idx="1678">
                  <c:v>2.5905786275468579E-2</c:v>
                </c:pt>
                <c:pt idx="1679">
                  <c:v>2.5887396522508155E-2</c:v>
                </c:pt>
                <c:pt idx="1680">
                  <c:v>2.5868781602662594E-2</c:v>
                </c:pt>
                <c:pt idx="1681">
                  <c:v>2.585249916790211E-2</c:v>
                </c:pt>
                <c:pt idx="1682">
                  <c:v>2.583854697018495E-2</c:v>
                </c:pt>
                <c:pt idx="1683">
                  <c:v>2.5822274277151891E-2</c:v>
                </c:pt>
                <c:pt idx="1684">
                  <c:v>2.5806006829602879E-2</c:v>
                </c:pt>
                <c:pt idx="1685">
                  <c:v>2.578974462761785E-2</c:v>
                </c:pt>
                <c:pt idx="1686">
                  <c:v>2.5771165676999885E-2</c:v>
                </c:pt>
                <c:pt idx="1687">
                  <c:v>2.5757235960179869E-2</c:v>
                </c:pt>
                <c:pt idx="1688">
                  <c:v>2.5740989494726918E-2</c:v>
                </c:pt>
                <c:pt idx="1689">
                  <c:v>2.5724748274758014E-2</c:v>
                </c:pt>
                <c:pt idx="1690">
                  <c:v>2.5708512300433028E-2</c:v>
                </c:pt>
                <c:pt idx="1691">
                  <c:v>2.5692281571512154E-2</c:v>
                </c:pt>
                <c:pt idx="1692">
                  <c:v>2.5676056088155264E-2</c:v>
                </c:pt>
                <c:pt idx="1693">
                  <c:v>2.565983585028242E-2</c:v>
                </c:pt>
                <c:pt idx="1694">
                  <c:v>2.5643620857893623E-2</c:v>
                </c:pt>
                <c:pt idx="1695">
                  <c:v>2.562741111106881E-2</c:v>
                </c:pt>
                <c:pt idx="1696">
                  <c:v>2.5611206609728043E-2</c:v>
                </c:pt>
                <c:pt idx="1697">
                  <c:v>2.5595007353871324E-2</c:v>
                </c:pt>
                <c:pt idx="1698">
                  <c:v>2.5578813343498652E-2</c:v>
                </c:pt>
                <c:pt idx="1699">
                  <c:v>2.5562624578849835E-2</c:v>
                </c:pt>
                <c:pt idx="1700">
                  <c:v>2.5546441059605129E-2</c:v>
                </c:pt>
                <c:pt idx="1701">
                  <c:v>2.5530262785844471E-2</c:v>
                </c:pt>
                <c:pt idx="1702">
                  <c:v>2.5514089757487923E-2</c:v>
                </c:pt>
                <c:pt idx="1703">
                  <c:v>2.5497921974775295E-2</c:v>
                </c:pt>
                <c:pt idx="1704">
                  <c:v>2.5481759437466778E-2</c:v>
                </c:pt>
                <c:pt idx="1705">
                  <c:v>2.546560214580218E-2</c:v>
                </c:pt>
                <c:pt idx="1706">
                  <c:v>2.5449450099621629E-2</c:v>
                </c:pt>
                <c:pt idx="1707">
                  <c:v>2.5433303298765253E-2</c:v>
                </c:pt>
                <c:pt idx="1708">
                  <c:v>2.5417161743552796E-2</c:v>
                </c:pt>
                <c:pt idx="1709">
                  <c:v>2.5401026783304914E-2</c:v>
                </c:pt>
                <c:pt idx="1710">
                  <c:v>2.5384936202117458E-2</c:v>
                </c:pt>
                <c:pt idx="1711">
                  <c:v>2.5368907542357988E-2</c:v>
                </c:pt>
                <c:pt idx="1712">
                  <c:v>2.534514316964831E-2</c:v>
                </c:pt>
                <c:pt idx="1713">
                  <c:v>2.5329757747698523E-2</c:v>
                </c:pt>
                <c:pt idx="1714">
                  <c:v>2.5318934876752408E-2</c:v>
                </c:pt>
                <c:pt idx="1715">
                  <c:v>2.5303162749228392E-2</c:v>
                </c:pt>
                <c:pt idx="1716">
                  <c:v>2.5287452543292233E-2</c:v>
                </c:pt>
                <c:pt idx="1717">
                  <c:v>2.5271804258863995E-2</c:v>
                </c:pt>
                <c:pt idx="1718">
                  <c:v>2.5256217896023614E-2</c:v>
                </c:pt>
                <c:pt idx="1719">
                  <c:v>2.5240693454691154E-2</c:v>
                </c:pt>
                <c:pt idx="1720">
                  <c:v>2.522523093478668E-2</c:v>
                </c:pt>
                <c:pt idx="1721">
                  <c:v>2.5209830336470063E-2</c:v>
                </c:pt>
                <c:pt idx="1722">
                  <c:v>2.5194491659661367E-2</c:v>
                </c:pt>
                <c:pt idx="1723">
                  <c:v>2.5179214904280656E-2</c:v>
                </c:pt>
                <c:pt idx="1724">
                  <c:v>2.5164000070407866E-2</c:v>
                </c:pt>
                <c:pt idx="1725">
                  <c:v>2.5148847157963061E-2</c:v>
                </c:pt>
                <c:pt idx="1726">
                  <c:v>2.5133756167106114E-2</c:v>
                </c:pt>
                <c:pt idx="1727">
                  <c:v>2.5118727097597215E-2</c:v>
                </c:pt>
                <c:pt idx="1728">
                  <c:v>2.5103759949596238E-2</c:v>
                </c:pt>
                <c:pt idx="1729">
                  <c:v>2.5084233772574294E-2</c:v>
                </c:pt>
                <c:pt idx="1730">
                  <c:v>2.5071896000516958E-2</c:v>
                </c:pt>
                <c:pt idx="1731">
                  <c:v>2.5059230034161217E-2</c:v>
                </c:pt>
                <c:pt idx="1732">
                  <c:v>2.5044510571792244E-2</c:v>
                </c:pt>
                <c:pt idx="1733">
                  <c:v>2.5029853030931193E-2</c:v>
                </c:pt>
                <c:pt idx="1734">
                  <c:v>2.5015086437902845E-2</c:v>
                </c:pt>
                <c:pt idx="1735">
                  <c:v>2.4998652525711762E-2</c:v>
                </c:pt>
                <c:pt idx="1736">
                  <c:v>2.4981802507664241E-2</c:v>
                </c:pt>
                <c:pt idx="1737">
                  <c:v>2.4969308857136774E-2</c:v>
                </c:pt>
                <c:pt idx="1738">
                  <c:v>2.4953093812456473E-2</c:v>
                </c:pt>
                <c:pt idx="1739">
                  <c:v>2.4938832361529606E-2</c:v>
                </c:pt>
                <c:pt idx="1740">
                  <c:v>2.4924632841596406E-2</c:v>
                </c:pt>
                <c:pt idx="1741">
                  <c:v>2.4910495252736808E-2</c:v>
                </c:pt>
                <c:pt idx="1742">
                  <c:v>2.4896419594924168E-2</c:v>
                </c:pt>
                <c:pt idx="1743">
                  <c:v>2.4882405868025259E-2</c:v>
                </c:pt>
                <c:pt idx="1744">
                  <c:v>2.4868454072173307E-2</c:v>
                </c:pt>
                <c:pt idx="1745">
                  <c:v>2.4854564207235086E-2</c:v>
                </c:pt>
                <c:pt idx="1746">
                  <c:v>2.4840736273263886E-2</c:v>
                </c:pt>
                <c:pt idx="1747">
                  <c:v>2.4826970270179771E-2</c:v>
                </c:pt>
                <c:pt idx="1748">
                  <c:v>2.4813266197982742E-2</c:v>
                </c:pt>
                <c:pt idx="1749">
                  <c:v>2.4799624056646152E-2</c:v>
                </c:pt>
                <c:pt idx="1750">
                  <c:v>2.4786043846143357E-2</c:v>
                </c:pt>
                <c:pt idx="1751">
                  <c:v>2.4772525566527648E-2</c:v>
                </c:pt>
                <c:pt idx="1752">
                  <c:v>2.4759069217665797E-2</c:v>
                </c:pt>
                <c:pt idx="1753">
                  <c:v>2.4745674799611095E-2</c:v>
                </c:pt>
                <c:pt idx="1754">
                  <c:v>2.4732342312283606E-2</c:v>
                </c:pt>
                <c:pt idx="1755">
                  <c:v>2.4719071755709976E-2</c:v>
                </c:pt>
                <c:pt idx="1756">
                  <c:v>2.4705863129863559E-2</c:v>
                </c:pt>
                <c:pt idx="1757">
                  <c:v>2.4692716434691064E-2</c:v>
                </c:pt>
                <c:pt idx="1758">
                  <c:v>2.4679631670245783E-2</c:v>
                </c:pt>
                <c:pt idx="1759">
                  <c:v>2.4666608836421133E-2</c:v>
                </c:pt>
                <c:pt idx="1760">
                  <c:v>2.4653647933270406E-2</c:v>
                </c:pt>
                <c:pt idx="1761">
                  <c:v>2.4640748960713665E-2</c:v>
                </c:pt>
                <c:pt idx="1762">
                  <c:v>2.4627911918804202E-2</c:v>
                </c:pt>
                <c:pt idx="1763">
                  <c:v>2.4615136807435434E-2</c:v>
                </c:pt>
                <c:pt idx="1764">
                  <c:v>2.4589711155524885E-2</c:v>
                </c:pt>
                <c:pt idx="1765">
                  <c:v>2.4580892046941472E-2</c:v>
                </c:pt>
                <c:pt idx="1766">
                  <c:v>2.4571919859068814E-2</c:v>
                </c:pt>
                <c:pt idx="1767">
                  <c:v>2.4559411871383219E-2</c:v>
                </c:pt>
                <c:pt idx="1768">
                  <c:v>2.4546965804725929E-2</c:v>
                </c:pt>
                <c:pt idx="1769">
                  <c:v>2.4534581659336752E-2</c:v>
                </c:pt>
                <c:pt idx="1770">
                  <c:v>2.4522259435135751E-2</c:v>
                </c:pt>
                <c:pt idx="1771">
                  <c:v>2.4509999131963056E-2</c:v>
                </c:pt>
                <c:pt idx="1772">
                  <c:v>2.4497800750058474E-2</c:v>
                </c:pt>
                <c:pt idx="1773">
                  <c:v>2.4485664289182196E-2</c:v>
                </c:pt>
                <c:pt idx="1774">
                  <c:v>2.4473589749494096E-2</c:v>
                </c:pt>
                <c:pt idx="1775">
                  <c:v>2.44615771308343E-2</c:v>
                </c:pt>
                <c:pt idx="1776">
                  <c:v>2.4449626433362681E-2</c:v>
                </c:pt>
                <c:pt idx="1777">
                  <c:v>2.4437737656999303E-2</c:v>
                </c:pt>
                <c:pt idx="1778">
                  <c:v>2.4422543073487901E-2</c:v>
                </c:pt>
                <c:pt idx="1779">
                  <c:v>2.441414586759727E-2</c:v>
                </c:pt>
                <c:pt idx="1780">
                  <c:v>2.4402442854478679E-2</c:v>
                </c:pt>
                <c:pt idx="1781">
                  <c:v>2.4390801762468328E-2</c:v>
                </c:pt>
                <c:pt idx="1782">
                  <c:v>2.4377573478959746E-2</c:v>
                </c:pt>
                <c:pt idx="1783">
                  <c:v>2.4367705341612478E-2</c:v>
                </c:pt>
                <c:pt idx="1784">
                  <c:v>2.4354618592008492E-2</c:v>
                </c:pt>
                <c:pt idx="1785">
                  <c:v>2.4343234030155259E-2</c:v>
                </c:pt>
                <c:pt idx="1786">
                  <c:v>2.4333525118320765E-2</c:v>
                </c:pt>
                <c:pt idx="1787">
                  <c:v>2.4322255552720051E-2</c:v>
                </c:pt>
                <c:pt idx="1788">
                  <c:v>2.4311047908147643E-2</c:v>
                </c:pt>
                <c:pt idx="1789">
                  <c:v>2.4298314993025372E-2</c:v>
                </c:pt>
                <c:pt idx="1790">
                  <c:v>2.4288818382007804E-2</c:v>
                </c:pt>
                <c:pt idx="1791">
                  <c:v>2.4277796500440374E-2</c:v>
                </c:pt>
                <c:pt idx="1792">
                  <c:v>2.4266836539981185E-2</c:v>
                </c:pt>
                <c:pt idx="1793">
                  <c:v>2.4255938500390428E-2</c:v>
                </c:pt>
                <c:pt idx="1794">
                  <c:v>2.4245102381907913E-2</c:v>
                </c:pt>
                <c:pt idx="1795">
                  <c:v>2.4234328184453702E-2</c:v>
                </c:pt>
                <c:pt idx="1796">
                  <c:v>2.422361590794786E-2</c:v>
                </c:pt>
                <c:pt idx="1797">
                  <c:v>2.4212965552470322E-2</c:v>
                </c:pt>
                <c:pt idx="1798">
                  <c:v>2.4202377117941154E-2</c:v>
                </c:pt>
                <c:pt idx="1799">
                  <c:v>2.419185060444029E-2</c:v>
                </c:pt>
                <c:pt idx="1800">
                  <c:v>2.4181386011807859E-2</c:v>
                </c:pt>
                <c:pt idx="1801">
                  <c:v>2.4170983340203733E-2</c:v>
                </c:pt>
                <c:pt idx="1802">
                  <c:v>2.4160642589547976E-2</c:v>
                </c:pt>
                <c:pt idx="1803">
                  <c:v>2.4150363759840587E-2</c:v>
                </c:pt>
                <c:pt idx="1804">
                  <c:v>2.4140146851081568E-2</c:v>
                </c:pt>
                <c:pt idx="1805">
                  <c:v>2.4129991863350853E-2</c:v>
                </c:pt>
                <c:pt idx="1806">
                  <c:v>2.411989879648857E-2</c:v>
                </c:pt>
                <c:pt idx="1807">
                  <c:v>2.4109867650654593E-2</c:v>
                </c:pt>
                <c:pt idx="1808">
                  <c:v>2.4099898425609112E-2</c:v>
                </c:pt>
                <c:pt idx="1809">
                  <c:v>2.4089991121591936E-2</c:v>
                </c:pt>
                <c:pt idx="1810">
                  <c:v>2.4080145738443193E-2</c:v>
                </c:pt>
                <c:pt idx="1811">
                  <c:v>2.4070362276242818E-2</c:v>
                </c:pt>
                <c:pt idx="1812">
                  <c:v>2.4060640734990812E-2</c:v>
                </c:pt>
                <c:pt idx="1813">
                  <c:v>2.4050981114527303E-2</c:v>
                </c:pt>
                <c:pt idx="1814">
                  <c:v>2.4041383415012163E-2</c:v>
                </c:pt>
                <c:pt idx="1815">
                  <c:v>2.4031847636365455E-2</c:v>
                </c:pt>
                <c:pt idx="1816">
                  <c:v>2.4013092907715361E-2</c:v>
                </c:pt>
                <c:pt idx="1817">
                  <c:v>2.4008947110010226E-2</c:v>
                </c:pt>
                <c:pt idx="1818">
                  <c:v>2.4002281164134942E-2</c:v>
                </c:pt>
                <c:pt idx="1819">
                  <c:v>2.3993001914766054E-2</c:v>
                </c:pt>
                <c:pt idx="1820">
                  <c:v>2.3983784586425472E-2</c:v>
                </c:pt>
                <c:pt idx="1821">
                  <c:v>2.3974629179033258E-2</c:v>
                </c:pt>
                <c:pt idx="1822">
                  <c:v>2.3965535692349604E-2</c:v>
                </c:pt>
                <c:pt idx="1823">
                  <c:v>2.395650412661432E-2</c:v>
                </c:pt>
                <c:pt idx="1824">
                  <c:v>2.3947534481667532E-2</c:v>
                </c:pt>
                <c:pt idx="1825">
                  <c:v>2.393862675750924E-2</c:v>
                </c:pt>
                <c:pt idx="1826">
                  <c:v>2.3929780954299318E-2</c:v>
                </c:pt>
                <c:pt idx="1827">
                  <c:v>2.3920997071877892E-2</c:v>
                </c:pt>
                <c:pt idx="1828">
                  <c:v>2.3912275110324899E-2</c:v>
                </c:pt>
                <c:pt idx="1829">
                  <c:v>2.3901152145375804E-2</c:v>
                </c:pt>
                <c:pt idx="1830">
                  <c:v>2.3895016949664338E-2</c:v>
                </c:pt>
                <c:pt idx="1831">
                  <c:v>2.3886480750636707E-2</c:v>
                </c:pt>
                <c:pt idx="1832">
                  <c:v>2.3878006472317637E-2</c:v>
                </c:pt>
                <c:pt idx="1833">
                  <c:v>2.3869594114866999E-2</c:v>
                </c:pt>
                <c:pt idx="1834">
                  <c:v>2.3860253171168466E-2</c:v>
                </c:pt>
                <c:pt idx="1835">
                  <c:v>2.3851776143368753E-2</c:v>
                </c:pt>
                <c:pt idx="1836">
                  <c:v>2.384355839416763E-2</c:v>
                </c:pt>
                <c:pt idx="1837">
                  <c:v>2.383656389302935E-2</c:v>
                </c:pt>
                <c:pt idx="1838">
                  <c:v>2.3828461139521195E-2</c:v>
                </c:pt>
                <c:pt idx="1839">
                  <c:v>2.3820420306881473E-2</c:v>
                </c:pt>
                <c:pt idx="1840">
                  <c:v>2.3812441394870376E-2</c:v>
                </c:pt>
                <c:pt idx="1841">
                  <c:v>2.3803398459829594E-2</c:v>
                </c:pt>
                <c:pt idx="1842">
                  <c:v>2.379666933345348E-2</c:v>
                </c:pt>
                <c:pt idx="1843">
                  <c:v>2.3788876183727936E-2</c:v>
                </c:pt>
                <c:pt idx="1844">
                  <c:v>2.3781144955030697E-2</c:v>
                </c:pt>
                <c:pt idx="1845">
                  <c:v>2.3773475646882147E-2</c:v>
                </c:pt>
                <c:pt idx="1846">
                  <c:v>2.3765868259522094E-2</c:v>
                </c:pt>
                <c:pt idx="1847">
                  <c:v>2.3758322793030473E-2</c:v>
                </c:pt>
                <c:pt idx="1848">
                  <c:v>2.3750839247247413E-2</c:v>
                </c:pt>
                <c:pt idx="1849">
                  <c:v>2.3743417622172913E-2</c:v>
                </c:pt>
                <c:pt idx="1850">
                  <c:v>2.3736057917806974E-2</c:v>
                </c:pt>
                <c:pt idx="1851">
                  <c:v>2.3728760134309468E-2</c:v>
                </c:pt>
                <c:pt idx="1852">
                  <c:v>2.372152427136065E-2</c:v>
                </c:pt>
                <c:pt idx="1853">
                  <c:v>2.3714350329360201E-2</c:v>
                </c:pt>
                <c:pt idx="1854">
                  <c:v>2.370723830790844E-2</c:v>
                </c:pt>
                <c:pt idx="1855">
                  <c:v>2.370018820716524E-2</c:v>
                </c:pt>
                <c:pt idx="1856">
                  <c:v>2.3693200027210537E-2</c:v>
                </c:pt>
                <c:pt idx="1857">
                  <c:v>2.3686273767964394E-2</c:v>
                </c:pt>
                <c:pt idx="1858">
                  <c:v>2.3679409429586684E-2</c:v>
                </c:pt>
                <c:pt idx="1859">
                  <c:v>2.3672607011757663E-2</c:v>
                </c:pt>
                <c:pt idx="1860">
                  <c:v>2.3665866514557266E-2</c:v>
                </c:pt>
                <c:pt idx="1861">
                  <c:v>2.3659187938145365E-2</c:v>
                </c:pt>
                <c:pt idx="1862">
                  <c:v>2.3652571282521961E-2</c:v>
                </c:pt>
                <c:pt idx="1863">
                  <c:v>2.364601654736731E-2</c:v>
                </c:pt>
                <c:pt idx="1864">
                  <c:v>2.3639523733081091E-2</c:v>
                </c:pt>
                <c:pt idx="1865">
                  <c:v>2.3633092839503433E-2</c:v>
                </c:pt>
                <c:pt idx="1866">
                  <c:v>2.36267238665544E-2</c:v>
                </c:pt>
                <c:pt idx="1867">
                  <c:v>2.3620416814233991E-2</c:v>
                </c:pt>
                <c:pt idx="1868">
                  <c:v>2.3608867996571803E-2</c:v>
                </c:pt>
                <c:pt idx="1869">
                  <c:v>2.3606031163536656E-2</c:v>
                </c:pt>
                <c:pt idx="1870">
                  <c:v>2.3600997766184406E-2</c:v>
                </c:pt>
                <c:pt idx="1871">
                  <c:v>2.3594947242422393E-2</c:v>
                </c:pt>
                <c:pt idx="1872">
                  <c:v>2.3588958639448876E-2</c:v>
                </c:pt>
                <c:pt idx="1873">
                  <c:v>2.3583031956944112E-2</c:v>
                </c:pt>
                <c:pt idx="1874">
                  <c:v>2.3577167195227844E-2</c:v>
                </c:pt>
                <c:pt idx="1875">
                  <c:v>2.3571364354060265E-2</c:v>
                </c:pt>
                <c:pt idx="1876">
                  <c:v>2.356562343352131E-2</c:v>
                </c:pt>
                <c:pt idx="1877">
                  <c:v>2.3559944433690916E-2</c:v>
                </c:pt>
                <c:pt idx="1878">
                  <c:v>2.3554327354569082E-2</c:v>
                </c:pt>
                <c:pt idx="1879">
                  <c:v>2.3548772195916001E-2</c:v>
                </c:pt>
                <c:pt idx="1880">
                  <c:v>2.3543278958211289E-2</c:v>
                </c:pt>
                <c:pt idx="1881">
                  <c:v>2.3537847640815457E-2</c:v>
                </c:pt>
                <c:pt idx="1882">
                  <c:v>2.3532478244288058E-2</c:v>
                </c:pt>
                <c:pt idx="1883">
                  <c:v>2.3527170768309347E-2</c:v>
                </c:pt>
                <c:pt idx="1884">
                  <c:v>2.3521233128116492E-2</c:v>
                </c:pt>
                <c:pt idx="1885">
                  <c:v>2.3516741578237799E-2</c:v>
                </c:pt>
                <c:pt idx="1886">
                  <c:v>2.3511619864065025E-2</c:v>
                </c:pt>
                <c:pt idx="1887">
                  <c:v>2.3506560070600813E-2</c:v>
                </c:pt>
                <c:pt idx="1888">
                  <c:v>2.3501562197685288E-2</c:v>
                </c:pt>
                <c:pt idx="1889">
                  <c:v>2.3497042975688665E-2</c:v>
                </c:pt>
                <c:pt idx="1890">
                  <c:v>2.3491060978431122E-2</c:v>
                </c:pt>
                <c:pt idx="1891">
                  <c:v>2.3486429236054818E-2</c:v>
                </c:pt>
                <c:pt idx="1892">
                  <c:v>2.3481516368608624E-2</c:v>
                </c:pt>
                <c:pt idx="1893">
                  <c:v>2.3478139469848003E-2</c:v>
                </c:pt>
                <c:pt idx="1894">
                  <c:v>2.3472442214673706E-2</c:v>
                </c:pt>
                <c:pt idx="1895">
                  <c:v>2.346790373177754E-2</c:v>
                </c:pt>
                <c:pt idx="1896">
                  <c:v>2.3463427177743412E-2</c:v>
                </c:pt>
                <c:pt idx="1897">
                  <c:v>2.3459012552411451E-2</c:v>
                </c:pt>
                <c:pt idx="1898">
                  <c:v>2.3454659855861593E-2</c:v>
                </c:pt>
                <c:pt idx="1899">
                  <c:v>2.3450369088093836E-2</c:v>
                </c:pt>
                <c:pt idx="1900">
                  <c:v>2.3446140249081537E-2</c:v>
                </c:pt>
                <c:pt idx="1901">
                  <c:v>2.344197333879805E-2</c:v>
                </c:pt>
                <c:pt idx="1902">
                  <c:v>2.343786835727002E-2</c:v>
                </c:pt>
                <c:pt idx="1903">
                  <c:v>2.3433825304497446E-2</c:v>
                </c:pt>
                <c:pt idx="1904">
                  <c:v>2.342984418042704E-2</c:v>
                </c:pt>
                <c:pt idx="1905">
                  <c:v>2.3425924985138735E-2</c:v>
                </c:pt>
                <c:pt idx="1906">
                  <c:v>2.3422067718499306E-2</c:v>
                </c:pt>
                <c:pt idx="1907">
                  <c:v>2.3418272380615335E-2</c:v>
                </c:pt>
                <c:pt idx="1908">
                  <c:v>2.3414538971406884E-2</c:v>
                </c:pt>
                <c:pt idx="1909">
                  <c:v>2.3410867490953891E-2</c:v>
                </c:pt>
                <c:pt idx="1910">
                  <c:v>2.3407257939149773E-2</c:v>
                </c:pt>
                <c:pt idx="1911">
                  <c:v>2.3403710316074466E-2</c:v>
                </c:pt>
                <c:pt idx="1912">
                  <c:v>2.3400224621648036E-2</c:v>
                </c:pt>
                <c:pt idx="1913">
                  <c:v>2.3396800855897126E-2</c:v>
                </c:pt>
                <c:pt idx="1914">
                  <c:v>2.3393439018848383E-2</c:v>
                </c:pt>
                <c:pt idx="1915">
                  <c:v>2.3390139110448516E-2</c:v>
                </c:pt>
                <c:pt idx="1916">
                  <c:v>2.3386901130697524E-2</c:v>
                </c:pt>
                <c:pt idx="1917">
                  <c:v>2.3383725079648698E-2</c:v>
                </c:pt>
                <c:pt idx="1918">
                  <c:v>2.3380610957222103E-2</c:v>
                </c:pt>
                <c:pt idx="1919">
                  <c:v>2.3378102483133656E-2</c:v>
                </c:pt>
                <c:pt idx="1920">
                  <c:v>2.3372207668277412E-2</c:v>
                </c:pt>
                <c:pt idx="1921">
                  <c:v>2.3368886706212066E-2</c:v>
                </c:pt>
                <c:pt idx="1922">
                  <c:v>2.3366449059487593E-2</c:v>
                </c:pt>
                <c:pt idx="1923">
                  <c:v>2.3363662635675908E-2</c:v>
                </c:pt>
                <c:pt idx="1924">
                  <c:v>2.3360938132732656E-2</c:v>
                </c:pt>
                <c:pt idx="1925">
                  <c:v>2.335827555017822E-2</c:v>
                </c:pt>
                <c:pt idx="1926">
                  <c:v>2.3355674888252409E-2</c:v>
                </c:pt>
                <c:pt idx="1927">
                  <c:v>2.3353136146715414E-2</c:v>
                </c:pt>
                <c:pt idx="1928">
                  <c:v>2.335065932588698E-2</c:v>
                </c:pt>
                <c:pt idx="1929">
                  <c:v>2.3348244425527298E-2</c:v>
                </c:pt>
                <c:pt idx="1930">
                  <c:v>2.3345891445636369E-2</c:v>
                </c:pt>
                <c:pt idx="1931">
                  <c:v>2.3343600386374064E-2</c:v>
                </c:pt>
                <c:pt idx="1932">
                  <c:v>2.3341371247580511E-2</c:v>
                </c:pt>
                <c:pt idx="1933">
                  <c:v>2.3339204029415583E-2</c:v>
                </c:pt>
                <c:pt idx="1934">
                  <c:v>2.3336508591222938E-2</c:v>
                </c:pt>
                <c:pt idx="1935">
                  <c:v>2.3335055354571921E-2</c:v>
                </c:pt>
                <c:pt idx="1936">
                  <c:v>2.3333073897973122E-2</c:v>
                </c:pt>
                <c:pt idx="1937">
                  <c:v>2.333088519715254E-2</c:v>
                </c:pt>
                <c:pt idx="1938">
                  <c:v>2.3329296746261718E-2</c:v>
                </c:pt>
                <c:pt idx="1939">
                  <c:v>2.3327501051308985E-2</c:v>
                </c:pt>
                <c:pt idx="1940">
                  <c:v>2.3325524649386864E-2</c:v>
                </c:pt>
                <c:pt idx="1941">
                  <c:v>2.3323861641175725E-2</c:v>
                </c:pt>
                <c:pt idx="1942">
                  <c:v>2.33224854892633E-2</c:v>
                </c:pt>
                <c:pt idx="1943">
                  <c:v>2.3320937476345449E-2</c:v>
                </c:pt>
                <c:pt idx="1944">
                  <c:v>2.331945138389635E-2</c:v>
                </c:pt>
                <c:pt idx="1945">
                  <c:v>2.3317828813658181E-2</c:v>
                </c:pt>
                <c:pt idx="1946">
                  <c:v>2.3316664960724154E-2</c:v>
                </c:pt>
                <c:pt idx="1947">
                  <c:v>2.3315364629841184E-2</c:v>
                </c:pt>
                <c:pt idx="1948">
                  <c:v>2.3314126219586839E-2</c:v>
                </c:pt>
                <c:pt idx="1949">
                  <c:v>2.3312949729721311E-2</c:v>
                </c:pt>
                <c:pt idx="1950">
                  <c:v>2.3311835160484407E-2</c:v>
                </c:pt>
                <c:pt idx="1951">
                  <c:v>2.3310782511636319E-2</c:v>
                </c:pt>
                <c:pt idx="1952">
                  <c:v>2.3309791783416856E-2</c:v>
                </c:pt>
                <c:pt idx="1953">
                  <c:v>2.3308862975746081E-2</c:v>
                </c:pt>
                <c:pt idx="1954">
                  <c:v>2.3307996088464122E-2</c:v>
                </c:pt>
                <c:pt idx="1955">
                  <c:v>2.3307191121810789E-2</c:v>
                </c:pt>
                <c:pt idx="1956">
                  <c:v>2.3306448075626207E-2</c:v>
                </c:pt>
                <c:pt idx="1957">
                  <c:v>2.3305766949990314E-2</c:v>
                </c:pt>
                <c:pt idx="1958">
                  <c:v>2.3305147744823174E-2</c:v>
                </c:pt>
                <c:pt idx="1959">
                  <c:v>2.3304590460204722E-2</c:v>
                </c:pt>
                <c:pt idx="1960">
                  <c:v>2.3304095096055022E-2</c:v>
                </c:pt>
                <c:pt idx="1961">
                  <c:v>2.3303661652454011E-2</c:v>
                </c:pt>
                <c:pt idx="1962">
                  <c:v>2.3303290129401688E-2</c:v>
                </c:pt>
                <c:pt idx="1963">
                  <c:v>2.3302980526818118E-2</c:v>
                </c:pt>
                <c:pt idx="1964">
                  <c:v>2.33027328447033E-2</c:v>
                </c:pt>
                <c:pt idx="1965">
                  <c:v>2.3302547083217107E-2</c:v>
                </c:pt>
                <c:pt idx="1966">
                  <c:v>2.3302423242199666E-2</c:v>
                </c:pt>
                <c:pt idx="1967">
                  <c:v>2.3302361321730913E-2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918208"/>
        <c:axId val="717919744"/>
      </c:lineChart>
      <c:dateAx>
        <c:axId val="717918208"/>
        <c:scaling>
          <c:orientation val="minMax"/>
          <c:max val="4307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91974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17919744"/>
        <c:scaling>
          <c:orientation val="minMax"/>
          <c:max val="2E-3"/>
          <c:min val="-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1791820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42339</c:v>
                </c:pt>
                <c:pt idx="1">
                  <c:v>42340</c:v>
                </c:pt>
                <c:pt idx="2">
                  <c:v>42341</c:v>
                </c:pt>
                <c:pt idx="3">
                  <c:v>42342</c:v>
                </c:pt>
                <c:pt idx="4">
                  <c:v>42345</c:v>
                </c:pt>
                <c:pt idx="5">
                  <c:v>42346</c:v>
                </c:pt>
                <c:pt idx="6">
                  <c:v>42347</c:v>
                </c:pt>
                <c:pt idx="7">
                  <c:v>42348</c:v>
                </c:pt>
                <c:pt idx="8">
                  <c:v>42349</c:v>
                </c:pt>
                <c:pt idx="9">
                  <c:v>42352</c:v>
                </c:pt>
                <c:pt idx="10">
                  <c:v>42353</c:v>
                </c:pt>
                <c:pt idx="11">
                  <c:v>42354</c:v>
                </c:pt>
                <c:pt idx="12">
                  <c:v>42355</c:v>
                </c:pt>
                <c:pt idx="13">
                  <c:v>42356</c:v>
                </c:pt>
                <c:pt idx="14">
                  <c:v>42359</c:v>
                </c:pt>
                <c:pt idx="15">
                  <c:v>42360</c:v>
                </c:pt>
                <c:pt idx="16">
                  <c:v>42361</c:v>
                </c:pt>
                <c:pt idx="17">
                  <c:v>42366</c:v>
                </c:pt>
                <c:pt idx="18">
                  <c:v>42367</c:v>
                </c:pt>
                <c:pt idx="19">
                  <c:v>42368</c:v>
                </c:pt>
                <c:pt idx="20">
                  <c:v>42373</c:v>
                </c:pt>
                <c:pt idx="21">
                  <c:v>42374</c:v>
                </c:pt>
                <c:pt idx="22">
                  <c:v>42376</c:v>
                </c:pt>
                <c:pt idx="23">
                  <c:v>42377</c:v>
                </c:pt>
                <c:pt idx="24">
                  <c:v>42380</c:v>
                </c:pt>
                <c:pt idx="25">
                  <c:v>42381</c:v>
                </c:pt>
                <c:pt idx="26">
                  <c:v>42382</c:v>
                </c:pt>
                <c:pt idx="27">
                  <c:v>42383</c:v>
                </c:pt>
                <c:pt idx="28">
                  <c:v>42384</c:v>
                </c:pt>
                <c:pt idx="29">
                  <c:v>42387</c:v>
                </c:pt>
                <c:pt idx="30">
                  <c:v>42388</c:v>
                </c:pt>
                <c:pt idx="31">
                  <c:v>42389</c:v>
                </c:pt>
                <c:pt idx="32">
                  <c:v>42390</c:v>
                </c:pt>
                <c:pt idx="33">
                  <c:v>42391</c:v>
                </c:pt>
                <c:pt idx="34">
                  <c:v>42394</c:v>
                </c:pt>
                <c:pt idx="35">
                  <c:v>42395</c:v>
                </c:pt>
                <c:pt idx="36">
                  <c:v>42396</c:v>
                </c:pt>
                <c:pt idx="37">
                  <c:v>42397</c:v>
                </c:pt>
                <c:pt idx="38">
                  <c:v>42398</c:v>
                </c:pt>
                <c:pt idx="39">
                  <c:v>42401</c:v>
                </c:pt>
                <c:pt idx="40">
                  <c:v>42402</c:v>
                </c:pt>
                <c:pt idx="41">
                  <c:v>42403</c:v>
                </c:pt>
                <c:pt idx="42">
                  <c:v>42404</c:v>
                </c:pt>
                <c:pt idx="43">
                  <c:v>42405</c:v>
                </c:pt>
                <c:pt idx="44">
                  <c:v>42408</c:v>
                </c:pt>
                <c:pt idx="45">
                  <c:v>42409</c:v>
                </c:pt>
                <c:pt idx="46">
                  <c:v>42410</c:v>
                </c:pt>
                <c:pt idx="47">
                  <c:v>42411</c:v>
                </c:pt>
                <c:pt idx="48">
                  <c:v>42412</c:v>
                </c:pt>
                <c:pt idx="49">
                  <c:v>42415</c:v>
                </c:pt>
                <c:pt idx="50">
                  <c:v>42416</c:v>
                </c:pt>
                <c:pt idx="51">
                  <c:v>42417</c:v>
                </c:pt>
                <c:pt idx="52">
                  <c:v>42418</c:v>
                </c:pt>
                <c:pt idx="53">
                  <c:v>42419</c:v>
                </c:pt>
                <c:pt idx="54">
                  <c:v>42422</c:v>
                </c:pt>
                <c:pt idx="55">
                  <c:v>42423</c:v>
                </c:pt>
                <c:pt idx="56">
                  <c:v>42424</c:v>
                </c:pt>
                <c:pt idx="57">
                  <c:v>42425</c:v>
                </c:pt>
                <c:pt idx="58">
                  <c:v>42426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42436</c:v>
                </c:pt>
                <c:pt idx="65">
                  <c:v>42437</c:v>
                </c:pt>
                <c:pt idx="66">
                  <c:v>42438</c:v>
                </c:pt>
                <c:pt idx="67">
                  <c:v>42439</c:v>
                </c:pt>
                <c:pt idx="68">
                  <c:v>42440</c:v>
                </c:pt>
                <c:pt idx="69">
                  <c:v>42443</c:v>
                </c:pt>
                <c:pt idx="70">
                  <c:v>42444</c:v>
                </c:pt>
                <c:pt idx="71">
                  <c:v>42445</c:v>
                </c:pt>
                <c:pt idx="72">
                  <c:v>42446</c:v>
                </c:pt>
                <c:pt idx="73">
                  <c:v>42447</c:v>
                </c:pt>
                <c:pt idx="74">
                  <c:v>42450</c:v>
                </c:pt>
                <c:pt idx="75">
                  <c:v>42451</c:v>
                </c:pt>
                <c:pt idx="76">
                  <c:v>42452</c:v>
                </c:pt>
                <c:pt idx="77">
                  <c:v>42453</c:v>
                </c:pt>
                <c:pt idx="78">
                  <c:v>42458</c:v>
                </c:pt>
                <c:pt idx="79">
                  <c:v>42459</c:v>
                </c:pt>
                <c:pt idx="80">
                  <c:v>42460</c:v>
                </c:pt>
                <c:pt idx="81">
                  <c:v>42461</c:v>
                </c:pt>
                <c:pt idx="82">
                  <c:v>42464</c:v>
                </c:pt>
                <c:pt idx="83">
                  <c:v>42465</c:v>
                </c:pt>
                <c:pt idx="84">
                  <c:v>42466</c:v>
                </c:pt>
                <c:pt idx="85">
                  <c:v>42467</c:v>
                </c:pt>
                <c:pt idx="86">
                  <c:v>42468</c:v>
                </c:pt>
                <c:pt idx="87">
                  <c:v>42471</c:v>
                </c:pt>
                <c:pt idx="88">
                  <c:v>42472</c:v>
                </c:pt>
                <c:pt idx="89">
                  <c:v>42473</c:v>
                </c:pt>
                <c:pt idx="90">
                  <c:v>42474</c:v>
                </c:pt>
                <c:pt idx="91">
                  <c:v>42475</c:v>
                </c:pt>
                <c:pt idx="92">
                  <c:v>42478</c:v>
                </c:pt>
                <c:pt idx="93">
                  <c:v>42479</c:v>
                </c:pt>
                <c:pt idx="94">
                  <c:v>42480</c:v>
                </c:pt>
                <c:pt idx="95">
                  <c:v>42481</c:v>
                </c:pt>
                <c:pt idx="96">
                  <c:v>42482</c:v>
                </c:pt>
                <c:pt idx="97">
                  <c:v>42485</c:v>
                </c:pt>
                <c:pt idx="98">
                  <c:v>42486</c:v>
                </c:pt>
                <c:pt idx="99">
                  <c:v>42487</c:v>
                </c:pt>
                <c:pt idx="100">
                  <c:v>42488</c:v>
                </c:pt>
                <c:pt idx="101">
                  <c:v>42489</c:v>
                </c:pt>
                <c:pt idx="102">
                  <c:v>42492</c:v>
                </c:pt>
                <c:pt idx="103">
                  <c:v>42493</c:v>
                </c:pt>
                <c:pt idx="104">
                  <c:v>42494</c:v>
                </c:pt>
                <c:pt idx="105">
                  <c:v>42496</c:v>
                </c:pt>
                <c:pt idx="106">
                  <c:v>42499</c:v>
                </c:pt>
                <c:pt idx="107">
                  <c:v>42500</c:v>
                </c:pt>
                <c:pt idx="108">
                  <c:v>42501</c:v>
                </c:pt>
                <c:pt idx="109">
                  <c:v>42502</c:v>
                </c:pt>
                <c:pt idx="110">
                  <c:v>42503</c:v>
                </c:pt>
                <c:pt idx="111">
                  <c:v>42507</c:v>
                </c:pt>
                <c:pt idx="112">
                  <c:v>42508</c:v>
                </c:pt>
                <c:pt idx="113">
                  <c:v>42509</c:v>
                </c:pt>
                <c:pt idx="114">
                  <c:v>42510</c:v>
                </c:pt>
                <c:pt idx="115">
                  <c:v>42513</c:v>
                </c:pt>
                <c:pt idx="116">
                  <c:v>42514</c:v>
                </c:pt>
                <c:pt idx="117">
                  <c:v>42515</c:v>
                </c:pt>
                <c:pt idx="118">
                  <c:v>42516</c:v>
                </c:pt>
                <c:pt idx="119">
                  <c:v>42517</c:v>
                </c:pt>
                <c:pt idx="120">
                  <c:v>42520</c:v>
                </c:pt>
                <c:pt idx="121">
                  <c:v>42521</c:v>
                </c:pt>
                <c:pt idx="122">
                  <c:v>42522</c:v>
                </c:pt>
                <c:pt idx="123">
                  <c:v>42523</c:v>
                </c:pt>
                <c:pt idx="124">
                  <c:v>42524</c:v>
                </c:pt>
                <c:pt idx="125">
                  <c:v>42527</c:v>
                </c:pt>
                <c:pt idx="126">
                  <c:v>42528</c:v>
                </c:pt>
                <c:pt idx="127">
                  <c:v>42529</c:v>
                </c:pt>
                <c:pt idx="128">
                  <c:v>42530</c:v>
                </c:pt>
                <c:pt idx="129">
                  <c:v>42531</c:v>
                </c:pt>
                <c:pt idx="130">
                  <c:v>42534</c:v>
                </c:pt>
                <c:pt idx="131">
                  <c:v>42535</c:v>
                </c:pt>
                <c:pt idx="132">
                  <c:v>42536</c:v>
                </c:pt>
                <c:pt idx="133">
                  <c:v>42537</c:v>
                </c:pt>
                <c:pt idx="134">
                  <c:v>42538</c:v>
                </c:pt>
                <c:pt idx="135">
                  <c:v>42541</c:v>
                </c:pt>
                <c:pt idx="136">
                  <c:v>42542</c:v>
                </c:pt>
                <c:pt idx="137">
                  <c:v>42543</c:v>
                </c:pt>
                <c:pt idx="138">
                  <c:v>42544</c:v>
                </c:pt>
                <c:pt idx="139">
                  <c:v>42548</c:v>
                </c:pt>
                <c:pt idx="140">
                  <c:v>42549</c:v>
                </c:pt>
                <c:pt idx="141">
                  <c:v>42550</c:v>
                </c:pt>
                <c:pt idx="142">
                  <c:v>42551</c:v>
                </c:pt>
                <c:pt idx="143">
                  <c:v>42552</c:v>
                </c:pt>
                <c:pt idx="144">
                  <c:v>42555</c:v>
                </c:pt>
                <c:pt idx="145">
                  <c:v>42556</c:v>
                </c:pt>
                <c:pt idx="146">
                  <c:v>42557</c:v>
                </c:pt>
                <c:pt idx="147">
                  <c:v>42558</c:v>
                </c:pt>
                <c:pt idx="148">
                  <c:v>42559</c:v>
                </c:pt>
                <c:pt idx="149">
                  <c:v>42562</c:v>
                </c:pt>
                <c:pt idx="150">
                  <c:v>42563</c:v>
                </c:pt>
                <c:pt idx="151">
                  <c:v>42564</c:v>
                </c:pt>
                <c:pt idx="152">
                  <c:v>42565</c:v>
                </c:pt>
                <c:pt idx="153">
                  <c:v>42566</c:v>
                </c:pt>
                <c:pt idx="154">
                  <c:v>42569</c:v>
                </c:pt>
                <c:pt idx="155">
                  <c:v>42570</c:v>
                </c:pt>
                <c:pt idx="156">
                  <c:v>42571</c:v>
                </c:pt>
                <c:pt idx="157">
                  <c:v>42572</c:v>
                </c:pt>
                <c:pt idx="158">
                  <c:v>42573</c:v>
                </c:pt>
                <c:pt idx="159">
                  <c:v>42576</c:v>
                </c:pt>
                <c:pt idx="160">
                  <c:v>42577</c:v>
                </c:pt>
                <c:pt idx="161">
                  <c:v>42578</c:v>
                </c:pt>
                <c:pt idx="162">
                  <c:v>42579</c:v>
                </c:pt>
                <c:pt idx="163">
                  <c:v>42580</c:v>
                </c:pt>
                <c:pt idx="164">
                  <c:v>42583</c:v>
                </c:pt>
                <c:pt idx="165">
                  <c:v>42584</c:v>
                </c:pt>
                <c:pt idx="166">
                  <c:v>42585</c:v>
                </c:pt>
                <c:pt idx="167">
                  <c:v>42586</c:v>
                </c:pt>
                <c:pt idx="168">
                  <c:v>42587</c:v>
                </c:pt>
                <c:pt idx="169">
                  <c:v>42590</c:v>
                </c:pt>
                <c:pt idx="170">
                  <c:v>42591</c:v>
                </c:pt>
                <c:pt idx="171">
                  <c:v>42592</c:v>
                </c:pt>
                <c:pt idx="172">
                  <c:v>42593</c:v>
                </c:pt>
                <c:pt idx="173">
                  <c:v>42594</c:v>
                </c:pt>
                <c:pt idx="174">
                  <c:v>42597</c:v>
                </c:pt>
                <c:pt idx="175">
                  <c:v>42598</c:v>
                </c:pt>
                <c:pt idx="176">
                  <c:v>42599</c:v>
                </c:pt>
                <c:pt idx="177">
                  <c:v>42600</c:v>
                </c:pt>
                <c:pt idx="178">
                  <c:v>42601</c:v>
                </c:pt>
                <c:pt idx="179">
                  <c:v>42604</c:v>
                </c:pt>
                <c:pt idx="180">
                  <c:v>42605</c:v>
                </c:pt>
                <c:pt idx="181">
                  <c:v>42606</c:v>
                </c:pt>
                <c:pt idx="182">
                  <c:v>42607</c:v>
                </c:pt>
                <c:pt idx="183">
                  <c:v>42608</c:v>
                </c:pt>
                <c:pt idx="184">
                  <c:v>42611</c:v>
                </c:pt>
                <c:pt idx="185">
                  <c:v>42612</c:v>
                </c:pt>
                <c:pt idx="186">
                  <c:v>42613</c:v>
                </c:pt>
                <c:pt idx="187">
                  <c:v>42614</c:v>
                </c:pt>
                <c:pt idx="188">
                  <c:v>42615</c:v>
                </c:pt>
                <c:pt idx="189">
                  <c:v>42618</c:v>
                </c:pt>
                <c:pt idx="190">
                  <c:v>42619</c:v>
                </c:pt>
                <c:pt idx="191">
                  <c:v>42620</c:v>
                </c:pt>
                <c:pt idx="192">
                  <c:v>42621</c:v>
                </c:pt>
                <c:pt idx="193">
                  <c:v>42622</c:v>
                </c:pt>
                <c:pt idx="194">
                  <c:v>42625</c:v>
                </c:pt>
                <c:pt idx="195">
                  <c:v>42626</c:v>
                </c:pt>
                <c:pt idx="196">
                  <c:v>42627</c:v>
                </c:pt>
                <c:pt idx="197">
                  <c:v>42628</c:v>
                </c:pt>
                <c:pt idx="198">
                  <c:v>42629</c:v>
                </c:pt>
                <c:pt idx="199">
                  <c:v>42632</c:v>
                </c:pt>
                <c:pt idx="200">
                  <c:v>42633</c:v>
                </c:pt>
                <c:pt idx="201">
                  <c:v>42634</c:v>
                </c:pt>
                <c:pt idx="202">
                  <c:v>42635</c:v>
                </c:pt>
                <c:pt idx="203">
                  <c:v>42636</c:v>
                </c:pt>
                <c:pt idx="204">
                  <c:v>42639</c:v>
                </c:pt>
                <c:pt idx="205">
                  <c:v>42640</c:v>
                </c:pt>
                <c:pt idx="206">
                  <c:v>42641</c:v>
                </c:pt>
                <c:pt idx="207">
                  <c:v>42642</c:v>
                </c:pt>
                <c:pt idx="208">
                  <c:v>42643</c:v>
                </c:pt>
                <c:pt idx="209">
                  <c:v>42646</c:v>
                </c:pt>
                <c:pt idx="210">
                  <c:v>42647</c:v>
                </c:pt>
                <c:pt idx="211">
                  <c:v>42648</c:v>
                </c:pt>
                <c:pt idx="212">
                  <c:v>42649</c:v>
                </c:pt>
                <c:pt idx="213">
                  <c:v>42650</c:v>
                </c:pt>
                <c:pt idx="214">
                  <c:v>42653</c:v>
                </c:pt>
                <c:pt idx="215">
                  <c:v>42654</c:v>
                </c:pt>
                <c:pt idx="216">
                  <c:v>42655</c:v>
                </c:pt>
                <c:pt idx="217">
                  <c:v>42656</c:v>
                </c:pt>
                <c:pt idx="218">
                  <c:v>42657</c:v>
                </c:pt>
                <c:pt idx="219">
                  <c:v>42660</c:v>
                </c:pt>
                <c:pt idx="220">
                  <c:v>42661</c:v>
                </c:pt>
                <c:pt idx="221">
                  <c:v>42662</c:v>
                </c:pt>
                <c:pt idx="222">
                  <c:v>42663</c:v>
                </c:pt>
                <c:pt idx="223">
                  <c:v>42664</c:v>
                </c:pt>
                <c:pt idx="224">
                  <c:v>42667</c:v>
                </c:pt>
                <c:pt idx="225">
                  <c:v>42668</c:v>
                </c:pt>
                <c:pt idx="226">
                  <c:v>42669</c:v>
                </c:pt>
                <c:pt idx="227">
                  <c:v>42670</c:v>
                </c:pt>
                <c:pt idx="228">
                  <c:v>42671</c:v>
                </c:pt>
                <c:pt idx="229">
                  <c:v>42674</c:v>
                </c:pt>
                <c:pt idx="230">
                  <c:v>42675</c:v>
                </c:pt>
                <c:pt idx="231">
                  <c:v>42676</c:v>
                </c:pt>
                <c:pt idx="232">
                  <c:v>42677</c:v>
                </c:pt>
                <c:pt idx="233">
                  <c:v>42678</c:v>
                </c:pt>
                <c:pt idx="234">
                  <c:v>42681</c:v>
                </c:pt>
                <c:pt idx="235">
                  <c:v>42682</c:v>
                </c:pt>
                <c:pt idx="236">
                  <c:v>42683</c:v>
                </c:pt>
                <c:pt idx="237">
                  <c:v>42684</c:v>
                </c:pt>
                <c:pt idx="238">
                  <c:v>42685</c:v>
                </c:pt>
                <c:pt idx="239">
                  <c:v>42688</c:v>
                </c:pt>
                <c:pt idx="240">
                  <c:v>42689</c:v>
                </c:pt>
                <c:pt idx="241">
                  <c:v>42690</c:v>
                </c:pt>
                <c:pt idx="242">
                  <c:v>42691</c:v>
                </c:pt>
                <c:pt idx="243">
                  <c:v>42692</c:v>
                </c:pt>
                <c:pt idx="244">
                  <c:v>42695</c:v>
                </c:pt>
                <c:pt idx="245">
                  <c:v>42696</c:v>
                </c:pt>
                <c:pt idx="246">
                  <c:v>42697</c:v>
                </c:pt>
                <c:pt idx="247">
                  <c:v>42698</c:v>
                </c:pt>
                <c:pt idx="248">
                  <c:v>42699</c:v>
                </c:pt>
                <c:pt idx="249">
                  <c:v>42702</c:v>
                </c:pt>
                <c:pt idx="250">
                  <c:v>42703</c:v>
                </c:pt>
                <c:pt idx="251">
                  <c:v>42704</c:v>
                </c:pt>
                <c:pt idx="252">
                  <c:v>42705</c:v>
                </c:pt>
                <c:pt idx="253">
                  <c:v>42706</c:v>
                </c:pt>
                <c:pt idx="254">
                  <c:v>42709</c:v>
                </c:pt>
                <c:pt idx="255">
                  <c:v>42710</c:v>
                </c:pt>
                <c:pt idx="256">
                  <c:v>42711</c:v>
                </c:pt>
                <c:pt idx="257">
                  <c:v>42712</c:v>
                </c:pt>
                <c:pt idx="258">
                  <c:v>42713</c:v>
                </c:pt>
                <c:pt idx="259">
                  <c:v>42716</c:v>
                </c:pt>
                <c:pt idx="260">
                  <c:v>42717</c:v>
                </c:pt>
                <c:pt idx="261">
                  <c:v>42718</c:v>
                </c:pt>
                <c:pt idx="262">
                  <c:v>42719</c:v>
                </c:pt>
                <c:pt idx="263">
                  <c:v>42720</c:v>
                </c:pt>
                <c:pt idx="264">
                  <c:v>42723</c:v>
                </c:pt>
                <c:pt idx="265">
                  <c:v>42724</c:v>
                </c:pt>
                <c:pt idx="266">
                  <c:v>42725</c:v>
                </c:pt>
                <c:pt idx="267">
                  <c:v>42726</c:v>
                </c:pt>
                <c:pt idx="268">
                  <c:v>42727</c:v>
                </c:pt>
                <c:pt idx="269">
                  <c:v>42731</c:v>
                </c:pt>
                <c:pt idx="270">
                  <c:v>42732</c:v>
                </c:pt>
                <c:pt idx="271">
                  <c:v>42733</c:v>
                </c:pt>
                <c:pt idx="272">
                  <c:v>42734</c:v>
                </c:pt>
                <c:pt idx="273">
                  <c:v>42737</c:v>
                </c:pt>
                <c:pt idx="274">
                  <c:v>42738</c:v>
                </c:pt>
                <c:pt idx="275">
                  <c:v>42739</c:v>
                </c:pt>
                <c:pt idx="276">
                  <c:v>42740</c:v>
                </c:pt>
                <c:pt idx="277">
                  <c:v>42744</c:v>
                </c:pt>
                <c:pt idx="278">
                  <c:v>42745</c:v>
                </c:pt>
                <c:pt idx="279">
                  <c:v>42746</c:v>
                </c:pt>
                <c:pt idx="280">
                  <c:v>42747</c:v>
                </c:pt>
                <c:pt idx="281">
                  <c:v>42748</c:v>
                </c:pt>
                <c:pt idx="282">
                  <c:v>42751</c:v>
                </c:pt>
                <c:pt idx="283">
                  <c:v>42752</c:v>
                </c:pt>
                <c:pt idx="284">
                  <c:v>42753</c:v>
                </c:pt>
                <c:pt idx="285">
                  <c:v>42754</c:v>
                </c:pt>
                <c:pt idx="286">
                  <c:v>42755</c:v>
                </c:pt>
                <c:pt idx="287">
                  <c:v>42758</c:v>
                </c:pt>
                <c:pt idx="288">
                  <c:v>42759</c:v>
                </c:pt>
                <c:pt idx="289">
                  <c:v>42760</c:v>
                </c:pt>
                <c:pt idx="290">
                  <c:v>42761</c:v>
                </c:pt>
                <c:pt idx="291">
                  <c:v>42762</c:v>
                </c:pt>
                <c:pt idx="292">
                  <c:v>42765</c:v>
                </c:pt>
                <c:pt idx="293">
                  <c:v>42766</c:v>
                </c:pt>
                <c:pt idx="294">
                  <c:v>42767</c:v>
                </c:pt>
                <c:pt idx="295">
                  <c:v>42768</c:v>
                </c:pt>
                <c:pt idx="296">
                  <c:v>42769</c:v>
                </c:pt>
                <c:pt idx="297">
                  <c:v>42772</c:v>
                </c:pt>
                <c:pt idx="298">
                  <c:v>42773</c:v>
                </c:pt>
                <c:pt idx="299">
                  <c:v>42774</c:v>
                </c:pt>
                <c:pt idx="300">
                  <c:v>42775</c:v>
                </c:pt>
                <c:pt idx="301">
                  <c:v>42776</c:v>
                </c:pt>
                <c:pt idx="302">
                  <c:v>42779</c:v>
                </c:pt>
                <c:pt idx="303">
                  <c:v>42780</c:v>
                </c:pt>
                <c:pt idx="304">
                  <c:v>42781</c:v>
                </c:pt>
                <c:pt idx="305">
                  <c:v>42782</c:v>
                </c:pt>
                <c:pt idx="306">
                  <c:v>42783</c:v>
                </c:pt>
                <c:pt idx="307">
                  <c:v>42786</c:v>
                </c:pt>
                <c:pt idx="308">
                  <c:v>42787</c:v>
                </c:pt>
                <c:pt idx="309">
                  <c:v>42788</c:v>
                </c:pt>
                <c:pt idx="310">
                  <c:v>42789</c:v>
                </c:pt>
                <c:pt idx="311">
                  <c:v>42790</c:v>
                </c:pt>
                <c:pt idx="312">
                  <c:v>42793</c:v>
                </c:pt>
                <c:pt idx="313">
                  <c:v>42794</c:v>
                </c:pt>
                <c:pt idx="314">
                  <c:v>42795</c:v>
                </c:pt>
                <c:pt idx="315">
                  <c:v>42796</c:v>
                </c:pt>
                <c:pt idx="316">
                  <c:v>42797</c:v>
                </c:pt>
                <c:pt idx="317">
                  <c:v>42800</c:v>
                </c:pt>
                <c:pt idx="318">
                  <c:v>42801</c:v>
                </c:pt>
                <c:pt idx="319">
                  <c:v>42802</c:v>
                </c:pt>
                <c:pt idx="320">
                  <c:v>42803</c:v>
                </c:pt>
                <c:pt idx="321">
                  <c:v>42804</c:v>
                </c:pt>
                <c:pt idx="322">
                  <c:v>42807</c:v>
                </c:pt>
                <c:pt idx="323">
                  <c:v>42808</c:v>
                </c:pt>
                <c:pt idx="324">
                  <c:v>42809</c:v>
                </c:pt>
                <c:pt idx="325">
                  <c:v>42810</c:v>
                </c:pt>
                <c:pt idx="326">
                  <c:v>42811</c:v>
                </c:pt>
                <c:pt idx="327">
                  <c:v>42814</c:v>
                </c:pt>
                <c:pt idx="328">
                  <c:v>42815</c:v>
                </c:pt>
                <c:pt idx="329">
                  <c:v>42816</c:v>
                </c:pt>
                <c:pt idx="330">
                  <c:v>42817</c:v>
                </c:pt>
                <c:pt idx="331">
                  <c:v>42818</c:v>
                </c:pt>
                <c:pt idx="332">
                  <c:v>42821</c:v>
                </c:pt>
                <c:pt idx="333">
                  <c:v>42822</c:v>
                </c:pt>
                <c:pt idx="334">
                  <c:v>42823</c:v>
                </c:pt>
                <c:pt idx="335">
                  <c:v>42824</c:v>
                </c:pt>
                <c:pt idx="336">
                  <c:v>42825</c:v>
                </c:pt>
                <c:pt idx="337">
                  <c:v>42828</c:v>
                </c:pt>
                <c:pt idx="338">
                  <c:v>42829</c:v>
                </c:pt>
                <c:pt idx="339">
                  <c:v>42830</c:v>
                </c:pt>
                <c:pt idx="340">
                  <c:v>42831</c:v>
                </c:pt>
                <c:pt idx="341">
                  <c:v>42832</c:v>
                </c:pt>
                <c:pt idx="342">
                  <c:v>42835</c:v>
                </c:pt>
                <c:pt idx="343">
                  <c:v>42836</c:v>
                </c:pt>
                <c:pt idx="344">
                  <c:v>42837</c:v>
                </c:pt>
                <c:pt idx="345">
                  <c:v>42838</c:v>
                </c:pt>
                <c:pt idx="346">
                  <c:v>42843</c:v>
                </c:pt>
                <c:pt idx="347">
                  <c:v>42844</c:v>
                </c:pt>
                <c:pt idx="348">
                  <c:v>42845</c:v>
                </c:pt>
                <c:pt idx="349">
                  <c:v>42846</c:v>
                </c:pt>
                <c:pt idx="350">
                  <c:v>42849</c:v>
                </c:pt>
                <c:pt idx="351">
                  <c:v>42850</c:v>
                </c:pt>
                <c:pt idx="352">
                  <c:v>42851</c:v>
                </c:pt>
                <c:pt idx="353">
                  <c:v>42852</c:v>
                </c:pt>
                <c:pt idx="354">
                  <c:v>42853</c:v>
                </c:pt>
                <c:pt idx="355">
                  <c:v>42857</c:v>
                </c:pt>
                <c:pt idx="356">
                  <c:v>42858</c:v>
                </c:pt>
                <c:pt idx="357">
                  <c:v>42859</c:v>
                </c:pt>
                <c:pt idx="358">
                  <c:v>42860</c:v>
                </c:pt>
                <c:pt idx="359">
                  <c:v>42863</c:v>
                </c:pt>
                <c:pt idx="360">
                  <c:v>42864</c:v>
                </c:pt>
                <c:pt idx="361">
                  <c:v>42865</c:v>
                </c:pt>
                <c:pt idx="362">
                  <c:v>42866</c:v>
                </c:pt>
                <c:pt idx="363">
                  <c:v>42867</c:v>
                </c:pt>
                <c:pt idx="364">
                  <c:v>42870</c:v>
                </c:pt>
                <c:pt idx="365">
                  <c:v>42871</c:v>
                </c:pt>
                <c:pt idx="366">
                  <c:v>42872</c:v>
                </c:pt>
                <c:pt idx="367">
                  <c:v>42873</c:v>
                </c:pt>
                <c:pt idx="368">
                  <c:v>42874</c:v>
                </c:pt>
                <c:pt idx="369">
                  <c:v>42877</c:v>
                </c:pt>
                <c:pt idx="370">
                  <c:v>42878</c:v>
                </c:pt>
                <c:pt idx="371">
                  <c:v>42879</c:v>
                </c:pt>
                <c:pt idx="372">
                  <c:v>42881</c:v>
                </c:pt>
                <c:pt idx="373">
                  <c:v>42884</c:v>
                </c:pt>
                <c:pt idx="374">
                  <c:v>42885</c:v>
                </c:pt>
                <c:pt idx="375">
                  <c:v>42886</c:v>
                </c:pt>
                <c:pt idx="376">
                  <c:v>42887</c:v>
                </c:pt>
                <c:pt idx="377">
                  <c:v>42888</c:v>
                </c:pt>
                <c:pt idx="378">
                  <c:v>42892</c:v>
                </c:pt>
                <c:pt idx="379">
                  <c:v>42893</c:v>
                </c:pt>
                <c:pt idx="380">
                  <c:v>42894</c:v>
                </c:pt>
                <c:pt idx="381">
                  <c:v>42895</c:v>
                </c:pt>
                <c:pt idx="382">
                  <c:v>42898</c:v>
                </c:pt>
                <c:pt idx="383">
                  <c:v>42899</c:v>
                </c:pt>
                <c:pt idx="384">
                  <c:v>42900</c:v>
                </c:pt>
                <c:pt idx="385">
                  <c:v>42901</c:v>
                </c:pt>
                <c:pt idx="386">
                  <c:v>42902</c:v>
                </c:pt>
                <c:pt idx="387">
                  <c:v>42905</c:v>
                </c:pt>
                <c:pt idx="388">
                  <c:v>42906</c:v>
                </c:pt>
                <c:pt idx="389">
                  <c:v>42907</c:v>
                </c:pt>
                <c:pt idx="390">
                  <c:v>42908</c:v>
                </c:pt>
                <c:pt idx="391">
                  <c:v>42912</c:v>
                </c:pt>
                <c:pt idx="392">
                  <c:v>42913</c:v>
                </c:pt>
                <c:pt idx="393">
                  <c:v>42914</c:v>
                </c:pt>
                <c:pt idx="394">
                  <c:v>42915</c:v>
                </c:pt>
                <c:pt idx="395">
                  <c:v>42916</c:v>
                </c:pt>
                <c:pt idx="396">
                  <c:v>42919</c:v>
                </c:pt>
                <c:pt idx="397">
                  <c:v>42920</c:v>
                </c:pt>
                <c:pt idx="398">
                  <c:v>42921</c:v>
                </c:pt>
                <c:pt idx="399">
                  <c:v>42922</c:v>
                </c:pt>
                <c:pt idx="400">
                  <c:v>42923</c:v>
                </c:pt>
                <c:pt idx="401">
                  <c:v>42926</c:v>
                </c:pt>
                <c:pt idx="402">
                  <c:v>42927</c:v>
                </c:pt>
                <c:pt idx="403">
                  <c:v>42928</c:v>
                </c:pt>
                <c:pt idx="404">
                  <c:v>42929</c:v>
                </c:pt>
                <c:pt idx="405">
                  <c:v>42930</c:v>
                </c:pt>
                <c:pt idx="406">
                  <c:v>42933</c:v>
                </c:pt>
                <c:pt idx="407">
                  <c:v>42934</c:v>
                </c:pt>
                <c:pt idx="408">
                  <c:v>42935</c:v>
                </c:pt>
                <c:pt idx="409">
                  <c:v>42936</c:v>
                </c:pt>
                <c:pt idx="410">
                  <c:v>42937</c:v>
                </c:pt>
                <c:pt idx="411">
                  <c:v>42940</c:v>
                </c:pt>
                <c:pt idx="412">
                  <c:v>42941</c:v>
                </c:pt>
                <c:pt idx="413">
                  <c:v>42942</c:v>
                </c:pt>
                <c:pt idx="414">
                  <c:v>42943</c:v>
                </c:pt>
                <c:pt idx="415">
                  <c:v>42944</c:v>
                </c:pt>
                <c:pt idx="416">
                  <c:v>42947</c:v>
                </c:pt>
                <c:pt idx="417">
                  <c:v>42948</c:v>
                </c:pt>
                <c:pt idx="418">
                  <c:v>42949</c:v>
                </c:pt>
                <c:pt idx="419">
                  <c:v>42950</c:v>
                </c:pt>
                <c:pt idx="420">
                  <c:v>42951</c:v>
                </c:pt>
                <c:pt idx="421">
                  <c:v>42954</c:v>
                </c:pt>
                <c:pt idx="422">
                  <c:v>42955</c:v>
                </c:pt>
                <c:pt idx="423">
                  <c:v>42956</c:v>
                </c:pt>
                <c:pt idx="424">
                  <c:v>42957</c:v>
                </c:pt>
                <c:pt idx="425">
                  <c:v>42958</c:v>
                </c:pt>
                <c:pt idx="426">
                  <c:v>42961</c:v>
                </c:pt>
                <c:pt idx="427">
                  <c:v>42962</c:v>
                </c:pt>
                <c:pt idx="428">
                  <c:v>42963</c:v>
                </c:pt>
                <c:pt idx="429">
                  <c:v>42964</c:v>
                </c:pt>
                <c:pt idx="430">
                  <c:v>42965</c:v>
                </c:pt>
                <c:pt idx="431">
                  <c:v>42968</c:v>
                </c:pt>
                <c:pt idx="432">
                  <c:v>42969</c:v>
                </c:pt>
                <c:pt idx="433">
                  <c:v>42970</c:v>
                </c:pt>
                <c:pt idx="434">
                  <c:v>42971</c:v>
                </c:pt>
                <c:pt idx="435">
                  <c:v>42972</c:v>
                </c:pt>
                <c:pt idx="436">
                  <c:v>42975</c:v>
                </c:pt>
                <c:pt idx="437">
                  <c:v>42976</c:v>
                </c:pt>
                <c:pt idx="438">
                  <c:v>42977</c:v>
                </c:pt>
                <c:pt idx="439">
                  <c:v>42978</c:v>
                </c:pt>
                <c:pt idx="440">
                  <c:v>42979</c:v>
                </c:pt>
                <c:pt idx="441">
                  <c:v>42982</c:v>
                </c:pt>
                <c:pt idx="442">
                  <c:v>42983</c:v>
                </c:pt>
                <c:pt idx="443">
                  <c:v>42984</c:v>
                </c:pt>
                <c:pt idx="444">
                  <c:v>42985</c:v>
                </c:pt>
                <c:pt idx="445">
                  <c:v>42986</c:v>
                </c:pt>
                <c:pt idx="446">
                  <c:v>42989</c:v>
                </c:pt>
                <c:pt idx="447">
                  <c:v>42990</c:v>
                </c:pt>
                <c:pt idx="448">
                  <c:v>42991</c:v>
                </c:pt>
                <c:pt idx="449">
                  <c:v>42992</c:v>
                </c:pt>
                <c:pt idx="450">
                  <c:v>42993</c:v>
                </c:pt>
                <c:pt idx="451">
                  <c:v>42996</c:v>
                </c:pt>
                <c:pt idx="452">
                  <c:v>42997</c:v>
                </c:pt>
                <c:pt idx="453">
                  <c:v>42998</c:v>
                </c:pt>
                <c:pt idx="454">
                  <c:v>42999</c:v>
                </c:pt>
                <c:pt idx="455">
                  <c:v>43000</c:v>
                </c:pt>
                <c:pt idx="456">
                  <c:v>43003</c:v>
                </c:pt>
                <c:pt idx="457">
                  <c:v>43004</c:v>
                </c:pt>
                <c:pt idx="458">
                  <c:v>43005</c:v>
                </c:pt>
                <c:pt idx="459">
                  <c:v>43006</c:v>
                </c:pt>
                <c:pt idx="460">
                  <c:v>43007</c:v>
                </c:pt>
                <c:pt idx="461">
                  <c:v>43010</c:v>
                </c:pt>
                <c:pt idx="462">
                  <c:v>43011</c:v>
                </c:pt>
                <c:pt idx="463">
                  <c:v>43012</c:v>
                </c:pt>
                <c:pt idx="464">
                  <c:v>43013</c:v>
                </c:pt>
                <c:pt idx="465">
                  <c:v>43014</c:v>
                </c:pt>
                <c:pt idx="466">
                  <c:v>43017</c:v>
                </c:pt>
                <c:pt idx="467">
                  <c:v>43018</c:v>
                </c:pt>
                <c:pt idx="468">
                  <c:v>43019</c:v>
                </c:pt>
                <c:pt idx="469">
                  <c:v>43020</c:v>
                </c:pt>
                <c:pt idx="470">
                  <c:v>43021</c:v>
                </c:pt>
                <c:pt idx="471">
                  <c:v>43024</c:v>
                </c:pt>
                <c:pt idx="472">
                  <c:v>43025</c:v>
                </c:pt>
                <c:pt idx="473">
                  <c:v>43026</c:v>
                </c:pt>
                <c:pt idx="474">
                  <c:v>43027</c:v>
                </c:pt>
                <c:pt idx="475">
                  <c:v>43028</c:v>
                </c:pt>
                <c:pt idx="476">
                  <c:v>43031</c:v>
                </c:pt>
                <c:pt idx="477">
                  <c:v>43032</c:v>
                </c:pt>
                <c:pt idx="478">
                  <c:v>43033</c:v>
                </c:pt>
                <c:pt idx="479">
                  <c:v>43034</c:v>
                </c:pt>
                <c:pt idx="480">
                  <c:v>43035</c:v>
                </c:pt>
                <c:pt idx="481">
                  <c:v>43038</c:v>
                </c:pt>
                <c:pt idx="482">
                  <c:v>43039</c:v>
                </c:pt>
                <c:pt idx="483">
                  <c:v>43040</c:v>
                </c:pt>
                <c:pt idx="484">
                  <c:v>43041</c:v>
                </c:pt>
                <c:pt idx="485">
                  <c:v>43042</c:v>
                </c:pt>
                <c:pt idx="486">
                  <c:v>43045</c:v>
                </c:pt>
                <c:pt idx="487">
                  <c:v>43046</c:v>
                </c:pt>
                <c:pt idx="488">
                  <c:v>43047</c:v>
                </c:pt>
                <c:pt idx="489">
                  <c:v>43048</c:v>
                </c:pt>
                <c:pt idx="490">
                  <c:v>43049</c:v>
                </c:pt>
                <c:pt idx="491">
                  <c:v>43052</c:v>
                </c:pt>
                <c:pt idx="492">
                  <c:v>43053</c:v>
                </c:pt>
                <c:pt idx="493">
                  <c:v>43054</c:v>
                </c:pt>
                <c:pt idx="494">
                  <c:v>43055</c:v>
                </c:pt>
                <c:pt idx="495">
                  <c:v>43056</c:v>
                </c:pt>
                <c:pt idx="496">
                  <c:v>43059</c:v>
                </c:pt>
                <c:pt idx="497">
                  <c:v>43060</c:v>
                </c:pt>
                <c:pt idx="498">
                  <c:v>43061</c:v>
                </c:pt>
                <c:pt idx="499">
                  <c:v>43062</c:v>
                </c:pt>
                <c:pt idx="500">
                  <c:v>43063</c:v>
                </c:pt>
                <c:pt idx="501">
                  <c:v>43066</c:v>
                </c:pt>
                <c:pt idx="502">
                  <c:v>43067</c:v>
                </c:pt>
                <c:pt idx="503">
                  <c:v>43068</c:v>
                </c:pt>
                <c:pt idx="504">
                  <c:v>43069</c:v>
                </c:pt>
                <c:pt idx="505">
                  <c:v>43070</c:v>
                </c:pt>
                <c:pt idx="506">
                  <c:v>43073</c:v>
                </c:pt>
                <c:pt idx="507">
                  <c:v>43074</c:v>
                </c:pt>
                <c:pt idx="508">
                  <c:v>43075</c:v>
                </c:pt>
                <c:pt idx="509">
                  <c:v>43076</c:v>
                </c:pt>
                <c:pt idx="510">
                  <c:v>43077</c:v>
                </c:pt>
                <c:pt idx="511">
                  <c:v>43080</c:v>
                </c:pt>
                <c:pt idx="512">
                  <c:v>43081</c:v>
                </c:pt>
                <c:pt idx="513">
                  <c:v>43082</c:v>
                </c:pt>
                <c:pt idx="514">
                  <c:v>43083</c:v>
                </c:pt>
                <c:pt idx="515">
                  <c:v>43084</c:v>
                </c:pt>
                <c:pt idx="516">
                  <c:v>43087</c:v>
                </c:pt>
                <c:pt idx="517">
                  <c:v>43088</c:v>
                </c:pt>
                <c:pt idx="518">
                  <c:v>43097</c:v>
                </c:pt>
                <c:pt idx="519">
                  <c:v>43103</c:v>
                </c:pt>
                <c:pt idx="520">
                  <c:v>43109</c:v>
                </c:pt>
                <c:pt idx="521">
                  <c:v>43116</c:v>
                </c:pt>
                <c:pt idx="522">
                  <c:v>43123</c:v>
                </c:pt>
                <c:pt idx="523">
                  <c:v>43130</c:v>
                </c:pt>
                <c:pt idx="524">
                  <c:v>43137</c:v>
                </c:pt>
                <c:pt idx="525">
                  <c:v>43144</c:v>
                </c:pt>
                <c:pt idx="526">
                  <c:v>43151</c:v>
                </c:pt>
                <c:pt idx="527">
                  <c:v>43158</c:v>
                </c:pt>
                <c:pt idx="528">
                  <c:v>43165</c:v>
                </c:pt>
                <c:pt idx="529">
                  <c:v>43172</c:v>
                </c:pt>
                <c:pt idx="530">
                  <c:v>43179</c:v>
                </c:pt>
                <c:pt idx="531">
                  <c:v>43186</c:v>
                </c:pt>
                <c:pt idx="532">
                  <c:v>43195</c:v>
                </c:pt>
                <c:pt idx="533">
                  <c:v>43202</c:v>
                </c:pt>
                <c:pt idx="534">
                  <c:v>43209</c:v>
                </c:pt>
                <c:pt idx="535">
                  <c:v>43216</c:v>
                </c:pt>
                <c:pt idx="536">
                  <c:v>43224</c:v>
                </c:pt>
                <c:pt idx="537">
                  <c:v>43234</c:v>
                </c:pt>
                <c:pt idx="538">
                  <c:v>43238</c:v>
                </c:pt>
                <c:pt idx="539">
                  <c:v>43245</c:v>
                </c:pt>
                <c:pt idx="540">
                  <c:v>43252</c:v>
                </c:pt>
                <c:pt idx="541">
                  <c:v>43259</c:v>
                </c:pt>
                <c:pt idx="542">
                  <c:v>43266</c:v>
                </c:pt>
                <c:pt idx="543">
                  <c:v>43276</c:v>
                </c:pt>
                <c:pt idx="544">
                  <c:v>43280</c:v>
                </c:pt>
                <c:pt idx="545">
                  <c:v>43287</c:v>
                </c:pt>
                <c:pt idx="546">
                  <c:v>43294</c:v>
                </c:pt>
                <c:pt idx="547">
                  <c:v>43301</c:v>
                </c:pt>
                <c:pt idx="548">
                  <c:v>43308</c:v>
                </c:pt>
                <c:pt idx="549">
                  <c:v>43315</c:v>
                </c:pt>
                <c:pt idx="550">
                  <c:v>43322</c:v>
                </c:pt>
                <c:pt idx="551">
                  <c:v>43329</c:v>
                </c:pt>
                <c:pt idx="552">
                  <c:v>43336</c:v>
                </c:pt>
                <c:pt idx="553">
                  <c:v>43343</c:v>
                </c:pt>
                <c:pt idx="554">
                  <c:v>43350</c:v>
                </c:pt>
                <c:pt idx="555">
                  <c:v>43357</c:v>
                </c:pt>
                <c:pt idx="556">
                  <c:v>43364</c:v>
                </c:pt>
                <c:pt idx="557">
                  <c:v>43371</c:v>
                </c:pt>
                <c:pt idx="558">
                  <c:v>43378</c:v>
                </c:pt>
                <c:pt idx="559">
                  <c:v>43385</c:v>
                </c:pt>
                <c:pt idx="560">
                  <c:v>43392</c:v>
                </c:pt>
                <c:pt idx="561">
                  <c:v>43399</c:v>
                </c:pt>
                <c:pt idx="562">
                  <c:v>43406</c:v>
                </c:pt>
                <c:pt idx="563">
                  <c:v>43413</c:v>
                </c:pt>
                <c:pt idx="564">
                  <c:v>43420</c:v>
                </c:pt>
                <c:pt idx="565">
                  <c:v>43427</c:v>
                </c:pt>
                <c:pt idx="566">
                  <c:v>43434</c:v>
                </c:pt>
                <c:pt idx="567">
                  <c:v>43441</c:v>
                </c:pt>
                <c:pt idx="568">
                  <c:v>43448</c:v>
                </c:pt>
                <c:pt idx="569">
                  <c:v>43455</c:v>
                </c:pt>
                <c:pt idx="570">
                  <c:v>43467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43620</c:v>
                </c:pt>
                <c:pt idx="593">
                  <c:v>43628</c:v>
                </c:pt>
                <c:pt idx="594">
                  <c:v>43634</c:v>
                </c:pt>
                <c:pt idx="595">
                  <c:v>43642</c:v>
                </c:pt>
                <c:pt idx="596">
                  <c:v>43649</c:v>
                </c:pt>
                <c:pt idx="597">
                  <c:v>43656</c:v>
                </c:pt>
                <c:pt idx="598">
                  <c:v>43663</c:v>
                </c:pt>
                <c:pt idx="599">
                  <c:v>43670</c:v>
                </c:pt>
                <c:pt idx="600">
                  <c:v>43677</c:v>
                </c:pt>
                <c:pt idx="601">
                  <c:v>43684</c:v>
                </c:pt>
                <c:pt idx="602">
                  <c:v>43691</c:v>
                </c:pt>
                <c:pt idx="603">
                  <c:v>43698</c:v>
                </c:pt>
                <c:pt idx="604">
                  <c:v>43705</c:v>
                </c:pt>
                <c:pt idx="605">
                  <c:v>43712</c:v>
                </c:pt>
                <c:pt idx="606">
                  <c:v>43719</c:v>
                </c:pt>
                <c:pt idx="607">
                  <c:v>43726</c:v>
                </c:pt>
                <c:pt idx="608">
                  <c:v>43733</c:v>
                </c:pt>
                <c:pt idx="609">
                  <c:v>43740</c:v>
                </c:pt>
                <c:pt idx="610">
                  <c:v>43747</c:v>
                </c:pt>
                <c:pt idx="611">
                  <c:v>43754</c:v>
                </c:pt>
                <c:pt idx="612">
                  <c:v>43761</c:v>
                </c:pt>
                <c:pt idx="613">
                  <c:v>43768</c:v>
                </c:pt>
                <c:pt idx="614">
                  <c:v>43775</c:v>
                </c:pt>
                <c:pt idx="615">
                  <c:v>43782</c:v>
                </c:pt>
                <c:pt idx="616">
                  <c:v>43789</c:v>
                </c:pt>
                <c:pt idx="617">
                  <c:v>43796</c:v>
                </c:pt>
                <c:pt idx="618">
                  <c:v>43803</c:v>
                </c:pt>
                <c:pt idx="619">
                  <c:v>43810</c:v>
                </c:pt>
                <c:pt idx="620">
                  <c:v>43817</c:v>
                </c:pt>
                <c:pt idx="621">
                  <c:v>43829</c:v>
                </c:pt>
                <c:pt idx="622">
                  <c:v>43833</c:v>
                </c:pt>
                <c:pt idx="623">
                  <c:v>43839</c:v>
                </c:pt>
                <c:pt idx="624">
                  <c:v>43846</c:v>
                </c:pt>
                <c:pt idx="625">
                  <c:v>43853</c:v>
                </c:pt>
                <c:pt idx="626">
                  <c:v>43860</c:v>
                </c:pt>
                <c:pt idx="627">
                  <c:v>43867</c:v>
                </c:pt>
                <c:pt idx="628">
                  <c:v>43874</c:v>
                </c:pt>
                <c:pt idx="629">
                  <c:v>43881</c:v>
                </c:pt>
                <c:pt idx="630">
                  <c:v>43888</c:v>
                </c:pt>
                <c:pt idx="631">
                  <c:v>43895</c:v>
                </c:pt>
                <c:pt idx="632">
                  <c:v>43902</c:v>
                </c:pt>
                <c:pt idx="633">
                  <c:v>43909</c:v>
                </c:pt>
                <c:pt idx="634">
                  <c:v>43916</c:v>
                </c:pt>
                <c:pt idx="635">
                  <c:v>43923</c:v>
                </c:pt>
                <c:pt idx="636">
                  <c:v>43930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43973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44193</c:v>
                </c:pt>
                <c:pt idx="674">
                  <c:v>44200</c:v>
                </c:pt>
                <c:pt idx="675">
                  <c:v>44204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44330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44568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44708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45065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45426</c:v>
                </c:pt>
                <c:pt idx="850">
                  <c:v>45434</c:v>
                </c:pt>
                <c:pt idx="851">
                  <c:v>45440</c:v>
                </c:pt>
                <c:pt idx="852">
                  <c:v>45447</c:v>
                </c:pt>
                <c:pt idx="853">
                  <c:v>45454</c:v>
                </c:pt>
                <c:pt idx="854">
                  <c:v>45461</c:v>
                </c:pt>
                <c:pt idx="855">
                  <c:v>45469</c:v>
                </c:pt>
                <c:pt idx="856">
                  <c:v>45476</c:v>
                </c:pt>
                <c:pt idx="857">
                  <c:v>45483</c:v>
                </c:pt>
                <c:pt idx="858">
                  <c:v>45490</c:v>
                </c:pt>
                <c:pt idx="859">
                  <c:v>45497</c:v>
                </c:pt>
                <c:pt idx="860">
                  <c:v>45504</c:v>
                </c:pt>
                <c:pt idx="861">
                  <c:v>45511</c:v>
                </c:pt>
                <c:pt idx="862">
                  <c:v>45518</c:v>
                </c:pt>
                <c:pt idx="863">
                  <c:v>45525</c:v>
                </c:pt>
                <c:pt idx="864">
                  <c:v>45532</c:v>
                </c:pt>
                <c:pt idx="865">
                  <c:v>45539</c:v>
                </c:pt>
                <c:pt idx="866">
                  <c:v>45546</c:v>
                </c:pt>
                <c:pt idx="867">
                  <c:v>45553</c:v>
                </c:pt>
                <c:pt idx="868">
                  <c:v>45560</c:v>
                </c:pt>
                <c:pt idx="869">
                  <c:v>45567</c:v>
                </c:pt>
                <c:pt idx="870">
                  <c:v>45574</c:v>
                </c:pt>
                <c:pt idx="871">
                  <c:v>45581</c:v>
                </c:pt>
                <c:pt idx="872">
                  <c:v>45588</c:v>
                </c:pt>
                <c:pt idx="873">
                  <c:v>45595</c:v>
                </c:pt>
                <c:pt idx="874">
                  <c:v>45602</c:v>
                </c:pt>
                <c:pt idx="875">
                  <c:v>45609</c:v>
                </c:pt>
                <c:pt idx="876">
                  <c:v>45616</c:v>
                </c:pt>
                <c:pt idx="877">
                  <c:v>45623</c:v>
                </c:pt>
                <c:pt idx="878">
                  <c:v>45630</c:v>
                </c:pt>
                <c:pt idx="879">
                  <c:v>45637</c:v>
                </c:pt>
                <c:pt idx="880">
                  <c:v>45644</c:v>
                </c:pt>
                <c:pt idx="881">
                  <c:v>45656</c:v>
                </c:pt>
                <c:pt idx="882">
                  <c:v>45660</c:v>
                </c:pt>
                <c:pt idx="883">
                  <c:v>45666</c:v>
                </c:pt>
                <c:pt idx="884">
                  <c:v>45673</c:v>
                </c:pt>
                <c:pt idx="885">
                  <c:v>45680</c:v>
                </c:pt>
                <c:pt idx="886">
                  <c:v>45687</c:v>
                </c:pt>
                <c:pt idx="887">
                  <c:v>45694</c:v>
                </c:pt>
                <c:pt idx="888">
                  <c:v>45701</c:v>
                </c:pt>
                <c:pt idx="889">
                  <c:v>45708</c:v>
                </c:pt>
                <c:pt idx="890">
                  <c:v>45715</c:v>
                </c:pt>
                <c:pt idx="891">
                  <c:v>45722</c:v>
                </c:pt>
                <c:pt idx="892">
                  <c:v>45729</c:v>
                </c:pt>
                <c:pt idx="893">
                  <c:v>45736</c:v>
                </c:pt>
                <c:pt idx="894">
                  <c:v>45743</c:v>
                </c:pt>
                <c:pt idx="895">
                  <c:v>45750</c:v>
                </c:pt>
                <c:pt idx="896">
                  <c:v>45757</c:v>
                </c:pt>
                <c:pt idx="897">
                  <c:v>45764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45807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46021</c:v>
                </c:pt>
                <c:pt idx="934">
                  <c:v>46027</c:v>
                </c:pt>
                <c:pt idx="935">
                  <c:v>46031</c:v>
                </c:pt>
                <c:pt idx="936">
                  <c:v>46038</c:v>
                </c:pt>
                <c:pt idx="937">
                  <c:v>46045</c:v>
                </c:pt>
                <c:pt idx="938">
                  <c:v>46052</c:v>
                </c:pt>
                <c:pt idx="939">
                  <c:v>46059</c:v>
                </c:pt>
                <c:pt idx="940">
                  <c:v>46066</c:v>
                </c:pt>
                <c:pt idx="941">
                  <c:v>46073</c:v>
                </c:pt>
                <c:pt idx="942">
                  <c:v>46080</c:v>
                </c:pt>
                <c:pt idx="943">
                  <c:v>46087</c:v>
                </c:pt>
                <c:pt idx="944">
                  <c:v>46094</c:v>
                </c:pt>
                <c:pt idx="945">
                  <c:v>46101</c:v>
                </c:pt>
                <c:pt idx="946">
                  <c:v>46108</c:v>
                </c:pt>
                <c:pt idx="947">
                  <c:v>46119</c:v>
                </c:pt>
                <c:pt idx="948">
                  <c:v>46122</c:v>
                </c:pt>
                <c:pt idx="949">
                  <c:v>46129</c:v>
                </c:pt>
                <c:pt idx="950">
                  <c:v>46136</c:v>
                </c:pt>
                <c:pt idx="951">
                  <c:v>46146</c:v>
                </c:pt>
                <c:pt idx="952">
                  <c:v>46150</c:v>
                </c:pt>
                <c:pt idx="953">
                  <c:v>46160</c:v>
                </c:pt>
                <c:pt idx="954">
                  <c:v>46164</c:v>
                </c:pt>
                <c:pt idx="955">
                  <c:v>46171</c:v>
                </c:pt>
                <c:pt idx="956">
                  <c:v>46178</c:v>
                </c:pt>
                <c:pt idx="957">
                  <c:v>46185</c:v>
                </c:pt>
                <c:pt idx="958">
                  <c:v>46195</c:v>
                </c:pt>
                <c:pt idx="959">
                  <c:v>46199</c:v>
                </c:pt>
                <c:pt idx="960">
                  <c:v>46206</c:v>
                </c:pt>
                <c:pt idx="961">
                  <c:v>46213</c:v>
                </c:pt>
                <c:pt idx="962">
                  <c:v>46220</c:v>
                </c:pt>
                <c:pt idx="963">
                  <c:v>46227</c:v>
                </c:pt>
                <c:pt idx="964">
                  <c:v>46234</c:v>
                </c:pt>
                <c:pt idx="965">
                  <c:v>46241</c:v>
                </c:pt>
                <c:pt idx="966">
                  <c:v>46248</c:v>
                </c:pt>
                <c:pt idx="967">
                  <c:v>46255</c:v>
                </c:pt>
                <c:pt idx="968">
                  <c:v>46262</c:v>
                </c:pt>
                <c:pt idx="969">
                  <c:v>46269</c:v>
                </c:pt>
                <c:pt idx="970">
                  <c:v>46276</c:v>
                </c:pt>
                <c:pt idx="971">
                  <c:v>46283</c:v>
                </c:pt>
                <c:pt idx="972">
                  <c:v>46290</c:v>
                </c:pt>
                <c:pt idx="973">
                  <c:v>46297</c:v>
                </c:pt>
                <c:pt idx="974">
                  <c:v>46304</c:v>
                </c:pt>
                <c:pt idx="975">
                  <c:v>46311</c:v>
                </c:pt>
                <c:pt idx="976">
                  <c:v>46318</c:v>
                </c:pt>
                <c:pt idx="977">
                  <c:v>46325</c:v>
                </c:pt>
                <c:pt idx="978">
                  <c:v>46332</c:v>
                </c:pt>
                <c:pt idx="979">
                  <c:v>46339</c:v>
                </c:pt>
                <c:pt idx="980">
                  <c:v>46346</c:v>
                </c:pt>
                <c:pt idx="981">
                  <c:v>46353</c:v>
                </c:pt>
                <c:pt idx="982">
                  <c:v>46360</c:v>
                </c:pt>
                <c:pt idx="983">
                  <c:v>46367</c:v>
                </c:pt>
                <c:pt idx="984">
                  <c:v>46374</c:v>
                </c:pt>
                <c:pt idx="985">
                  <c:v>46385</c:v>
                </c:pt>
                <c:pt idx="986">
                  <c:v>46392</c:v>
                </c:pt>
                <c:pt idx="987">
                  <c:v>46398</c:v>
                </c:pt>
                <c:pt idx="988">
                  <c:v>46405</c:v>
                </c:pt>
                <c:pt idx="989">
                  <c:v>46412</c:v>
                </c:pt>
                <c:pt idx="990">
                  <c:v>46419</c:v>
                </c:pt>
                <c:pt idx="991">
                  <c:v>46426</c:v>
                </c:pt>
                <c:pt idx="992">
                  <c:v>46433</c:v>
                </c:pt>
                <c:pt idx="993">
                  <c:v>46440</c:v>
                </c:pt>
                <c:pt idx="994">
                  <c:v>46447</c:v>
                </c:pt>
                <c:pt idx="995">
                  <c:v>46454</c:v>
                </c:pt>
                <c:pt idx="996">
                  <c:v>46461</c:v>
                </c:pt>
                <c:pt idx="997">
                  <c:v>46468</c:v>
                </c:pt>
                <c:pt idx="998">
                  <c:v>46477</c:v>
                </c:pt>
                <c:pt idx="999">
                  <c:v>46482</c:v>
                </c:pt>
                <c:pt idx="1000">
                  <c:v>46489</c:v>
                </c:pt>
                <c:pt idx="1001">
                  <c:v>46496</c:v>
                </c:pt>
                <c:pt idx="1002">
                  <c:v>46503</c:v>
                </c:pt>
                <c:pt idx="1003">
                  <c:v>46510</c:v>
                </c:pt>
                <c:pt idx="1004">
                  <c:v>46518</c:v>
                </c:pt>
                <c:pt idx="1005">
                  <c:v>46526</c:v>
                </c:pt>
                <c:pt idx="1006">
                  <c:v>46532</c:v>
                </c:pt>
                <c:pt idx="1007">
                  <c:v>46539</c:v>
                </c:pt>
                <c:pt idx="1008">
                  <c:v>46546</c:v>
                </c:pt>
                <c:pt idx="1009">
                  <c:v>46553</c:v>
                </c:pt>
                <c:pt idx="1010">
                  <c:v>46560</c:v>
                </c:pt>
                <c:pt idx="1011">
                  <c:v>46568</c:v>
                </c:pt>
                <c:pt idx="1012">
                  <c:v>46575</c:v>
                </c:pt>
                <c:pt idx="1013">
                  <c:v>46582</c:v>
                </c:pt>
                <c:pt idx="1014">
                  <c:v>46589</c:v>
                </c:pt>
                <c:pt idx="1015">
                  <c:v>46596</c:v>
                </c:pt>
                <c:pt idx="1016">
                  <c:v>46603</c:v>
                </c:pt>
                <c:pt idx="1017">
                  <c:v>46610</c:v>
                </c:pt>
                <c:pt idx="1018">
                  <c:v>46617</c:v>
                </c:pt>
                <c:pt idx="1019">
                  <c:v>46624</c:v>
                </c:pt>
                <c:pt idx="1020">
                  <c:v>46631</c:v>
                </c:pt>
                <c:pt idx="1021">
                  <c:v>46638</c:v>
                </c:pt>
                <c:pt idx="1022">
                  <c:v>46645</c:v>
                </c:pt>
                <c:pt idx="1023">
                  <c:v>46652</c:v>
                </c:pt>
                <c:pt idx="1024">
                  <c:v>46659</c:v>
                </c:pt>
                <c:pt idx="1025">
                  <c:v>46666</c:v>
                </c:pt>
                <c:pt idx="1026">
                  <c:v>46673</c:v>
                </c:pt>
                <c:pt idx="1027">
                  <c:v>46680</c:v>
                </c:pt>
                <c:pt idx="1028">
                  <c:v>46687</c:v>
                </c:pt>
                <c:pt idx="1029">
                  <c:v>46694</c:v>
                </c:pt>
                <c:pt idx="1030">
                  <c:v>46701</c:v>
                </c:pt>
                <c:pt idx="1031">
                  <c:v>46708</c:v>
                </c:pt>
                <c:pt idx="1032">
                  <c:v>46715</c:v>
                </c:pt>
                <c:pt idx="1033">
                  <c:v>46722</c:v>
                </c:pt>
                <c:pt idx="1034">
                  <c:v>46729</c:v>
                </c:pt>
                <c:pt idx="1035">
                  <c:v>46736</c:v>
                </c:pt>
                <c:pt idx="1036">
                  <c:v>46743</c:v>
                </c:pt>
                <c:pt idx="1037">
                  <c:v>46750</c:v>
                </c:pt>
                <c:pt idx="1038">
                  <c:v>46757</c:v>
                </c:pt>
                <c:pt idx="1039">
                  <c:v>46764</c:v>
                </c:pt>
                <c:pt idx="1040">
                  <c:v>46771</c:v>
                </c:pt>
                <c:pt idx="1041">
                  <c:v>46778</c:v>
                </c:pt>
                <c:pt idx="1042">
                  <c:v>46785</c:v>
                </c:pt>
                <c:pt idx="1043">
                  <c:v>46792</c:v>
                </c:pt>
                <c:pt idx="1044">
                  <c:v>46799</c:v>
                </c:pt>
                <c:pt idx="1045">
                  <c:v>46806</c:v>
                </c:pt>
                <c:pt idx="1046">
                  <c:v>46813</c:v>
                </c:pt>
                <c:pt idx="1047">
                  <c:v>46820</c:v>
                </c:pt>
                <c:pt idx="1048">
                  <c:v>46827</c:v>
                </c:pt>
                <c:pt idx="1049">
                  <c:v>46834</c:v>
                </c:pt>
                <c:pt idx="1050">
                  <c:v>46841</c:v>
                </c:pt>
                <c:pt idx="1051">
                  <c:v>46848</c:v>
                </c:pt>
                <c:pt idx="1052">
                  <c:v>46855</c:v>
                </c:pt>
                <c:pt idx="1053">
                  <c:v>46863</c:v>
                </c:pt>
                <c:pt idx="1054">
                  <c:v>46870</c:v>
                </c:pt>
                <c:pt idx="1055">
                  <c:v>46877</c:v>
                </c:pt>
                <c:pt idx="1056">
                  <c:v>46884</c:v>
                </c:pt>
                <c:pt idx="1057">
                  <c:v>46891</c:v>
                </c:pt>
                <c:pt idx="1058">
                  <c:v>46899</c:v>
                </c:pt>
                <c:pt idx="1059">
                  <c:v>46905</c:v>
                </c:pt>
                <c:pt idx="1060">
                  <c:v>46912</c:v>
                </c:pt>
                <c:pt idx="1061">
                  <c:v>46919</c:v>
                </c:pt>
                <c:pt idx="1062">
                  <c:v>46926</c:v>
                </c:pt>
                <c:pt idx="1063">
                  <c:v>46933</c:v>
                </c:pt>
                <c:pt idx="1064">
                  <c:v>46940</c:v>
                </c:pt>
                <c:pt idx="1065">
                  <c:v>46947</c:v>
                </c:pt>
                <c:pt idx="1066">
                  <c:v>46954</c:v>
                </c:pt>
                <c:pt idx="1067">
                  <c:v>46961</c:v>
                </c:pt>
                <c:pt idx="1068">
                  <c:v>46968</c:v>
                </c:pt>
                <c:pt idx="1069">
                  <c:v>46975</c:v>
                </c:pt>
                <c:pt idx="1070">
                  <c:v>46982</c:v>
                </c:pt>
                <c:pt idx="1071">
                  <c:v>46989</c:v>
                </c:pt>
                <c:pt idx="1072">
                  <c:v>46996</c:v>
                </c:pt>
                <c:pt idx="1073">
                  <c:v>47003</c:v>
                </c:pt>
                <c:pt idx="1074">
                  <c:v>47010</c:v>
                </c:pt>
                <c:pt idx="1075">
                  <c:v>47017</c:v>
                </c:pt>
                <c:pt idx="1076">
                  <c:v>47024</c:v>
                </c:pt>
                <c:pt idx="1077">
                  <c:v>47031</c:v>
                </c:pt>
                <c:pt idx="1078">
                  <c:v>47038</c:v>
                </c:pt>
                <c:pt idx="1079">
                  <c:v>47045</c:v>
                </c:pt>
                <c:pt idx="1080">
                  <c:v>47052</c:v>
                </c:pt>
                <c:pt idx="1081">
                  <c:v>47059</c:v>
                </c:pt>
                <c:pt idx="1082">
                  <c:v>47066</c:v>
                </c:pt>
                <c:pt idx="1083">
                  <c:v>47073</c:v>
                </c:pt>
                <c:pt idx="1084">
                  <c:v>47080</c:v>
                </c:pt>
                <c:pt idx="1085">
                  <c:v>47087</c:v>
                </c:pt>
                <c:pt idx="1086">
                  <c:v>47094</c:v>
                </c:pt>
                <c:pt idx="1087">
                  <c:v>47101</c:v>
                </c:pt>
                <c:pt idx="1088">
                  <c:v>47108</c:v>
                </c:pt>
                <c:pt idx="1089">
                  <c:v>47116</c:v>
                </c:pt>
                <c:pt idx="1090">
                  <c:v>47123</c:v>
                </c:pt>
                <c:pt idx="1091">
                  <c:v>47130</c:v>
                </c:pt>
                <c:pt idx="1092">
                  <c:v>47137</c:v>
                </c:pt>
                <c:pt idx="1093">
                  <c:v>47144</c:v>
                </c:pt>
                <c:pt idx="1094">
                  <c:v>47151</c:v>
                </c:pt>
                <c:pt idx="1095">
                  <c:v>47158</c:v>
                </c:pt>
                <c:pt idx="1096">
                  <c:v>47165</c:v>
                </c:pt>
                <c:pt idx="1097">
                  <c:v>47172</c:v>
                </c:pt>
                <c:pt idx="1098">
                  <c:v>47179</c:v>
                </c:pt>
                <c:pt idx="1099">
                  <c:v>47186</c:v>
                </c:pt>
                <c:pt idx="1100">
                  <c:v>47193</c:v>
                </c:pt>
                <c:pt idx="1101">
                  <c:v>47200</c:v>
                </c:pt>
                <c:pt idx="1102">
                  <c:v>47211</c:v>
                </c:pt>
                <c:pt idx="1103">
                  <c:v>47214</c:v>
                </c:pt>
                <c:pt idx="1104">
                  <c:v>47221</c:v>
                </c:pt>
                <c:pt idx="1105">
                  <c:v>47228</c:v>
                </c:pt>
                <c:pt idx="1106">
                  <c:v>47235</c:v>
                </c:pt>
                <c:pt idx="1107">
                  <c:v>47242</c:v>
                </c:pt>
                <c:pt idx="1108">
                  <c:v>47252</c:v>
                </c:pt>
                <c:pt idx="1109">
                  <c:v>47256</c:v>
                </c:pt>
                <c:pt idx="1110">
                  <c:v>47263</c:v>
                </c:pt>
                <c:pt idx="1111">
                  <c:v>47270</c:v>
                </c:pt>
                <c:pt idx="1112">
                  <c:v>47277</c:v>
                </c:pt>
                <c:pt idx="1113">
                  <c:v>47284</c:v>
                </c:pt>
                <c:pt idx="1114">
                  <c:v>47294</c:v>
                </c:pt>
                <c:pt idx="1115">
                  <c:v>47298</c:v>
                </c:pt>
                <c:pt idx="1116">
                  <c:v>47305</c:v>
                </c:pt>
                <c:pt idx="1117">
                  <c:v>47312</c:v>
                </c:pt>
                <c:pt idx="1118">
                  <c:v>47319</c:v>
                </c:pt>
                <c:pt idx="1119">
                  <c:v>47326</c:v>
                </c:pt>
                <c:pt idx="1120">
                  <c:v>47333</c:v>
                </c:pt>
                <c:pt idx="1121">
                  <c:v>47340</c:v>
                </c:pt>
                <c:pt idx="1122">
                  <c:v>47347</c:v>
                </c:pt>
                <c:pt idx="1123">
                  <c:v>47354</c:v>
                </c:pt>
                <c:pt idx="1124">
                  <c:v>47361</c:v>
                </c:pt>
                <c:pt idx="1125">
                  <c:v>47368</c:v>
                </c:pt>
                <c:pt idx="1126">
                  <c:v>47375</c:v>
                </c:pt>
                <c:pt idx="1127">
                  <c:v>47382</c:v>
                </c:pt>
                <c:pt idx="1128">
                  <c:v>47389</c:v>
                </c:pt>
                <c:pt idx="1129">
                  <c:v>47396</c:v>
                </c:pt>
                <c:pt idx="1130">
                  <c:v>47403</c:v>
                </c:pt>
                <c:pt idx="1131">
                  <c:v>47410</c:v>
                </c:pt>
                <c:pt idx="1132">
                  <c:v>47417</c:v>
                </c:pt>
                <c:pt idx="1133">
                  <c:v>47424</c:v>
                </c:pt>
                <c:pt idx="1134">
                  <c:v>47431</c:v>
                </c:pt>
                <c:pt idx="1135">
                  <c:v>47438</c:v>
                </c:pt>
                <c:pt idx="1136">
                  <c:v>47445</c:v>
                </c:pt>
                <c:pt idx="1137">
                  <c:v>47452</c:v>
                </c:pt>
                <c:pt idx="1138">
                  <c:v>47459</c:v>
                </c:pt>
                <c:pt idx="1139">
                  <c:v>47466</c:v>
                </c:pt>
                <c:pt idx="1140">
                  <c:v>47473</c:v>
                </c:pt>
                <c:pt idx="1141">
                  <c:v>47485</c:v>
                </c:pt>
                <c:pt idx="1142">
                  <c:v>47490</c:v>
                </c:pt>
                <c:pt idx="1143">
                  <c:v>47497</c:v>
                </c:pt>
                <c:pt idx="1144">
                  <c:v>47504</c:v>
                </c:pt>
                <c:pt idx="1145">
                  <c:v>47511</c:v>
                </c:pt>
                <c:pt idx="1146">
                  <c:v>47518</c:v>
                </c:pt>
                <c:pt idx="1147">
                  <c:v>47525</c:v>
                </c:pt>
                <c:pt idx="1148">
                  <c:v>47532</c:v>
                </c:pt>
                <c:pt idx="1149">
                  <c:v>47539</c:v>
                </c:pt>
                <c:pt idx="1150">
                  <c:v>47546</c:v>
                </c:pt>
                <c:pt idx="1151">
                  <c:v>47553</c:v>
                </c:pt>
                <c:pt idx="1152">
                  <c:v>47560</c:v>
                </c:pt>
                <c:pt idx="1153">
                  <c:v>47567</c:v>
                </c:pt>
                <c:pt idx="1154">
                  <c:v>47574</c:v>
                </c:pt>
                <c:pt idx="1155">
                  <c:v>47581</c:v>
                </c:pt>
                <c:pt idx="1156">
                  <c:v>47588</c:v>
                </c:pt>
                <c:pt idx="1157">
                  <c:v>47597</c:v>
                </c:pt>
                <c:pt idx="1158">
                  <c:v>47602</c:v>
                </c:pt>
                <c:pt idx="1159">
                  <c:v>47609</c:v>
                </c:pt>
                <c:pt idx="1160">
                  <c:v>47616</c:v>
                </c:pt>
                <c:pt idx="1161">
                  <c:v>47623</c:v>
                </c:pt>
                <c:pt idx="1162">
                  <c:v>47630</c:v>
                </c:pt>
                <c:pt idx="1163">
                  <c:v>47638</c:v>
                </c:pt>
                <c:pt idx="1164">
                  <c:v>47646</c:v>
                </c:pt>
                <c:pt idx="1165">
                  <c:v>47652</c:v>
                </c:pt>
                <c:pt idx="1166">
                  <c:v>47660</c:v>
                </c:pt>
                <c:pt idx="1167">
                  <c:v>47667</c:v>
                </c:pt>
                <c:pt idx="1168">
                  <c:v>47674</c:v>
                </c:pt>
                <c:pt idx="1169">
                  <c:v>47681</c:v>
                </c:pt>
                <c:pt idx="1170">
                  <c:v>47688</c:v>
                </c:pt>
                <c:pt idx="1171">
                  <c:v>47695</c:v>
                </c:pt>
                <c:pt idx="1172">
                  <c:v>47702</c:v>
                </c:pt>
                <c:pt idx="1173">
                  <c:v>47709</c:v>
                </c:pt>
                <c:pt idx="1174">
                  <c:v>47716</c:v>
                </c:pt>
                <c:pt idx="1175">
                  <c:v>47723</c:v>
                </c:pt>
                <c:pt idx="1176">
                  <c:v>47730</c:v>
                </c:pt>
                <c:pt idx="1177">
                  <c:v>47737</c:v>
                </c:pt>
                <c:pt idx="1178">
                  <c:v>47744</c:v>
                </c:pt>
                <c:pt idx="1179">
                  <c:v>47751</c:v>
                </c:pt>
                <c:pt idx="1180">
                  <c:v>47758</c:v>
                </c:pt>
                <c:pt idx="1181">
                  <c:v>47765</c:v>
                </c:pt>
                <c:pt idx="1182">
                  <c:v>47772</c:v>
                </c:pt>
                <c:pt idx="1183">
                  <c:v>47779</c:v>
                </c:pt>
                <c:pt idx="1184">
                  <c:v>47786</c:v>
                </c:pt>
                <c:pt idx="1185">
                  <c:v>47793</c:v>
                </c:pt>
                <c:pt idx="1186">
                  <c:v>47800</c:v>
                </c:pt>
                <c:pt idx="1187">
                  <c:v>47807</c:v>
                </c:pt>
                <c:pt idx="1188">
                  <c:v>47814</c:v>
                </c:pt>
                <c:pt idx="1189">
                  <c:v>47821</c:v>
                </c:pt>
                <c:pt idx="1190">
                  <c:v>47828</c:v>
                </c:pt>
                <c:pt idx="1191">
                  <c:v>47835</c:v>
                </c:pt>
                <c:pt idx="1192">
                  <c:v>47847</c:v>
                </c:pt>
                <c:pt idx="1193">
                  <c:v>47851</c:v>
                </c:pt>
                <c:pt idx="1194">
                  <c:v>47857</c:v>
                </c:pt>
                <c:pt idx="1195">
                  <c:v>47864</c:v>
                </c:pt>
                <c:pt idx="1196">
                  <c:v>47871</c:v>
                </c:pt>
                <c:pt idx="1197">
                  <c:v>47878</c:v>
                </c:pt>
                <c:pt idx="1198">
                  <c:v>47885</c:v>
                </c:pt>
                <c:pt idx="1199">
                  <c:v>47892</c:v>
                </c:pt>
                <c:pt idx="1200">
                  <c:v>47899</c:v>
                </c:pt>
                <c:pt idx="1201">
                  <c:v>47906</c:v>
                </c:pt>
                <c:pt idx="1202">
                  <c:v>47913</c:v>
                </c:pt>
                <c:pt idx="1203">
                  <c:v>47920</c:v>
                </c:pt>
                <c:pt idx="1204">
                  <c:v>47927</c:v>
                </c:pt>
                <c:pt idx="1205">
                  <c:v>47934</c:v>
                </c:pt>
                <c:pt idx="1206">
                  <c:v>47941</c:v>
                </c:pt>
                <c:pt idx="1207">
                  <c:v>47948</c:v>
                </c:pt>
                <c:pt idx="1208">
                  <c:v>47955</c:v>
                </c:pt>
                <c:pt idx="1209">
                  <c:v>47962</c:v>
                </c:pt>
                <c:pt idx="1210">
                  <c:v>47970</c:v>
                </c:pt>
                <c:pt idx="1211">
                  <c:v>47976</c:v>
                </c:pt>
                <c:pt idx="1212">
                  <c:v>47983</c:v>
                </c:pt>
                <c:pt idx="1213">
                  <c:v>47991</c:v>
                </c:pt>
                <c:pt idx="1214">
                  <c:v>47997</c:v>
                </c:pt>
                <c:pt idx="1215">
                  <c:v>48004</c:v>
                </c:pt>
                <c:pt idx="1216">
                  <c:v>48011</c:v>
                </c:pt>
                <c:pt idx="1217">
                  <c:v>48018</c:v>
                </c:pt>
                <c:pt idx="1218">
                  <c:v>48025</c:v>
                </c:pt>
                <c:pt idx="1219">
                  <c:v>48032</c:v>
                </c:pt>
                <c:pt idx="1220">
                  <c:v>48039</c:v>
                </c:pt>
                <c:pt idx="1221">
                  <c:v>48046</c:v>
                </c:pt>
                <c:pt idx="1222">
                  <c:v>48053</c:v>
                </c:pt>
                <c:pt idx="1223">
                  <c:v>48060</c:v>
                </c:pt>
                <c:pt idx="1224">
                  <c:v>48067</c:v>
                </c:pt>
                <c:pt idx="1225">
                  <c:v>48074</c:v>
                </c:pt>
                <c:pt idx="1226">
                  <c:v>48081</c:v>
                </c:pt>
                <c:pt idx="1227">
                  <c:v>48088</c:v>
                </c:pt>
                <c:pt idx="1228">
                  <c:v>48095</c:v>
                </c:pt>
                <c:pt idx="1229">
                  <c:v>48102</c:v>
                </c:pt>
                <c:pt idx="1230">
                  <c:v>48109</c:v>
                </c:pt>
                <c:pt idx="1231">
                  <c:v>48116</c:v>
                </c:pt>
                <c:pt idx="1232">
                  <c:v>48123</c:v>
                </c:pt>
                <c:pt idx="1233">
                  <c:v>48130</c:v>
                </c:pt>
                <c:pt idx="1234">
                  <c:v>48137</c:v>
                </c:pt>
                <c:pt idx="1235">
                  <c:v>48144</c:v>
                </c:pt>
                <c:pt idx="1236">
                  <c:v>48151</c:v>
                </c:pt>
                <c:pt idx="1237">
                  <c:v>48158</c:v>
                </c:pt>
                <c:pt idx="1238">
                  <c:v>48165</c:v>
                </c:pt>
                <c:pt idx="1239">
                  <c:v>48172</c:v>
                </c:pt>
                <c:pt idx="1240">
                  <c:v>48179</c:v>
                </c:pt>
                <c:pt idx="1241">
                  <c:v>48186</c:v>
                </c:pt>
                <c:pt idx="1242">
                  <c:v>48193</c:v>
                </c:pt>
                <c:pt idx="1243">
                  <c:v>48200</c:v>
                </c:pt>
                <c:pt idx="1244">
                  <c:v>48212</c:v>
                </c:pt>
                <c:pt idx="1245">
                  <c:v>48218</c:v>
                </c:pt>
                <c:pt idx="1246">
                  <c:v>48222</c:v>
                </c:pt>
                <c:pt idx="1247">
                  <c:v>48229</c:v>
                </c:pt>
                <c:pt idx="1248">
                  <c:v>48236</c:v>
                </c:pt>
                <c:pt idx="1249">
                  <c:v>48243</c:v>
                </c:pt>
                <c:pt idx="1250">
                  <c:v>48250</c:v>
                </c:pt>
                <c:pt idx="1251">
                  <c:v>48257</c:v>
                </c:pt>
                <c:pt idx="1252">
                  <c:v>48264</c:v>
                </c:pt>
                <c:pt idx="1253">
                  <c:v>48271</c:v>
                </c:pt>
                <c:pt idx="1254">
                  <c:v>48278</c:v>
                </c:pt>
                <c:pt idx="1255">
                  <c:v>48285</c:v>
                </c:pt>
                <c:pt idx="1256">
                  <c:v>48292</c:v>
                </c:pt>
                <c:pt idx="1257">
                  <c:v>48303</c:v>
                </c:pt>
                <c:pt idx="1258">
                  <c:v>48306</c:v>
                </c:pt>
                <c:pt idx="1259">
                  <c:v>48313</c:v>
                </c:pt>
                <c:pt idx="1260">
                  <c:v>48320</c:v>
                </c:pt>
                <c:pt idx="1261">
                  <c:v>48327</c:v>
                </c:pt>
                <c:pt idx="1262">
                  <c:v>48334</c:v>
                </c:pt>
                <c:pt idx="1263">
                  <c:v>48344</c:v>
                </c:pt>
                <c:pt idx="1264">
                  <c:v>48348</c:v>
                </c:pt>
                <c:pt idx="1265">
                  <c:v>48355</c:v>
                </c:pt>
                <c:pt idx="1266">
                  <c:v>48362</c:v>
                </c:pt>
                <c:pt idx="1267">
                  <c:v>48369</c:v>
                </c:pt>
                <c:pt idx="1268">
                  <c:v>48376</c:v>
                </c:pt>
                <c:pt idx="1269">
                  <c:v>48383</c:v>
                </c:pt>
                <c:pt idx="1270">
                  <c:v>48393</c:v>
                </c:pt>
                <c:pt idx="1271">
                  <c:v>48397</c:v>
                </c:pt>
                <c:pt idx="1272">
                  <c:v>48404</c:v>
                </c:pt>
                <c:pt idx="1273">
                  <c:v>48411</c:v>
                </c:pt>
                <c:pt idx="1274">
                  <c:v>48418</c:v>
                </c:pt>
                <c:pt idx="1275">
                  <c:v>48425</c:v>
                </c:pt>
                <c:pt idx="1276">
                  <c:v>48432</c:v>
                </c:pt>
                <c:pt idx="1277">
                  <c:v>48439</c:v>
                </c:pt>
                <c:pt idx="1278">
                  <c:v>48446</c:v>
                </c:pt>
                <c:pt idx="1279">
                  <c:v>48453</c:v>
                </c:pt>
                <c:pt idx="1280">
                  <c:v>48460</c:v>
                </c:pt>
                <c:pt idx="1281">
                  <c:v>48467</c:v>
                </c:pt>
                <c:pt idx="1282">
                  <c:v>48474</c:v>
                </c:pt>
                <c:pt idx="1283">
                  <c:v>48481</c:v>
                </c:pt>
                <c:pt idx="1284">
                  <c:v>48488</c:v>
                </c:pt>
                <c:pt idx="1285">
                  <c:v>48495</c:v>
                </c:pt>
                <c:pt idx="1286">
                  <c:v>48502</c:v>
                </c:pt>
                <c:pt idx="1287">
                  <c:v>48509</c:v>
                </c:pt>
                <c:pt idx="1288">
                  <c:v>48516</c:v>
                </c:pt>
                <c:pt idx="1289">
                  <c:v>48523</c:v>
                </c:pt>
                <c:pt idx="1290">
                  <c:v>48530</c:v>
                </c:pt>
                <c:pt idx="1291">
                  <c:v>48537</c:v>
                </c:pt>
                <c:pt idx="1292">
                  <c:v>48544</c:v>
                </c:pt>
                <c:pt idx="1293">
                  <c:v>48551</c:v>
                </c:pt>
                <c:pt idx="1294">
                  <c:v>48558</c:v>
                </c:pt>
                <c:pt idx="1295">
                  <c:v>48565</c:v>
                </c:pt>
                <c:pt idx="1296">
                  <c:v>48575</c:v>
                </c:pt>
                <c:pt idx="1297">
                  <c:v>48582</c:v>
                </c:pt>
                <c:pt idx="1298">
                  <c:v>48589</c:v>
                </c:pt>
                <c:pt idx="1299">
                  <c:v>48593</c:v>
                </c:pt>
                <c:pt idx="1300">
                  <c:v>48600</c:v>
                </c:pt>
                <c:pt idx="1301">
                  <c:v>48607</c:v>
                </c:pt>
                <c:pt idx="1302">
                  <c:v>48614</c:v>
                </c:pt>
                <c:pt idx="1303">
                  <c:v>48621</c:v>
                </c:pt>
                <c:pt idx="1304">
                  <c:v>48628</c:v>
                </c:pt>
                <c:pt idx="1305">
                  <c:v>48635</c:v>
                </c:pt>
                <c:pt idx="1306">
                  <c:v>48642</c:v>
                </c:pt>
                <c:pt idx="1307">
                  <c:v>48649</c:v>
                </c:pt>
                <c:pt idx="1308">
                  <c:v>48656</c:v>
                </c:pt>
                <c:pt idx="1309">
                  <c:v>48663</c:v>
                </c:pt>
                <c:pt idx="1310">
                  <c:v>48670</c:v>
                </c:pt>
                <c:pt idx="1311">
                  <c:v>48677</c:v>
                </c:pt>
                <c:pt idx="1312">
                  <c:v>48688</c:v>
                </c:pt>
                <c:pt idx="1313">
                  <c:v>48691</c:v>
                </c:pt>
                <c:pt idx="1314">
                  <c:v>48698</c:v>
                </c:pt>
                <c:pt idx="1315">
                  <c:v>48705</c:v>
                </c:pt>
                <c:pt idx="1316">
                  <c:v>48712</c:v>
                </c:pt>
                <c:pt idx="1317">
                  <c:v>48719</c:v>
                </c:pt>
                <c:pt idx="1318">
                  <c:v>48729</c:v>
                </c:pt>
                <c:pt idx="1319">
                  <c:v>48733</c:v>
                </c:pt>
                <c:pt idx="1320">
                  <c:v>48740</c:v>
                </c:pt>
                <c:pt idx="1321">
                  <c:v>48747</c:v>
                </c:pt>
                <c:pt idx="1322">
                  <c:v>48757</c:v>
                </c:pt>
                <c:pt idx="1323">
                  <c:v>48761</c:v>
                </c:pt>
                <c:pt idx="1324">
                  <c:v>48768</c:v>
                </c:pt>
                <c:pt idx="1325">
                  <c:v>48775</c:v>
                </c:pt>
                <c:pt idx="1326">
                  <c:v>48782</c:v>
                </c:pt>
                <c:pt idx="1327">
                  <c:v>48789</c:v>
                </c:pt>
                <c:pt idx="1328">
                  <c:v>48796</c:v>
                </c:pt>
                <c:pt idx="1329">
                  <c:v>48803</c:v>
                </c:pt>
                <c:pt idx="1330">
                  <c:v>48810</c:v>
                </c:pt>
                <c:pt idx="1331">
                  <c:v>48817</c:v>
                </c:pt>
                <c:pt idx="1332">
                  <c:v>48824</c:v>
                </c:pt>
                <c:pt idx="1333">
                  <c:v>48831</c:v>
                </c:pt>
                <c:pt idx="1334">
                  <c:v>48838</c:v>
                </c:pt>
                <c:pt idx="1335">
                  <c:v>48845</c:v>
                </c:pt>
                <c:pt idx="1336">
                  <c:v>48852</c:v>
                </c:pt>
                <c:pt idx="1337">
                  <c:v>48859</c:v>
                </c:pt>
                <c:pt idx="1338">
                  <c:v>48866</c:v>
                </c:pt>
                <c:pt idx="1339">
                  <c:v>48873</c:v>
                </c:pt>
                <c:pt idx="1340">
                  <c:v>48880</c:v>
                </c:pt>
                <c:pt idx="1341">
                  <c:v>48887</c:v>
                </c:pt>
                <c:pt idx="1342">
                  <c:v>48894</c:v>
                </c:pt>
                <c:pt idx="1343">
                  <c:v>48901</c:v>
                </c:pt>
                <c:pt idx="1344">
                  <c:v>48908</c:v>
                </c:pt>
                <c:pt idx="1345">
                  <c:v>48915</c:v>
                </c:pt>
                <c:pt idx="1346">
                  <c:v>48922</c:v>
                </c:pt>
                <c:pt idx="1347">
                  <c:v>48929</c:v>
                </c:pt>
                <c:pt idx="1348">
                  <c:v>48936</c:v>
                </c:pt>
                <c:pt idx="1349">
                  <c:v>48943</c:v>
                </c:pt>
                <c:pt idx="1350">
                  <c:v>48953</c:v>
                </c:pt>
                <c:pt idx="1351">
                  <c:v>48957</c:v>
                </c:pt>
                <c:pt idx="1352">
                  <c:v>48964</c:v>
                </c:pt>
                <c:pt idx="1353">
                  <c:v>48971</c:v>
                </c:pt>
                <c:pt idx="1354">
                  <c:v>48978</c:v>
                </c:pt>
                <c:pt idx="1355">
                  <c:v>48985</c:v>
                </c:pt>
                <c:pt idx="1356">
                  <c:v>48992</c:v>
                </c:pt>
                <c:pt idx="1357">
                  <c:v>48999</c:v>
                </c:pt>
                <c:pt idx="1358">
                  <c:v>49006</c:v>
                </c:pt>
                <c:pt idx="1359">
                  <c:v>49013</c:v>
                </c:pt>
                <c:pt idx="1360">
                  <c:v>49020</c:v>
                </c:pt>
                <c:pt idx="1361">
                  <c:v>49027</c:v>
                </c:pt>
                <c:pt idx="1362">
                  <c:v>49034</c:v>
                </c:pt>
                <c:pt idx="1363">
                  <c:v>49045</c:v>
                </c:pt>
                <c:pt idx="1364">
                  <c:v>49048</c:v>
                </c:pt>
                <c:pt idx="1365">
                  <c:v>49055</c:v>
                </c:pt>
                <c:pt idx="1366">
                  <c:v>49062</c:v>
                </c:pt>
                <c:pt idx="1367">
                  <c:v>49069</c:v>
                </c:pt>
                <c:pt idx="1368">
                  <c:v>49076</c:v>
                </c:pt>
                <c:pt idx="1369">
                  <c:v>49086</c:v>
                </c:pt>
                <c:pt idx="1370">
                  <c:v>49090</c:v>
                </c:pt>
                <c:pt idx="1371">
                  <c:v>49097</c:v>
                </c:pt>
                <c:pt idx="1372">
                  <c:v>49104</c:v>
                </c:pt>
                <c:pt idx="1373">
                  <c:v>49111</c:v>
                </c:pt>
                <c:pt idx="1374">
                  <c:v>49121</c:v>
                </c:pt>
                <c:pt idx="1375">
                  <c:v>49125</c:v>
                </c:pt>
                <c:pt idx="1376">
                  <c:v>49132</c:v>
                </c:pt>
                <c:pt idx="1377">
                  <c:v>49139</c:v>
                </c:pt>
                <c:pt idx="1378">
                  <c:v>49146</c:v>
                </c:pt>
                <c:pt idx="1379">
                  <c:v>49153</c:v>
                </c:pt>
                <c:pt idx="1380">
                  <c:v>49160</c:v>
                </c:pt>
                <c:pt idx="1381">
                  <c:v>49167</c:v>
                </c:pt>
                <c:pt idx="1382">
                  <c:v>49174</c:v>
                </c:pt>
                <c:pt idx="1383">
                  <c:v>49181</c:v>
                </c:pt>
                <c:pt idx="1384">
                  <c:v>49188</c:v>
                </c:pt>
                <c:pt idx="1385">
                  <c:v>49195</c:v>
                </c:pt>
                <c:pt idx="1386">
                  <c:v>49202</c:v>
                </c:pt>
                <c:pt idx="1387">
                  <c:v>49209</c:v>
                </c:pt>
                <c:pt idx="1388">
                  <c:v>49216</c:v>
                </c:pt>
                <c:pt idx="1389">
                  <c:v>49223</c:v>
                </c:pt>
                <c:pt idx="1390">
                  <c:v>49230</c:v>
                </c:pt>
                <c:pt idx="1391">
                  <c:v>49237</c:v>
                </c:pt>
                <c:pt idx="1392">
                  <c:v>49244</c:v>
                </c:pt>
                <c:pt idx="1393">
                  <c:v>49251</c:v>
                </c:pt>
                <c:pt idx="1394">
                  <c:v>49258</c:v>
                </c:pt>
                <c:pt idx="1395">
                  <c:v>49265</c:v>
                </c:pt>
                <c:pt idx="1396">
                  <c:v>49272</c:v>
                </c:pt>
                <c:pt idx="1397">
                  <c:v>49279</c:v>
                </c:pt>
                <c:pt idx="1398">
                  <c:v>49286</c:v>
                </c:pt>
                <c:pt idx="1399">
                  <c:v>49293</c:v>
                </c:pt>
                <c:pt idx="1400">
                  <c:v>49300</c:v>
                </c:pt>
                <c:pt idx="1401">
                  <c:v>49307</c:v>
                </c:pt>
                <c:pt idx="1402">
                  <c:v>49314</c:v>
                </c:pt>
                <c:pt idx="1403">
                  <c:v>49321</c:v>
                </c:pt>
                <c:pt idx="1404">
                  <c:v>49328</c:v>
                </c:pt>
                <c:pt idx="1405">
                  <c:v>49335</c:v>
                </c:pt>
                <c:pt idx="1406">
                  <c:v>49342</c:v>
                </c:pt>
                <c:pt idx="1407">
                  <c:v>49349</c:v>
                </c:pt>
                <c:pt idx="1408">
                  <c:v>49356</c:v>
                </c:pt>
                <c:pt idx="1409">
                  <c:v>49363</c:v>
                </c:pt>
                <c:pt idx="1410">
                  <c:v>49370</c:v>
                </c:pt>
                <c:pt idx="1411">
                  <c:v>49377</c:v>
                </c:pt>
                <c:pt idx="1412">
                  <c:v>49384</c:v>
                </c:pt>
                <c:pt idx="1413">
                  <c:v>49395</c:v>
                </c:pt>
                <c:pt idx="1414">
                  <c:v>49398</c:v>
                </c:pt>
                <c:pt idx="1415">
                  <c:v>49405</c:v>
                </c:pt>
                <c:pt idx="1416">
                  <c:v>49412</c:v>
                </c:pt>
                <c:pt idx="1417">
                  <c:v>49419</c:v>
                </c:pt>
                <c:pt idx="1418">
                  <c:v>49426</c:v>
                </c:pt>
                <c:pt idx="1419">
                  <c:v>49436</c:v>
                </c:pt>
                <c:pt idx="1420">
                  <c:v>49440</c:v>
                </c:pt>
                <c:pt idx="1421">
                  <c:v>49447</c:v>
                </c:pt>
                <c:pt idx="1422">
                  <c:v>49454</c:v>
                </c:pt>
                <c:pt idx="1423">
                  <c:v>49461</c:v>
                </c:pt>
                <c:pt idx="1424">
                  <c:v>49468</c:v>
                </c:pt>
                <c:pt idx="1425">
                  <c:v>49475</c:v>
                </c:pt>
                <c:pt idx="1426">
                  <c:v>49485</c:v>
                </c:pt>
                <c:pt idx="1427">
                  <c:v>49489</c:v>
                </c:pt>
                <c:pt idx="1428">
                  <c:v>49496</c:v>
                </c:pt>
                <c:pt idx="1429">
                  <c:v>49503</c:v>
                </c:pt>
                <c:pt idx="1430">
                  <c:v>49510</c:v>
                </c:pt>
                <c:pt idx="1431">
                  <c:v>49517</c:v>
                </c:pt>
                <c:pt idx="1432">
                  <c:v>49524</c:v>
                </c:pt>
                <c:pt idx="1433">
                  <c:v>49531</c:v>
                </c:pt>
                <c:pt idx="1434">
                  <c:v>49538</c:v>
                </c:pt>
                <c:pt idx="1435">
                  <c:v>49545</c:v>
                </c:pt>
                <c:pt idx="1436">
                  <c:v>49552</c:v>
                </c:pt>
                <c:pt idx="1437">
                  <c:v>49559</c:v>
                </c:pt>
                <c:pt idx="1438">
                  <c:v>49566</c:v>
                </c:pt>
                <c:pt idx="1439">
                  <c:v>49573</c:v>
                </c:pt>
                <c:pt idx="1440">
                  <c:v>49580</c:v>
                </c:pt>
                <c:pt idx="1441">
                  <c:v>49587</c:v>
                </c:pt>
                <c:pt idx="1442">
                  <c:v>49594</c:v>
                </c:pt>
                <c:pt idx="1443">
                  <c:v>49601</c:v>
                </c:pt>
                <c:pt idx="1444">
                  <c:v>49608</c:v>
                </c:pt>
                <c:pt idx="1445">
                  <c:v>49615</c:v>
                </c:pt>
                <c:pt idx="1446">
                  <c:v>49622</c:v>
                </c:pt>
                <c:pt idx="1447">
                  <c:v>49629</c:v>
                </c:pt>
                <c:pt idx="1448">
                  <c:v>49636</c:v>
                </c:pt>
                <c:pt idx="1449">
                  <c:v>49643</c:v>
                </c:pt>
                <c:pt idx="1450">
                  <c:v>49650</c:v>
                </c:pt>
                <c:pt idx="1451">
                  <c:v>49657</c:v>
                </c:pt>
                <c:pt idx="1452">
                  <c:v>49664</c:v>
                </c:pt>
                <c:pt idx="1453">
                  <c:v>49676</c:v>
                </c:pt>
                <c:pt idx="1454">
                  <c:v>49681</c:v>
                </c:pt>
                <c:pt idx="1455">
                  <c:v>49688</c:v>
                </c:pt>
                <c:pt idx="1456">
                  <c:v>49695</c:v>
                </c:pt>
                <c:pt idx="1457">
                  <c:v>49702</c:v>
                </c:pt>
                <c:pt idx="1458">
                  <c:v>49709</c:v>
                </c:pt>
                <c:pt idx="1459">
                  <c:v>49716</c:v>
                </c:pt>
                <c:pt idx="1460">
                  <c:v>49723</c:v>
                </c:pt>
                <c:pt idx="1461">
                  <c:v>49730</c:v>
                </c:pt>
                <c:pt idx="1462">
                  <c:v>49737</c:v>
                </c:pt>
                <c:pt idx="1463">
                  <c:v>49744</c:v>
                </c:pt>
                <c:pt idx="1464">
                  <c:v>49751</c:v>
                </c:pt>
                <c:pt idx="1465">
                  <c:v>49758</c:v>
                </c:pt>
                <c:pt idx="1466">
                  <c:v>49765</c:v>
                </c:pt>
                <c:pt idx="1467">
                  <c:v>49772</c:v>
                </c:pt>
                <c:pt idx="1468">
                  <c:v>49781</c:v>
                </c:pt>
                <c:pt idx="1469">
                  <c:v>49786</c:v>
                </c:pt>
                <c:pt idx="1470">
                  <c:v>49793</c:v>
                </c:pt>
                <c:pt idx="1471">
                  <c:v>49801</c:v>
                </c:pt>
                <c:pt idx="1472">
                  <c:v>49808</c:v>
                </c:pt>
                <c:pt idx="1473">
                  <c:v>49815</c:v>
                </c:pt>
                <c:pt idx="1474">
                  <c:v>49822</c:v>
                </c:pt>
                <c:pt idx="1475">
                  <c:v>49830</c:v>
                </c:pt>
                <c:pt idx="1476">
                  <c:v>49836</c:v>
                </c:pt>
                <c:pt idx="1477">
                  <c:v>49843</c:v>
                </c:pt>
                <c:pt idx="1478">
                  <c:v>49851</c:v>
                </c:pt>
                <c:pt idx="1479">
                  <c:v>49858</c:v>
                </c:pt>
                <c:pt idx="1480">
                  <c:v>49865</c:v>
                </c:pt>
                <c:pt idx="1481">
                  <c:v>49872</c:v>
                </c:pt>
                <c:pt idx="1482">
                  <c:v>49879</c:v>
                </c:pt>
                <c:pt idx="1483">
                  <c:v>49886</c:v>
                </c:pt>
                <c:pt idx="1484">
                  <c:v>49893</c:v>
                </c:pt>
                <c:pt idx="1485">
                  <c:v>49900</c:v>
                </c:pt>
                <c:pt idx="1486">
                  <c:v>49907</c:v>
                </c:pt>
                <c:pt idx="1487">
                  <c:v>49914</c:v>
                </c:pt>
                <c:pt idx="1488">
                  <c:v>49921</c:v>
                </c:pt>
                <c:pt idx="1489">
                  <c:v>49928</c:v>
                </c:pt>
                <c:pt idx="1490">
                  <c:v>49935</c:v>
                </c:pt>
                <c:pt idx="1491">
                  <c:v>49942</c:v>
                </c:pt>
                <c:pt idx="1492">
                  <c:v>49949</c:v>
                </c:pt>
                <c:pt idx="1493">
                  <c:v>49956</c:v>
                </c:pt>
                <c:pt idx="1494">
                  <c:v>49963</c:v>
                </c:pt>
                <c:pt idx="1495">
                  <c:v>49970</c:v>
                </c:pt>
                <c:pt idx="1496">
                  <c:v>49977</c:v>
                </c:pt>
                <c:pt idx="1497">
                  <c:v>49984</c:v>
                </c:pt>
                <c:pt idx="1498">
                  <c:v>49991</c:v>
                </c:pt>
                <c:pt idx="1499">
                  <c:v>49998</c:v>
                </c:pt>
                <c:pt idx="1500">
                  <c:v>50005</c:v>
                </c:pt>
                <c:pt idx="1501">
                  <c:v>50012</c:v>
                </c:pt>
                <c:pt idx="1502">
                  <c:v>50019</c:v>
                </c:pt>
                <c:pt idx="1503">
                  <c:v>50026</c:v>
                </c:pt>
                <c:pt idx="1504">
                  <c:v>50038</c:v>
                </c:pt>
                <c:pt idx="1505">
                  <c:v>50042</c:v>
                </c:pt>
                <c:pt idx="1506">
                  <c:v>50048</c:v>
                </c:pt>
                <c:pt idx="1507">
                  <c:v>50054</c:v>
                </c:pt>
                <c:pt idx="1508">
                  <c:v>50061</c:v>
                </c:pt>
                <c:pt idx="1509">
                  <c:v>50068</c:v>
                </c:pt>
                <c:pt idx="1510">
                  <c:v>50075</c:v>
                </c:pt>
                <c:pt idx="1511">
                  <c:v>50082</c:v>
                </c:pt>
                <c:pt idx="1512">
                  <c:v>50089</c:v>
                </c:pt>
                <c:pt idx="1513">
                  <c:v>50096</c:v>
                </c:pt>
                <c:pt idx="1514">
                  <c:v>50103</c:v>
                </c:pt>
                <c:pt idx="1515">
                  <c:v>50110</c:v>
                </c:pt>
                <c:pt idx="1516">
                  <c:v>50117</c:v>
                </c:pt>
                <c:pt idx="1517">
                  <c:v>50124</c:v>
                </c:pt>
                <c:pt idx="1518">
                  <c:v>50131</c:v>
                </c:pt>
                <c:pt idx="1519">
                  <c:v>50139</c:v>
                </c:pt>
                <c:pt idx="1520">
                  <c:v>50146</c:v>
                </c:pt>
                <c:pt idx="1521">
                  <c:v>50153</c:v>
                </c:pt>
                <c:pt idx="1522">
                  <c:v>50160</c:v>
                </c:pt>
                <c:pt idx="1523">
                  <c:v>50167</c:v>
                </c:pt>
                <c:pt idx="1524">
                  <c:v>50175</c:v>
                </c:pt>
                <c:pt idx="1525">
                  <c:v>50181</c:v>
                </c:pt>
                <c:pt idx="1526">
                  <c:v>50188</c:v>
                </c:pt>
                <c:pt idx="1527">
                  <c:v>50195</c:v>
                </c:pt>
                <c:pt idx="1528">
                  <c:v>50202</c:v>
                </c:pt>
                <c:pt idx="1529">
                  <c:v>50209</c:v>
                </c:pt>
                <c:pt idx="1530">
                  <c:v>50216</c:v>
                </c:pt>
                <c:pt idx="1531">
                  <c:v>50223</c:v>
                </c:pt>
                <c:pt idx="1532">
                  <c:v>50230</c:v>
                </c:pt>
                <c:pt idx="1533">
                  <c:v>50237</c:v>
                </c:pt>
                <c:pt idx="1534">
                  <c:v>50244</c:v>
                </c:pt>
                <c:pt idx="1535">
                  <c:v>50251</c:v>
                </c:pt>
                <c:pt idx="1536">
                  <c:v>50258</c:v>
                </c:pt>
                <c:pt idx="1537">
                  <c:v>50265</c:v>
                </c:pt>
                <c:pt idx="1538">
                  <c:v>50272</c:v>
                </c:pt>
                <c:pt idx="1539">
                  <c:v>50279</c:v>
                </c:pt>
                <c:pt idx="1540">
                  <c:v>50286</c:v>
                </c:pt>
                <c:pt idx="1541">
                  <c:v>50293</c:v>
                </c:pt>
                <c:pt idx="1542">
                  <c:v>50300</c:v>
                </c:pt>
                <c:pt idx="1543">
                  <c:v>50307</c:v>
                </c:pt>
                <c:pt idx="1544">
                  <c:v>50314</c:v>
                </c:pt>
                <c:pt idx="1545">
                  <c:v>50321</c:v>
                </c:pt>
                <c:pt idx="1546">
                  <c:v>50328</c:v>
                </c:pt>
                <c:pt idx="1547">
                  <c:v>50335</c:v>
                </c:pt>
                <c:pt idx="1548">
                  <c:v>50342</c:v>
                </c:pt>
                <c:pt idx="1549">
                  <c:v>50349</c:v>
                </c:pt>
                <c:pt idx="1550">
                  <c:v>50356</c:v>
                </c:pt>
                <c:pt idx="1551">
                  <c:v>50363</c:v>
                </c:pt>
                <c:pt idx="1552">
                  <c:v>50370</c:v>
                </c:pt>
                <c:pt idx="1553">
                  <c:v>50377</c:v>
                </c:pt>
                <c:pt idx="1554">
                  <c:v>50384</c:v>
                </c:pt>
                <c:pt idx="1555">
                  <c:v>50391</c:v>
                </c:pt>
                <c:pt idx="1556">
                  <c:v>50402</c:v>
                </c:pt>
                <c:pt idx="1557">
                  <c:v>50409</c:v>
                </c:pt>
                <c:pt idx="1558">
                  <c:v>50413</c:v>
                </c:pt>
                <c:pt idx="1559">
                  <c:v>50419</c:v>
                </c:pt>
                <c:pt idx="1560">
                  <c:v>50426</c:v>
                </c:pt>
                <c:pt idx="1561">
                  <c:v>50433</c:v>
                </c:pt>
                <c:pt idx="1562">
                  <c:v>50440</c:v>
                </c:pt>
                <c:pt idx="1563">
                  <c:v>50447</c:v>
                </c:pt>
                <c:pt idx="1564">
                  <c:v>50454</c:v>
                </c:pt>
                <c:pt idx="1565">
                  <c:v>50461</c:v>
                </c:pt>
                <c:pt idx="1566">
                  <c:v>50468</c:v>
                </c:pt>
                <c:pt idx="1567">
                  <c:v>50475</c:v>
                </c:pt>
                <c:pt idx="1568">
                  <c:v>50482</c:v>
                </c:pt>
                <c:pt idx="1569">
                  <c:v>50489</c:v>
                </c:pt>
                <c:pt idx="1570">
                  <c:v>50496</c:v>
                </c:pt>
                <c:pt idx="1571">
                  <c:v>50503</c:v>
                </c:pt>
                <c:pt idx="1572">
                  <c:v>50510</c:v>
                </c:pt>
                <c:pt idx="1573">
                  <c:v>50517</c:v>
                </c:pt>
                <c:pt idx="1574">
                  <c:v>50524</c:v>
                </c:pt>
                <c:pt idx="1575">
                  <c:v>50531</c:v>
                </c:pt>
                <c:pt idx="1576">
                  <c:v>50538</c:v>
                </c:pt>
                <c:pt idx="1577">
                  <c:v>50545</c:v>
                </c:pt>
                <c:pt idx="1578">
                  <c:v>50552</c:v>
                </c:pt>
                <c:pt idx="1579">
                  <c:v>50560</c:v>
                </c:pt>
                <c:pt idx="1580">
                  <c:v>50566</c:v>
                </c:pt>
                <c:pt idx="1581">
                  <c:v>50573</c:v>
                </c:pt>
                <c:pt idx="1582">
                  <c:v>50580</c:v>
                </c:pt>
                <c:pt idx="1583">
                  <c:v>50587</c:v>
                </c:pt>
                <c:pt idx="1584">
                  <c:v>50594</c:v>
                </c:pt>
                <c:pt idx="1585">
                  <c:v>50601</c:v>
                </c:pt>
                <c:pt idx="1586">
                  <c:v>50608</c:v>
                </c:pt>
                <c:pt idx="1587">
                  <c:v>50615</c:v>
                </c:pt>
                <c:pt idx="1588">
                  <c:v>50622</c:v>
                </c:pt>
                <c:pt idx="1589">
                  <c:v>50629</c:v>
                </c:pt>
                <c:pt idx="1590">
                  <c:v>50636</c:v>
                </c:pt>
                <c:pt idx="1591">
                  <c:v>50643</c:v>
                </c:pt>
                <c:pt idx="1592">
                  <c:v>50650</c:v>
                </c:pt>
                <c:pt idx="1593">
                  <c:v>50657</c:v>
                </c:pt>
                <c:pt idx="1594">
                  <c:v>50664</c:v>
                </c:pt>
                <c:pt idx="1595">
                  <c:v>50671</c:v>
                </c:pt>
                <c:pt idx="1596">
                  <c:v>50678</c:v>
                </c:pt>
                <c:pt idx="1597">
                  <c:v>50685</c:v>
                </c:pt>
                <c:pt idx="1598">
                  <c:v>50692</c:v>
                </c:pt>
                <c:pt idx="1599">
                  <c:v>50699</c:v>
                </c:pt>
                <c:pt idx="1600">
                  <c:v>50706</c:v>
                </c:pt>
                <c:pt idx="1601">
                  <c:v>50713</c:v>
                </c:pt>
                <c:pt idx="1602">
                  <c:v>50720</c:v>
                </c:pt>
                <c:pt idx="1603">
                  <c:v>50727</c:v>
                </c:pt>
                <c:pt idx="1604">
                  <c:v>50734</c:v>
                </c:pt>
                <c:pt idx="1605">
                  <c:v>50741</c:v>
                </c:pt>
                <c:pt idx="1606">
                  <c:v>50748</c:v>
                </c:pt>
                <c:pt idx="1607">
                  <c:v>50755</c:v>
                </c:pt>
                <c:pt idx="1608">
                  <c:v>50762</c:v>
                </c:pt>
                <c:pt idx="1609">
                  <c:v>50769</c:v>
                </c:pt>
                <c:pt idx="1610">
                  <c:v>50777</c:v>
                </c:pt>
                <c:pt idx="1611">
                  <c:v>50783</c:v>
                </c:pt>
                <c:pt idx="1612">
                  <c:v>50790</c:v>
                </c:pt>
                <c:pt idx="1613">
                  <c:v>50797</c:v>
                </c:pt>
                <c:pt idx="1614">
                  <c:v>50804</c:v>
                </c:pt>
                <c:pt idx="1615">
                  <c:v>50811</c:v>
                </c:pt>
                <c:pt idx="1616">
                  <c:v>50818</c:v>
                </c:pt>
                <c:pt idx="1617">
                  <c:v>50825</c:v>
                </c:pt>
                <c:pt idx="1618">
                  <c:v>50832</c:v>
                </c:pt>
                <c:pt idx="1619">
                  <c:v>50839</c:v>
                </c:pt>
                <c:pt idx="1620">
                  <c:v>50846</c:v>
                </c:pt>
                <c:pt idx="1621">
                  <c:v>50853</c:v>
                </c:pt>
                <c:pt idx="1622">
                  <c:v>50860</c:v>
                </c:pt>
                <c:pt idx="1623">
                  <c:v>50867</c:v>
                </c:pt>
                <c:pt idx="1624">
                  <c:v>50874</c:v>
                </c:pt>
                <c:pt idx="1625">
                  <c:v>50881</c:v>
                </c:pt>
                <c:pt idx="1626">
                  <c:v>50888</c:v>
                </c:pt>
                <c:pt idx="1627">
                  <c:v>50895</c:v>
                </c:pt>
                <c:pt idx="1628">
                  <c:v>50902</c:v>
                </c:pt>
                <c:pt idx="1629">
                  <c:v>50910</c:v>
                </c:pt>
                <c:pt idx="1630">
                  <c:v>50916</c:v>
                </c:pt>
                <c:pt idx="1631">
                  <c:v>50923</c:v>
                </c:pt>
                <c:pt idx="1632">
                  <c:v>50930</c:v>
                </c:pt>
                <c:pt idx="1633">
                  <c:v>50937</c:v>
                </c:pt>
                <c:pt idx="1634">
                  <c:v>50944</c:v>
                </c:pt>
                <c:pt idx="1635">
                  <c:v>50951</c:v>
                </c:pt>
                <c:pt idx="1636">
                  <c:v>50958</c:v>
                </c:pt>
                <c:pt idx="1637">
                  <c:v>50965</c:v>
                </c:pt>
                <c:pt idx="1638">
                  <c:v>50972</c:v>
                </c:pt>
                <c:pt idx="1639">
                  <c:v>50979</c:v>
                </c:pt>
                <c:pt idx="1640">
                  <c:v>50986</c:v>
                </c:pt>
                <c:pt idx="1641">
                  <c:v>50993</c:v>
                </c:pt>
                <c:pt idx="1642">
                  <c:v>51000</c:v>
                </c:pt>
                <c:pt idx="1643">
                  <c:v>51007</c:v>
                </c:pt>
                <c:pt idx="1644">
                  <c:v>51014</c:v>
                </c:pt>
                <c:pt idx="1645">
                  <c:v>51021</c:v>
                </c:pt>
                <c:pt idx="1646">
                  <c:v>51028</c:v>
                </c:pt>
                <c:pt idx="1647">
                  <c:v>51035</c:v>
                </c:pt>
                <c:pt idx="1648">
                  <c:v>51042</c:v>
                </c:pt>
                <c:pt idx="1649">
                  <c:v>51049</c:v>
                </c:pt>
                <c:pt idx="1650">
                  <c:v>51056</c:v>
                </c:pt>
                <c:pt idx="1651">
                  <c:v>51063</c:v>
                </c:pt>
                <c:pt idx="1652">
                  <c:v>51070</c:v>
                </c:pt>
                <c:pt idx="1653">
                  <c:v>51077</c:v>
                </c:pt>
                <c:pt idx="1654">
                  <c:v>51084</c:v>
                </c:pt>
                <c:pt idx="1655">
                  <c:v>51091</c:v>
                </c:pt>
                <c:pt idx="1656">
                  <c:v>51098</c:v>
                </c:pt>
                <c:pt idx="1657">
                  <c:v>51105</c:v>
                </c:pt>
                <c:pt idx="1658">
                  <c:v>51112</c:v>
                </c:pt>
                <c:pt idx="1659">
                  <c:v>51119</c:v>
                </c:pt>
                <c:pt idx="1660">
                  <c:v>51126</c:v>
                </c:pt>
                <c:pt idx="1661">
                  <c:v>51133</c:v>
                </c:pt>
                <c:pt idx="1662">
                  <c:v>51140</c:v>
                </c:pt>
                <c:pt idx="1663">
                  <c:v>51147</c:v>
                </c:pt>
                <c:pt idx="1664">
                  <c:v>51154</c:v>
                </c:pt>
                <c:pt idx="1665">
                  <c:v>51161</c:v>
                </c:pt>
                <c:pt idx="1666">
                  <c:v>51168</c:v>
                </c:pt>
                <c:pt idx="1667">
                  <c:v>51175</c:v>
                </c:pt>
                <c:pt idx="1668">
                  <c:v>51182</c:v>
                </c:pt>
                <c:pt idx="1669">
                  <c:v>51189</c:v>
                </c:pt>
                <c:pt idx="1670">
                  <c:v>51196</c:v>
                </c:pt>
                <c:pt idx="1671">
                  <c:v>51203</c:v>
                </c:pt>
                <c:pt idx="1672">
                  <c:v>51210</c:v>
                </c:pt>
                <c:pt idx="1673">
                  <c:v>51217</c:v>
                </c:pt>
                <c:pt idx="1674">
                  <c:v>51224</c:v>
                </c:pt>
                <c:pt idx="1675">
                  <c:v>51231</c:v>
                </c:pt>
                <c:pt idx="1676">
                  <c:v>51238</c:v>
                </c:pt>
                <c:pt idx="1677">
                  <c:v>51245</c:v>
                </c:pt>
                <c:pt idx="1678">
                  <c:v>51252</c:v>
                </c:pt>
                <c:pt idx="1679">
                  <c:v>51260</c:v>
                </c:pt>
                <c:pt idx="1680">
                  <c:v>51270</c:v>
                </c:pt>
                <c:pt idx="1681">
                  <c:v>51274</c:v>
                </c:pt>
                <c:pt idx="1682">
                  <c:v>51281</c:v>
                </c:pt>
                <c:pt idx="1683">
                  <c:v>51288</c:v>
                </c:pt>
                <c:pt idx="1684">
                  <c:v>51295</c:v>
                </c:pt>
                <c:pt idx="1685">
                  <c:v>51302</c:v>
                </c:pt>
                <c:pt idx="1686">
                  <c:v>51312</c:v>
                </c:pt>
                <c:pt idx="1687">
                  <c:v>51316</c:v>
                </c:pt>
                <c:pt idx="1688">
                  <c:v>51323</c:v>
                </c:pt>
                <c:pt idx="1689">
                  <c:v>51330</c:v>
                </c:pt>
                <c:pt idx="1690">
                  <c:v>51337</c:v>
                </c:pt>
                <c:pt idx="1691">
                  <c:v>51344</c:v>
                </c:pt>
                <c:pt idx="1692">
                  <c:v>51351</c:v>
                </c:pt>
                <c:pt idx="1693">
                  <c:v>51358</c:v>
                </c:pt>
                <c:pt idx="1694">
                  <c:v>51365</c:v>
                </c:pt>
                <c:pt idx="1695">
                  <c:v>51372</c:v>
                </c:pt>
                <c:pt idx="1696">
                  <c:v>51379</c:v>
                </c:pt>
                <c:pt idx="1697">
                  <c:v>51386</c:v>
                </c:pt>
                <c:pt idx="1698">
                  <c:v>51393</c:v>
                </c:pt>
                <c:pt idx="1699">
                  <c:v>51400</c:v>
                </c:pt>
                <c:pt idx="1700">
                  <c:v>51407</c:v>
                </c:pt>
                <c:pt idx="1701">
                  <c:v>51414</c:v>
                </c:pt>
                <c:pt idx="1702">
                  <c:v>51421</c:v>
                </c:pt>
                <c:pt idx="1703">
                  <c:v>51428</c:v>
                </c:pt>
                <c:pt idx="1704">
                  <c:v>51435</c:v>
                </c:pt>
                <c:pt idx="1705">
                  <c:v>51442</c:v>
                </c:pt>
                <c:pt idx="1706">
                  <c:v>51449</c:v>
                </c:pt>
                <c:pt idx="1707">
                  <c:v>51456</c:v>
                </c:pt>
                <c:pt idx="1708">
                  <c:v>51463</c:v>
                </c:pt>
                <c:pt idx="1709">
                  <c:v>51470</c:v>
                </c:pt>
                <c:pt idx="1710">
                  <c:v>51477</c:v>
                </c:pt>
                <c:pt idx="1711">
                  <c:v>51484</c:v>
                </c:pt>
                <c:pt idx="1712">
                  <c:v>51491</c:v>
                </c:pt>
                <c:pt idx="1713">
                  <c:v>51503</c:v>
                </c:pt>
                <c:pt idx="1714">
                  <c:v>51508</c:v>
                </c:pt>
                <c:pt idx="1715">
                  <c:v>51515</c:v>
                </c:pt>
                <c:pt idx="1716">
                  <c:v>51522</c:v>
                </c:pt>
                <c:pt idx="1717">
                  <c:v>51529</c:v>
                </c:pt>
                <c:pt idx="1718">
                  <c:v>51536</c:v>
                </c:pt>
                <c:pt idx="1719">
                  <c:v>51543</c:v>
                </c:pt>
                <c:pt idx="1720">
                  <c:v>51550</c:v>
                </c:pt>
                <c:pt idx="1721">
                  <c:v>51557</c:v>
                </c:pt>
                <c:pt idx="1722">
                  <c:v>51564</c:v>
                </c:pt>
                <c:pt idx="1723">
                  <c:v>51571</c:v>
                </c:pt>
                <c:pt idx="1724">
                  <c:v>51578</c:v>
                </c:pt>
                <c:pt idx="1725">
                  <c:v>51585</c:v>
                </c:pt>
                <c:pt idx="1726">
                  <c:v>51592</c:v>
                </c:pt>
                <c:pt idx="1727">
                  <c:v>51599</c:v>
                </c:pt>
                <c:pt idx="1728">
                  <c:v>51606</c:v>
                </c:pt>
                <c:pt idx="1729">
                  <c:v>51615</c:v>
                </c:pt>
                <c:pt idx="1730">
                  <c:v>51620</c:v>
                </c:pt>
                <c:pt idx="1731">
                  <c:v>51627</c:v>
                </c:pt>
                <c:pt idx="1732">
                  <c:v>51634</c:v>
                </c:pt>
                <c:pt idx="1733">
                  <c:v>51641</c:v>
                </c:pt>
                <c:pt idx="1734">
                  <c:v>51648</c:v>
                </c:pt>
                <c:pt idx="1735">
                  <c:v>51656</c:v>
                </c:pt>
                <c:pt idx="1736">
                  <c:v>51664</c:v>
                </c:pt>
                <c:pt idx="1737">
                  <c:v>51670</c:v>
                </c:pt>
                <c:pt idx="1738">
                  <c:v>51678</c:v>
                </c:pt>
                <c:pt idx="1739">
                  <c:v>51685</c:v>
                </c:pt>
                <c:pt idx="1740">
                  <c:v>51692</c:v>
                </c:pt>
                <c:pt idx="1741">
                  <c:v>51699</c:v>
                </c:pt>
                <c:pt idx="1742">
                  <c:v>51706</c:v>
                </c:pt>
                <c:pt idx="1743">
                  <c:v>51713</c:v>
                </c:pt>
                <c:pt idx="1744">
                  <c:v>51720</c:v>
                </c:pt>
                <c:pt idx="1745">
                  <c:v>51727</c:v>
                </c:pt>
                <c:pt idx="1746">
                  <c:v>51734</c:v>
                </c:pt>
                <c:pt idx="1747">
                  <c:v>51741</c:v>
                </c:pt>
                <c:pt idx="1748">
                  <c:v>51748</c:v>
                </c:pt>
                <c:pt idx="1749">
                  <c:v>51755</c:v>
                </c:pt>
                <c:pt idx="1750">
                  <c:v>51762</c:v>
                </c:pt>
                <c:pt idx="1751">
                  <c:v>51769</c:v>
                </c:pt>
                <c:pt idx="1752">
                  <c:v>51776</c:v>
                </c:pt>
                <c:pt idx="1753">
                  <c:v>51783</c:v>
                </c:pt>
                <c:pt idx="1754">
                  <c:v>51790</c:v>
                </c:pt>
                <c:pt idx="1755">
                  <c:v>51797</c:v>
                </c:pt>
                <c:pt idx="1756">
                  <c:v>51804</c:v>
                </c:pt>
                <c:pt idx="1757">
                  <c:v>51811</c:v>
                </c:pt>
                <c:pt idx="1758">
                  <c:v>51818</c:v>
                </c:pt>
                <c:pt idx="1759">
                  <c:v>51825</c:v>
                </c:pt>
                <c:pt idx="1760">
                  <c:v>51832</c:v>
                </c:pt>
                <c:pt idx="1761">
                  <c:v>51839</c:v>
                </c:pt>
                <c:pt idx="1762">
                  <c:v>51846</c:v>
                </c:pt>
                <c:pt idx="1763">
                  <c:v>51853</c:v>
                </c:pt>
                <c:pt idx="1764">
                  <c:v>51865</c:v>
                </c:pt>
                <c:pt idx="1765">
                  <c:v>51869</c:v>
                </c:pt>
                <c:pt idx="1766">
                  <c:v>51875</c:v>
                </c:pt>
                <c:pt idx="1767">
                  <c:v>51882</c:v>
                </c:pt>
                <c:pt idx="1768">
                  <c:v>51889</c:v>
                </c:pt>
                <c:pt idx="1769">
                  <c:v>51896</c:v>
                </c:pt>
                <c:pt idx="1770">
                  <c:v>51903</c:v>
                </c:pt>
                <c:pt idx="1771">
                  <c:v>51910</c:v>
                </c:pt>
                <c:pt idx="1772">
                  <c:v>51917</c:v>
                </c:pt>
                <c:pt idx="1773">
                  <c:v>51924</c:v>
                </c:pt>
                <c:pt idx="1774">
                  <c:v>51931</c:v>
                </c:pt>
                <c:pt idx="1775">
                  <c:v>51938</c:v>
                </c:pt>
                <c:pt idx="1776">
                  <c:v>51945</c:v>
                </c:pt>
                <c:pt idx="1777">
                  <c:v>51952</c:v>
                </c:pt>
                <c:pt idx="1778">
                  <c:v>51959</c:v>
                </c:pt>
                <c:pt idx="1779">
                  <c:v>51966</c:v>
                </c:pt>
                <c:pt idx="1780">
                  <c:v>51973</c:v>
                </c:pt>
                <c:pt idx="1781">
                  <c:v>51980</c:v>
                </c:pt>
                <c:pt idx="1782">
                  <c:v>51988</c:v>
                </c:pt>
                <c:pt idx="1783">
                  <c:v>51994</c:v>
                </c:pt>
                <c:pt idx="1784">
                  <c:v>52002</c:v>
                </c:pt>
                <c:pt idx="1785">
                  <c:v>52008</c:v>
                </c:pt>
                <c:pt idx="1786">
                  <c:v>52015</c:v>
                </c:pt>
                <c:pt idx="1787">
                  <c:v>52022</c:v>
                </c:pt>
                <c:pt idx="1788">
                  <c:v>52029</c:v>
                </c:pt>
                <c:pt idx="1789">
                  <c:v>52036</c:v>
                </c:pt>
                <c:pt idx="1790">
                  <c:v>52043</c:v>
                </c:pt>
                <c:pt idx="1791">
                  <c:v>52050</c:v>
                </c:pt>
                <c:pt idx="1792">
                  <c:v>52057</c:v>
                </c:pt>
                <c:pt idx="1793">
                  <c:v>52064</c:v>
                </c:pt>
                <c:pt idx="1794">
                  <c:v>52071</c:v>
                </c:pt>
                <c:pt idx="1795">
                  <c:v>52078</c:v>
                </c:pt>
                <c:pt idx="1796">
                  <c:v>52085</c:v>
                </c:pt>
                <c:pt idx="1797">
                  <c:v>52092</c:v>
                </c:pt>
                <c:pt idx="1798">
                  <c:v>52099</c:v>
                </c:pt>
                <c:pt idx="1799">
                  <c:v>52106</c:v>
                </c:pt>
                <c:pt idx="1800">
                  <c:v>52113</c:v>
                </c:pt>
                <c:pt idx="1801">
                  <c:v>52120</c:v>
                </c:pt>
                <c:pt idx="1802">
                  <c:v>52127</c:v>
                </c:pt>
                <c:pt idx="1803">
                  <c:v>52134</c:v>
                </c:pt>
                <c:pt idx="1804">
                  <c:v>52141</c:v>
                </c:pt>
                <c:pt idx="1805">
                  <c:v>52148</c:v>
                </c:pt>
                <c:pt idx="1806">
                  <c:v>52155</c:v>
                </c:pt>
                <c:pt idx="1807">
                  <c:v>52162</c:v>
                </c:pt>
                <c:pt idx="1808">
                  <c:v>52169</c:v>
                </c:pt>
                <c:pt idx="1809">
                  <c:v>52176</c:v>
                </c:pt>
                <c:pt idx="1810">
                  <c:v>52183</c:v>
                </c:pt>
                <c:pt idx="1811">
                  <c:v>52190</c:v>
                </c:pt>
                <c:pt idx="1812">
                  <c:v>52197</c:v>
                </c:pt>
                <c:pt idx="1813">
                  <c:v>52204</c:v>
                </c:pt>
                <c:pt idx="1814">
                  <c:v>52211</c:v>
                </c:pt>
                <c:pt idx="1815">
                  <c:v>52218</c:v>
                </c:pt>
                <c:pt idx="1816">
                  <c:v>52230</c:v>
                </c:pt>
                <c:pt idx="1817">
                  <c:v>52236</c:v>
                </c:pt>
                <c:pt idx="1818">
                  <c:v>52240</c:v>
                </c:pt>
                <c:pt idx="1819">
                  <c:v>52247</c:v>
                </c:pt>
                <c:pt idx="1820">
                  <c:v>52254</c:v>
                </c:pt>
                <c:pt idx="1821">
                  <c:v>52261</c:v>
                </c:pt>
                <c:pt idx="1822">
                  <c:v>52268</c:v>
                </c:pt>
                <c:pt idx="1823">
                  <c:v>52275</c:v>
                </c:pt>
                <c:pt idx="1824">
                  <c:v>52282</c:v>
                </c:pt>
                <c:pt idx="1825">
                  <c:v>52289</c:v>
                </c:pt>
                <c:pt idx="1826">
                  <c:v>52296</c:v>
                </c:pt>
                <c:pt idx="1827">
                  <c:v>52303</c:v>
                </c:pt>
                <c:pt idx="1828">
                  <c:v>52310</c:v>
                </c:pt>
                <c:pt idx="1829">
                  <c:v>52321</c:v>
                </c:pt>
                <c:pt idx="1830">
                  <c:v>52324</c:v>
                </c:pt>
                <c:pt idx="1831">
                  <c:v>52331</c:v>
                </c:pt>
                <c:pt idx="1832">
                  <c:v>52338</c:v>
                </c:pt>
                <c:pt idx="1833">
                  <c:v>52345</c:v>
                </c:pt>
                <c:pt idx="1834">
                  <c:v>52355</c:v>
                </c:pt>
                <c:pt idx="1835">
                  <c:v>52362</c:v>
                </c:pt>
                <c:pt idx="1836">
                  <c:v>52366</c:v>
                </c:pt>
                <c:pt idx="1837">
                  <c:v>52373</c:v>
                </c:pt>
                <c:pt idx="1838">
                  <c:v>52380</c:v>
                </c:pt>
                <c:pt idx="1839">
                  <c:v>52387</c:v>
                </c:pt>
                <c:pt idx="1840">
                  <c:v>52394</c:v>
                </c:pt>
                <c:pt idx="1841">
                  <c:v>52404</c:v>
                </c:pt>
                <c:pt idx="1842">
                  <c:v>52408</c:v>
                </c:pt>
                <c:pt idx="1843">
                  <c:v>52415</c:v>
                </c:pt>
                <c:pt idx="1844">
                  <c:v>52422</c:v>
                </c:pt>
                <c:pt idx="1845">
                  <c:v>52429</c:v>
                </c:pt>
                <c:pt idx="1846">
                  <c:v>52436</c:v>
                </c:pt>
                <c:pt idx="1847">
                  <c:v>52443</c:v>
                </c:pt>
                <c:pt idx="1848">
                  <c:v>52450</c:v>
                </c:pt>
                <c:pt idx="1849">
                  <c:v>52457</c:v>
                </c:pt>
                <c:pt idx="1850">
                  <c:v>52464</c:v>
                </c:pt>
                <c:pt idx="1851">
                  <c:v>52471</c:v>
                </c:pt>
                <c:pt idx="1852">
                  <c:v>52478</c:v>
                </c:pt>
                <c:pt idx="1853">
                  <c:v>52485</c:v>
                </c:pt>
                <c:pt idx="1854">
                  <c:v>52492</c:v>
                </c:pt>
                <c:pt idx="1855">
                  <c:v>52499</c:v>
                </c:pt>
                <c:pt idx="1856">
                  <c:v>52506</c:v>
                </c:pt>
                <c:pt idx="1857">
                  <c:v>52513</c:v>
                </c:pt>
                <c:pt idx="1858">
                  <c:v>52520</c:v>
                </c:pt>
                <c:pt idx="1859">
                  <c:v>52527</c:v>
                </c:pt>
                <c:pt idx="1860">
                  <c:v>52534</c:v>
                </c:pt>
                <c:pt idx="1861">
                  <c:v>52541</c:v>
                </c:pt>
                <c:pt idx="1862">
                  <c:v>52548</c:v>
                </c:pt>
                <c:pt idx="1863">
                  <c:v>52555</c:v>
                </c:pt>
                <c:pt idx="1864">
                  <c:v>52562</c:v>
                </c:pt>
                <c:pt idx="1865">
                  <c:v>52569</c:v>
                </c:pt>
                <c:pt idx="1866">
                  <c:v>52576</c:v>
                </c:pt>
                <c:pt idx="1867">
                  <c:v>52583</c:v>
                </c:pt>
                <c:pt idx="1868">
                  <c:v>52594</c:v>
                </c:pt>
                <c:pt idx="1869">
                  <c:v>52601</c:v>
                </c:pt>
                <c:pt idx="1870">
                  <c:v>52607</c:v>
                </c:pt>
                <c:pt idx="1871">
                  <c:v>52614</c:v>
                </c:pt>
                <c:pt idx="1872">
                  <c:v>52621</c:v>
                </c:pt>
                <c:pt idx="1873">
                  <c:v>52628</c:v>
                </c:pt>
                <c:pt idx="1874">
                  <c:v>52635</c:v>
                </c:pt>
                <c:pt idx="1875">
                  <c:v>52642</c:v>
                </c:pt>
                <c:pt idx="1876">
                  <c:v>52649</c:v>
                </c:pt>
                <c:pt idx="1877">
                  <c:v>52656</c:v>
                </c:pt>
                <c:pt idx="1878">
                  <c:v>52663</c:v>
                </c:pt>
                <c:pt idx="1879">
                  <c:v>52670</c:v>
                </c:pt>
                <c:pt idx="1880">
                  <c:v>52677</c:v>
                </c:pt>
                <c:pt idx="1881">
                  <c:v>52684</c:v>
                </c:pt>
                <c:pt idx="1882">
                  <c:v>52691</c:v>
                </c:pt>
                <c:pt idx="1883">
                  <c:v>52698</c:v>
                </c:pt>
                <c:pt idx="1884">
                  <c:v>52707</c:v>
                </c:pt>
                <c:pt idx="1885">
                  <c:v>52712</c:v>
                </c:pt>
                <c:pt idx="1886">
                  <c:v>52719</c:v>
                </c:pt>
                <c:pt idx="1887">
                  <c:v>52726</c:v>
                </c:pt>
                <c:pt idx="1888">
                  <c:v>52733</c:v>
                </c:pt>
                <c:pt idx="1889">
                  <c:v>52740</c:v>
                </c:pt>
                <c:pt idx="1890">
                  <c:v>52748</c:v>
                </c:pt>
                <c:pt idx="1891">
                  <c:v>52756</c:v>
                </c:pt>
                <c:pt idx="1892">
                  <c:v>52762</c:v>
                </c:pt>
                <c:pt idx="1893">
                  <c:v>52769</c:v>
                </c:pt>
                <c:pt idx="1894">
                  <c:v>52777</c:v>
                </c:pt>
                <c:pt idx="1895">
                  <c:v>52784</c:v>
                </c:pt>
                <c:pt idx="1896">
                  <c:v>52791</c:v>
                </c:pt>
                <c:pt idx="1897">
                  <c:v>52798</c:v>
                </c:pt>
                <c:pt idx="1898">
                  <c:v>52805</c:v>
                </c:pt>
                <c:pt idx="1899">
                  <c:v>52812</c:v>
                </c:pt>
                <c:pt idx="1900">
                  <c:v>52819</c:v>
                </c:pt>
                <c:pt idx="1901">
                  <c:v>52826</c:v>
                </c:pt>
                <c:pt idx="1902">
                  <c:v>52833</c:v>
                </c:pt>
                <c:pt idx="1903">
                  <c:v>52840</c:v>
                </c:pt>
                <c:pt idx="1904">
                  <c:v>52847</c:v>
                </c:pt>
                <c:pt idx="1905">
                  <c:v>52854</c:v>
                </c:pt>
                <c:pt idx="1906">
                  <c:v>52861</c:v>
                </c:pt>
                <c:pt idx="1907">
                  <c:v>52868</c:v>
                </c:pt>
                <c:pt idx="1908">
                  <c:v>52875</c:v>
                </c:pt>
                <c:pt idx="1909">
                  <c:v>52882</c:v>
                </c:pt>
                <c:pt idx="1910">
                  <c:v>52889</c:v>
                </c:pt>
                <c:pt idx="1911">
                  <c:v>52896</c:v>
                </c:pt>
                <c:pt idx="1912">
                  <c:v>52903</c:v>
                </c:pt>
                <c:pt idx="1913">
                  <c:v>52910</c:v>
                </c:pt>
                <c:pt idx="1914">
                  <c:v>52917</c:v>
                </c:pt>
                <c:pt idx="1915">
                  <c:v>52924</c:v>
                </c:pt>
                <c:pt idx="1916">
                  <c:v>52931</c:v>
                </c:pt>
                <c:pt idx="1917">
                  <c:v>52938</c:v>
                </c:pt>
                <c:pt idx="1918">
                  <c:v>52945</c:v>
                </c:pt>
                <c:pt idx="1919">
                  <c:v>52952</c:v>
                </c:pt>
                <c:pt idx="1920">
                  <c:v>52960</c:v>
                </c:pt>
                <c:pt idx="1921">
                  <c:v>52967</c:v>
                </c:pt>
                <c:pt idx="1922">
                  <c:v>52974</c:v>
                </c:pt>
                <c:pt idx="1923">
                  <c:v>52981</c:v>
                </c:pt>
                <c:pt idx="1924">
                  <c:v>52988</c:v>
                </c:pt>
                <c:pt idx="1925">
                  <c:v>52995</c:v>
                </c:pt>
                <c:pt idx="1926">
                  <c:v>53002</c:v>
                </c:pt>
                <c:pt idx="1927">
                  <c:v>53009</c:v>
                </c:pt>
                <c:pt idx="1928">
                  <c:v>53016</c:v>
                </c:pt>
                <c:pt idx="1929">
                  <c:v>53023</c:v>
                </c:pt>
                <c:pt idx="1930">
                  <c:v>53030</c:v>
                </c:pt>
                <c:pt idx="1931">
                  <c:v>53037</c:v>
                </c:pt>
                <c:pt idx="1932">
                  <c:v>53044</c:v>
                </c:pt>
                <c:pt idx="1933">
                  <c:v>53051</c:v>
                </c:pt>
                <c:pt idx="1934">
                  <c:v>53058</c:v>
                </c:pt>
                <c:pt idx="1935">
                  <c:v>53065</c:v>
                </c:pt>
                <c:pt idx="1936">
                  <c:v>53072</c:v>
                </c:pt>
                <c:pt idx="1937">
                  <c:v>53079</c:v>
                </c:pt>
                <c:pt idx="1938">
                  <c:v>53086</c:v>
                </c:pt>
                <c:pt idx="1939">
                  <c:v>53093</c:v>
                </c:pt>
                <c:pt idx="1940">
                  <c:v>53101</c:v>
                </c:pt>
                <c:pt idx="1941">
                  <c:v>53107</c:v>
                </c:pt>
                <c:pt idx="1942">
                  <c:v>53114</c:v>
                </c:pt>
                <c:pt idx="1943">
                  <c:v>53121</c:v>
                </c:pt>
                <c:pt idx="1944">
                  <c:v>53128</c:v>
                </c:pt>
                <c:pt idx="1945">
                  <c:v>53135</c:v>
                </c:pt>
                <c:pt idx="1946">
                  <c:v>53142</c:v>
                </c:pt>
                <c:pt idx="1947">
                  <c:v>53149</c:v>
                </c:pt>
                <c:pt idx="1948">
                  <c:v>53156</c:v>
                </c:pt>
                <c:pt idx="1949">
                  <c:v>53163</c:v>
                </c:pt>
                <c:pt idx="1950">
                  <c:v>53170</c:v>
                </c:pt>
                <c:pt idx="1951">
                  <c:v>53177</c:v>
                </c:pt>
                <c:pt idx="1952">
                  <c:v>53184</c:v>
                </c:pt>
                <c:pt idx="1953">
                  <c:v>53191</c:v>
                </c:pt>
                <c:pt idx="1954">
                  <c:v>53198</c:v>
                </c:pt>
                <c:pt idx="1955">
                  <c:v>53205</c:v>
                </c:pt>
                <c:pt idx="1956">
                  <c:v>53212</c:v>
                </c:pt>
                <c:pt idx="1957">
                  <c:v>53219</c:v>
                </c:pt>
                <c:pt idx="1958">
                  <c:v>53226</c:v>
                </c:pt>
                <c:pt idx="1959">
                  <c:v>53233</c:v>
                </c:pt>
                <c:pt idx="1960">
                  <c:v>53240</c:v>
                </c:pt>
                <c:pt idx="1961">
                  <c:v>53247</c:v>
                </c:pt>
                <c:pt idx="1962">
                  <c:v>53254</c:v>
                </c:pt>
                <c:pt idx="1963">
                  <c:v>53261</c:v>
                </c:pt>
                <c:pt idx="1964">
                  <c:v>53268</c:v>
                </c:pt>
                <c:pt idx="1965">
                  <c:v>53275</c:v>
                </c:pt>
                <c:pt idx="1966">
                  <c:v>53282</c:v>
                </c:pt>
                <c:pt idx="1967">
                  <c:v>53289</c:v>
                </c:pt>
                <c:pt idx="1968">
                  <c:v>53296</c:v>
                </c:pt>
                <c:pt idx="1969">
                  <c:v>53303</c:v>
                </c:pt>
                <c:pt idx="1970">
                  <c:v>53310</c:v>
                </c:pt>
                <c:pt idx="1971">
                  <c:v>53317</c:v>
                </c:pt>
                <c:pt idx="1972">
                  <c:v>53325</c:v>
                </c:pt>
                <c:pt idx="1973">
                  <c:v>53332</c:v>
                </c:pt>
                <c:pt idx="1974">
                  <c:v>53339</c:v>
                </c:pt>
                <c:pt idx="1975">
                  <c:v>53346</c:v>
                </c:pt>
                <c:pt idx="1976">
                  <c:v>53353</c:v>
                </c:pt>
                <c:pt idx="1977">
                  <c:v>53360</c:v>
                </c:pt>
                <c:pt idx="1978">
                  <c:v>53367</c:v>
                </c:pt>
                <c:pt idx="1979">
                  <c:v>53374</c:v>
                </c:pt>
                <c:pt idx="1980">
                  <c:v>53381</c:v>
                </c:pt>
                <c:pt idx="1981">
                  <c:v>53388</c:v>
                </c:pt>
                <c:pt idx="1982">
                  <c:v>53395</c:v>
                </c:pt>
                <c:pt idx="1983">
                  <c:v>53402</c:v>
                </c:pt>
                <c:pt idx="1984">
                  <c:v>53413</c:v>
                </c:pt>
                <c:pt idx="1985">
                  <c:v>53416</c:v>
                </c:pt>
                <c:pt idx="1986">
                  <c:v>53423</c:v>
                </c:pt>
                <c:pt idx="1987">
                  <c:v>53430</c:v>
                </c:pt>
                <c:pt idx="1988">
                  <c:v>53437</c:v>
                </c:pt>
                <c:pt idx="1989">
                  <c:v>53444</c:v>
                </c:pt>
                <c:pt idx="1990">
                  <c:v>53454</c:v>
                </c:pt>
                <c:pt idx="1991">
                  <c:v>53458</c:v>
                </c:pt>
                <c:pt idx="1992">
                  <c:v>53465</c:v>
                </c:pt>
                <c:pt idx="1993">
                  <c:v>53472</c:v>
                </c:pt>
                <c:pt idx="1994">
                  <c:v>53479</c:v>
                </c:pt>
                <c:pt idx="1995">
                  <c:v>53486</c:v>
                </c:pt>
                <c:pt idx="1996">
                  <c:v>53493</c:v>
                </c:pt>
                <c:pt idx="1997">
                  <c:v>53503</c:v>
                </c:pt>
                <c:pt idx="1998">
                  <c:v>53507</c:v>
                </c:pt>
                <c:pt idx="1999">
                  <c:v>53514</c:v>
                </c:pt>
                <c:pt idx="2000">
                  <c:v>53521</c:v>
                </c:pt>
                <c:pt idx="2001">
                  <c:v>53528</c:v>
                </c:pt>
                <c:pt idx="2002">
                  <c:v>53535</c:v>
                </c:pt>
                <c:pt idx="2003">
                  <c:v>53542</c:v>
                </c:pt>
                <c:pt idx="2004">
                  <c:v>53549</c:v>
                </c:pt>
                <c:pt idx="2005">
                  <c:v>53556</c:v>
                </c:pt>
                <c:pt idx="2006">
                  <c:v>53563</c:v>
                </c:pt>
                <c:pt idx="2007">
                  <c:v>53570</c:v>
                </c:pt>
                <c:pt idx="2008">
                  <c:v>53577</c:v>
                </c:pt>
                <c:pt idx="2009">
                  <c:v>53584</c:v>
                </c:pt>
                <c:pt idx="2010">
                  <c:v>53591</c:v>
                </c:pt>
                <c:pt idx="2011">
                  <c:v>53598</c:v>
                </c:pt>
                <c:pt idx="2012">
                  <c:v>53605</c:v>
                </c:pt>
                <c:pt idx="2013">
                  <c:v>53612</c:v>
                </c:pt>
                <c:pt idx="2014">
                  <c:v>53619</c:v>
                </c:pt>
                <c:pt idx="2015">
                  <c:v>53626</c:v>
                </c:pt>
                <c:pt idx="2016">
                  <c:v>53633</c:v>
                </c:pt>
                <c:pt idx="2017">
                  <c:v>53640</c:v>
                </c:pt>
                <c:pt idx="2018">
                  <c:v>53647</c:v>
                </c:pt>
                <c:pt idx="2019">
                  <c:v>53654</c:v>
                </c:pt>
                <c:pt idx="2020">
                  <c:v>53661</c:v>
                </c:pt>
                <c:pt idx="2021">
                  <c:v>53668</c:v>
                </c:pt>
                <c:pt idx="2022">
                  <c:v>53675</c:v>
                </c:pt>
                <c:pt idx="2023">
                  <c:v>53682</c:v>
                </c:pt>
                <c:pt idx="2024">
                  <c:v>53694</c:v>
                </c:pt>
                <c:pt idx="2025">
                  <c:v>53699</c:v>
                </c:pt>
                <c:pt idx="2026">
                  <c:v>53706</c:v>
                </c:pt>
                <c:pt idx="2027">
                  <c:v>53713</c:v>
                </c:pt>
                <c:pt idx="2028">
                  <c:v>53720</c:v>
                </c:pt>
                <c:pt idx="2029">
                  <c:v>53727</c:v>
                </c:pt>
                <c:pt idx="2030">
                  <c:v>53734</c:v>
                </c:pt>
                <c:pt idx="2031">
                  <c:v>53741</c:v>
                </c:pt>
                <c:pt idx="2032">
                  <c:v>53748</c:v>
                </c:pt>
                <c:pt idx="2033">
                  <c:v>53755</c:v>
                </c:pt>
                <c:pt idx="2034">
                  <c:v>53762</c:v>
                </c:pt>
                <c:pt idx="2035">
                  <c:v>53769</c:v>
                </c:pt>
                <c:pt idx="2036">
                  <c:v>53776</c:v>
                </c:pt>
                <c:pt idx="2037">
                  <c:v>53783</c:v>
                </c:pt>
                <c:pt idx="2038">
                  <c:v>53790</c:v>
                </c:pt>
                <c:pt idx="2039">
                  <c:v>53799</c:v>
                </c:pt>
                <c:pt idx="2040">
                  <c:v>53804</c:v>
                </c:pt>
                <c:pt idx="2041">
                  <c:v>53811</c:v>
                </c:pt>
                <c:pt idx="2042">
                  <c:v>53818</c:v>
                </c:pt>
                <c:pt idx="2043">
                  <c:v>53825</c:v>
                </c:pt>
                <c:pt idx="2044">
                  <c:v>53832</c:v>
                </c:pt>
                <c:pt idx="2045">
                  <c:v>53840</c:v>
                </c:pt>
                <c:pt idx="2046">
                  <c:v>53848</c:v>
                </c:pt>
                <c:pt idx="2047">
                  <c:v>53854</c:v>
                </c:pt>
                <c:pt idx="2048">
                  <c:v>53861</c:v>
                </c:pt>
                <c:pt idx="2049">
                  <c:v>53869</c:v>
                </c:pt>
                <c:pt idx="2050">
                  <c:v>53876</c:v>
                </c:pt>
                <c:pt idx="2051">
                  <c:v>53883</c:v>
                </c:pt>
                <c:pt idx="2052">
                  <c:v>53890</c:v>
                </c:pt>
                <c:pt idx="2053">
                  <c:v>53897</c:v>
                </c:pt>
                <c:pt idx="2054">
                  <c:v>53904</c:v>
                </c:pt>
                <c:pt idx="2055">
                  <c:v>53911</c:v>
                </c:pt>
                <c:pt idx="2056">
                  <c:v>53918</c:v>
                </c:pt>
                <c:pt idx="2057">
                  <c:v>53925</c:v>
                </c:pt>
                <c:pt idx="2058">
                  <c:v>53932</c:v>
                </c:pt>
                <c:pt idx="2059">
                  <c:v>53939</c:v>
                </c:pt>
                <c:pt idx="2060">
                  <c:v>53946</c:v>
                </c:pt>
                <c:pt idx="2061">
                  <c:v>53953</c:v>
                </c:pt>
                <c:pt idx="2062">
                  <c:v>53960</c:v>
                </c:pt>
                <c:pt idx="2063">
                  <c:v>53967</c:v>
                </c:pt>
                <c:pt idx="2064">
                  <c:v>53974</c:v>
                </c:pt>
                <c:pt idx="2065">
                  <c:v>53981</c:v>
                </c:pt>
                <c:pt idx="2066">
                  <c:v>53988</c:v>
                </c:pt>
                <c:pt idx="2067">
                  <c:v>53995</c:v>
                </c:pt>
                <c:pt idx="2068">
                  <c:v>54002</c:v>
                </c:pt>
                <c:pt idx="2069">
                  <c:v>54009</c:v>
                </c:pt>
                <c:pt idx="2070">
                  <c:v>54016</c:v>
                </c:pt>
                <c:pt idx="2071">
                  <c:v>54023</c:v>
                </c:pt>
                <c:pt idx="2072">
                  <c:v>54030</c:v>
                </c:pt>
                <c:pt idx="2073">
                  <c:v>54037</c:v>
                </c:pt>
                <c:pt idx="2074">
                  <c:v>54044</c:v>
                </c:pt>
                <c:pt idx="2075">
                  <c:v>54056</c:v>
                </c:pt>
                <c:pt idx="2076">
                  <c:v>54060</c:v>
                </c:pt>
                <c:pt idx="2077">
                  <c:v>54066</c:v>
                </c:pt>
                <c:pt idx="2078">
                  <c:v>54073</c:v>
                </c:pt>
                <c:pt idx="2079">
                  <c:v>54080</c:v>
                </c:pt>
                <c:pt idx="2080">
                  <c:v>54087</c:v>
                </c:pt>
                <c:pt idx="2081">
                  <c:v>54094</c:v>
                </c:pt>
                <c:pt idx="2082">
                  <c:v>54101</c:v>
                </c:pt>
                <c:pt idx="2083">
                  <c:v>54108</c:v>
                </c:pt>
                <c:pt idx="2084">
                  <c:v>54115</c:v>
                </c:pt>
                <c:pt idx="2085">
                  <c:v>54122</c:v>
                </c:pt>
                <c:pt idx="2086">
                  <c:v>54129</c:v>
                </c:pt>
                <c:pt idx="2087">
                  <c:v>54136</c:v>
                </c:pt>
                <c:pt idx="2088">
                  <c:v>54143</c:v>
                </c:pt>
                <c:pt idx="2089">
                  <c:v>54150</c:v>
                </c:pt>
                <c:pt idx="2090">
                  <c:v>54157</c:v>
                </c:pt>
                <c:pt idx="2091">
                  <c:v>54164</c:v>
                </c:pt>
                <c:pt idx="2092">
                  <c:v>54171</c:v>
                </c:pt>
                <c:pt idx="2093">
                  <c:v>54178</c:v>
                </c:pt>
                <c:pt idx="2094">
                  <c:v>54185</c:v>
                </c:pt>
                <c:pt idx="2095">
                  <c:v>54193</c:v>
                </c:pt>
                <c:pt idx="2096">
                  <c:v>54199</c:v>
                </c:pt>
                <c:pt idx="2097">
                  <c:v>54206</c:v>
                </c:pt>
                <c:pt idx="2098">
                  <c:v>54213</c:v>
                </c:pt>
                <c:pt idx="2099">
                  <c:v>54220</c:v>
                </c:pt>
                <c:pt idx="2100">
                  <c:v>54227</c:v>
                </c:pt>
                <c:pt idx="2101">
                  <c:v>54234</c:v>
                </c:pt>
                <c:pt idx="2102">
                  <c:v>54241</c:v>
                </c:pt>
                <c:pt idx="2103">
                  <c:v>54248</c:v>
                </c:pt>
                <c:pt idx="2104">
                  <c:v>54255</c:v>
                </c:pt>
                <c:pt idx="2105">
                  <c:v>54262</c:v>
                </c:pt>
                <c:pt idx="2106">
                  <c:v>54269</c:v>
                </c:pt>
                <c:pt idx="2107">
                  <c:v>54276</c:v>
                </c:pt>
                <c:pt idx="2108">
                  <c:v>54283</c:v>
                </c:pt>
                <c:pt idx="2109">
                  <c:v>54290</c:v>
                </c:pt>
                <c:pt idx="2110">
                  <c:v>54297</c:v>
                </c:pt>
                <c:pt idx="2111">
                  <c:v>54304</c:v>
                </c:pt>
                <c:pt idx="2112">
                  <c:v>54311</c:v>
                </c:pt>
                <c:pt idx="2113">
                  <c:v>54318</c:v>
                </c:pt>
                <c:pt idx="2114">
                  <c:v>54325</c:v>
                </c:pt>
                <c:pt idx="2115">
                  <c:v>54332</c:v>
                </c:pt>
                <c:pt idx="2116">
                  <c:v>54339</c:v>
                </c:pt>
                <c:pt idx="2117">
                  <c:v>54346</c:v>
                </c:pt>
                <c:pt idx="2118">
                  <c:v>54353</c:v>
                </c:pt>
                <c:pt idx="2119">
                  <c:v>54360</c:v>
                </c:pt>
                <c:pt idx="2120">
                  <c:v>54367</c:v>
                </c:pt>
                <c:pt idx="2121">
                  <c:v>54374</c:v>
                </c:pt>
                <c:pt idx="2122">
                  <c:v>54381</c:v>
                </c:pt>
                <c:pt idx="2123">
                  <c:v>54388</c:v>
                </c:pt>
                <c:pt idx="2124">
                  <c:v>54395</c:v>
                </c:pt>
                <c:pt idx="2125">
                  <c:v>54402</c:v>
                </c:pt>
                <c:pt idx="2126">
                  <c:v>54409</c:v>
                </c:pt>
                <c:pt idx="2127">
                  <c:v>54420</c:v>
                </c:pt>
                <c:pt idx="2128">
                  <c:v>54427</c:v>
                </c:pt>
                <c:pt idx="2129">
                  <c:v>54431</c:v>
                </c:pt>
                <c:pt idx="2130">
                  <c:v>54437</c:v>
                </c:pt>
                <c:pt idx="2131">
                  <c:v>54444</c:v>
                </c:pt>
                <c:pt idx="2132">
                  <c:v>54451</c:v>
                </c:pt>
                <c:pt idx="2133">
                  <c:v>54458</c:v>
                </c:pt>
                <c:pt idx="2134">
                  <c:v>54465</c:v>
                </c:pt>
                <c:pt idx="2135">
                  <c:v>54472</c:v>
                </c:pt>
                <c:pt idx="2136">
                  <c:v>54479</c:v>
                </c:pt>
                <c:pt idx="2137">
                  <c:v>54486</c:v>
                </c:pt>
                <c:pt idx="2138">
                  <c:v>54493</c:v>
                </c:pt>
                <c:pt idx="2139">
                  <c:v>54500</c:v>
                </c:pt>
                <c:pt idx="2140">
                  <c:v>54507</c:v>
                </c:pt>
                <c:pt idx="2141">
                  <c:v>54514</c:v>
                </c:pt>
                <c:pt idx="2142">
                  <c:v>54521</c:v>
                </c:pt>
                <c:pt idx="2143">
                  <c:v>54528</c:v>
                </c:pt>
                <c:pt idx="2144">
                  <c:v>54535</c:v>
                </c:pt>
                <c:pt idx="2145">
                  <c:v>54542</c:v>
                </c:pt>
                <c:pt idx="2146">
                  <c:v>54549</c:v>
                </c:pt>
                <c:pt idx="2147">
                  <c:v>54556</c:v>
                </c:pt>
                <c:pt idx="2148">
                  <c:v>54563</c:v>
                </c:pt>
                <c:pt idx="2149">
                  <c:v>54571</c:v>
                </c:pt>
                <c:pt idx="2150">
                  <c:v>54577</c:v>
                </c:pt>
                <c:pt idx="2151">
                  <c:v>54584</c:v>
                </c:pt>
                <c:pt idx="2152">
                  <c:v>54591</c:v>
                </c:pt>
                <c:pt idx="2153">
                  <c:v>54598</c:v>
                </c:pt>
                <c:pt idx="2154">
                  <c:v>54605</c:v>
                </c:pt>
                <c:pt idx="2155">
                  <c:v>54612</c:v>
                </c:pt>
                <c:pt idx="2156">
                  <c:v>54619</c:v>
                </c:pt>
                <c:pt idx="2157">
                  <c:v>54626</c:v>
                </c:pt>
                <c:pt idx="2158">
                  <c:v>54633</c:v>
                </c:pt>
                <c:pt idx="2159">
                  <c:v>54640</c:v>
                </c:pt>
                <c:pt idx="2160">
                  <c:v>54647</c:v>
                </c:pt>
                <c:pt idx="2161">
                  <c:v>54654</c:v>
                </c:pt>
                <c:pt idx="2162">
                  <c:v>54661</c:v>
                </c:pt>
                <c:pt idx="2163">
                  <c:v>54668</c:v>
                </c:pt>
                <c:pt idx="2164">
                  <c:v>54675</c:v>
                </c:pt>
                <c:pt idx="2165">
                  <c:v>54682</c:v>
                </c:pt>
                <c:pt idx="2166">
                  <c:v>54689</c:v>
                </c:pt>
                <c:pt idx="2167">
                  <c:v>54696</c:v>
                </c:pt>
                <c:pt idx="2168">
                  <c:v>54703</c:v>
                </c:pt>
                <c:pt idx="2169">
                  <c:v>54710</c:v>
                </c:pt>
                <c:pt idx="2170">
                  <c:v>54717</c:v>
                </c:pt>
                <c:pt idx="2171">
                  <c:v>54724</c:v>
                </c:pt>
                <c:pt idx="2172">
                  <c:v>54731</c:v>
                </c:pt>
                <c:pt idx="2173">
                  <c:v>54738</c:v>
                </c:pt>
                <c:pt idx="2174">
                  <c:v>54745</c:v>
                </c:pt>
                <c:pt idx="2175">
                  <c:v>54752</c:v>
                </c:pt>
                <c:pt idx="2176">
                  <c:v>54759</c:v>
                </c:pt>
                <c:pt idx="2177">
                  <c:v>54766</c:v>
                </c:pt>
                <c:pt idx="2178">
                  <c:v>54773</c:v>
                </c:pt>
                <c:pt idx="2179">
                  <c:v>54780</c:v>
                </c:pt>
                <c:pt idx="2180">
                  <c:v>54787</c:v>
                </c:pt>
                <c:pt idx="2181">
                  <c:v>54795</c:v>
                </c:pt>
                <c:pt idx="2182">
                  <c:v>54801</c:v>
                </c:pt>
                <c:pt idx="2183">
                  <c:v>54808</c:v>
                </c:pt>
                <c:pt idx="2184">
                  <c:v>54815</c:v>
                </c:pt>
                <c:pt idx="2185">
                  <c:v>54822</c:v>
                </c:pt>
                <c:pt idx="2186">
                  <c:v>54829</c:v>
                </c:pt>
                <c:pt idx="2187">
                  <c:v>54836</c:v>
                </c:pt>
                <c:pt idx="2188">
                  <c:v>54843</c:v>
                </c:pt>
                <c:pt idx="2189">
                  <c:v>54850</c:v>
                </c:pt>
                <c:pt idx="2190">
                  <c:v>54857</c:v>
                </c:pt>
                <c:pt idx="2191">
                  <c:v>54864</c:v>
                </c:pt>
                <c:pt idx="2192">
                  <c:v>54871</c:v>
                </c:pt>
                <c:pt idx="2193">
                  <c:v>54878</c:v>
                </c:pt>
                <c:pt idx="2194">
                  <c:v>54885</c:v>
                </c:pt>
                <c:pt idx="2195">
                  <c:v>54892</c:v>
                </c:pt>
                <c:pt idx="2196">
                  <c:v>54899</c:v>
                </c:pt>
                <c:pt idx="2197">
                  <c:v>54906</c:v>
                </c:pt>
                <c:pt idx="2198">
                  <c:v>54913</c:v>
                </c:pt>
                <c:pt idx="2199">
                  <c:v>54920</c:v>
                </c:pt>
                <c:pt idx="2200">
                  <c:v>54928</c:v>
                </c:pt>
                <c:pt idx="2201">
                  <c:v>54934</c:v>
                </c:pt>
                <c:pt idx="2202">
                  <c:v>54941</c:v>
                </c:pt>
                <c:pt idx="2203">
                  <c:v>54948</c:v>
                </c:pt>
                <c:pt idx="2204">
                  <c:v>54955</c:v>
                </c:pt>
                <c:pt idx="2205">
                  <c:v>54962</c:v>
                </c:pt>
                <c:pt idx="2206">
                  <c:v>54969</c:v>
                </c:pt>
                <c:pt idx="2207">
                  <c:v>54976</c:v>
                </c:pt>
                <c:pt idx="2208">
                  <c:v>54983</c:v>
                </c:pt>
                <c:pt idx="2209">
                  <c:v>54990</c:v>
                </c:pt>
                <c:pt idx="2210">
                  <c:v>54997</c:v>
                </c:pt>
                <c:pt idx="2211">
                  <c:v>55004</c:v>
                </c:pt>
                <c:pt idx="2212">
                  <c:v>55011</c:v>
                </c:pt>
                <c:pt idx="2213">
                  <c:v>55018</c:v>
                </c:pt>
                <c:pt idx="2214">
                  <c:v>55025</c:v>
                </c:pt>
                <c:pt idx="2215">
                  <c:v>55032</c:v>
                </c:pt>
                <c:pt idx="2216">
                  <c:v>55039</c:v>
                </c:pt>
                <c:pt idx="2217">
                  <c:v>55046</c:v>
                </c:pt>
                <c:pt idx="2218">
                  <c:v>55053</c:v>
                </c:pt>
                <c:pt idx="2219">
                  <c:v>55060</c:v>
                </c:pt>
                <c:pt idx="2220">
                  <c:v>55067</c:v>
                </c:pt>
                <c:pt idx="2221">
                  <c:v>55074</c:v>
                </c:pt>
                <c:pt idx="2222">
                  <c:v>55081</c:v>
                </c:pt>
                <c:pt idx="2223">
                  <c:v>55088</c:v>
                </c:pt>
                <c:pt idx="2224">
                  <c:v>55095</c:v>
                </c:pt>
                <c:pt idx="2225">
                  <c:v>55102</c:v>
                </c:pt>
                <c:pt idx="2226">
                  <c:v>55109</c:v>
                </c:pt>
                <c:pt idx="2227">
                  <c:v>55116</c:v>
                </c:pt>
                <c:pt idx="2228">
                  <c:v>55123</c:v>
                </c:pt>
                <c:pt idx="2229">
                  <c:v>55130</c:v>
                </c:pt>
                <c:pt idx="2230">
                  <c:v>55137</c:v>
                </c:pt>
                <c:pt idx="2231">
                  <c:v>55144</c:v>
                </c:pt>
                <c:pt idx="2232">
                  <c:v>55151</c:v>
                </c:pt>
                <c:pt idx="2233">
                  <c:v>55158</c:v>
                </c:pt>
                <c:pt idx="2234">
                  <c:v>55165</c:v>
                </c:pt>
                <c:pt idx="2235">
                  <c:v>55172</c:v>
                </c:pt>
                <c:pt idx="2236">
                  <c:v>55179</c:v>
                </c:pt>
                <c:pt idx="2237">
                  <c:v>55186</c:v>
                </c:pt>
                <c:pt idx="2238">
                  <c:v>55193</c:v>
                </c:pt>
                <c:pt idx="2239">
                  <c:v>55200</c:v>
                </c:pt>
                <c:pt idx="2240">
                  <c:v>55207</c:v>
                </c:pt>
                <c:pt idx="2241">
                  <c:v>55214</c:v>
                </c:pt>
                <c:pt idx="2242">
                  <c:v>55221</c:v>
                </c:pt>
                <c:pt idx="2243">
                  <c:v>55228</c:v>
                </c:pt>
                <c:pt idx="2244">
                  <c:v>55235</c:v>
                </c:pt>
                <c:pt idx="2245">
                  <c:v>55242</c:v>
                </c:pt>
                <c:pt idx="2246">
                  <c:v>55249</c:v>
                </c:pt>
                <c:pt idx="2247">
                  <c:v>55256</c:v>
                </c:pt>
                <c:pt idx="2248">
                  <c:v>55263</c:v>
                </c:pt>
                <c:pt idx="2249">
                  <c:v>55270</c:v>
                </c:pt>
                <c:pt idx="2250">
                  <c:v>55277</c:v>
                </c:pt>
                <c:pt idx="2251">
                  <c:v>55285</c:v>
                </c:pt>
                <c:pt idx="2252">
                  <c:v>55291</c:v>
                </c:pt>
                <c:pt idx="2253">
                  <c:v>55298</c:v>
                </c:pt>
                <c:pt idx="2254">
                  <c:v>55305</c:v>
                </c:pt>
                <c:pt idx="2255">
                  <c:v>55312</c:v>
                </c:pt>
                <c:pt idx="2256">
                  <c:v>55319</c:v>
                </c:pt>
                <c:pt idx="2257">
                  <c:v>55326</c:v>
                </c:pt>
                <c:pt idx="2258">
                  <c:v>55333</c:v>
                </c:pt>
                <c:pt idx="2259">
                  <c:v>55340</c:v>
                </c:pt>
                <c:pt idx="2260">
                  <c:v>55347</c:v>
                </c:pt>
                <c:pt idx="2261">
                  <c:v>55354</c:v>
                </c:pt>
                <c:pt idx="2262">
                  <c:v>55361</c:v>
                </c:pt>
                <c:pt idx="2263">
                  <c:v>55368</c:v>
                </c:pt>
                <c:pt idx="2264">
                  <c:v>55375</c:v>
                </c:pt>
                <c:pt idx="2265">
                  <c:v>55382</c:v>
                </c:pt>
                <c:pt idx="2266">
                  <c:v>55389</c:v>
                </c:pt>
                <c:pt idx="2267">
                  <c:v>55396</c:v>
                </c:pt>
                <c:pt idx="2268">
                  <c:v>55403</c:v>
                </c:pt>
                <c:pt idx="2269">
                  <c:v>55410</c:v>
                </c:pt>
                <c:pt idx="2270">
                  <c:v>55417</c:v>
                </c:pt>
                <c:pt idx="2271">
                  <c:v>55424</c:v>
                </c:pt>
                <c:pt idx="2272">
                  <c:v>55431</c:v>
                </c:pt>
                <c:pt idx="2273">
                  <c:v>55438</c:v>
                </c:pt>
                <c:pt idx="2274">
                  <c:v>55445</c:v>
                </c:pt>
                <c:pt idx="2275">
                  <c:v>55452</c:v>
                </c:pt>
                <c:pt idx="2276">
                  <c:v>55459</c:v>
                </c:pt>
                <c:pt idx="2277">
                  <c:v>55466</c:v>
                </c:pt>
                <c:pt idx="2278">
                  <c:v>55473</c:v>
                </c:pt>
                <c:pt idx="2279">
                  <c:v>55480</c:v>
                </c:pt>
                <c:pt idx="2280">
                  <c:v>55487</c:v>
                </c:pt>
                <c:pt idx="2281">
                  <c:v>55494</c:v>
                </c:pt>
                <c:pt idx="2282">
                  <c:v>55501</c:v>
                </c:pt>
                <c:pt idx="2283">
                  <c:v>55508</c:v>
                </c:pt>
                <c:pt idx="2284">
                  <c:v>55516</c:v>
                </c:pt>
                <c:pt idx="2285">
                  <c:v>55523</c:v>
                </c:pt>
                <c:pt idx="2286">
                  <c:v>55530</c:v>
                </c:pt>
                <c:pt idx="2287">
                  <c:v>55537</c:v>
                </c:pt>
                <c:pt idx="2288">
                  <c:v>55544</c:v>
                </c:pt>
                <c:pt idx="2289">
                  <c:v>55551</c:v>
                </c:pt>
                <c:pt idx="2290">
                  <c:v>55558</c:v>
                </c:pt>
                <c:pt idx="2291">
                  <c:v>55565</c:v>
                </c:pt>
                <c:pt idx="2292">
                  <c:v>55572</c:v>
                </c:pt>
                <c:pt idx="2293">
                  <c:v>55579</c:v>
                </c:pt>
                <c:pt idx="2294">
                  <c:v>55586</c:v>
                </c:pt>
                <c:pt idx="2295">
                  <c:v>55593</c:v>
                </c:pt>
                <c:pt idx="2296">
                  <c:v>55600</c:v>
                </c:pt>
                <c:pt idx="2297">
                  <c:v>55607</c:v>
                </c:pt>
                <c:pt idx="2298">
                  <c:v>55614</c:v>
                </c:pt>
                <c:pt idx="2299">
                  <c:v>55621</c:v>
                </c:pt>
                <c:pt idx="2300">
                  <c:v>55632</c:v>
                </c:pt>
                <c:pt idx="2301">
                  <c:v>55635</c:v>
                </c:pt>
                <c:pt idx="2302">
                  <c:v>55645</c:v>
                </c:pt>
                <c:pt idx="2303">
                  <c:v>55652</c:v>
                </c:pt>
                <c:pt idx="2304">
                  <c:v>55659</c:v>
                </c:pt>
                <c:pt idx="2305">
                  <c:v>55666</c:v>
                </c:pt>
                <c:pt idx="2306">
                  <c:v>55674</c:v>
                </c:pt>
                <c:pt idx="2307">
                  <c:v>55682</c:v>
                </c:pt>
                <c:pt idx="2308">
                  <c:v>55688</c:v>
                </c:pt>
                <c:pt idx="2309">
                  <c:v>55696</c:v>
                </c:pt>
                <c:pt idx="2310">
                  <c:v>55703</c:v>
                </c:pt>
                <c:pt idx="2311">
                  <c:v>55710</c:v>
                </c:pt>
                <c:pt idx="2312">
                  <c:v>55717</c:v>
                </c:pt>
                <c:pt idx="2313">
                  <c:v>55724</c:v>
                </c:pt>
                <c:pt idx="2314">
                  <c:v>55731</c:v>
                </c:pt>
                <c:pt idx="2315">
                  <c:v>55738</c:v>
                </c:pt>
                <c:pt idx="2316">
                  <c:v>55745</c:v>
                </c:pt>
                <c:pt idx="2317">
                  <c:v>55752</c:v>
                </c:pt>
                <c:pt idx="2318">
                  <c:v>55759</c:v>
                </c:pt>
                <c:pt idx="2319">
                  <c:v>55766</c:v>
                </c:pt>
                <c:pt idx="2320">
                  <c:v>55773</c:v>
                </c:pt>
                <c:pt idx="2321">
                  <c:v>55780</c:v>
                </c:pt>
                <c:pt idx="2322">
                  <c:v>55787</c:v>
                </c:pt>
                <c:pt idx="2323">
                  <c:v>55794</c:v>
                </c:pt>
                <c:pt idx="2324">
                  <c:v>55801</c:v>
                </c:pt>
                <c:pt idx="2325">
                  <c:v>55808</c:v>
                </c:pt>
                <c:pt idx="2326">
                  <c:v>55815</c:v>
                </c:pt>
                <c:pt idx="2327">
                  <c:v>55822</c:v>
                </c:pt>
                <c:pt idx="2328">
                  <c:v>55829</c:v>
                </c:pt>
                <c:pt idx="2329">
                  <c:v>55836</c:v>
                </c:pt>
                <c:pt idx="2330">
                  <c:v>55843</c:v>
                </c:pt>
                <c:pt idx="2331">
                  <c:v>55850</c:v>
                </c:pt>
                <c:pt idx="2332">
                  <c:v>55857</c:v>
                </c:pt>
                <c:pt idx="2333">
                  <c:v>55864</c:v>
                </c:pt>
                <c:pt idx="2334">
                  <c:v>55871</c:v>
                </c:pt>
                <c:pt idx="2335">
                  <c:v>55883</c:v>
                </c:pt>
                <c:pt idx="2336">
                  <c:v>55887</c:v>
                </c:pt>
                <c:pt idx="2337">
                  <c:v>55893</c:v>
                </c:pt>
                <c:pt idx="2338">
                  <c:v>55900</c:v>
                </c:pt>
                <c:pt idx="2339">
                  <c:v>55907</c:v>
                </c:pt>
                <c:pt idx="2340">
                  <c:v>55914</c:v>
                </c:pt>
                <c:pt idx="2341">
                  <c:v>55921</c:v>
                </c:pt>
                <c:pt idx="2342">
                  <c:v>55928</c:v>
                </c:pt>
                <c:pt idx="2343">
                  <c:v>55935</c:v>
                </c:pt>
                <c:pt idx="2344">
                  <c:v>55942</c:v>
                </c:pt>
                <c:pt idx="2345">
                  <c:v>55949</c:v>
                </c:pt>
                <c:pt idx="2346">
                  <c:v>55956</c:v>
                </c:pt>
                <c:pt idx="2347">
                  <c:v>55963</c:v>
                </c:pt>
                <c:pt idx="2348">
                  <c:v>55970</c:v>
                </c:pt>
                <c:pt idx="2349">
                  <c:v>55977</c:v>
                </c:pt>
                <c:pt idx="2350">
                  <c:v>55984</c:v>
                </c:pt>
                <c:pt idx="2351">
                  <c:v>55991</c:v>
                </c:pt>
                <c:pt idx="2352">
                  <c:v>55998</c:v>
                </c:pt>
                <c:pt idx="2353">
                  <c:v>56006</c:v>
                </c:pt>
                <c:pt idx="2354">
                  <c:v>56012</c:v>
                </c:pt>
                <c:pt idx="2355">
                  <c:v>56020</c:v>
                </c:pt>
                <c:pt idx="2356">
                  <c:v>56026</c:v>
                </c:pt>
                <c:pt idx="2357">
                  <c:v>56033</c:v>
                </c:pt>
                <c:pt idx="2358">
                  <c:v>56040</c:v>
                </c:pt>
                <c:pt idx="2359">
                  <c:v>56047</c:v>
                </c:pt>
                <c:pt idx="2360">
                  <c:v>56054</c:v>
                </c:pt>
                <c:pt idx="2361">
                  <c:v>56061</c:v>
                </c:pt>
                <c:pt idx="2362">
                  <c:v>56068</c:v>
                </c:pt>
                <c:pt idx="2363">
                  <c:v>56075</c:v>
                </c:pt>
                <c:pt idx="2364">
                  <c:v>56082</c:v>
                </c:pt>
                <c:pt idx="2365">
                  <c:v>56089</c:v>
                </c:pt>
                <c:pt idx="2366">
                  <c:v>56096</c:v>
                </c:pt>
                <c:pt idx="2367">
                  <c:v>56103</c:v>
                </c:pt>
                <c:pt idx="2368">
                  <c:v>56110</c:v>
                </c:pt>
                <c:pt idx="2369">
                  <c:v>56117</c:v>
                </c:pt>
                <c:pt idx="2370">
                  <c:v>56124</c:v>
                </c:pt>
                <c:pt idx="2371">
                  <c:v>56131</c:v>
                </c:pt>
                <c:pt idx="2372">
                  <c:v>56138</c:v>
                </c:pt>
                <c:pt idx="2373">
                  <c:v>56145</c:v>
                </c:pt>
                <c:pt idx="2374">
                  <c:v>56152</c:v>
                </c:pt>
                <c:pt idx="2375">
                  <c:v>56159</c:v>
                </c:pt>
                <c:pt idx="2376">
                  <c:v>56166</c:v>
                </c:pt>
                <c:pt idx="2377">
                  <c:v>56173</c:v>
                </c:pt>
                <c:pt idx="2378">
                  <c:v>56180</c:v>
                </c:pt>
                <c:pt idx="2379">
                  <c:v>56187</c:v>
                </c:pt>
                <c:pt idx="2380">
                  <c:v>56194</c:v>
                </c:pt>
                <c:pt idx="2381">
                  <c:v>56201</c:v>
                </c:pt>
                <c:pt idx="2382">
                  <c:v>56208</c:v>
                </c:pt>
                <c:pt idx="2383">
                  <c:v>56215</c:v>
                </c:pt>
                <c:pt idx="2384">
                  <c:v>56222</c:v>
                </c:pt>
                <c:pt idx="2385">
                  <c:v>56229</c:v>
                </c:pt>
                <c:pt idx="2386">
                  <c:v>56236</c:v>
                </c:pt>
                <c:pt idx="2387">
                  <c:v>56248</c:v>
                </c:pt>
                <c:pt idx="2388">
                  <c:v>56254</c:v>
                </c:pt>
                <c:pt idx="2389">
                  <c:v>56258</c:v>
                </c:pt>
                <c:pt idx="2390">
                  <c:v>56265</c:v>
                </c:pt>
                <c:pt idx="2391">
                  <c:v>56272</c:v>
                </c:pt>
                <c:pt idx="2392">
                  <c:v>56279</c:v>
                </c:pt>
                <c:pt idx="2393">
                  <c:v>56286</c:v>
                </c:pt>
                <c:pt idx="2394">
                  <c:v>56293</c:v>
                </c:pt>
                <c:pt idx="2395">
                  <c:v>56300</c:v>
                </c:pt>
                <c:pt idx="2396">
                  <c:v>56307</c:v>
                </c:pt>
                <c:pt idx="2397">
                  <c:v>56314</c:v>
                </c:pt>
                <c:pt idx="2398">
                  <c:v>56321</c:v>
                </c:pt>
                <c:pt idx="2399">
                  <c:v>56328</c:v>
                </c:pt>
                <c:pt idx="2400">
                  <c:v>56339</c:v>
                </c:pt>
                <c:pt idx="2401">
                  <c:v>56342</c:v>
                </c:pt>
                <c:pt idx="2402">
                  <c:v>56349</c:v>
                </c:pt>
                <c:pt idx="2403">
                  <c:v>56356</c:v>
                </c:pt>
                <c:pt idx="2404">
                  <c:v>56363</c:v>
                </c:pt>
                <c:pt idx="2405">
                  <c:v>56373</c:v>
                </c:pt>
                <c:pt idx="2406">
                  <c:v>56380</c:v>
                </c:pt>
                <c:pt idx="2407">
                  <c:v>56384</c:v>
                </c:pt>
                <c:pt idx="2408">
                  <c:v>56391</c:v>
                </c:pt>
                <c:pt idx="2409">
                  <c:v>56398</c:v>
                </c:pt>
                <c:pt idx="2410">
                  <c:v>56405</c:v>
                </c:pt>
                <c:pt idx="2411">
                  <c:v>56412</c:v>
                </c:pt>
                <c:pt idx="2412">
                  <c:v>56422</c:v>
                </c:pt>
                <c:pt idx="2413">
                  <c:v>56426</c:v>
                </c:pt>
                <c:pt idx="2414">
                  <c:v>56433</c:v>
                </c:pt>
                <c:pt idx="2415">
                  <c:v>56440</c:v>
                </c:pt>
                <c:pt idx="2416">
                  <c:v>56447</c:v>
                </c:pt>
                <c:pt idx="2417">
                  <c:v>56454</c:v>
                </c:pt>
                <c:pt idx="2418">
                  <c:v>56461</c:v>
                </c:pt>
                <c:pt idx="2419">
                  <c:v>56468</c:v>
                </c:pt>
                <c:pt idx="2420">
                  <c:v>56475</c:v>
                </c:pt>
                <c:pt idx="2421">
                  <c:v>56482</c:v>
                </c:pt>
                <c:pt idx="2422">
                  <c:v>56489</c:v>
                </c:pt>
                <c:pt idx="2423">
                  <c:v>56496</c:v>
                </c:pt>
                <c:pt idx="2424">
                  <c:v>56503</c:v>
                </c:pt>
                <c:pt idx="2425">
                  <c:v>56510</c:v>
                </c:pt>
                <c:pt idx="2426">
                  <c:v>56517</c:v>
                </c:pt>
                <c:pt idx="2427">
                  <c:v>56524</c:v>
                </c:pt>
                <c:pt idx="2428">
                  <c:v>56531</c:v>
                </c:pt>
                <c:pt idx="2429">
                  <c:v>56538</c:v>
                </c:pt>
                <c:pt idx="2430">
                  <c:v>56545</c:v>
                </c:pt>
                <c:pt idx="2431">
                  <c:v>56552</c:v>
                </c:pt>
                <c:pt idx="2432">
                  <c:v>56559</c:v>
                </c:pt>
                <c:pt idx="2433">
                  <c:v>56566</c:v>
                </c:pt>
                <c:pt idx="2434">
                  <c:v>56573</c:v>
                </c:pt>
                <c:pt idx="2435">
                  <c:v>56580</c:v>
                </c:pt>
                <c:pt idx="2436">
                  <c:v>56587</c:v>
                </c:pt>
                <c:pt idx="2437">
                  <c:v>56594</c:v>
                </c:pt>
                <c:pt idx="2438">
                  <c:v>56601</c:v>
                </c:pt>
                <c:pt idx="2439">
                  <c:v>56612</c:v>
                </c:pt>
                <c:pt idx="2440">
                  <c:v>56619</c:v>
                </c:pt>
                <c:pt idx="2441">
                  <c:v>56625</c:v>
                </c:pt>
                <c:pt idx="2442">
                  <c:v>56632</c:v>
                </c:pt>
                <c:pt idx="2443">
                  <c:v>56639</c:v>
                </c:pt>
                <c:pt idx="2444">
                  <c:v>56646</c:v>
                </c:pt>
                <c:pt idx="2445">
                  <c:v>56653</c:v>
                </c:pt>
                <c:pt idx="2446">
                  <c:v>56660</c:v>
                </c:pt>
                <c:pt idx="2447">
                  <c:v>56667</c:v>
                </c:pt>
                <c:pt idx="2448">
                  <c:v>56674</c:v>
                </c:pt>
                <c:pt idx="2449">
                  <c:v>56681</c:v>
                </c:pt>
                <c:pt idx="2450">
                  <c:v>56688</c:v>
                </c:pt>
                <c:pt idx="2451">
                  <c:v>56695</c:v>
                </c:pt>
                <c:pt idx="2452">
                  <c:v>56702</c:v>
                </c:pt>
                <c:pt idx="2453">
                  <c:v>56709</c:v>
                </c:pt>
                <c:pt idx="2454">
                  <c:v>56716</c:v>
                </c:pt>
                <c:pt idx="2455">
                  <c:v>56725</c:v>
                </c:pt>
                <c:pt idx="2456">
                  <c:v>56730</c:v>
                </c:pt>
                <c:pt idx="2457">
                  <c:v>56737</c:v>
                </c:pt>
                <c:pt idx="2458">
                  <c:v>56744</c:v>
                </c:pt>
                <c:pt idx="2459">
                  <c:v>56751</c:v>
                </c:pt>
                <c:pt idx="2460">
                  <c:v>56758</c:v>
                </c:pt>
                <c:pt idx="2461">
                  <c:v>56766</c:v>
                </c:pt>
                <c:pt idx="2462">
                  <c:v>56774</c:v>
                </c:pt>
                <c:pt idx="2463">
                  <c:v>56780</c:v>
                </c:pt>
                <c:pt idx="2464">
                  <c:v>56787</c:v>
                </c:pt>
                <c:pt idx="2465">
                  <c:v>56795</c:v>
                </c:pt>
                <c:pt idx="2466">
                  <c:v>56802</c:v>
                </c:pt>
                <c:pt idx="2467">
                  <c:v>56809</c:v>
                </c:pt>
                <c:pt idx="2468">
                  <c:v>56816</c:v>
                </c:pt>
                <c:pt idx="2469">
                  <c:v>56823</c:v>
                </c:pt>
                <c:pt idx="2470">
                  <c:v>56830</c:v>
                </c:pt>
                <c:pt idx="2471">
                  <c:v>56837</c:v>
                </c:pt>
                <c:pt idx="2472">
                  <c:v>56844</c:v>
                </c:pt>
                <c:pt idx="2473">
                  <c:v>56851</c:v>
                </c:pt>
                <c:pt idx="2474">
                  <c:v>56858</c:v>
                </c:pt>
                <c:pt idx="2475">
                  <c:v>56865</c:v>
                </c:pt>
                <c:pt idx="2476">
                  <c:v>56872</c:v>
                </c:pt>
                <c:pt idx="2477">
                  <c:v>56879</c:v>
                </c:pt>
                <c:pt idx="2478">
                  <c:v>56886</c:v>
                </c:pt>
                <c:pt idx="2479">
                  <c:v>56893</c:v>
                </c:pt>
                <c:pt idx="2480">
                  <c:v>56900</c:v>
                </c:pt>
                <c:pt idx="2481">
                  <c:v>56907</c:v>
                </c:pt>
                <c:pt idx="2482">
                  <c:v>56914</c:v>
                </c:pt>
                <c:pt idx="2483">
                  <c:v>56921</c:v>
                </c:pt>
                <c:pt idx="2484">
                  <c:v>56928</c:v>
                </c:pt>
                <c:pt idx="2485">
                  <c:v>56935</c:v>
                </c:pt>
                <c:pt idx="2486">
                  <c:v>56942</c:v>
                </c:pt>
                <c:pt idx="2487">
                  <c:v>56949</c:v>
                </c:pt>
                <c:pt idx="2488">
                  <c:v>56956</c:v>
                </c:pt>
                <c:pt idx="2489">
                  <c:v>56963</c:v>
                </c:pt>
                <c:pt idx="2490">
                  <c:v>56970</c:v>
                </c:pt>
                <c:pt idx="2491">
                  <c:v>56977</c:v>
                </c:pt>
                <c:pt idx="2492">
                  <c:v>56984</c:v>
                </c:pt>
                <c:pt idx="2493">
                  <c:v>56991</c:v>
                </c:pt>
                <c:pt idx="2494">
                  <c:v>56998</c:v>
                </c:pt>
                <c:pt idx="2495">
                  <c:v>57005</c:v>
                </c:pt>
                <c:pt idx="2496">
                  <c:v>57012</c:v>
                </c:pt>
                <c:pt idx="2497">
                  <c:v>57019</c:v>
                </c:pt>
                <c:pt idx="2498">
                  <c:v>57026</c:v>
                </c:pt>
                <c:pt idx="2499">
                  <c:v>57033</c:v>
                </c:pt>
                <c:pt idx="2500">
                  <c:v>57040</c:v>
                </c:pt>
                <c:pt idx="2501">
                  <c:v>57047</c:v>
                </c:pt>
                <c:pt idx="2502">
                  <c:v>57054</c:v>
                </c:pt>
                <c:pt idx="2503">
                  <c:v>57061</c:v>
                </c:pt>
                <c:pt idx="2504">
                  <c:v>57068</c:v>
                </c:pt>
                <c:pt idx="2505">
                  <c:v>57076</c:v>
                </c:pt>
                <c:pt idx="2506">
                  <c:v>57083</c:v>
                </c:pt>
                <c:pt idx="2507">
                  <c:v>57090</c:v>
                </c:pt>
                <c:pt idx="2508">
                  <c:v>57097</c:v>
                </c:pt>
                <c:pt idx="2509">
                  <c:v>57104</c:v>
                </c:pt>
                <c:pt idx="2510">
                  <c:v>57112</c:v>
                </c:pt>
                <c:pt idx="2511">
                  <c:v>57118</c:v>
                </c:pt>
                <c:pt idx="2512">
                  <c:v>57125</c:v>
                </c:pt>
                <c:pt idx="2513">
                  <c:v>57132</c:v>
                </c:pt>
                <c:pt idx="2514">
                  <c:v>57139</c:v>
                </c:pt>
                <c:pt idx="2515">
                  <c:v>57146</c:v>
                </c:pt>
                <c:pt idx="2516">
                  <c:v>57153</c:v>
                </c:pt>
                <c:pt idx="2517">
                  <c:v>57160</c:v>
                </c:pt>
                <c:pt idx="2518">
                  <c:v>57167</c:v>
                </c:pt>
                <c:pt idx="2519">
                  <c:v>57174</c:v>
                </c:pt>
                <c:pt idx="2520">
                  <c:v>57181</c:v>
                </c:pt>
                <c:pt idx="2521">
                  <c:v>57188</c:v>
                </c:pt>
                <c:pt idx="2522">
                  <c:v>57195</c:v>
                </c:pt>
                <c:pt idx="2523">
                  <c:v>57202</c:v>
                </c:pt>
                <c:pt idx="2524">
                  <c:v>57209</c:v>
                </c:pt>
                <c:pt idx="2525">
                  <c:v>57216</c:v>
                </c:pt>
                <c:pt idx="2526">
                  <c:v>57223</c:v>
                </c:pt>
                <c:pt idx="2527">
                  <c:v>57230</c:v>
                </c:pt>
                <c:pt idx="2528">
                  <c:v>57237</c:v>
                </c:pt>
                <c:pt idx="2529">
                  <c:v>57244</c:v>
                </c:pt>
                <c:pt idx="2530">
                  <c:v>57251</c:v>
                </c:pt>
                <c:pt idx="2531">
                  <c:v>57258</c:v>
                </c:pt>
                <c:pt idx="2532">
                  <c:v>57265</c:v>
                </c:pt>
                <c:pt idx="2533">
                  <c:v>57272</c:v>
                </c:pt>
                <c:pt idx="2534">
                  <c:v>57279</c:v>
                </c:pt>
                <c:pt idx="2535">
                  <c:v>57286</c:v>
                </c:pt>
                <c:pt idx="2536">
                  <c:v>57293</c:v>
                </c:pt>
                <c:pt idx="2537">
                  <c:v>57300</c:v>
                </c:pt>
                <c:pt idx="2538">
                  <c:v>57307</c:v>
                </c:pt>
                <c:pt idx="2539">
                  <c:v>57314</c:v>
                </c:pt>
                <c:pt idx="2540">
                  <c:v>57321</c:v>
                </c:pt>
                <c:pt idx="2541">
                  <c:v>57328</c:v>
                </c:pt>
                <c:pt idx="2542">
                  <c:v>57335</c:v>
                </c:pt>
                <c:pt idx="2543">
                  <c:v>57343</c:v>
                </c:pt>
                <c:pt idx="2544">
                  <c:v>57350</c:v>
                </c:pt>
                <c:pt idx="2545">
                  <c:v>57357</c:v>
                </c:pt>
                <c:pt idx="2546">
                  <c:v>57364</c:v>
                </c:pt>
                <c:pt idx="2547">
                  <c:v>57371</c:v>
                </c:pt>
                <c:pt idx="2548">
                  <c:v>57378</c:v>
                </c:pt>
                <c:pt idx="2549">
                  <c:v>57385</c:v>
                </c:pt>
                <c:pt idx="2550">
                  <c:v>57392</c:v>
                </c:pt>
                <c:pt idx="2551">
                  <c:v>57399</c:v>
                </c:pt>
                <c:pt idx="2552">
                  <c:v>57406</c:v>
                </c:pt>
                <c:pt idx="2553">
                  <c:v>57413</c:v>
                </c:pt>
                <c:pt idx="2554">
                  <c:v>57420</c:v>
                </c:pt>
                <c:pt idx="2555">
                  <c:v>57427</c:v>
                </c:pt>
                <c:pt idx="2556">
                  <c:v>57434</c:v>
                </c:pt>
                <c:pt idx="2557">
                  <c:v>57441</c:v>
                </c:pt>
                <c:pt idx="2558">
                  <c:v>57448</c:v>
                </c:pt>
                <c:pt idx="2559">
                  <c:v>57459</c:v>
                </c:pt>
                <c:pt idx="2560">
                  <c:v>57462</c:v>
                </c:pt>
                <c:pt idx="2561">
                  <c:v>57469</c:v>
                </c:pt>
                <c:pt idx="2562">
                  <c:v>57476</c:v>
                </c:pt>
                <c:pt idx="2563">
                  <c:v>57483</c:v>
                </c:pt>
                <c:pt idx="2564">
                  <c:v>57490</c:v>
                </c:pt>
                <c:pt idx="2565">
                  <c:v>57500</c:v>
                </c:pt>
                <c:pt idx="2566">
                  <c:v>57504</c:v>
                </c:pt>
                <c:pt idx="2567">
                  <c:v>57511</c:v>
                </c:pt>
                <c:pt idx="2568">
                  <c:v>57521</c:v>
                </c:pt>
                <c:pt idx="2569">
                  <c:v>57525</c:v>
                </c:pt>
                <c:pt idx="2570">
                  <c:v>57532</c:v>
                </c:pt>
                <c:pt idx="2571">
                  <c:v>57539</c:v>
                </c:pt>
                <c:pt idx="2572">
                  <c:v>57546</c:v>
                </c:pt>
                <c:pt idx="2573">
                  <c:v>57553</c:v>
                </c:pt>
                <c:pt idx="2574">
                  <c:v>57560</c:v>
                </c:pt>
                <c:pt idx="2575">
                  <c:v>57567</c:v>
                </c:pt>
                <c:pt idx="2576">
                  <c:v>57574</c:v>
                </c:pt>
                <c:pt idx="2577">
                  <c:v>57581</c:v>
                </c:pt>
                <c:pt idx="2578">
                  <c:v>57588</c:v>
                </c:pt>
                <c:pt idx="2579">
                  <c:v>57595</c:v>
                </c:pt>
                <c:pt idx="2580">
                  <c:v>57602</c:v>
                </c:pt>
                <c:pt idx="2581">
                  <c:v>57609</c:v>
                </c:pt>
                <c:pt idx="2582">
                  <c:v>57616</c:v>
                </c:pt>
                <c:pt idx="2583">
                  <c:v>57623</c:v>
                </c:pt>
                <c:pt idx="2584">
                  <c:v>57630</c:v>
                </c:pt>
                <c:pt idx="2585">
                  <c:v>57637</c:v>
                </c:pt>
                <c:pt idx="2586">
                  <c:v>57644</c:v>
                </c:pt>
                <c:pt idx="2587">
                  <c:v>57651</c:v>
                </c:pt>
                <c:pt idx="2588">
                  <c:v>57658</c:v>
                </c:pt>
                <c:pt idx="2589">
                  <c:v>57665</c:v>
                </c:pt>
                <c:pt idx="2590">
                  <c:v>57672</c:v>
                </c:pt>
                <c:pt idx="2591">
                  <c:v>57679</c:v>
                </c:pt>
                <c:pt idx="2592">
                  <c:v>57686</c:v>
                </c:pt>
                <c:pt idx="2593">
                  <c:v>57693</c:v>
                </c:pt>
                <c:pt idx="2594">
                  <c:v>57700</c:v>
                </c:pt>
                <c:pt idx="2595">
                  <c:v>57712</c:v>
                </c:pt>
                <c:pt idx="2596">
                  <c:v>57717</c:v>
                </c:pt>
                <c:pt idx="2597">
                  <c:v>57724</c:v>
                </c:pt>
                <c:pt idx="2598">
                  <c:v>57731</c:v>
                </c:pt>
                <c:pt idx="2599">
                  <c:v>57738</c:v>
                </c:pt>
                <c:pt idx="2600">
                  <c:v>57745</c:v>
                </c:pt>
                <c:pt idx="2601">
                  <c:v>57752</c:v>
                </c:pt>
                <c:pt idx="2602">
                  <c:v>57759</c:v>
                </c:pt>
                <c:pt idx="2603">
                  <c:v>57766</c:v>
                </c:pt>
                <c:pt idx="2604">
                  <c:v>57773</c:v>
                </c:pt>
                <c:pt idx="2605">
                  <c:v>57780</c:v>
                </c:pt>
                <c:pt idx="2606">
                  <c:v>57787</c:v>
                </c:pt>
                <c:pt idx="2607">
                  <c:v>57794</c:v>
                </c:pt>
                <c:pt idx="2608">
                  <c:v>57801</c:v>
                </c:pt>
                <c:pt idx="2609">
                  <c:v>57808</c:v>
                </c:pt>
                <c:pt idx="2610">
                  <c:v>57817</c:v>
                </c:pt>
                <c:pt idx="2611">
                  <c:v>57822</c:v>
                </c:pt>
                <c:pt idx="2612">
                  <c:v>57829</c:v>
                </c:pt>
                <c:pt idx="2613">
                  <c:v>57836</c:v>
                </c:pt>
                <c:pt idx="2614">
                  <c:v>57843</c:v>
                </c:pt>
                <c:pt idx="2615">
                  <c:v>57850</c:v>
                </c:pt>
                <c:pt idx="2616">
                  <c:v>57858</c:v>
                </c:pt>
                <c:pt idx="2617">
                  <c:v>57866</c:v>
                </c:pt>
                <c:pt idx="2618">
                  <c:v>57872</c:v>
                </c:pt>
                <c:pt idx="2619">
                  <c:v>57879</c:v>
                </c:pt>
                <c:pt idx="2620">
                  <c:v>57887</c:v>
                </c:pt>
                <c:pt idx="2621">
                  <c:v>57894</c:v>
                </c:pt>
                <c:pt idx="2622">
                  <c:v>57901</c:v>
                </c:pt>
                <c:pt idx="2623">
                  <c:v>57908</c:v>
                </c:pt>
                <c:pt idx="2624">
                  <c:v>57915</c:v>
                </c:pt>
                <c:pt idx="2625">
                  <c:v>57922</c:v>
                </c:pt>
                <c:pt idx="2626">
                  <c:v>57929</c:v>
                </c:pt>
                <c:pt idx="2627">
                  <c:v>57936</c:v>
                </c:pt>
                <c:pt idx="2628">
                  <c:v>57943</c:v>
                </c:pt>
                <c:pt idx="2629">
                  <c:v>57950</c:v>
                </c:pt>
                <c:pt idx="2630">
                  <c:v>57957</c:v>
                </c:pt>
                <c:pt idx="2631">
                  <c:v>57964</c:v>
                </c:pt>
                <c:pt idx="2632">
                  <c:v>57971</c:v>
                </c:pt>
                <c:pt idx="2633">
                  <c:v>57978</c:v>
                </c:pt>
                <c:pt idx="2634">
                  <c:v>57985</c:v>
                </c:pt>
                <c:pt idx="2635">
                  <c:v>57992</c:v>
                </c:pt>
                <c:pt idx="2636">
                  <c:v>57999</c:v>
                </c:pt>
                <c:pt idx="2637">
                  <c:v>58006</c:v>
                </c:pt>
                <c:pt idx="2638">
                  <c:v>58013</c:v>
                </c:pt>
                <c:pt idx="2639">
                  <c:v>58020</c:v>
                </c:pt>
                <c:pt idx="2640">
                  <c:v>58027</c:v>
                </c:pt>
                <c:pt idx="2641">
                  <c:v>58034</c:v>
                </c:pt>
                <c:pt idx="2642">
                  <c:v>58041</c:v>
                </c:pt>
                <c:pt idx="2643">
                  <c:v>58048</c:v>
                </c:pt>
                <c:pt idx="2644">
                  <c:v>58055</c:v>
                </c:pt>
                <c:pt idx="2645">
                  <c:v>58062</c:v>
                </c:pt>
                <c:pt idx="2646">
                  <c:v>58074</c:v>
                </c:pt>
                <c:pt idx="2647">
                  <c:v>58078</c:v>
                </c:pt>
                <c:pt idx="2648">
                  <c:v>58084</c:v>
                </c:pt>
                <c:pt idx="2649">
                  <c:v>58091</c:v>
                </c:pt>
                <c:pt idx="2650">
                  <c:v>58098</c:v>
                </c:pt>
                <c:pt idx="2651">
                  <c:v>58105</c:v>
                </c:pt>
                <c:pt idx="2652">
                  <c:v>58112</c:v>
                </c:pt>
                <c:pt idx="2653">
                  <c:v>58119</c:v>
                </c:pt>
                <c:pt idx="2654">
                  <c:v>58126</c:v>
                </c:pt>
                <c:pt idx="2655">
                  <c:v>58133</c:v>
                </c:pt>
                <c:pt idx="2656">
                  <c:v>58140</c:v>
                </c:pt>
                <c:pt idx="2657">
                  <c:v>58147</c:v>
                </c:pt>
                <c:pt idx="2658">
                  <c:v>58154</c:v>
                </c:pt>
                <c:pt idx="2659">
                  <c:v>58161</c:v>
                </c:pt>
                <c:pt idx="2660">
                  <c:v>58168</c:v>
                </c:pt>
                <c:pt idx="2661">
                  <c:v>58175</c:v>
                </c:pt>
                <c:pt idx="2662">
                  <c:v>58182</c:v>
                </c:pt>
                <c:pt idx="2663">
                  <c:v>58189</c:v>
                </c:pt>
                <c:pt idx="2664">
                  <c:v>58197</c:v>
                </c:pt>
                <c:pt idx="2665">
                  <c:v>58204</c:v>
                </c:pt>
                <c:pt idx="2666">
                  <c:v>58210</c:v>
                </c:pt>
                <c:pt idx="2667">
                  <c:v>58217</c:v>
                </c:pt>
                <c:pt idx="2668">
                  <c:v>58224</c:v>
                </c:pt>
                <c:pt idx="2669">
                  <c:v>58231</c:v>
                </c:pt>
                <c:pt idx="2670">
                  <c:v>58238</c:v>
                </c:pt>
                <c:pt idx="2671">
                  <c:v>58245</c:v>
                </c:pt>
                <c:pt idx="2672">
                  <c:v>58252</c:v>
                </c:pt>
                <c:pt idx="2673">
                  <c:v>58259</c:v>
                </c:pt>
                <c:pt idx="2674">
                  <c:v>58266</c:v>
                </c:pt>
                <c:pt idx="2675">
                  <c:v>58273</c:v>
                </c:pt>
                <c:pt idx="2676">
                  <c:v>58280</c:v>
                </c:pt>
                <c:pt idx="2677">
                  <c:v>58287</c:v>
                </c:pt>
                <c:pt idx="2678">
                  <c:v>58294</c:v>
                </c:pt>
                <c:pt idx="2679">
                  <c:v>58301</c:v>
                </c:pt>
                <c:pt idx="2680">
                  <c:v>58308</c:v>
                </c:pt>
                <c:pt idx="2681">
                  <c:v>58315</c:v>
                </c:pt>
                <c:pt idx="2682">
                  <c:v>58322</c:v>
                </c:pt>
                <c:pt idx="2683">
                  <c:v>58329</c:v>
                </c:pt>
                <c:pt idx="2684">
                  <c:v>58336</c:v>
                </c:pt>
                <c:pt idx="2685">
                  <c:v>58343</c:v>
                </c:pt>
                <c:pt idx="2686">
                  <c:v>58350</c:v>
                </c:pt>
                <c:pt idx="2687">
                  <c:v>58357</c:v>
                </c:pt>
                <c:pt idx="2688">
                  <c:v>58364</c:v>
                </c:pt>
                <c:pt idx="2689">
                  <c:v>58371</c:v>
                </c:pt>
                <c:pt idx="2690">
                  <c:v>58378</c:v>
                </c:pt>
                <c:pt idx="2691">
                  <c:v>58385</c:v>
                </c:pt>
                <c:pt idx="2692">
                  <c:v>58392</c:v>
                </c:pt>
                <c:pt idx="2693">
                  <c:v>58399</c:v>
                </c:pt>
                <c:pt idx="2694">
                  <c:v>58406</c:v>
                </c:pt>
                <c:pt idx="2695">
                  <c:v>58413</c:v>
                </c:pt>
                <c:pt idx="2696">
                  <c:v>58420</c:v>
                </c:pt>
                <c:pt idx="2697">
                  <c:v>58427</c:v>
                </c:pt>
                <c:pt idx="2698">
                  <c:v>58439</c:v>
                </c:pt>
                <c:pt idx="2699">
                  <c:v>58445</c:v>
                </c:pt>
                <c:pt idx="2700">
                  <c:v>58449</c:v>
                </c:pt>
                <c:pt idx="2701">
                  <c:v>58456</c:v>
                </c:pt>
                <c:pt idx="2702">
                  <c:v>58463</c:v>
                </c:pt>
                <c:pt idx="2703">
                  <c:v>58470</c:v>
                </c:pt>
                <c:pt idx="2704">
                  <c:v>58477</c:v>
                </c:pt>
                <c:pt idx="2705">
                  <c:v>58484</c:v>
                </c:pt>
                <c:pt idx="2706">
                  <c:v>58491</c:v>
                </c:pt>
                <c:pt idx="2707">
                  <c:v>58498</c:v>
                </c:pt>
                <c:pt idx="2708">
                  <c:v>58505</c:v>
                </c:pt>
                <c:pt idx="2709">
                  <c:v>58512</c:v>
                </c:pt>
                <c:pt idx="2710">
                  <c:v>58519</c:v>
                </c:pt>
                <c:pt idx="2711">
                  <c:v>58526</c:v>
                </c:pt>
                <c:pt idx="2712">
                  <c:v>58533</c:v>
                </c:pt>
                <c:pt idx="2713">
                  <c:v>58540</c:v>
                </c:pt>
                <c:pt idx="2714">
                  <c:v>58551</c:v>
                </c:pt>
                <c:pt idx="2715">
                  <c:v>58554</c:v>
                </c:pt>
                <c:pt idx="2716">
                  <c:v>58561</c:v>
                </c:pt>
                <c:pt idx="2717">
                  <c:v>58568</c:v>
                </c:pt>
                <c:pt idx="2718">
                  <c:v>58575</c:v>
                </c:pt>
                <c:pt idx="2719">
                  <c:v>58582</c:v>
                </c:pt>
                <c:pt idx="2720">
                  <c:v>58592</c:v>
                </c:pt>
                <c:pt idx="2721">
                  <c:v>58596</c:v>
                </c:pt>
                <c:pt idx="2722">
                  <c:v>58603</c:v>
                </c:pt>
                <c:pt idx="2723">
                  <c:v>58610</c:v>
                </c:pt>
                <c:pt idx="2724">
                  <c:v>58620</c:v>
                </c:pt>
                <c:pt idx="2725">
                  <c:v>58624</c:v>
                </c:pt>
                <c:pt idx="2726">
                  <c:v>58631</c:v>
                </c:pt>
                <c:pt idx="2727">
                  <c:v>58638</c:v>
                </c:pt>
                <c:pt idx="2728">
                  <c:v>58645</c:v>
                </c:pt>
                <c:pt idx="2729">
                  <c:v>58652</c:v>
                </c:pt>
                <c:pt idx="2730">
                  <c:v>58659</c:v>
                </c:pt>
                <c:pt idx="2731">
                  <c:v>58666</c:v>
                </c:pt>
                <c:pt idx="2732">
                  <c:v>58673</c:v>
                </c:pt>
                <c:pt idx="2733">
                  <c:v>58680</c:v>
                </c:pt>
                <c:pt idx="2734">
                  <c:v>58687</c:v>
                </c:pt>
                <c:pt idx="2735">
                  <c:v>58694</c:v>
                </c:pt>
                <c:pt idx="2736">
                  <c:v>58701</c:v>
                </c:pt>
                <c:pt idx="2737">
                  <c:v>58708</c:v>
                </c:pt>
                <c:pt idx="2738">
                  <c:v>58715</c:v>
                </c:pt>
                <c:pt idx="2739">
                  <c:v>58722</c:v>
                </c:pt>
                <c:pt idx="2740">
                  <c:v>58729</c:v>
                </c:pt>
                <c:pt idx="2741">
                  <c:v>58736</c:v>
                </c:pt>
                <c:pt idx="2742">
                  <c:v>58743</c:v>
                </c:pt>
                <c:pt idx="2743">
                  <c:v>58750</c:v>
                </c:pt>
                <c:pt idx="2744">
                  <c:v>58757</c:v>
                </c:pt>
                <c:pt idx="2745">
                  <c:v>58764</c:v>
                </c:pt>
                <c:pt idx="2746">
                  <c:v>58771</c:v>
                </c:pt>
                <c:pt idx="2747">
                  <c:v>58778</c:v>
                </c:pt>
                <c:pt idx="2748">
                  <c:v>58785</c:v>
                </c:pt>
                <c:pt idx="2749">
                  <c:v>58792</c:v>
                </c:pt>
                <c:pt idx="2750">
                  <c:v>58802</c:v>
                </c:pt>
                <c:pt idx="2751">
                  <c:v>58809</c:v>
                </c:pt>
                <c:pt idx="2752">
                  <c:v>58816</c:v>
                </c:pt>
                <c:pt idx="2753">
                  <c:v>58820</c:v>
                </c:pt>
                <c:pt idx="2754">
                  <c:v>58827</c:v>
                </c:pt>
                <c:pt idx="2755">
                  <c:v>58834</c:v>
                </c:pt>
                <c:pt idx="2756">
                  <c:v>58841</c:v>
                </c:pt>
                <c:pt idx="2757">
                  <c:v>58848</c:v>
                </c:pt>
                <c:pt idx="2758">
                  <c:v>58855</c:v>
                </c:pt>
                <c:pt idx="2759">
                  <c:v>58862</c:v>
                </c:pt>
                <c:pt idx="2760">
                  <c:v>58869</c:v>
                </c:pt>
                <c:pt idx="2761">
                  <c:v>58876</c:v>
                </c:pt>
                <c:pt idx="2762">
                  <c:v>58883</c:v>
                </c:pt>
                <c:pt idx="2763">
                  <c:v>58890</c:v>
                </c:pt>
                <c:pt idx="2764">
                  <c:v>58897</c:v>
                </c:pt>
                <c:pt idx="2765">
                  <c:v>58908</c:v>
                </c:pt>
                <c:pt idx="2766">
                  <c:v>58911</c:v>
                </c:pt>
                <c:pt idx="2767">
                  <c:v>58918</c:v>
                </c:pt>
                <c:pt idx="2768">
                  <c:v>58925</c:v>
                </c:pt>
                <c:pt idx="2769">
                  <c:v>58932</c:v>
                </c:pt>
                <c:pt idx="2770">
                  <c:v>58939</c:v>
                </c:pt>
                <c:pt idx="2771">
                  <c:v>58949</c:v>
                </c:pt>
                <c:pt idx="2772">
                  <c:v>58953</c:v>
                </c:pt>
                <c:pt idx="2773">
                  <c:v>58960</c:v>
                </c:pt>
                <c:pt idx="2774">
                  <c:v>58967</c:v>
                </c:pt>
                <c:pt idx="2775">
                  <c:v>58974</c:v>
                </c:pt>
                <c:pt idx="2776">
                  <c:v>58984</c:v>
                </c:pt>
                <c:pt idx="2777">
                  <c:v>58988</c:v>
                </c:pt>
                <c:pt idx="2778">
                  <c:v>58995</c:v>
                </c:pt>
                <c:pt idx="2779">
                  <c:v>59002</c:v>
                </c:pt>
                <c:pt idx="2780">
                  <c:v>59009</c:v>
                </c:pt>
                <c:pt idx="2781">
                  <c:v>59016</c:v>
                </c:pt>
                <c:pt idx="2782">
                  <c:v>59023</c:v>
                </c:pt>
                <c:pt idx="2783">
                  <c:v>59030</c:v>
                </c:pt>
                <c:pt idx="2784">
                  <c:v>59037</c:v>
                </c:pt>
                <c:pt idx="2785">
                  <c:v>59044</c:v>
                </c:pt>
                <c:pt idx="2786">
                  <c:v>59051</c:v>
                </c:pt>
                <c:pt idx="2787">
                  <c:v>59058</c:v>
                </c:pt>
                <c:pt idx="2788">
                  <c:v>59065</c:v>
                </c:pt>
                <c:pt idx="2789">
                  <c:v>59072</c:v>
                </c:pt>
                <c:pt idx="2790">
                  <c:v>59079</c:v>
                </c:pt>
                <c:pt idx="2791">
                  <c:v>59086</c:v>
                </c:pt>
                <c:pt idx="2792">
                  <c:v>59093</c:v>
                </c:pt>
                <c:pt idx="2793">
                  <c:v>59100</c:v>
                </c:pt>
                <c:pt idx="2794">
                  <c:v>59107</c:v>
                </c:pt>
                <c:pt idx="2795">
                  <c:v>59114</c:v>
                </c:pt>
                <c:pt idx="2796">
                  <c:v>59121</c:v>
                </c:pt>
                <c:pt idx="2797">
                  <c:v>59128</c:v>
                </c:pt>
                <c:pt idx="2798">
                  <c:v>59135</c:v>
                </c:pt>
                <c:pt idx="2799">
                  <c:v>59142</c:v>
                </c:pt>
                <c:pt idx="2800">
                  <c:v>59149</c:v>
                </c:pt>
                <c:pt idx="2801">
                  <c:v>59156</c:v>
                </c:pt>
                <c:pt idx="2802">
                  <c:v>59163</c:v>
                </c:pt>
                <c:pt idx="2803">
                  <c:v>59170</c:v>
                </c:pt>
                <c:pt idx="2804">
                  <c:v>59180</c:v>
                </c:pt>
                <c:pt idx="2805">
                  <c:v>59184</c:v>
                </c:pt>
                <c:pt idx="2806">
                  <c:v>59191</c:v>
                </c:pt>
                <c:pt idx="2807">
                  <c:v>59198</c:v>
                </c:pt>
                <c:pt idx="2808">
                  <c:v>59205</c:v>
                </c:pt>
                <c:pt idx="2809">
                  <c:v>59212</c:v>
                </c:pt>
                <c:pt idx="2810">
                  <c:v>59219</c:v>
                </c:pt>
                <c:pt idx="2811">
                  <c:v>59226</c:v>
                </c:pt>
                <c:pt idx="2812">
                  <c:v>59233</c:v>
                </c:pt>
                <c:pt idx="2813">
                  <c:v>59240</c:v>
                </c:pt>
                <c:pt idx="2814">
                  <c:v>59247</c:v>
                </c:pt>
                <c:pt idx="2815">
                  <c:v>59258</c:v>
                </c:pt>
                <c:pt idx="2816">
                  <c:v>59261</c:v>
                </c:pt>
                <c:pt idx="2817">
                  <c:v>59268</c:v>
                </c:pt>
                <c:pt idx="2818">
                  <c:v>59275</c:v>
                </c:pt>
                <c:pt idx="2819">
                  <c:v>59282</c:v>
                </c:pt>
                <c:pt idx="2820">
                  <c:v>59289</c:v>
                </c:pt>
                <c:pt idx="2821">
                  <c:v>59299</c:v>
                </c:pt>
                <c:pt idx="2822">
                  <c:v>59303</c:v>
                </c:pt>
                <c:pt idx="2823">
                  <c:v>59310</c:v>
                </c:pt>
                <c:pt idx="2824">
                  <c:v>59317</c:v>
                </c:pt>
                <c:pt idx="2825">
                  <c:v>59324</c:v>
                </c:pt>
                <c:pt idx="2826">
                  <c:v>59331</c:v>
                </c:pt>
                <c:pt idx="2827">
                  <c:v>59338</c:v>
                </c:pt>
                <c:pt idx="2828">
                  <c:v>59348</c:v>
                </c:pt>
                <c:pt idx="2829">
                  <c:v>59352</c:v>
                </c:pt>
                <c:pt idx="2830">
                  <c:v>59359</c:v>
                </c:pt>
                <c:pt idx="2831">
                  <c:v>59366</c:v>
                </c:pt>
                <c:pt idx="2832">
                  <c:v>59373</c:v>
                </c:pt>
                <c:pt idx="2833">
                  <c:v>59380</c:v>
                </c:pt>
                <c:pt idx="2834">
                  <c:v>59387</c:v>
                </c:pt>
                <c:pt idx="2835">
                  <c:v>59394</c:v>
                </c:pt>
                <c:pt idx="2836">
                  <c:v>59401</c:v>
                </c:pt>
                <c:pt idx="2837">
                  <c:v>59408</c:v>
                </c:pt>
                <c:pt idx="2838">
                  <c:v>59415</c:v>
                </c:pt>
                <c:pt idx="2839">
                  <c:v>59422</c:v>
                </c:pt>
                <c:pt idx="2840">
                  <c:v>59429</c:v>
                </c:pt>
                <c:pt idx="2841">
                  <c:v>59436</c:v>
                </c:pt>
                <c:pt idx="2842">
                  <c:v>59443</c:v>
                </c:pt>
                <c:pt idx="2843">
                  <c:v>59450</c:v>
                </c:pt>
                <c:pt idx="2844">
                  <c:v>59457</c:v>
                </c:pt>
                <c:pt idx="2845">
                  <c:v>59464</c:v>
                </c:pt>
                <c:pt idx="2846">
                  <c:v>59471</c:v>
                </c:pt>
                <c:pt idx="2847">
                  <c:v>59478</c:v>
                </c:pt>
                <c:pt idx="2848">
                  <c:v>59485</c:v>
                </c:pt>
                <c:pt idx="2849">
                  <c:v>59492</c:v>
                </c:pt>
                <c:pt idx="2850">
                  <c:v>59499</c:v>
                </c:pt>
                <c:pt idx="2851">
                  <c:v>59506</c:v>
                </c:pt>
                <c:pt idx="2852">
                  <c:v>59513</c:v>
                </c:pt>
                <c:pt idx="2853">
                  <c:v>59520</c:v>
                </c:pt>
                <c:pt idx="2854">
                  <c:v>59527</c:v>
                </c:pt>
                <c:pt idx="2855">
                  <c:v>59534</c:v>
                </c:pt>
                <c:pt idx="2856">
                  <c:v>59541</c:v>
                </c:pt>
                <c:pt idx="2857">
                  <c:v>59548</c:v>
                </c:pt>
                <c:pt idx="2858">
                  <c:v>59555</c:v>
                </c:pt>
                <c:pt idx="2859">
                  <c:v>59562</c:v>
                </c:pt>
                <c:pt idx="2860">
                  <c:v>59569</c:v>
                </c:pt>
                <c:pt idx="2861">
                  <c:v>59576</c:v>
                </c:pt>
                <c:pt idx="2862">
                  <c:v>59583</c:v>
                </c:pt>
                <c:pt idx="2863">
                  <c:v>59590</c:v>
                </c:pt>
                <c:pt idx="2864">
                  <c:v>59597</c:v>
                </c:pt>
                <c:pt idx="2865">
                  <c:v>59604</c:v>
                </c:pt>
                <c:pt idx="2866">
                  <c:v>59611</c:v>
                </c:pt>
                <c:pt idx="2867">
                  <c:v>59618</c:v>
                </c:pt>
                <c:pt idx="2868">
                  <c:v>59625</c:v>
                </c:pt>
                <c:pt idx="2869">
                  <c:v>59632</c:v>
                </c:pt>
                <c:pt idx="2870">
                  <c:v>59643</c:v>
                </c:pt>
                <c:pt idx="2871">
                  <c:v>59646</c:v>
                </c:pt>
                <c:pt idx="2872">
                  <c:v>59653</c:v>
                </c:pt>
                <c:pt idx="2873">
                  <c:v>59660</c:v>
                </c:pt>
                <c:pt idx="2874">
                  <c:v>59667</c:v>
                </c:pt>
                <c:pt idx="2875">
                  <c:v>59674</c:v>
                </c:pt>
                <c:pt idx="2876">
                  <c:v>59684</c:v>
                </c:pt>
                <c:pt idx="2877">
                  <c:v>59688</c:v>
                </c:pt>
                <c:pt idx="2878">
                  <c:v>59695</c:v>
                </c:pt>
                <c:pt idx="2879">
                  <c:v>59702</c:v>
                </c:pt>
                <c:pt idx="2880">
                  <c:v>59712</c:v>
                </c:pt>
                <c:pt idx="2881">
                  <c:v>59716</c:v>
                </c:pt>
                <c:pt idx="2882">
                  <c:v>59723</c:v>
                </c:pt>
                <c:pt idx="2883">
                  <c:v>59730</c:v>
                </c:pt>
                <c:pt idx="2884">
                  <c:v>59737</c:v>
                </c:pt>
                <c:pt idx="2885">
                  <c:v>59744</c:v>
                </c:pt>
                <c:pt idx="2886">
                  <c:v>59751</c:v>
                </c:pt>
                <c:pt idx="2887">
                  <c:v>59758</c:v>
                </c:pt>
                <c:pt idx="2888">
                  <c:v>59765</c:v>
                </c:pt>
                <c:pt idx="2889">
                  <c:v>59772</c:v>
                </c:pt>
                <c:pt idx="2890">
                  <c:v>59779</c:v>
                </c:pt>
                <c:pt idx="2891">
                  <c:v>59786</c:v>
                </c:pt>
                <c:pt idx="2892">
                  <c:v>59793</c:v>
                </c:pt>
                <c:pt idx="2893">
                  <c:v>59800</c:v>
                </c:pt>
                <c:pt idx="2894">
                  <c:v>59807</c:v>
                </c:pt>
                <c:pt idx="2895">
                  <c:v>59814</c:v>
                </c:pt>
                <c:pt idx="2896">
                  <c:v>59821</c:v>
                </c:pt>
                <c:pt idx="2897">
                  <c:v>59828</c:v>
                </c:pt>
                <c:pt idx="2898">
                  <c:v>59835</c:v>
                </c:pt>
                <c:pt idx="2899">
                  <c:v>59842</c:v>
                </c:pt>
                <c:pt idx="2900">
                  <c:v>59849</c:v>
                </c:pt>
                <c:pt idx="2901">
                  <c:v>59856</c:v>
                </c:pt>
                <c:pt idx="2902">
                  <c:v>59863</c:v>
                </c:pt>
                <c:pt idx="2903">
                  <c:v>59870</c:v>
                </c:pt>
                <c:pt idx="2904">
                  <c:v>59877</c:v>
                </c:pt>
                <c:pt idx="2905">
                  <c:v>59884</c:v>
                </c:pt>
                <c:pt idx="2906">
                  <c:v>59891</c:v>
                </c:pt>
                <c:pt idx="2907">
                  <c:v>59903</c:v>
                </c:pt>
                <c:pt idx="2908">
                  <c:v>59908</c:v>
                </c:pt>
                <c:pt idx="2909">
                  <c:v>59915</c:v>
                </c:pt>
                <c:pt idx="2910">
                  <c:v>59922</c:v>
                </c:pt>
                <c:pt idx="2911">
                  <c:v>59929</c:v>
                </c:pt>
                <c:pt idx="2912">
                  <c:v>59936</c:v>
                </c:pt>
                <c:pt idx="2913">
                  <c:v>59943</c:v>
                </c:pt>
                <c:pt idx="2914">
                  <c:v>59950</c:v>
                </c:pt>
                <c:pt idx="2915">
                  <c:v>59957</c:v>
                </c:pt>
                <c:pt idx="2916">
                  <c:v>59964</c:v>
                </c:pt>
                <c:pt idx="2917">
                  <c:v>59971</c:v>
                </c:pt>
                <c:pt idx="2918">
                  <c:v>59978</c:v>
                </c:pt>
                <c:pt idx="2919">
                  <c:v>59985</c:v>
                </c:pt>
                <c:pt idx="2920">
                  <c:v>59992</c:v>
                </c:pt>
                <c:pt idx="2921">
                  <c:v>60001</c:v>
                </c:pt>
                <c:pt idx="2922">
                  <c:v>60006</c:v>
                </c:pt>
                <c:pt idx="2923">
                  <c:v>60013</c:v>
                </c:pt>
                <c:pt idx="2924">
                  <c:v>60020</c:v>
                </c:pt>
                <c:pt idx="2925">
                  <c:v>60028</c:v>
                </c:pt>
                <c:pt idx="2926">
                  <c:v>60035</c:v>
                </c:pt>
                <c:pt idx="2927">
                  <c:v>60042</c:v>
                </c:pt>
                <c:pt idx="2928">
                  <c:v>60050</c:v>
                </c:pt>
                <c:pt idx="2929">
                  <c:v>60056</c:v>
                </c:pt>
                <c:pt idx="2930">
                  <c:v>60063</c:v>
                </c:pt>
                <c:pt idx="2931">
                  <c:v>60070</c:v>
                </c:pt>
                <c:pt idx="2932">
                  <c:v>60078</c:v>
                </c:pt>
                <c:pt idx="2933">
                  <c:v>60085</c:v>
                </c:pt>
                <c:pt idx="2934">
                  <c:v>60092</c:v>
                </c:pt>
                <c:pt idx="2935">
                  <c:v>60099</c:v>
                </c:pt>
                <c:pt idx="2936">
                  <c:v>60106</c:v>
                </c:pt>
                <c:pt idx="2937">
                  <c:v>60113</c:v>
                </c:pt>
                <c:pt idx="2938">
                  <c:v>60120</c:v>
                </c:pt>
                <c:pt idx="2939">
                  <c:v>60127</c:v>
                </c:pt>
                <c:pt idx="2940">
                  <c:v>60134</c:v>
                </c:pt>
                <c:pt idx="2941">
                  <c:v>60141</c:v>
                </c:pt>
                <c:pt idx="2942">
                  <c:v>60148</c:v>
                </c:pt>
                <c:pt idx="2943">
                  <c:v>60155</c:v>
                </c:pt>
                <c:pt idx="2944">
                  <c:v>60162</c:v>
                </c:pt>
                <c:pt idx="2945">
                  <c:v>60169</c:v>
                </c:pt>
                <c:pt idx="2946">
                  <c:v>60176</c:v>
                </c:pt>
                <c:pt idx="2947">
                  <c:v>60183</c:v>
                </c:pt>
                <c:pt idx="2948">
                  <c:v>60190</c:v>
                </c:pt>
                <c:pt idx="2949">
                  <c:v>60197</c:v>
                </c:pt>
                <c:pt idx="2950">
                  <c:v>60204</c:v>
                </c:pt>
                <c:pt idx="2951">
                  <c:v>60211</c:v>
                </c:pt>
                <c:pt idx="2952">
                  <c:v>60218</c:v>
                </c:pt>
                <c:pt idx="2953">
                  <c:v>60225</c:v>
                </c:pt>
                <c:pt idx="2954">
                  <c:v>60232</c:v>
                </c:pt>
                <c:pt idx="2955">
                  <c:v>60239</c:v>
                </c:pt>
                <c:pt idx="2956">
                  <c:v>60246</c:v>
                </c:pt>
                <c:pt idx="2957">
                  <c:v>60253</c:v>
                </c:pt>
                <c:pt idx="2958">
                  <c:v>60265</c:v>
                </c:pt>
                <c:pt idx="2959">
                  <c:v>60269</c:v>
                </c:pt>
                <c:pt idx="2960">
                  <c:v>60275</c:v>
                </c:pt>
                <c:pt idx="2961">
                  <c:v>60281</c:v>
                </c:pt>
                <c:pt idx="2962">
                  <c:v>60288</c:v>
                </c:pt>
                <c:pt idx="2963">
                  <c:v>60295</c:v>
                </c:pt>
                <c:pt idx="2964">
                  <c:v>60302</c:v>
                </c:pt>
                <c:pt idx="2965">
                  <c:v>60309</c:v>
                </c:pt>
                <c:pt idx="2966">
                  <c:v>60316</c:v>
                </c:pt>
                <c:pt idx="2967">
                  <c:v>60323</c:v>
                </c:pt>
                <c:pt idx="2968">
                  <c:v>60330</c:v>
                </c:pt>
                <c:pt idx="2969">
                  <c:v>60337</c:v>
                </c:pt>
                <c:pt idx="2970">
                  <c:v>60344</c:v>
                </c:pt>
                <c:pt idx="2971">
                  <c:v>60351</c:v>
                </c:pt>
                <c:pt idx="2972">
                  <c:v>60359</c:v>
                </c:pt>
                <c:pt idx="2973">
                  <c:v>60366</c:v>
                </c:pt>
                <c:pt idx="2974">
                  <c:v>60373</c:v>
                </c:pt>
                <c:pt idx="2975">
                  <c:v>60380</c:v>
                </c:pt>
                <c:pt idx="2976">
                  <c:v>60387</c:v>
                </c:pt>
                <c:pt idx="2977">
                  <c:v>60395</c:v>
                </c:pt>
                <c:pt idx="2978">
                  <c:v>60401</c:v>
                </c:pt>
                <c:pt idx="2979">
                  <c:v>60408</c:v>
                </c:pt>
                <c:pt idx="2980">
                  <c:v>60415</c:v>
                </c:pt>
                <c:pt idx="2981">
                  <c:v>60422</c:v>
                </c:pt>
                <c:pt idx="2982">
                  <c:v>60429</c:v>
                </c:pt>
                <c:pt idx="2983">
                  <c:v>60436</c:v>
                </c:pt>
                <c:pt idx="2984">
                  <c:v>60443</c:v>
                </c:pt>
                <c:pt idx="2985">
                  <c:v>60450</c:v>
                </c:pt>
                <c:pt idx="2986">
                  <c:v>60457</c:v>
                </c:pt>
                <c:pt idx="2987">
                  <c:v>60464</c:v>
                </c:pt>
                <c:pt idx="2988">
                  <c:v>60471</c:v>
                </c:pt>
                <c:pt idx="2989">
                  <c:v>60478</c:v>
                </c:pt>
                <c:pt idx="2990">
                  <c:v>60485</c:v>
                </c:pt>
                <c:pt idx="2991">
                  <c:v>60492</c:v>
                </c:pt>
                <c:pt idx="2992">
                  <c:v>60499</c:v>
                </c:pt>
                <c:pt idx="2993">
                  <c:v>60506</c:v>
                </c:pt>
                <c:pt idx="2994">
                  <c:v>60513</c:v>
                </c:pt>
                <c:pt idx="2995">
                  <c:v>60520</c:v>
                </c:pt>
                <c:pt idx="2996">
                  <c:v>60527</c:v>
                </c:pt>
                <c:pt idx="2997">
                  <c:v>60534</c:v>
                </c:pt>
                <c:pt idx="2998">
                  <c:v>60541</c:v>
                </c:pt>
                <c:pt idx="2999">
                  <c:v>60548</c:v>
                </c:pt>
                <c:pt idx="3000">
                  <c:v>60555</c:v>
                </c:pt>
                <c:pt idx="3001">
                  <c:v>60562</c:v>
                </c:pt>
                <c:pt idx="3002">
                  <c:v>60569</c:v>
                </c:pt>
                <c:pt idx="3003">
                  <c:v>60576</c:v>
                </c:pt>
                <c:pt idx="3004">
                  <c:v>60583</c:v>
                </c:pt>
                <c:pt idx="3005">
                  <c:v>60590</c:v>
                </c:pt>
                <c:pt idx="3006">
                  <c:v>60597</c:v>
                </c:pt>
                <c:pt idx="3007">
                  <c:v>60604</c:v>
                </c:pt>
                <c:pt idx="3008">
                  <c:v>60611</c:v>
                </c:pt>
                <c:pt idx="3009">
                  <c:v>60618</c:v>
                </c:pt>
                <c:pt idx="3010">
                  <c:v>60629</c:v>
                </c:pt>
                <c:pt idx="3011">
                  <c:v>60636</c:v>
                </c:pt>
                <c:pt idx="3012">
                  <c:v>60640</c:v>
                </c:pt>
                <c:pt idx="3013">
                  <c:v>60646</c:v>
                </c:pt>
                <c:pt idx="3014">
                  <c:v>60653</c:v>
                </c:pt>
                <c:pt idx="3015">
                  <c:v>60660</c:v>
                </c:pt>
                <c:pt idx="3016">
                  <c:v>60667</c:v>
                </c:pt>
                <c:pt idx="3017">
                  <c:v>60674</c:v>
                </c:pt>
                <c:pt idx="3018">
                  <c:v>60681</c:v>
                </c:pt>
                <c:pt idx="3019">
                  <c:v>60688</c:v>
                </c:pt>
                <c:pt idx="3020">
                  <c:v>60695</c:v>
                </c:pt>
                <c:pt idx="3021">
                  <c:v>60702</c:v>
                </c:pt>
                <c:pt idx="3022">
                  <c:v>60709</c:v>
                </c:pt>
                <c:pt idx="3023">
                  <c:v>60716</c:v>
                </c:pt>
                <c:pt idx="3024">
                  <c:v>60723</c:v>
                </c:pt>
                <c:pt idx="3025">
                  <c:v>60730</c:v>
                </c:pt>
                <c:pt idx="3026">
                  <c:v>60737</c:v>
                </c:pt>
                <c:pt idx="3027">
                  <c:v>60744</c:v>
                </c:pt>
                <c:pt idx="3028">
                  <c:v>60751</c:v>
                </c:pt>
                <c:pt idx="3029">
                  <c:v>60758</c:v>
                </c:pt>
                <c:pt idx="3030">
                  <c:v>60765</c:v>
                </c:pt>
                <c:pt idx="3031">
                  <c:v>60773</c:v>
                </c:pt>
                <c:pt idx="3032">
                  <c:v>60779</c:v>
                </c:pt>
                <c:pt idx="3033">
                  <c:v>60786</c:v>
                </c:pt>
                <c:pt idx="3034">
                  <c:v>60793</c:v>
                </c:pt>
                <c:pt idx="3035">
                  <c:v>60800</c:v>
                </c:pt>
                <c:pt idx="3036">
                  <c:v>60807</c:v>
                </c:pt>
                <c:pt idx="3037">
                  <c:v>60814</c:v>
                </c:pt>
                <c:pt idx="3038">
                  <c:v>60821</c:v>
                </c:pt>
                <c:pt idx="3039">
                  <c:v>60828</c:v>
                </c:pt>
                <c:pt idx="3040">
                  <c:v>60835</c:v>
                </c:pt>
                <c:pt idx="3041">
                  <c:v>60842</c:v>
                </c:pt>
                <c:pt idx="3042">
                  <c:v>60849</c:v>
                </c:pt>
                <c:pt idx="3043">
                  <c:v>60856</c:v>
                </c:pt>
                <c:pt idx="3044">
                  <c:v>60863</c:v>
                </c:pt>
                <c:pt idx="3045">
                  <c:v>60870</c:v>
                </c:pt>
                <c:pt idx="3046">
                  <c:v>60877</c:v>
                </c:pt>
                <c:pt idx="3047">
                  <c:v>60884</c:v>
                </c:pt>
                <c:pt idx="3048">
                  <c:v>60891</c:v>
                </c:pt>
                <c:pt idx="3049">
                  <c:v>60898</c:v>
                </c:pt>
                <c:pt idx="3050">
                  <c:v>60905</c:v>
                </c:pt>
                <c:pt idx="3051">
                  <c:v>60912</c:v>
                </c:pt>
                <c:pt idx="3052">
                  <c:v>60919</c:v>
                </c:pt>
                <c:pt idx="3053">
                  <c:v>60926</c:v>
                </c:pt>
                <c:pt idx="3054">
                  <c:v>60933</c:v>
                </c:pt>
                <c:pt idx="3055">
                  <c:v>60940</c:v>
                </c:pt>
                <c:pt idx="3056">
                  <c:v>60947</c:v>
                </c:pt>
                <c:pt idx="3057">
                  <c:v>60954</c:v>
                </c:pt>
                <c:pt idx="3058">
                  <c:v>60961</c:v>
                </c:pt>
                <c:pt idx="3059">
                  <c:v>60968</c:v>
                </c:pt>
                <c:pt idx="3060">
                  <c:v>60975</c:v>
                </c:pt>
                <c:pt idx="3061">
                  <c:v>60982</c:v>
                </c:pt>
                <c:pt idx="3062">
                  <c:v>60989</c:v>
                </c:pt>
                <c:pt idx="3063">
                  <c:v>60996</c:v>
                </c:pt>
                <c:pt idx="3064">
                  <c:v>61004</c:v>
                </c:pt>
                <c:pt idx="3065">
                  <c:v>61010</c:v>
                </c:pt>
                <c:pt idx="3066">
                  <c:v>61017</c:v>
                </c:pt>
                <c:pt idx="3067">
                  <c:v>61024</c:v>
                </c:pt>
                <c:pt idx="3068">
                  <c:v>61031</c:v>
                </c:pt>
                <c:pt idx="3069">
                  <c:v>61038</c:v>
                </c:pt>
                <c:pt idx="3070">
                  <c:v>61045</c:v>
                </c:pt>
                <c:pt idx="3071">
                  <c:v>61052</c:v>
                </c:pt>
                <c:pt idx="3072">
                  <c:v>61059</c:v>
                </c:pt>
                <c:pt idx="3073">
                  <c:v>61066</c:v>
                </c:pt>
                <c:pt idx="3074">
                  <c:v>61073</c:v>
                </c:pt>
                <c:pt idx="3075">
                  <c:v>61080</c:v>
                </c:pt>
                <c:pt idx="3076">
                  <c:v>61087</c:v>
                </c:pt>
                <c:pt idx="3077">
                  <c:v>61094</c:v>
                </c:pt>
                <c:pt idx="3078">
                  <c:v>61101</c:v>
                </c:pt>
                <c:pt idx="3079">
                  <c:v>61108</c:v>
                </c:pt>
                <c:pt idx="3080">
                  <c:v>61115</c:v>
                </c:pt>
                <c:pt idx="3081">
                  <c:v>61122</c:v>
                </c:pt>
                <c:pt idx="3082">
                  <c:v>61130</c:v>
                </c:pt>
                <c:pt idx="3083">
                  <c:v>61136</c:v>
                </c:pt>
                <c:pt idx="3084">
                  <c:v>61143</c:v>
                </c:pt>
                <c:pt idx="3085">
                  <c:v>61150</c:v>
                </c:pt>
                <c:pt idx="3086">
                  <c:v>61157</c:v>
                </c:pt>
                <c:pt idx="3087">
                  <c:v>61164</c:v>
                </c:pt>
                <c:pt idx="3088">
                  <c:v>61171</c:v>
                </c:pt>
                <c:pt idx="3089">
                  <c:v>61178</c:v>
                </c:pt>
                <c:pt idx="3090">
                  <c:v>61185</c:v>
                </c:pt>
                <c:pt idx="3091">
                  <c:v>61192</c:v>
                </c:pt>
                <c:pt idx="3092">
                  <c:v>61199</c:v>
                </c:pt>
                <c:pt idx="3093">
                  <c:v>61206</c:v>
                </c:pt>
                <c:pt idx="3094">
                  <c:v>61213</c:v>
                </c:pt>
                <c:pt idx="3095">
                  <c:v>61220</c:v>
                </c:pt>
                <c:pt idx="3096">
                  <c:v>61227</c:v>
                </c:pt>
                <c:pt idx="3097">
                  <c:v>61234</c:v>
                </c:pt>
                <c:pt idx="3098">
                  <c:v>61241</c:v>
                </c:pt>
                <c:pt idx="3099">
                  <c:v>61248</c:v>
                </c:pt>
                <c:pt idx="3100">
                  <c:v>61255</c:v>
                </c:pt>
                <c:pt idx="3101">
                  <c:v>61262</c:v>
                </c:pt>
                <c:pt idx="3102">
                  <c:v>61269</c:v>
                </c:pt>
                <c:pt idx="3103">
                  <c:v>61276</c:v>
                </c:pt>
                <c:pt idx="3104">
                  <c:v>61283</c:v>
                </c:pt>
                <c:pt idx="3105">
                  <c:v>61290</c:v>
                </c:pt>
                <c:pt idx="3106">
                  <c:v>61297</c:v>
                </c:pt>
                <c:pt idx="3107">
                  <c:v>61304</c:v>
                </c:pt>
                <c:pt idx="3108">
                  <c:v>61311</c:v>
                </c:pt>
                <c:pt idx="3109">
                  <c:v>61318</c:v>
                </c:pt>
                <c:pt idx="3110">
                  <c:v>61325</c:v>
                </c:pt>
                <c:pt idx="3111">
                  <c:v>61332</c:v>
                </c:pt>
                <c:pt idx="3112">
                  <c:v>61339</c:v>
                </c:pt>
                <c:pt idx="3113">
                  <c:v>61346</c:v>
                </c:pt>
                <c:pt idx="3114">
                  <c:v>61353</c:v>
                </c:pt>
                <c:pt idx="3115">
                  <c:v>61360</c:v>
                </c:pt>
                <c:pt idx="3116">
                  <c:v>61367</c:v>
                </c:pt>
                <c:pt idx="3117">
                  <c:v>61374</c:v>
                </c:pt>
                <c:pt idx="3118">
                  <c:v>61381</c:v>
                </c:pt>
                <c:pt idx="3119">
                  <c:v>61388</c:v>
                </c:pt>
                <c:pt idx="3120">
                  <c:v>61395</c:v>
                </c:pt>
                <c:pt idx="3121">
                  <c:v>61402</c:v>
                </c:pt>
                <c:pt idx="3122">
                  <c:v>61409</c:v>
                </c:pt>
                <c:pt idx="3123">
                  <c:v>61416</c:v>
                </c:pt>
                <c:pt idx="3124">
                  <c:v>61423</c:v>
                </c:pt>
                <c:pt idx="3125">
                  <c:v>61430</c:v>
                </c:pt>
                <c:pt idx="3126">
                  <c:v>61437</c:v>
                </c:pt>
                <c:pt idx="3127">
                  <c:v>61444</c:v>
                </c:pt>
                <c:pt idx="3128">
                  <c:v>61451</c:v>
                </c:pt>
                <c:pt idx="3129">
                  <c:v>61458</c:v>
                </c:pt>
                <c:pt idx="3130">
                  <c:v>61465</c:v>
                </c:pt>
                <c:pt idx="3131">
                  <c:v>61472</c:v>
                </c:pt>
                <c:pt idx="3132">
                  <c:v>61479</c:v>
                </c:pt>
                <c:pt idx="3133">
                  <c:v>61487</c:v>
                </c:pt>
                <c:pt idx="3134">
                  <c:v>61494</c:v>
                </c:pt>
                <c:pt idx="3135">
                  <c:v>61501</c:v>
                </c:pt>
                <c:pt idx="3136">
                  <c:v>61508</c:v>
                </c:pt>
                <c:pt idx="3137">
                  <c:v>61518</c:v>
                </c:pt>
                <c:pt idx="3138">
                  <c:v>61522</c:v>
                </c:pt>
                <c:pt idx="3139">
                  <c:v>61529</c:v>
                </c:pt>
                <c:pt idx="3140">
                  <c:v>61539</c:v>
                </c:pt>
                <c:pt idx="3141">
                  <c:v>61543</c:v>
                </c:pt>
                <c:pt idx="3142">
                  <c:v>61550</c:v>
                </c:pt>
                <c:pt idx="3143">
                  <c:v>61557</c:v>
                </c:pt>
                <c:pt idx="3144">
                  <c:v>61564</c:v>
                </c:pt>
                <c:pt idx="3145">
                  <c:v>61571</c:v>
                </c:pt>
                <c:pt idx="3146">
                  <c:v>61578</c:v>
                </c:pt>
                <c:pt idx="3147">
                  <c:v>61585</c:v>
                </c:pt>
                <c:pt idx="3148">
                  <c:v>61592</c:v>
                </c:pt>
                <c:pt idx="3149">
                  <c:v>61599</c:v>
                </c:pt>
                <c:pt idx="3150">
                  <c:v>61606</c:v>
                </c:pt>
                <c:pt idx="3151">
                  <c:v>61613</c:v>
                </c:pt>
                <c:pt idx="3152">
                  <c:v>61620</c:v>
                </c:pt>
                <c:pt idx="3153">
                  <c:v>61627</c:v>
                </c:pt>
                <c:pt idx="3154">
                  <c:v>61634</c:v>
                </c:pt>
                <c:pt idx="3155">
                  <c:v>61641</c:v>
                </c:pt>
                <c:pt idx="3156">
                  <c:v>61648</c:v>
                </c:pt>
                <c:pt idx="3157">
                  <c:v>61655</c:v>
                </c:pt>
                <c:pt idx="3158">
                  <c:v>61662</c:v>
                </c:pt>
                <c:pt idx="3159">
                  <c:v>61669</c:v>
                </c:pt>
                <c:pt idx="3160">
                  <c:v>61676</c:v>
                </c:pt>
                <c:pt idx="3161">
                  <c:v>61683</c:v>
                </c:pt>
                <c:pt idx="3162">
                  <c:v>61690</c:v>
                </c:pt>
                <c:pt idx="3163">
                  <c:v>61697</c:v>
                </c:pt>
                <c:pt idx="3164">
                  <c:v>61704</c:v>
                </c:pt>
                <c:pt idx="3165">
                  <c:v>61711</c:v>
                </c:pt>
                <c:pt idx="3166">
                  <c:v>61718</c:v>
                </c:pt>
                <c:pt idx="3167">
                  <c:v>61730</c:v>
                </c:pt>
                <c:pt idx="3168">
                  <c:v>61735</c:v>
                </c:pt>
                <c:pt idx="3169">
                  <c:v>61742</c:v>
                </c:pt>
                <c:pt idx="3170">
                  <c:v>61749</c:v>
                </c:pt>
                <c:pt idx="3171">
                  <c:v>61756</c:v>
                </c:pt>
                <c:pt idx="3172">
                  <c:v>61763</c:v>
                </c:pt>
                <c:pt idx="3173">
                  <c:v>61770</c:v>
                </c:pt>
                <c:pt idx="3174">
                  <c:v>61777</c:v>
                </c:pt>
                <c:pt idx="3175">
                  <c:v>61784</c:v>
                </c:pt>
                <c:pt idx="3176">
                  <c:v>61791</c:v>
                </c:pt>
                <c:pt idx="3177">
                  <c:v>61798</c:v>
                </c:pt>
                <c:pt idx="3178">
                  <c:v>61805</c:v>
                </c:pt>
                <c:pt idx="3179">
                  <c:v>61812</c:v>
                </c:pt>
                <c:pt idx="3180">
                  <c:v>61819</c:v>
                </c:pt>
                <c:pt idx="3181">
                  <c:v>61826</c:v>
                </c:pt>
                <c:pt idx="3182">
                  <c:v>61835</c:v>
                </c:pt>
                <c:pt idx="3183">
                  <c:v>61840</c:v>
                </c:pt>
                <c:pt idx="3184">
                  <c:v>61847</c:v>
                </c:pt>
                <c:pt idx="3185">
                  <c:v>61854</c:v>
                </c:pt>
                <c:pt idx="3186">
                  <c:v>61861</c:v>
                </c:pt>
                <c:pt idx="3187">
                  <c:v>61868</c:v>
                </c:pt>
                <c:pt idx="3188">
                  <c:v>61876</c:v>
                </c:pt>
                <c:pt idx="3189">
                  <c:v>61884</c:v>
                </c:pt>
                <c:pt idx="3190">
                  <c:v>61890</c:v>
                </c:pt>
                <c:pt idx="3191">
                  <c:v>61897</c:v>
                </c:pt>
                <c:pt idx="3192">
                  <c:v>61905</c:v>
                </c:pt>
                <c:pt idx="3193">
                  <c:v>61912</c:v>
                </c:pt>
                <c:pt idx="3194">
                  <c:v>61919</c:v>
                </c:pt>
                <c:pt idx="3195">
                  <c:v>61926</c:v>
                </c:pt>
                <c:pt idx="3196">
                  <c:v>61933</c:v>
                </c:pt>
                <c:pt idx="3197">
                  <c:v>61940</c:v>
                </c:pt>
                <c:pt idx="3198">
                  <c:v>61947</c:v>
                </c:pt>
                <c:pt idx="3199">
                  <c:v>61954</c:v>
                </c:pt>
                <c:pt idx="3200">
                  <c:v>61961</c:v>
                </c:pt>
                <c:pt idx="3201">
                  <c:v>61968</c:v>
                </c:pt>
                <c:pt idx="3202">
                  <c:v>61975</c:v>
                </c:pt>
                <c:pt idx="3203">
                  <c:v>61982</c:v>
                </c:pt>
                <c:pt idx="3204">
                  <c:v>61989</c:v>
                </c:pt>
                <c:pt idx="3205">
                  <c:v>61996</c:v>
                </c:pt>
                <c:pt idx="3206">
                  <c:v>62003</c:v>
                </c:pt>
                <c:pt idx="3207">
                  <c:v>62010</c:v>
                </c:pt>
                <c:pt idx="3208">
                  <c:v>62017</c:v>
                </c:pt>
                <c:pt idx="3209">
                  <c:v>62024</c:v>
                </c:pt>
                <c:pt idx="3210">
                  <c:v>62031</c:v>
                </c:pt>
                <c:pt idx="3211">
                  <c:v>62038</c:v>
                </c:pt>
                <c:pt idx="3212">
                  <c:v>62045</c:v>
                </c:pt>
                <c:pt idx="3213">
                  <c:v>62052</c:v>
                </c:pt>
                <c:pt idx="3214">
                  <c:v>62059</c:v>
                </c:pt>
                <c:pt idx="3215">
                  <c:v>62066</c:v>
                </c:pt>
                <c:pt idx="3216">
                  <c:v>62073</c:v>
                </c:pt>
                <c:pt idx="3217">
                  <c:v>62080</c:v>
                </c:pt>
                <c:pt idx="3218">
                  <c:v>62092</c:v>
                </c:pt>
                <c:pt idx="3219">
                  <c:v>62096</c:v>
                </c:pt>
                <c:pt idx="3220">
                  <c:v>62102</c:v>
                </c:pt>
                <c:pt idx="3221">
                  <c:v>62109</c:v>
                </c:pt>
                <c:pt idx="3222">
                  <c:v>62116</c:v>
                </c:pt>
                <c:pt idx="3223">
                  <c:v>62123</c:v>
                </c:pt>
                <c:pt idx="3224">
                  <c:v>62130</c:v>
                </c:pt>
                <c:pt idx="3225">
                  <c:v>62137</c:v>
                </c:pt>
                <c:pt idx="3226">
                  <c:v>62144</c:v>
                </c:pt>
                <c:pt idx="3227">
                  <c:v>62151</c:v>
                </c:pt>
                <c:pt idx="3228">
                  <c:v>62158</c:v>
                </c:pt>
                <c:pt idx="3229">
                  <c:v>62165</c:v>
                </c:pt>
                <c:pt idx="3230">
                  <c:v>62172</c:v>
                </c:pt>
                <c:pt idx="3231">
                  <c:v>62179</c:v>
                </c:pt>
                <c:pt idx="3232">
                  <c:v>62186</c:v>
                </c:pt>
                <c:pt idx="3233">
                  <c:v>62193</c:v>
                </c:pt>
                <c:pt idx="3234">
                  <c:v>62200</c:v>
                </c:pt>
                <c:pt idx="3235">
                  <c:v>62207</c:v>
                </c:pt>
                <c:pt idx="3236">
                  <c:v>62215</c:v>
                </c:pt>
                <c:pt idx="3237">
                  <c:v>62222</c:v>
                </c:pt>
                <c:pt idx="3238">
                  <c:v>62228</c:v>
                </c:pt>
                <c:pt idx="3239">
                  <c:v>62235</c:v>
                </c:pt>
                <c:pt idx="3240">
                  <c:v>62242</c:v>
                </c:pt>
                <c:pt idx="3241">
                  <c:v>62249</c:v>
                </c:pt>
                <c:pt idx="3242">
                  <c:v>62256</c:v>
                </c:pt>
                <c:pt idx="3243">
                  <c:v>62263</c:v>
                </c:pt>
                <c:pt idx="3244">
                  <c:v>62270</c:v>
                </c:pt>
                <c:pt idx="3245">
                  <c:v>62277</c:v>
                </c:pt>
                <c:pt idx="3246">
                  <c:v>62284</c:v>
                </c:pt>
                <c:pt idx="3247">
                  <c:v>62291</c:v>
                </c:pt>
                <c:pt idx="3248">
                  <c:v>62298</c:v>
                </c:pt>
                <c:pt idx="3249">
                  <c:v>62305</c:v>
                </c:pt>
                <c:pt idx="3250">
                  <c:v>62312</c:v>
                </c:pt>
                <c:pt idx="3251">
                  <c:v>62319</c:v>
                </c:pt>
                <c:pt idx="3252">
                  <c:v>62326</c:v>
                </c:pt>
                <c:pt idx="3253">
                  <c:v>62333</c:v>
                </c:pt>
                <c:pt idx="3254">
                  <c:v>62340</c:v>
                </c:pt>
                <c:pt idx="3255">
                  <c:v>62347</c:v>
                </c:pt>
                <c:pt idx="3256">
                  <c:v>62354</c:v>
                </c:pt>
                <c:pt idx="3257">
                  <c:v>62361</c:v>
                </c:pt>
                <c:pt idx="3258">
                  <c:v>62368</c:v>
                </c:pt>
                <c:pt idx="3259">
                  <c:v>62375</c:v>
                </c:pt>
                <c:pt idx="3260">
                  <c:v>62382</c:v>
                </c:pt>
                <c:pt idx="3261">
                  <c:v>62389</c:v>
                </c:pt>
                <c:pt idx="3262">
                  <c:v>62396</c:v>
                </c:pt>
                <c:pt idx="3263">
                  <c:v>62403</c:v>
                </c:pt>
                <c:pt idx="3264">
                  <c:v>62410</c:v>
                </c:pt>
                <c:pt idx="3265">
                  <c:v>62417</c:v>
                </c:pt>
                <c:pt idx="3266">
                  <c:v>62424</c:v>
                </c:pt>
                <c:pt idx="3267">
                  <c:v>62431</c:v>
                </c:pt>
                <c:pt idx="3268">
                  <c:v>62438</c:v>
                </c:pt>
                <c:pt idx="3269">
                  <c:v>62445</c:v>
                </c:pt>
                <c:pt idx="3270">
                  <c:v>62457</c:v>
                </c:pt>
                <c:pt idx="3271">
                  <c:v>62463</c:v>
                </c:pt>
                <c:pt idx="3272">
                  <c:v>62467</c:v>
                </c:pt>
                <c:pt idx="3273">
                  <c:v>62474</c:v>
                </c:pt>
                <c:pt idx="3274">
                  <c:v>62481</c:v>
                </c:pt>
                <c:pt idx="3275">
                  <c:v>62488</c:v>
                </c:pt>
                <c:pt idx="3276">
                  <c:v>62495</c:v>
                </c:pt>
                <c:pt idx="3277">
                  <c:v>62502</c:v>
                </c:pt>
                <c:pt idx="3278">
                  <c:v>62509</c:v>
                </c:pt>
                <c:pt idx="3279">
                  <c:v>62516</c:v>
                </c:pt>
                <c:pt idx="3280">
                  <c:v>62523</c:v>
                </c:pt>
                <c:pt idx="3281">
                  <c:v>62530</c:v>
                </c:pt>
                <c:pt idx="3282">
                  <c:v>62537</c:v>
                </c:pt>
                <c:pt idx="3283">
                  <c:v>62544</c:v>
                </c:pt>
                <c:pt idx="3284">
                  <c:v>62551</c:v>
                </c:pt>
                <c:pt idx="3285">
                  <c:v>62558</c:v>
                </c:pt>
                <c:pt idx="3286">
                  <c:v>62569</c:v>
                </c:pt>
                <c:pt idx="3287">
                  <c:v>62572</c:v>
                </c:pt>
                <c:pt idx="3288">
                  <c:v>62582</c:v>
                </c:pt>
                <c:pt idx="3289">
                  <c:v>62586</c:v>
                </c:pt>
                <c:pt idx="3290">
                  <c:v>62593</c:v>
                </c:pt>
                <c:pt idx="3291">
                  <c:v>62600</c:v>
                </c:pt>
                <c:pt idx="3292">
                  <c:v>62610</c:v>
                </c:pt>
                <c:pt idx="3293">
                  <c:v>62614</c:v>
                </c:pt>
                <c:pt idx="3294">
                  <c:v>62621</c:v>
                </c:pt>
                <c:pt idx="3295">
                  <c:v>62631</c:v>
                </c:pt>
                <c:pt idx="3296">
                  <c:v>62635</c:v>
                </c:pt>
                <c:pt idx="3297">
                  <c:v>62642</c:v>
                </c:pt>
                <c:pt idx="3298">
                  <c:v>62649</c:v>
                </c:pt>
                <c:pt idx="3299">
                  <c:v>62656</c:v>
                </c:pt>
                <c:pt idx="3300">
                  <c:v>62663</c:v>
                </c:pt>
                <c:pt idx="3301">
                  <c:v>62670</c:v>
                </c:pt>
                <c:pt idx="3302">
                  <c:v>62677</c:v>
                </c:pt>
                <c:pt idx="3303">
                  <c:v>62684</c:v>
                </c:pt>
                <c:pt idx="3304">
                  <c:v>62691</c:v>
                </c:pt>
                <c:pt idx="3305">
                  <c:v>62698</c:v>
                </c:pt>
                <c:pt idx="3306">
                  <c:v>62705</c:v>
                </c:pt>
                <c:pt idx="3307">
                  <c:v>62712</c:v>
                </c:pt>
                <c:pt idx="3308">
                  <c:v>62719</c:v>
                </c:pt>
                <c:pt idx="3309">
                  <c:v>62726</c:v>
                </c:pt>
                <c:pt idx="3310">
                  <c:v>62733</c:v>
                </c:pt>
                <c:pt idx="3311">
                  <c:v>62740</c:v>
                </c:pt>
                <c:pt idx="3312">
                  <c:v>62747</c:v>
                </c:pt>
                <c:pt idx="3313">
                  <c:v>62754</c:v>
                </c:pt>
                <c:pt idx="3314">
                  <c:v>62761</c:v>
                </c:pt>
                <c:pt idx="3315">
                  <c:v>62768</c:v>
                </c:pt>
                <c:pt idx="3316">
                  <c:v>62775</c:v>
                </c:pt>
                <c:pt idx="3317">
                  <c:v>62782</c:v>
                </c:pt>
                <c:pt idx="3318">
                  <c:v>62789</c:v>
                </c:pt>
                <c:pt idx="3319">
                  <c:v>62796</c:v>
                </c:pt>
                <c:pt idx="3320">
                  <c:v>62803</c:v>
                </c:pt>
                <c:pt idx="3321">
                  <c:v>62810</c:v>
                </c:pt>
                <c:pt idx="3322">
                  <c:v>62821</c:v>
                </c:pt>
                <c:pt idx="3323">
                  <c:v>62828</c:v>
                </c:pt>
                <c:pt idx="3324">
                  <c:v>62834</c:v>
                </c:pt>
                <c:pt idx="3325">
                  <c:v>62841</c:v>
                </c:pt>
                <c:pt idx="3326">
                  <c:v>62848</c:v>
                </c:pt>
                <c:pt idx="3327">
                  <c:v>62855</c:v>
                </c:pt>
                <c:pt idx="3328">
                  <c:v>62862</c:v>
                </c:pt>
                <c:pt idx="3329">
                  <c:v>62869</c:v>
                </c:pt>
                <c:pt idx="3330">
                  <c:v>62876</c:v>
                </c:pt>
                <c:pt idx="3331">
                  <c:v>62883</c:v>
                </c:pt>
                <c:pt idx="3332">
                  <c:v>62890</c:v>
                </c:pt>
                <c:pt idx="3333">
                  <c:v>62897</c:v>
                </c:pt>
                <c:pt idx="3334">
                  <c:v>62904</c:v>
                </c:pt>
                <c:pt idx="3335">
                  <c:v>62911</c:v>
                </c:pt>
                <c:pt idx="3336">
                  <c:v>62918</c:v>
                </c:pt>
                <c:pt idx="3337">
                  <c:v>62927</c:v>
                </c:pt>
                <c:pt idx="3338">
                  <c:v>62932</c:v>
                </c:pt>
                <c:pt idx="3339">
                  <c:v>62939</c:v>
                </c:pt>
                <c:pt idx="3340">
                  <c:v>62946</c:v>
                </c:pt>
                <c:pt idx="3341">
                  <c:v>62953</c:v>
                </c:pt>
                <c:pt idx="3342">
                  <c:v>62960</c:v>
                </c:pt>
                <c:pt idx="3343">
                  <c:v>62968</c:v>
                </c:pt>
                <c:pt idx="3344">
                  <c:v>62976</c:v>
                </c:pt>
                <c:pt idx="3345">
                  <c:v>62982</c:v>
                </c:pt>
                <c:pt idx="3346">
                  <c:v>62989</c:v>
                </c:pt>
                <c:pt idx="3347">
                  <c:v>62996</c:v>
                </c:pt>
                <c:pt idx="3348">
                  <c:v>63004</c:v>
                </c:pt>
                <c:pt idx="3349">
                  <c:v>63011</c:v>
                </c:pt>
                <c:pt idx="3350">
                  <c:v>63018</c:v>
                </c:pt>
                <c:pt idx="3351">
                  <c:v>63025</c:v>
                </c:pt>
                <c:pt idx="3352">
                  <c:v>63032</c:v>
                </c:pt>
                <c:pt idx="3353">
                  <c:v>63039</c:v>
                </c:pt>
                <c:pt idx="3354">
                  <c:v>63046</c:v>
                </c:pt>
                <c:pt idx="3355">
                  <c:v>63053</c:v>
                </c:pt>
                <c:pt idx="3356">
                  <c:v>63060</c:v>
                </c:pt>
                <c:pt idx="3357">
                  <c:v>63067</c:v>
                </c:pt>
                <c:pt idx="3358">
                  <c:v>63074</c:v>
                </c:pt>
                <c:pt idx="3359">
                  <c:v>63081</c:v>
                </c:pt>
                <c:pt idx="3360">
                  <c:v>63088</c:v>
                </c:pt>
                <c:pt idx="3361">
                  <c:v>63095</c:v>
                </c:pt>
                <c:pt idx="3362">
                  <c:v>63102</c:v>
                </c:pt>
                <c:pt idx="3363">
                  <c:v>63109</c:v>
                </c:pt>
                <c:pt idx="3364">
                  <c:v>63116</c:v>
                </c:pt>
                <c:pt idx="3365">
                  <c:v>63123</c:v>
                </c:pt>
                <c:pt idx="3366">
                  <c:v>63130</c:v>
                </c:pt>
                <c:pt idx="3367">
                  <c:v>63137</c:v>
                </c:pt>
                <c:pt idx="3368">
                  <c:v>63144</c:v>
                </c:pt>
                <c:pt idx="3369">
                  <c:v>63151</c:v>
                </c:pt>
                <c:pt idx="3370">
                  <c:v>63158</c:v>
                </c:pt>
                <c:pt idx="3371">
                  <c:v>63165</c:v>
                </c:pt>
                <c:pt idx="3372">
                  <c:v>63172</c:v>
                </c:pt>
                <c:pt idx="3373">
                  <c:v>63179</c:v>
                </c:pt>
                <c:pt idx="3374">
                  <c:v>63187</c:v>
                </c:pt>
                <c:pt idx="3375">
                  <c:v>63194</c:v>
                </c:pt>
                <c:pt idx="3376">
                  <c:v>63201</c:v>
                </c:pt>
                <c:pt idx="3377">
                  <c:v>63208</c:v>
                </c:pt>
                <c:pt idx="3378">
                  <c:v>63215</c:v>
                </c:pt>
                <c:pt idx="3379">
                  <c:v>63222</c:v>
                </c:pt>
                <c:pt idx="3380">
                  <c:v>63229</c:v>
                </c:pt>
                <c:pt idx="3381">
                  <c:v>63236</c:v>
                </c:pt>
                <c:pt idx="3382">
                  <c:v>63243</c:v>
                </c:pt>
                <c:pt idx="3383">
                  <c:v>63250</c:v>
                </c:pt>
                <c:pt idx="3384">
                  <c:v>63257</c:v>
                </c:pt>
                <c:pt idx="3385">
                  <c:v>63264</c:v>
                </c:pt>
                <c:pt idx="3386">
                  <c:v>63271</c:v>
                </c:pt>
                <c:pt idx="3387">
                  <c:v>63278</c:v>
                </c:pt>
                <c:pt idx="3388">
                  <c:v>63285</c:v>
                </c:pt>
                <c:pt idx="3389">
                  <c:v>63292</c:v>
                </c:pt>
                <c:pt idx="3390">
                  <c:v>63299</c:v>
                </c:pt>
                <c:pt idx="3391">
                  <c:v>63306</c:v>
                </c:pt>
                <c:pt idx="3392">
                  <c:v>63314</c:v>
                </c:pt>
                <c:pt idx="3393">
                  <c:v>63320</c:v>
                </c:pt>
                <c:pt idx="3394">
                  <c:v>63327</c:v>
                </c:pt>
                <c:pt idx="3395">
                  <c:v>63334</c:v>
                </c:pt>
                <c:pt idx="3396">
                  <c:v>63341</c:v>
                </c:pt>
                <c:pt idx="3397">
                  <c:v>63348</c:v>
                </c:pt>
                <c:pt idx="3398">
                  <c:v>63355</c:v>
                </c:pt>
                <c:pt idx="3399">
                  <c:v>63362</c:v>
                </c:pt>
                <c:pt idx="3400">
                  <c:v>63369</c:v>
                </c:pt>
                <c:pt idx="3401">
                  <c:v>63376</c:v>
                </c:pt>
                <c:pt idx="3402">
                  <c:v>63383</c:v>
                </c:pt>
                <c:pt idx="3403">
                  <c:v>63390</c:v>
                </c:pt>
                <c:pt idx="3404">
                  <c:v>63397</c:v>
                </c:pt>
                <c:pt idx="3405">
                  <c:v>63404</c:v>
                </c:pt>
                <c:pt idx="3406">
                  <c:v>63411</c:v>
                </c:pt>
                <c:pt idx="3407">
                  <c:v>63418</c:v>
                </c:pt>
                <c:pt idx="3408">
                  <c:v>63425</c:v>
                </c:pt>
                <c:pt idx="3409">
                  <c:v>63432</c:v>
                </c:pt>
                <c:pt idx="3410">
                  <c:v>63439</c:v>
                </c:pt>
                <c:pt idx="3411">
                  <c:v>63446</c:v>
                </c:pt>
                <c:pt idx="3412">
                  <c:v>63453</c:v>
                </c:pt>
                <c:pt idx="3413">
                  <c:v>63460</c:v>
                </c:pt>
                <c:pt idx="3414">
                  <c:v>63467</c:v>
                </c:pt>
                <c:pt idx="3415">
                  <c:v>63474</c:v>
                </c:pt>
                <c:pt idx="3416">
                  <c:v>63481</c:v>
                </c:pt>
                <c:pt idx="3417">
                  <c:v>63488</c:v>
                </c:pt>
                <c:pt idx="3418">
                  <c:v>63495</c:v>
                </c:pt>
                <c:pt idx="3419">
                  <c:v>63502</c:v>
                </c:pt>
                <c:pt idx="3420">
                  <c:v>63509</c:v>
                </c:pt>
                <c:pt idx="3421">
                  <c:v>63516</c:v>
                </c:pt>
                <c:pt idx="3422">
                  <c:v>63523</c:v>
                </c:pt>
                <c:pt idx="3423">
                  <c:v>63530</c:v>
                </c:pt>
                <c:pt idx="3424">
                  <c:v>63537</c:v>
                </c:pt>
                <c:pt idx="3425">
                  <c:v>63544</c:v>
                </c:pt>
                <c:pt idx="3426">
                  <c:v>63552</c:v>
                </c:pt>
                <c:pt idx="3427">
                  <c:v>63559</c:v>
                </c:pt>
                <c:pt idx="3428">
                  <c:v>63566</c:v>
                </c:pt>
                <c:pt idx="3429">
                  <c:v>63573</c:v>
                </c:pt>
                <c:pt idx="3430">
                  <c:v>63580</c:v>
                </c:pt>
                <c:pt idx="3431">
                  <c:v>63587</c:v>
                </c:pt>
                <c:pt idx="3432">
                  <c:v>63594</c:v>
                </c:pt>
                <c:pt idx="3433">
                  <c:v>63601</c:v>
                </c:pt>
                <c:pt idx="3434">
                  <c:v>63608</c:v>
                </c:pt>
                <c:pt idx="3435">
                  <c:v>63615</c:v>
                </c:pt>
                <c:pt idx="3436">
                  <c:v>63622</c:v>
                </c:pt>
                <c:pt idx="3437">
                  <c:v>63629</c:v>
                </c:pt>
                <c:pt idx="3438">
                  <c:v>63636</c:v>
                </c:pt>
                <c:pt idx="3439">
                  <c:v>63643</c:v>
                </c:pt>
                <c:pt idx="3440">
                  <c:v>63650</c:v>
                </c:pt>
                <c:pt idx="3441">
                  <c:v>63661</c:v>
                </c:pt>
                <c:pt idx="3442">
                  <c:v>63664</c:v>
                </c:pt>
                <c:pt idx="3443">
                  <c:v>63671</c:v>
                </c:pt>
                <c:pt idx="3444">
                  <c:v>63678</c:v>
                </c:pt>
                <c:pt idx="3445">
                  <c:v>63685</c:v>
                </c:pt>
                <c:pt idx="3446">
                  <c:v>63692</c:v>
                </c:pt>
                <c:pt idx="3447">
                  <c:v>63702</c:v>
                </c:pt>
                <c:pt idx="3448">
                  <c:v>63706</c:v>
                </c:pt>
                <c:pt idx="3449">
                  <c:v>63713</c:v>
                </c:pt>
                <c:pt idx="3450">
                  <c:v>63720</c:v>
                </c:pt>
                <c:pt idx="3451">
                  <c:v>63730</c:v>
                </c:pt>
                <c:pt idx="3452">
                  <c:v>63734</c:v>
                </c:pt>
                <c:pt idx="3453">
                  <c:v>63741</c:v>
                </c:pt>
                <c:pt idx="3454">
                  <c:v>63748</c:v>
                </c:pt>
                <c:pt idx="3455">
                  <c:v>63755</c:v>
                </c:pt>
                <c:pt idx="3456">
                  <c:v>63762</c:v>
                </c:pt>
                <c:pt idx="3457">
                  <c:v>63769</c:v>
                </c:pt>
                <c:pt idx="3458">
                  <c:v>63776</c:v>
                </c:pt>
                <c:pt idx="3459">
                  <c:v>63783</c:v>
                </c:pt>
                <c:pt idx="3460">
                  <c:v>63790</c:v>
                </c:pt>
                <c:pt idx="3461">
                  <c:v>63797</c:v>
                </c:pt>
                <c:pt idx="3462">
                  <c:v>63804</c:v>
                </c:pt>
                <c:pt idx="3463">
                  <c:v>63811</c:v>
                </c:pt>
                <c:pt idx="3464">
                  <c:v>63818</c:v>
                </c:pt>
                <c:pt idx="3465">
                  <c:v>63825</c:v>
                </c:pt>
                <c:pt idx="3466">
                  <c:v>63832</c:v>
                </c:pt>
                <c:pt idx="3467">
                  <c:v>63839</c:v>
                </c:pt>
                <c:pt idx="3468">
                  <c:v>63846</c:v>
                </c:pt>
                <c:pt idx="3469">
                  <c:v>63853</c:v>
                </c:pt>
                <c:pt idx="3470">
                  <c:v>63860</c:v>
                </c:pt>
                <c:pt idx="3471">
                  <c:v>63867</c:v>
                </c:pt>
                <c:pt idx="3472">
                  <c:v>63874</c:v>
                </c:pt>
                <c:pt idx="3473">
                  <c:v>63881</c:v>
                </c:pt>
                <c:pt idx="3474">
                  <c:v>63888</c:v>
                </c:pt>
                <c:pt idx="3475">
                  <c:v>63895</c:v>
                </c:pt>
                <c:pt idx="3476">
                  <c:v>63902</c:v>
                </c:pt>
                <c:pt idx="3477">
                  <c:v>63909</c:v>
                </c:pt>
                <c:pt idx="3478">
                  <c:v>63921</c:v>
                </c:pt>
                <c:pt idx="3479">
                  <c:v>63926</c:v>
                </c:pt>
                <c:pt idx="3480">
                  <c:v>63933</c:v>
                </c:pt>
                <c:pt idx="3481">
                  <c:v>63940</c:v>
                </c:pt>
                <c:pt idx="3482">
                  <c:v>63947</c:v>
                </c:pt>
                <c:pt idx="3483">
                  <c:v>63954</c:v>
                </c:pt>
                <c:pt idx="3484">
                  <c:v>63961</c:v>
                </c:pt>
                <c:pt idx="3485">
                  <c:v>63968</c:v>
                </c:pt>
                <c:pt idx="3486">
                  <c:v>63975</c:v>
                </c:pt>
                <c:pt idx="3487">
                  <c:v>63982</c:v>
                </c:pt>
                <c:pt idx="3488">
                  <c:v>63989</c:v>
                </c:pt>
                <c:pt idx="3489">
                  <c:v>63996</c:v>
                </c:pt>
                <c:pt idx="3490">
                  <c:v>64003</c:v>
                </c:pt>
                <c:pt idx="3491">
                  <c:v>64010</c:v>
                </c:pt>
                <c:pt idx="3492">
                  <c:v>64019</c:v>
                </c:pt>
                <c:pt idx="3493">
                  <c:v>64024</c:v>
                </c:pt>
                <c:pt idx="3494">
                  <c:v>64031</c:v>
                </c:pt>
                <c:pt idx="3495">
                  <c:v>64038</c:v>
                </c:pt>
                <c:pt idx="3496">
                  <c:v>64045</c:v>
                </c:pt>
                <c:pt idx="3497">
                  <c:v>64052</c:v>
                </c:pt>
                <c:pt idx="3498">
                  <c:v>64060</c:v>
                </c:pt>
                <c:pt idx="3499">
                  <c:v>64068</c:v>
                </c:pt>
                <c:pt idx="3500">
                  <c:v>64074</c:v>
                </c:pt>
                <c:pt idx="3501">
                  <c:v>64081</c:v>
                </c:pt>
                <c:pt idx="3502">
                  <c:v>64088</c:v>
                </c:pt>
                <c:pt idx="3503">
                  <c:v>64096</c:v>
                </c:pt>
                <c:pt idx="3504">
                  <c:v>64103</c:v>
                </c:pt>
                <c:pt idx="3505">
                  <c:v>64110</c:v>
                </c:pt>
                <c:pt idx="3506">
                  <c:v>64117</c:v>
                </c:pt>
                <c:pt idx="3507">
                  <c:v>64124</c:v>
                </c:pt>
                <c:pt idx="3508">
                  <c:v>64131</c:v>
                </c:pt>
                <c:pt idx="3509">
                  <c:v>64138</c:v>
                </c:pt>
                <c:pt idx="3510">
                  <c:v>64145</c:v>
                </c:pt>
                <c:pt idx="3511">
                  <c:v>64152</c:v>
                </c:pt>
                <c:pt idx="3512">
                  <c:v>64159</c:v>
                </c:pt>
                <c:pt idx="3513">
                  <c:v>64166</c:v>
                </c:pt>
                <c:pt idx="3514">
                  <c:v>64173</c:v>
                </c:pt>
                <c:pt idx="3515">
                  <c:v>64180</c:v>
                </c:pt>
                <c:pt idx="3516">
                  <c:v>64187</c:v>
                </c:pt>
                <c:pt idx="3517">
                  <c:v>64194</c:v>
                </c:pt>
                <c:pt idx="3518">
                  <c:v>64201</c:v>
                </c:pt>
                <c:pt idx="3519">
                  <c:v>64208</c:v>
                </c:pt>
                <c:pt idx="3520">
                  <c:v>64215</c:v>
                </c:pt>
                <c:pt idx="3521">
                  <c:v>64222</c:v>
                </c:pt>
                <c:pt idx="3522">
                  <c:v>64229</c:v>
                </c:pt>
                <c:pt idx="3523">
                  <c:v>64236</c:v>
                </c:pt>
                <c:pt idx="3524">
                  <c:v>64243</c:v>
                </c:pt>
                <c:pt idx="3525">
                  <c:v>64250</c:v>
                </c:pt>
                <c:pt idx="3526">
                  <c:v>64257</c:v>
                </c:pt>
                <c:pt idx="3527">
                  <c:v>64264</c:v>
                </c:pt>
                <c:pt idx="3528">
                  <c:v>64271</c:v>
                </c:pt>
                <c:pt idx="3529">
                  <c:v>64283</c:v>
                </c:pt>
                <c:pt idx="3530">
                  <c:v>64287</c:v>
                </c:pt>
                <c:pt idx="3531">
                  <c:v>64293</c:v>
                </c:pt>
                <c:pt idx="3532">
                  <c:v>64300</c:v>
                </c:pt>
                <c:pt idx="3533">
                  <c:v>64307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-2.810000000000085E-3</c:v>
                </c:pt>
                <c:pt idx="1">
                  <c:v>-2.8142511214715405E-3</c:v>
                </c:pt>
                <c:pt idx="2">
                  <c:v>-2.8185166306635193E-3</c:v>
                </c:pt>
                <c:pt idx="3">
                  <c:v>-2.8254120542852688E-3</c:v>
                </c:pt>
                <c:pt idx="4">
                  <c:v>-2.8356568576337251E-3</c:v>
                </c:pt>
                <c:pt idx="5">
                  <c:v>-2.8399450404246588E-3</c:v>
                </c:pt>
                <c:pt idx="6">
                  <c:v>-2.8442279051343164E-3</c:v>
                </c:pt>
                <c:pt idx="7">
                  <c:v>-2.8485021675631189E-3</c:v>
                </c:pt>
                <c:pt idx="8">
                  <c:v>-2.8552709776964598E-3</c:v>
                </c:pt>
                <c:pt idx="9">
                  <c:v>-2.8654475114529413E-3</c:v>
                </c:pt>
                <c:pt idx="10">
                  <c:v>-2.8696295004618008E-3</c:v>
                </c:pt>
                <c:pt idx="11">
                  <c:v>-2.8737831825798397E-3</c:v>
                </c:pt>
                <c:pt idx="12">
                  <c:v>-2.8779052737990204E-3</c:v>
                </c:pt>
                <c:pt idx="13">
                  <c:v>-2.8843640612866857E-3</c:v>
                </c:pt>
                <c:pt idx="14">
                  <c:v>-2.8940120504742685E-3</c:v>
                </c:pt>
                <c:pt idx="15">
                  <c:v>-2.8979269280046184E-3</c:v>
                </c:pt>
                <c:pt idx="16">
                  <c:v>-2.9017905111264663E-3</c:v>
                </c:pt>
                <c:pt idx="17">
                  <c:v>-2.9202240770528228E-3</c:v>
                </c:pt>
                <c:pt idx="18">
                  <c:v>-2.9237109338602647E-3</c:v>
                </c:pt>
                <c:pt idx="19">
                  <c:v>-2.9271235098106124E-3</c:v>
                </c:pt>
                <c:pt idx="20">
                  <c:v>-2.9419379888613244E-3</c:v>
                </c:pt>
                <c:pt idx="21">
                  <c:v>-2.9448462302850511E-3</c:v>
                </c:pt>
                <c:pt idx="22">
                  <c:v>-2.9503998681937225E-3</c:v>
                </c:pt>
                <c:pt idx="23">
                  <c:v>-2.9530551173514111E-3</c:v>
                </c:pt>
                <c:pt idx="24">
                  <c:v>-2.9605937009063938E-3</c:v>
                </c:pt>
                <c:pt idx="25">
                  <c:v>-2.9629805948304436E-3</c:v>
                </c:pt>
                <c:pt idx="26">
                  <c:v>-2.9653127154035835E-3</c:v>
                </c:pt>
                <c:pt idx="27">
                  <c:v>-2.9675949887503768E-3</c:v>
                </c:pt>
                <c:pt idx="28">
                  <c:v>-2.9698323409681556E-3</c:v>
                </c:pt>
                <c:pt idx="29">
                  <c:v>-2.9763241314467422E-3</c:v>
                </c:pt>
                <c:pt idx="30">
                  <c:v>-2.9784310596278956E-3</c:v>
                </c:pt>
                <c:pt idx="31">
                  <c:v>-2.980517696804348E-3</c:v>
                </c:pt>
                <c:pt idx="32">
                  <c:v>-2.9825889689317877E-3</c:v>
                </c:pt>
                <c:pt idx="33">
                  <c:v>-2.9846498019478933E-3</c:v>
                </c:pt>
                <c:pt idx="34">
                  <c:v>-2.9908189253755992E-3</c:v>
                </c:pt>
                <c:pt idx="35">
                  <c:v>-2.9928872608931821E-3</c:v>
                </c:pt>
                <c:pt idx="36">
                  <c:v>-2.994969786670282E-3</c:v>
                </c:pt>
                <c:pt idx="37">
                  <c:v>-2.9970714285187453E-3</c:v>
                </c:pt>
                <c:pt idx="38">
                  <c:v>-2.9991971122299943E-3</c:v>
                </c:pt>
                <c:pt idx="39">
                  <c:v>-3.0057676721096925E-3</c:v>
                </c:pt>
                <c:pt idx="40">
                  <c:v>-3.0080372850327876E-3</c:v>
                </c:pt>
                <c:pt idx="41">
                  <c:v>-3.0103465942799123E-3</c:v>
                </c:pt>
                <c:pt idx="42">
                  <c:v>-3.0126915513901602E-3</c:v>
                </c:pt>
                <c:pt idx="43">
                  <c:v>-3.0150681079206317E-3</c:v>
                </c:pt>
                <c:pt idx="44">
                  <c:v>-3.0223468898628635E-3</c:v>
                </c:pt>
                <c:pt idx="45">
                  <c:v>-3.0248093600007716E-3</c:v>
                </c:pt>
                <c:pt idx="46">
                  <c:v>-3.0272831876182521E-3</c:v>
                </c:pt>
                <c:pt idx="47">
                  <c:v>-3.0297643243863801E-3</c:v>
                </c:pt>
                <c:pt idx="48">
                  <c:v>-3.0322487219966534E-3</c:v>
                </c:pt>
                <c:pt idx="49">
                  <c:v>-3.0396809970917988E-3</c:v>
                </c:pt>
                <c:pt idx="50">
                  <c:v>-3.0421379553855392E-3</c:v>
                </c:pt>
                <c:pt idx="51">
                  <c:v>-3.0445779332795558E-3</c:v>
                </c:pt>
                <c:pt idx="52">
                  <c:v>-3.0469968825867885E-3</c:v>
                </c:pt>
                <c:pt idx="53">
                  <c:v>-3.0493907551377452E-3</c:v>
                </c:pt>
                <c:pt idx="54">
                  <c:v>-3.0563814308404527E-3</c:v>
                </c:pt>
                <c:pt idx="55">
                  <c:v>-3.0586345150427378E-3</c:v>
                </c:pt>
                <c:pt idx="56">
                  <c:v>-3.0608422819122794E-3</c:v>
                </c:pt>
                <c:pt idx="57">
                  <c:v>-3.0630006833834585E-3</c:v>
                </c:pt>
                <c:pt idx="58">
                  <c:v>-3.0651056714036131E-3</c:v>
                </c:pt>
                <c:pt idx="59">
                  <c:v>-3.0714827100699811E-3</c:v>
                </c:pt>
                <c:pt idx="60">
                  <c:v>-3.0732918939422606E-3</c:v>
                </c:pt>
                <c:pt idx="61">
                  <c:v>-3.0750283680930361E-3</c:v>
                </c:pt>
                <c:pt idx="62">
                  <c:v>-3.0769365876230051E-3</c:v>
                </c:pt>
                <c:pt idx="63">
                  <c:v>-3.0783916806259733E-3</c:v>
                </c:pt>
                <c:pt idx="64">
                  <c:v>-3.0826297732248985E-3</c:v>
                </c:pt>
                <c:pt idx="65">
                  <c:v>-3.0839381019270142E-3</c:v>
                </c:pt>
                <c:pt idx="66">
                  <c:v>-3.0851771934094765E-3</c:v>
                </c:pt>
                <c:pt idx="67">
                  <c:v>-3.0863045639443446E-3</c:v>
                </c:pt>
                <c:pt idx="68">
                  <c:v>-3.0874153876240297E-3</c:v>
                </c:pt>
                <c:pt idx="69">
                  <c:v>-3.090355294928781E-3</c:v>
                </c:pt>
                <c:pt idx="70">
                  <c:v>-3.0911916844149289E-3</c:v>
                </c:pt>
                <c:pt idx="71">
                  <c:v>-3.0919630770442669E-3</c:v>
                </c:pt>
                <c:pt idx="72">
                  <c:v>-3.0923448205908131E-3</c:v>
                </c:pt>
                <c:pt idx="73">
                  <c:v>-3.0931381427044416E-3</c:v>
                </c:pt>
                <c:pt idx="74">
                  <c:v>-3.0948662878108411E-3</c:v>
                </c:pt>
                <c:pt idx="75">
                  <c:v>-3.095260419482054E-3</c:v>
                </c:pt>
                <c:pt idx="76">
                  <c:v>-3.0955937942926371E-3</c:v>
                </c:pt>
                <c:pt idx="77">
                  <c:v>-3.0952628917467065E-3</c:v>
                </c:pt>
                <c:pt idx="78">
                  <c:v>-3.0963520671966689E-3</c:v>
                </c:pt>
                <c:pt idx="79">
                  <c:v>-3.096277102921664E-3</c:v>
                </c:pt>
                <c:pt idx="80">
                  <c:v>-3.0965629506890433E-3</c:v>
                </c:pt>
                <c:pt idx="81">
                  <c:v>-3.0955073593299221E-3</c:v>
                </c:pt>
                <c:pt idx="82">
                  <c:v>-3.0955759993972032E-3</c:v>
                </c:pt>
                <c:pt idx="83">
                  <c:v>-3.0952007162223941E-3</c:v>
                </c:pt>
                <c:pt idx="84">
                  <c:v>-3.0947772475969824E-3</c:v>
                </c:pt>
                <c:pt idx="85">
                  <c:v>-3.0943072183277059E-3</c:v>
                </c:pt>
                <c:pt idx="86">
                  <c:v>-3.0926245086005436E-3</c:v>
                </c:pt>
                <c:pt idx="87">
                  <c:v>-3.0919939908864145E-3</c:v>
                </c:pt>
                <c:pt idx="88">
                  <c:v>-3.0913155304442704E-3</c:v>
                </c:pt>
                <c:pt idx="89">
                  <c:v>-3.0906002581709471E-3</c:v>
                </c:pt>
                <c:pt idx="90">
                  <c:v>-3.0898497988681591E-3</c:v>
                </c:pt>
                <c:pt idx="91">
                  <c:v>-3.0876118683623036E-3</c:v>
                </c:pt>
                <c:pt idx="92">
                  <c:v>-3.086528587406245E-3</c:v>
                </c:pt>
                <c:pt idx="93">
                  <c:v>-3.085626565000187E-3</c:v>
                </c:pt>
                <c:pt idx="94">
                  <c:v>-3.084699104391546E-3</c:v>
                </c:pt>
                <c:pt idx="95">
                  <c:v>-3.0837478303905545E-3</c:v>
                </c:pt>
                <c:pt idx="96">
                  <c:v>-3.0810207107197073E-3</c:v>
                </c:pt>
                <c:pt idx="97">
                  <c:v>-3.0797370967552929E-3</c:v>
                </c:pt>
                <c:pt idx="98">
                  <c:v>-3.078691128033384E-3</c:v>
                </c:pt>
                <c:pt idx="99">
                  <c:v>-3.0776310948353344E-3</c:v>
                </c:pt>
                <c:pt idx="100">
                  <c:v>-3.0765586219897211E-3</c:v>
                </c:pt>
                <c:pt idx="101">
                  <c:v>-3.0734023103594125E-3</c:v>
                </c:pt>
                <c:pt idx="102">
                  <c:v>-3.0710774927048836E-3</c:v>
                </c:pt>
                <c:pt idx="103">
                  <c:v>-3.0699420260819842E-3</c:v>
                </c:pt>
                <c:pt idx="104">
                  <c:v>-3.0688001869096397E-3</c:v>
                </c:pt>
                <c:pt idx="105">
                  <c:v>-3.065272054197482E-3</c:v>
                </c:pt>
                <c:pt idx="106">
                  <c:v>-3.0629335444810469E-3</c:v>
                </c:pt>
                <c:pt idx="107">
                  <c:v>-3.0617163549566577E-3</c:v>
                </c:pt>
                <c:pt idx="108">
                  <c:v>-3.0604804211563546E-3</c:v>
                </c:pt>
                <c:pt idx="109">
                  <c:v>-3.0564532493929184E-3</c:v>
                </c:pt>
                <c:pt idx="110">
                  <c:v>-3.0565424264972041E-3</c:v>
                </c:pt>
                <c:pt idx="111">
                  <c:v>-3.0525722133158189E-3</c:v>
                </c:pt>
                <c:pt idx="112">
                  <c:v>-3.0511555818460798E-3</c:v>
                </c:pt>
                <c:pt idx="113">
                  <c:v>-3.0465504925214133E-3</c:v>
                </c:pt>
                <c:pt idx="114">
                  <c:v>-3.0466256314031306E-3</c:v>
                </c:pt>
                <c:pt idx="115">
                  <c:v>-3.043543819789986E-3</c:v>
                </c:pt>
                <c:pt idx="116">
                  <c:v>-3.0419033741417522E-3</c:v>
                </c:pt>
                <c:pt idx="117">
                  <c:v>-3.0402194399448859E-3</c:v>
                </c:pt>
                <c:pt idx="118">
                  <c:v>-3.0349377433920082E-3</c:v>
                </c:pt>
                <c:pt idx="119">
                  <c:v>-3.0349187163860596E-3</c:v>
                </c:pt>
                <c:pt idx="120">
                  <c:v>-3.0310855777691526E-3</c:v>
                </c:pt>
                <c:pt idx="121">
                  <c:v>-3.0309947327989044E-3</c:v>
                </c:pt>
                <c:pt idx="122">
                  <c:v>-3.028985684842929E-3</c:v>
                </c:pt>
                <c:pt idx="123">
                  <c:v>-3.0269193381321411E-3</c:v>
                </c:pt>
                <c:pt idx="124">
                  <c:v>-3.020823224864402E-3</c:v>
                </c:pt>
                <c:pt idx="125">
                  <c:v>-3.0180817700218156E-3</c:v>
                </c:pt>
                <c:pt idx="126">
                  <c:v>-3.015730360377551E-3</c:v>
                </c:pt>
                <c:pt idx="127">
                  <c:v>-3.0133225547518496E-3</c:v>
                </c:pt>
                <c:pt idx="128">
                  <c:v>-3.0108585586721102E-3</c:v>
                </c:pt>
                <c:pt idx="129">
                  <c:v>-3.0039813410955014E-3</c:v>
                </c:pt>
                <c:pt idx="130">
                  <c:v>-3.0004447801984615E-3</c:v>
                </c:pt>
                <c:pt idx="131">
                  <c:v>-2.9977029146070599E-3</c:v>
                </c:pt>
                <c:pt idx="132">
                  <c:v>-2.9949060916414872E-3</c:v>
                </c:pt>
                <c:pt idx="133">
                  <c:v>-2.9920545168009684E-3</c:v>
                </c:pt>
                <c:pt idx="134">
                  <c:v>-2.9844252590604603E-3</c:v>
                </c:pt>
                <c:pt idx="135">
                  <c:v>-2.9801048085959414E-3</c:v>
                </c:pt>
                <c:pt idx="136">
                  <c:v>-2.9769825567795075E-3</c:v>
                </c:pt>
                <c:pt idx="137">
                  <c:v>-2.9738067860242846E-3</c:v>
                </c:pt>
                <c:pt idx="138">
                  <c:v>-2.9705777018094038E-3</c:v>
                </c:pt>
                <c:pt idx="139">
                  <c:v>-2.9571323398048781E-3</c:v>
                </c:pt>
                <c:pt idx="140">
                  <c:v>-2.9536397703581133E-3</c:v>
                </c:pt>
                <c:pt idx="141">
                  <c:v>-2.9500951202594259E-3</c:v>
                </c:pt>
                <c:pt idx="142">
                  <c:v>-2.9464985949667621E-3</c:v>
                </c:pt>
                <c:pt idx="143">
                  <c:v>-2.9374493818645226E-3</c:v>
                </c:pt>
                <c:pt idx="144">
                  <c:v>-2.9288358697646968E-3</c:v>
                </c:pt>
                <c:pt idx="145">
                  <c:v>-2.9249605911017286E-3</c:v>
                </c:pt>
                <c:pt idx="146">
                  <c:v>-2.9125361619478526E-3</c:v>
                </c:pt>
                <c:pt idx="147">
                  <c:v>-2.9113621424869591E-3</c:v>
                </c:pt>
                <c:pt idx="148">
                  <c:v>-2.9101690089771361E-3</c:v>
                </c:pt>
                <c:pt idx="149">
                  <c:v>-2.900656080913611E-3</c:v>
                </c:pt>
                <c:pt idx="150">
                  <c:v>-2.896431763110878E-3</c:v>
                </c:pt>
                <c:pt idx="151">
                  <c:v>-2.8921583998169982E-3</c:v>
                </c:pt>
                <c:pt idx="152">
                  <c:v>-2.8818414476432731E-3</c:v>
                </c:pt>
                <c:pt idx="153">
                  <c:v>-2.8804532842186645E-3</c:v>
                </c:pt>
                <c:pt idx="154">
                  <c:v>-2.870063051588333E-3</c:v>
                </c:pt>
                <c:pt idx="155">
                  <c:v>-2.8654997056869616E-3</c:v>
                </c:pt>
                <c:pt idx="156">
                  <c:v>-2.8608887443909198E-3</c:v>
                </c:pt>
                <c:pt idx="157">
                  <c:v>-2.8499526554951003E-3</c:v>
                </c:pt>
                <c:pt idx="158">
                  <c:v>-2.8483719042796886E-3</c:v>
                </c:pt>
                <c:pt idx="159">
                  <c:v>-2.8371268571956445E-3</c:v>
                </c:pt>
                <c:pt idx="160">
                  <c:v>-2.8322344936326798E-3</c:v>
                </c:pt>
                <c:pt idx="161">
                  <c:v>-2.8272959446954938E-3</c:v>
                </c:pt>
                <c:pt idx="162">
                  <c:v>-2.8157650825523916E-3</c:v>
                </c:pt>
                <c:pt idx="163">
                  <c:v>-2.8106975295998583E-3</c:v>
                </c:pt>
                <c:pt idx="164">
                  <c:v>-2.8019175692743348E-3</c:v>
                </c:pt>
                <c:pt idx="165">
                  <c:v>-2.7967061980028597E-3</c:v>
                </c:pt>
                <c:pt idx="166">
                  <c:v>-2.7914500713174446E-3</c:v>
                </c:pt>
                <c:pt idx="167">
                  <c:v>-2.779348041868294E-3</c:v>
                </c:pt>
                <c:pt idx="168">
                  <c:v>-2.7773909454382622E-3</c:v>
                </c:pt>
                <c:pt idx="169">
                  <c:v>-2.7645052563230153E-3</c:v>
                </c:pt>
                <c:pt idx="170">
                  <c:v>-2.7589848869270617E-3</c:v>
                </c:pt>
                <c:pt idx="171">
                  <c:v>-2.753421192035308E-3</c:v>
                </c:pt>
                <c:pt idx="172">
                  <c:v>-2.7407708438520468E-3</c:v>
                </c:pt>
                <c:pt idx="173">
                  <c:v>-2.7386307422236672E-3</c:v>
                </c:pt>
                <c:pt idx="174">
                  <c:v>-2.7249599846038263E-3</c:v>
                </c:pt>
                <c:pt idx="175">
                  <c:v>-2.7191406264126289E-3</c:v>
                </c:pt>
                <c:pt idx="176">
                  <c:v>-2.7132793726146647E-3</c:v>
                </c:pt>
                <c:pt idx="177">
                  <c:v>-2.7001027970541625E-3</c:v>
                </c:pt>
                <c:pt idx="178">
                  <c:v>-2.6977836368010568E-3</c:v>
                </c:pt>
                <c:pt idx="179">
                  <c:v>-2.6833518189185545E-3</c:v>
                </c:pt>
                <c:pt idx="180">
                  <c:v>-2.6772434811149436E-3</c:v>
                </c:pt>
                <c:pt idx="181">
                  <c:v>-2.6710946775825211E-3</c:v>
                </c:pt>
                <c:pt idx="182">
                  <c:v>-2.6574132089314034E-3</c:v>
                </c:pt>
                <c:pt idx="183">
                  <c:v>-2.6549193129623565E-3</c:v>
                </c:pt>
                <c:pt idx="184">
                  <c:v>-2.6435447196132647E-3</c:v>
                </c:pt>
                <c:pt idx="185">
                  <c:v>-2.6409727376972827E-3</c:v>
                </c:pt>
                <c:pt idx="186">
                  <c:v>-2.638382969300631E-3</c:v>
                </c:pt>
                <c:pt idx="187">
                  <c:v>-2.6319618630949904E-3</c:v>
                </c:pt>
                <c:pt idx="188">
                  <c:v>-2.6255018209120351E-3</c:v>
                </c:pt>
                <c:pt idx="189">
                  <c:v>-2.6020104336124581E-3</c:v>
                </c:pt>
                <c:pt idx="190">
                  <c:v>-2.5992764458581249E-3</c:v>
                </c:pt>
                <c:pt idx="191">
                  <c:v>-2.5926248388775533E-3</c:v>
                </c:pt>
                <c:pt idx="192">
                  <c:v>-2.5859355419589609E-3</c:v>
                </c:pt>
                <c:pt idx="193">
                  <c:v>-2.5792087627760042E-3</c:v>
                </c:pt>
                <c:pt idx="194">
                  <c:v>-2.5548282784761686E-3</c:v>
                </c:pt>
                <c:pt idx="195">
                  <c:v>-2.5519309769288854E-3</c:v>
                </c:pt>
                <c:pt idx="196">
                  <c:v>-2.5450199015764432E-3</c:v>
                </c:pt>
                <c:pt idx="197">
                  <c:v>-2.5380725900258703E-3</c:v>
                </c:pt>
                <c:pt idx="198">
                  <c:v>-2.5310892499576694E-3</c:v>
                </c:pt>
                <c:pt idx="199">
                  <c:v>-2.5058546765581919E-3</c:v>
                </c:pt>
                <c:pt idx="200">
                  <c:v>-2.5027997581533092E-3</c:v>
                </c:pt>
                <c:pt idx="201">
                  <c:v>-2.4956393907405016E-3</c:v>
                </c:pt>
                <c:pt idx="202">
                  <c:v>-2.4884442409151644E-3</c:v>
                </c:pt>
                <c:pt idx="203">
                  <c:v>-2.4812145163648652E-3</c:v>
                </c:pt>
                <c:pt idx="204">
                  <c:v>-2.4551604695929844E-3</c:v>
                </c:pt>
                <c:pt idx="205">
                  <c:v>-2.4519540247252714E-3</c:v>
                </c:pt>
                <c:pt idx="206">
                  <c:v>-2.4445545419177974E-3</c:v>
                </c:pt>
                <c:pt idx="207">
                  <c:v>-2.437121730541468E-3</c:v>
                </c:pt>
                <c:pt idx="208">
                  <c:v>-2.4254470983817991E-3</c:v>
                </c:pt>
                <c:pt idx="209">
                  <c:v>-2.4028165019807824E-3</c:v>
                </c:pt>
                <c:pt idx="210">
                  <c:v>-2.3952082489966729E-3</c:v>
                </c:pt>
                <c:pt idx="211">
                  <c:v>-2.3875679798518517E-3</c:v>
                </c:pt>
                <c:pt idx="212">
                  <c:v>-2.3798959011063631E-3</c:v>
                </c:pt>
                <c:pt idx="213">
                  <c:v>-2.3721922193217873E-3</c:v>
                </c:pt>
                <c:pt idx="214">
                  <c:v>-2.3488936213871222E-3</c:v>
                </c:pt>
                <c:pt idx="215">
                  <c:v>-2.3410655931065897E-3</c:v>
                </c:pt>
                <c:pt idx="216">
                  <c:v>-2.3332069946249609E-3</c:v>
                </c:pt>
                <c:pt idx="217">
                  <c:v>-2.3253180325154567E-3</c:v>
                </c:pt>
                <c:pt idx="218">
                  <c:v>-2.2998406700078153E-3</c:v>
                </c:pt>
                <c:pt idx="219">
                  <c:v>-2.2890498302450125E-3</c:v>
                </c:pt>
                <c:pt idx="220">
                  <c:v>-2.2854249977409704E-3</c:v>
                </c:pt>
                <c:pt idx="221">
                  <c:v>-2.2773581920057062E-3</c:v>
                </c:pt>
                <c:pt idx="222">
                  <c:v>-2.2692624687089095E-3</c:v>
                </c:pt>
                <c:pt idx="223">
                  <c:v>-2.2611380344389536E-3</c:v>
                </c:pt>
                <c:pt idx="224">
                  <c:v>-2.2365945317160221E-3</c:v>
                </c:pt>
                <c:pt idx="225">
                  <c:v>-2.2283573194889833E-3</c:v>
                </c:pt>
                <c:pt idx="226">
                  <c:v>-2.2200924292671031E-3</c:v>
                </c:pt>
                <c:pt idx="227">
                  <c:v>-2.2118000676523706E-3</c:v>
                </c:pt>
                <c:pt idx="228">
                  <c:v>-2.2034804412505065E-3</c:v>
                </c:pt>
                <c:pt idx="229">
                  <c:v>-2.1920115388757932E-3</c:v>
                </c:pt>
                <c:pt idx="230">
                  <c:v>-2.1699334199419477E-3</c:v>
                </c:pt>
                <c:pt idx="231">
                  <c:v>-2.1660587030648357E-3</c:v>
                </c:pt>
                <c:pt idx="232">
                  <c:v>-2.1575902535108603E-3</c:v>
                </c:pt>
                <c:pt idx="233">
                  <c:v>-2.149095953648913E-3</c:v>
                </c:pt>
                <c:pt idx="234">
                  <c:v>-2.1188300686596326E-3</c:v>
                </c:pt>
                <c:pt idx="235">
                  <c:v>-2.1148644065657951E-3</c:v>
                </c:pt>
                <c:pt idx="236">
                  <c:v>-2.1062439717697483E-3</c:v>
                </c:pt>
                <c:pt idx="237">
                  <c:v>-2.097598933327509E-3</c:v>
                </c:pt>
                <c:pt idx="238">
                  <c:v>-2.0889294990238064E-3</c:v>
                </c:pt>
                <c:pt idx="239">
                  <c:v>-2.0580754916824247E-3</c:v>
                </c:pt>
                <c:pt idx="240">
                  <c:v>-2.0540119590185531E-3</c:v>
                </c:pt>
                <c:pt idx="241">
                  <c:v>-2.0452236622981452E-3</c:v>
                </c:pt>
                <c:pt idx="242">
                  <c:v>-2.0364122164917751E-3</c:v>
                </c:pt>
                <c:pt idx="243">
                  <c:v>-2.0275778294051475E-3</c:v>
                </c:pt>
                <c:pt idx="244">
                  <c:v>-1.9961671870234749E-3</c:v>
                </c:pt>
                <c:pt idx="245">
                  <c:v>-1.9920150244717746E-3</c:v>
                </c:pt>
                <c:pt idx="246">
                  <c:v>-1.9830690481721395E-3</c:v>
                </c:pt>
                <c:pt idx="247">
                  <c:v>-1.9741013774876521E-3</c:v>
                </c:pt>
                <c:pt idx="248">
                  <c:v>-1.9603002919473238E-3</c:v>
                </c:pt>
                <c:pt idx="249">
                  <c:v>-1.9331760400256525E-3</c:v>
                </c:pt>
                <c:pt idx="250">
                  <c:v>-1.9289448823420837E-3</c:v>
                </c:pt>
                <c:pt idx="251">
                  <c:v>-1.914989600680403E-3</c:v>
                </c:pt>
                <c:pt idx="252">
                  <c:v>-1.9058659196776167E-3</c:v>
                </c:pt>
                <c:pt idx="253">
                  <c:v>-1.8967221722261079E-3</c:v>
                </c:pt>
                <c:pt idx="254">
                  <c:v>-1.8642524550482877E-3</c:v>
                </c:pt>
                <c:pt idx="255">
                  <c:v>-1.859946857339154E-3</c:v>
                </c:pt>
                <c:pt idx="256">
                  <c:v>-1.8507029459505007E-3</c:v>
                </c:pt>
                <c:pt idx="257">
                  <c:v>-1.8414390009358805E-3</c:v>
                </c:pt>
                <c:pt idx="258">
                  <c:v>-1.8321550220120036E-3</c:v>
                </c:pt>
                <c:pt idx="259">
                  <c:v>-1.8041828789688425E-3</c:v>
                </c:pt>
                <c:pt idx="260">
                  <c:v>-1.7948187615864589E-3</c:v>
                </c:pt>
                <c:pt idx="261">
                  <c:v>-1.7854346088799066E-3</c:v>
                </c:pt>
                <c:pt idx="262">
                  <c:v>-1.7760304205639188E-3</c:v>
                </c:pt>
                <c:pt idx="263">
                  <c:v>-1.7666061963527904E-3</c:v>
                </c:pt>
                <c:pt idx="264">
                  <c:v>-1.7382133054868929E-3</c:v>
                </c:pt>
                <c:pt idx="265">
                  <c:v>-1.7287089348289226E-3</c:v>
                </c:pt>
                <c:pt idx="266">
                  <c:v>-1.7191845268387193E-3</c:v>
                </c:pt>
                <c:pt idx="267">
                  <c:v>-1.709640081227942E-3</c:v>
                </c:pt>
                <c:pt idx="268">
                  <c:v>-1.684762338981966E-3</c:v>
                </c:pt>
                <c:pt idx="269">
                  <c:v>-1.6616172786869984E-3</c:v>
                </c:pt>
                <c:pt idx="270">
                  <c:v>-1.6519526012398662E-3</c:v>
                </c:pt>
                <c:pt idx="271">
                  <c:v>-1.6422678841296182E-3</c:v>
                </c:pt>
                <c:pt idx="272">
                  <c:v>-1.6325631270624238E-3</c:v>
                </c:pt>
                <c:pt idx="273">
                  <c:v>-1.6033286131665772E-3</c:v>
                </c:pt>
                <c:pt idx="274">
                  <c:v>-1.5987446010835688E-3</c:v>
                </c:pt>
                <c:pt idx="275">
                  <c:v>-1.5889496186681361E-3</c:v>
                </c:pt>
                <c:pt idx="276">
                  <c:v>-1.5791345948485871E-3</c:v>
                </c:pt>
                <c:pt idx="277">
                  <c:v>-1.5344132935971309E-3</c:v>
                </c:pt>
                <c:pt idx="278">
                  <c:v>-1.529758844293434E-3</c:v>
                </c:pt>
                <c:pt idx="279">
                  <c:v>-1.5198235658031333E-3</c:v>
                </c:pt>
                <c:pt idx="280">
                  <c:v>-1.5098682438202211E-3</c:v>
                </c:pt>
                <c:pt idx="281">
                  <c:v>-1.49989287804571E-3</c:v>
                </c:pt>
                <c:pt idx="282">
                  <c:v>-1.4645158554948113E-3</c:v>
                </c:pt>
                <c:pt idx="283">
                  <c:v>-1.4597909709828142E-3</c:v>
                </c:pt>
                <c:pt idx="284">
                  <c:v>-1.4497153817127231E-3</c:v>
                </c:pt>
                <c:pt idx="285">
                  <c:v>-1.4396197468328192E-3</c:v>
                </c:pt>
                <c:pt idx="286">
                  <c:v>-1.4295040660381527E-3</c:v>
                </c:pt>
                <c:pt idx="287">
                  <c:v>-1.3936361948333805E-3</c:v>
                </c:pt>
                <c:pt idx="288">
                  <c:v>-1.3888408775943259E-3</c:v>
                </c:pt>
                <c:pt idx="289">
                  <c:v>-1.3786249626317323E-3</c:v>
                </c:pt>
                <c:pt idx="290">
                  <c:v>-1.3683889999116516E-3</c:v>
                </c:pt>
                <c:pt idx="291">
                  <c:v>-1.3581329891256013E-3</c:v>
                </c:pt>
                <c:pt idx="292">
                  <c:v>-1.3217742061249122E-3</c:v>
                </c:pt>
                <c:pt idx="293">
                  <c:v>-1.3169084591142914E-3</c:v>
                </c:pt>
                <c:pt idx="294">
                  <c:v>-1.3065522033382524E-3</c:v>
                </c:pt>
                <c:pt idx="295">
                  <c:v>-1.2961758976276832E-3</c:v>
                </c:pt>
                <c:pt idx="296">
                  <c:v>-1.2857795416699055E-3</c:v>
                </c:pt>
                <c:pt idx="297">
                  <c:v>-1.2489297824140829E-3</c:v>
                </c:pt>
                <c:pt idx="298">
                  <c:v>-1.2439936090725193E-3</c:v>
                </c:pt>
                <c:pt idx="299">
                  <c:v>-1.2334969971540813E-3</c:v>
                </c:pt>
                <c:pt idx="300">
                  <c:v>-1.2229803330942595E-3</c:v>
                </c:pt>
                <c:pt idx="301">
                  <c:v>-1.2124436165759592E-3</c:v>
                </c:pt>
                <c:pt idx="302">
                  <c:v>-1.1751028152832219E-3</c:v>
                </c:pt>
                <c:pt idx="303">
                  <c:v>-1.1700962195416408E-3</c:v>
                </c:pt>
                <c:pt idx="304">
                  <c:v>-1.1594592359436189E-3</c:v>
                </c:pt>
                <c:pt idx="305">
                  <c:v>-1.1488021979679907E-3</c:v>
                </c:pt>
                <c:pt idx="306">
                  <c:v>-1.138125105293025E-3</c:v>
                </c:pt>
                <c:pt idx="307">
                  <c:v>-1.1002931948474808E-3</c:v>
                </c:pt>
                <c:pt idx="308">
                  <c:v>-1.0952161811382142E-3</c:v>
                </c:pt>
                <c:pt idx="309">
                  <c:v>-1.0844388101156339E-3</c:v>
                </c:pt>
                <c:pt idx="310">
                  <c:v>-1.0736413824487525E-3</c:v>
                </c:pt>
                <c:pt idx="311">
                  <c:v>-1.0628238978118635E-3</c:v>
                </c:pt>
                <c:pt idx="312">
                  <c:v>-1.024500809757688E-3</c:v>
                </c:pt>
                <c:pt idx="313">
                  <c:v>-1.002052563693828E-3</c:v>
                </c:pt>
                <c:pt idx="314">
                  <c:v>-9.9110478667737171E-4</c:v>
                </c:pt>
                <c:pt idx="315">
                  <c:v>-9.6852980622961278E-4</c:v>
                </c:pt>
                <c:pt idx="316">
                  <c:v>-9.6333880344260964E-4</c:v>
                </c:pt>
                <c:pt idx="317">
                  <c:v>-9.3606499064111007E-4</c:v>
                </c:pt>
                <c:pt idx="318">
                  <c:v>-9.2499684687699776E-4</c:v>
                </c:pt>
                <c:pt idx="319">
                  <c:v>-9.1390864080194249E-4</c:v>
                </c:pt>
                <c:pt idx="320">
                  <c:v>-8.9105317099341121E-4</c:v>
                </c:pt>
                <c:pt idx="321">
                  <c:v>-8.8579176155331209E-4</c:v>
                </c:pt>
                <c:pt idx="322">
                  <c:v>-8.5816666382533134E-4</c:v>
                </c:pt>
                <c:pt idx="323">
                  <c:v>-8.4695807671318092E-4</c:v>
                </c:pt>
                <c:pt idx="324">
                  <c:v>-8.3572942489309186E-4</c:v>
                </c:pt>
                <c:pt idx="325">
                  <c:v>-8.1259340302735998E-4</c:v>
                </c:pt>
                <c:pt idx="326">
                  <c:v>-8.0726159312016473E-4</c:v>
                </c:pt>
                <c:pt idx="327">
                  <c:v>-7.7928518308780013E-4</c:v>
                </c:pt>
                <c:pt idx="328">
                  <c:v>-7.679361357582795E-4</c:v>
                </c:pt>
                <c:pt idx="329">
                  <c:v>-7.5656702129428305E-4</c:v>
                </c:pt>
                <c:pt idx="330">
                  <c:v>-7.3315038296908972E-4</c:v>
                </c:pt>
                <c:pt idx="331">
                  <c:v>-7.2774817931670521E-4</c:v>
                </c:pt>
                <c:pt idx="332">
                  <c:v>-6.9942042971347874E-4</c:v>
                </c:pt>
                <c:pt idx="333">
                  <c:v>-6.8793090508698931E-4</c:v>
                </c:pt>
                <c:pt idx="334">
                  <c:v>-6.7642131086907643E-4</c:v>
                </c:pt>
                <c:pt idx="335">
                  <c:v>-6.7096547916411337E-4</c:v>
                </c:pt>
                <c:pt idx="336">
                  <c:v>-6.6550294454994965E-4</c:v>
                </c:pt>
                <c:pt idx="337">
                  <c:v>-6.2468618174948802E-4</c:v>
                </c:pt>
                <c:pt idx="338">
                  <c:v>-6.1306618027850708E-4</c:v>
                </c:pt>
                <c:pt idx="339">
                  <c:v>-6.0142610725086906E-4</c:v>
                </c:pt>
                <c:pt idx="340">
                  <c:v>-5.8976596231210328E-4</c:v>
                </c:pt>
                <c:pt idx="341">
                  <c:v>-5.6577113282978196E-4</c:v>
                </c:pt>
                <c:pt idx="342">
                  <c:v>-5.4292465630611901E-4</c:v>
                </c:pt>
                <c:pt idx="343">
                  <c:v>-5.3116414645381466E-4</c:v>
                </c:pt>
                <c:pt idx="344">
                  <c:v>-5.1938356254281094E-4</c:v>
                </c:pt>
                <c:pt idx="345">
                  <c:v>-5.0758290421448748E-4</c:v>
                </c:pt>
                <c:pt idx="346">
                  <c:v>-4.4827848366177418E-4</c:v>
                </c:pt>
                <c:pt idx="347">
                  <c:v>-4.3635737123320467E-4</c:v>
                </c:pt>
                <c:pt idx="348">
                  <c:v>-4.2441618184967317E-4</c:v>
                </c:pt>
                <c:pt idx="349">
                  <c:v>-3.9985964164741182E-4</c:v>
                </c:pt>
                <c:pt idx="350">
                  <c:v>-3.7645064746641194E-4</c:v>
                </c:pt>
                <c:pt idx="351">
                  <c:v>-3.64409067826554E-4</c:v>
                </c:pt>
                <c:pt idx="352">
                  <c:v>-3.5234740903392937E-4</c:v>
                </c:pt>
                <c:pt idx="353">
                  <c:v>-3.4026567072030798E-4</c:v>
                </c:pt>
                <c:pt idx="354">
                  <c:v>-3.090503060467692E-4</c:v>
                </c:pt>
                <c:pt idx="355">
                  <c:v>-2.7315113973257139E-4</c:v>
                </c:pt>
                <c:pt idx="356">
                  <c:v>-2.6093888266740336E-4</c:v>
                </c:pt>
                <c:pt idx="357">
                  <c:v>-2.358370953923288E-4</c:v>
                </c:pt>
                <c:pt idx="358">
                  <c:v>-2.3001270144994035E-4</c:v>
                </c:pt>
                <c:pt idx="359">
                  <c:v>-1.9957634919861049E-4</c:v>
                </c:pt>
                <c:pt idx="360">
                  <c:v>-1.8724359023715505E-4</c:v>
                </c:pt>
                <c:pt idx="361">
                  <c:v>-1.7489074630331868E-4</c:v>
                </c:pt>
                <c:pt idx="362">
                  <c:v>-1.4950784254683729E-4</c:v>
                </c:pt>
                <c:pt idx="363">
                  <c:v>-1.4361311759198011E-4</c:v>
                </c:pt>
                <c:pt idx="364">
                  <c:v>-1.1282523875362313E-4</c:v>
                </c:pt>
                <c:pt idx="365">
                  <c:v>-1.0035187699819482E-4</c:v>
                </c:pt>
                <c:pt idx="366">
                  <c:v>-8.7858427601433575E-5</c:v>
                </c:pt>
                <c:pt idx="367">
                  <c:v>-6.219432870734736E-5</c:v>
                </c:pt>
                <c:pt idx="368">
                  <c:v>-5.6229284039084286E-5</c:v>
                </c:pt>
                <c:pt idx="369">
                  <c:v>-2.5089852542526792E-5</c:v>
                </c:pt>
                <c:pt idx="370">
                  <c:v>-1.2475869215971862E-5</c:v>
                </c:pt>
                <c:pt idx="371">
                  <c:v>1.5820445084403839E-7</c:v>
                </c:pt>
                <c:pt idx="372">
                  <c:v>3.2138931466843472E-5</c:v>
                </c:pt>
                <c:pt idx="373">
                  <c:v>6.3629941508812777E-5</c:v>
                </c:pt>
                <c:pt idx="374">
                  <c:v>7.6384565394131869E-5</c:v>
                </c:pt>
                <c:pt idx="375">
                  <c:v>8.2463418674118892E-5</c:v>
                </c:pt>
                <c:pt idx="376">
                  <c:v>9.5248177159216679E-5</c:v>
                </c:pt>
                <c:pt idx="377">
                  <c:v>1.2149114361326453E-4</c:v>
                </c:pt>
                <c:pt idx="378">
                  <c:v>1.5947094598375345E-4</c:v>
                </c:pt>
                <c:pt idx="379">
                  <c:v>1.7237450091038759E-4</c:v>
                </c:pt>
                <c:pt idx="380">
                  <c:v>1.852974516963666E-4</c:v>
                </c:pt>
                <c:pt idx="381">
                  <c:v>2.1180981934085019E-4</c:v>
                </c:pt>
                <c:pt idx="382">
                  <c:v>2.3718088875339225E-4</c:v>
                </c:pt>
                <c:pt idx="383">
                  <c:v>2.5019907530662172E-4</c:v>
                </c:pt>
                <c:pt idx="384">
                  <c:v>2.632359602906331E-4</c:v>
                </c:pt>
                <c:pt idx="385">
                  <c:v>2.7629142745917875E-4</c:v>
                </c:pt>
                <c:pt idx="386">
                  <c:v>3.0305675538764112E-4</c:v>
                </c:pt>
                <c:pt idx="387">
                  <c:v>3.286967929471705E-4</c:v>
                </c:pt>
                <c:pt idx="388">
                  <c:v>3.4184342724377057E-4</c:v>
                </c:pt>
                <c:pt idx="389">
                  <c:v>3.5500794618932373E-4</c:v>
                </c:pt>
                <c:pt idx="390">
                  <c:v>3.6819023351879952E-4</c:v>
                </c:pt>
                <c:pt idx="391">
                  <c:v>4.2801610838974133E-4</c:v>
                </c:pt>
                <c:pt idx="392">
                  <c:v>4.343641264654951E-4</c:v>
                </c:pt>
                <c:pt idx="393">
                  <c:v>4.4765058238522729E-4</c:v>
                </c:pt>
                <c:pt idx="394">
                  <c:v>4.609539927594119E-4</c:v>
                </c:pt>
                <c:pt idx="395">
                  <c:v>4.6732826547359741E-4</c:v>
                </c:pt>
                <c:pt idx="396">
                  <c:v>5.2130498467103817E-4</c:v>
                </c:pt>
                <c:pt idx="397">
                  <c:v>5.3469800407888958E-4</c:v>
                </c:pt>
                <c:pt idx="398">
                  <c:v>5.4810718576781957E-4</c:v>
                </c:pt>
                <c:pt idx="399">
                  <c:v>5.7552145819619958E-4</c:v>
                </c:pt>
                <c:pt idx="400">
                  <c:v>5.8197269773588528E-4</c:v>
                </c:pt>
                <c:pt idx="401">
                  <c:v>6.1539147991408326E-4</c:v>
                </c:pt>
                <c:pt idx="402">
                  <c:v>6.2889520613782315E-4</c:v>
                </c:pt>
                <c:pt idx="403">
                  <c:v>6.4241428489689298E-4</c:v>
                </c:pt>
                <c:pt idx="404">
                  <c:v>6.7002051837448896E-4</c:v>
                </c:pt>
                <c:pt idx="405">
                  <c:v>6.7653821546499553E-4</c:v>
                </c:pt>
                <c:pt idx="406">
                  <c:v>7.1023591750905292E-4</c:v>
                </c:pt>
                <c:pt idx="407">
                  <c:v>7.2384468190877594E-4</c:v>
                </c:pt>
                <c:pt idx="408">
                  <c:v>7.374679889599298E-4</c:v>
                </c:pt>
                <c:pt idx="409">
                  <c:v>7.6525196191748555E-4</c:v>
                </c:pt>
                <c:pt idx="410">
                  <c:v>7.7183473123933622E-4</c:v>
                </c:pt>
                <c:pt idx="411">
                  <c:v>8.0579861404200099E-4</c:v>
                </c:pt>
                <c:pt idx="412">
                  <c:v>8.1950674699641287E-4</c:v>
                </c:pt>
                <c:pt idx="413">
                  <c:v>8.3322861257455866E-4</c:v>
                </c:pt>
                <c:pt idx="414">
                  <c:v>8.6117652985792919E-4</c:v>
                </c:pt>
                <c:pt idx="415">
                  <c:v>8.6782277255105034E-4</c:v>
                </c:pt>
                <c:pt idx="416">
                  <c:v>9.0203987915366717E-4</c:v>
                </c:pt>
                <c:pt idx="417">
                  <c:v>9.1584171003488779E-4</c:v>
                </c:pt>
                <c:pt idx="418">
                  <c:v>9.2965646336660936E-4</c:v>
                </c:pt>
                <c:pt idx="419">
                  <c:v>9.5775495620106332E-4</c:v>
                </c:pt>
                <c:pt idx="420">
                  <c:v>9.6446285985185879E-4</c:v>
                </c:pt>
                <c:pt idx="421">
                  <c:v>9.9892001538785997E-4</c:v>
                </c:pt>
                <c:pt idx="422">
                  <c:v>1.0128098725449143E-3</c:v>
                </c:pt>
                <c:pt idx="423">
                  <c:v>1.0267118418306599E-3</c:v>
                </c:pt>
                <c:pt idx="424">
                  <c:v>1.0549479677862503E-3</c:v>
                </c:pt>
                <c:pt idx="425">
                  <c:v>1.0617155064178167E-3</c:v>
                </c:pt>
                <c:pt idx="426">
                  <c:v>1.0963993180663381E-3</c:v>
                </c:pt>
                <c:pt idx="427">
                  <c:v>1.1103715288030003E-3</c:v>
                </c:pt>
                <c:pt idx="428">
                  <c:v>1.124355041198402E-3</c:v>
                </c:pt>
                <c:pt idx="429">
                  <c:v>1.1527162841619106E-3</c:v>
                </c:pt>
                <c:pt idx="430">
                  <c:v>1.1595412182188241E-3</c:v>
                </c:pt>
                <c:pt idx="431">
                  <c:v>1.1944380751545717E-3</c:v>
                </c:pt>
                <c:pt idx="432">
                  <c:v>1.2084869657176354E-3</c:v>
                </c:pt>
                <c:pt idx="433">
                  <c:v>1.222546347315262E-3</c:v>
                </c:pt>
                <c:pt idx="434">
                  <c:v>1.2510206174617506E-3</c:v>
                </c:pt>
                <c:pt idx="435">
                  <c:v>1.2579004938006652E-3</c:v>
                </c:pt>
                <c:pt idx="436">
                  <c:v>1.2929965671518284E-3</c:v>
                </c:pt>
                <c:pt idx="437">
                  <c:v>1.2999033609766579E-3</c:v>
                </c:pt>
                <c:pt idx="438">
                  <c:v>1.3068159845101587E-3</c:v>
                </c:pt>
                <c:pt idx="439">
                  <c:v>1.31373442378293E-3</c:v>
                </c:pt>
                <c:pt idx="440">
                  <c:v>1.327876643643966E-3</c:v>
                </c:pt>
                <c:pt idx="441">
                  <c:v>1.3775844949355414E-3</c:v>
                </c:pt>
                <c:pt idx="442">
                  <c:v>1.3845394033923039E-3</c:v>
                </c:pt>
                <c:pt idx="443">
                  <c:v>1.3987279745390224E-3</c:v>
                </c:pt>
                <c:pt idx="444">
                  <c:v>1.4129254626121647E-3</c:v>
                </c:pt>
                <c:pt idx="445">
                  <c:v>1.4271317498266124E-3</c:v>
                </c:pt>
                <c:pt idx="446">
                  <c:v>1.4770391655435648E-3</c:v>
                </c:pt>
                <c:pt idx="447">
                  <c:v>1.4840425342921783E-3</c:v>
                </c:pt>
                <c:pt idx="448">
                  <c:v>1.4982910503303787E-3</c:v>
                </c:pt>
                <c:pt idx="449">
                  <c:v>1.5125476587342513E-3</c:v>
                </c:pt>
                <c:pt idx="450">
                  <c:v>1.5268122416961546E-3</c:v>
                </c:pt>
                <c:pt idx="451">
                  <c:v>1.576899364997696E-3</c:v>
                </c:pt>
                <c:pt idx="452">
                  <c:v>1.5839479628559641E-3</c:v>
                </c:pt>
                <c:pt idx="453">
                  <c:v>1.5982506513794463E-3</c:v>
                </c:pt>
                <c:pt idx="454">
                  <c:v>1.612560607546653E-3</c:v>
                </c:pt>
                <c:pt idx="455">
                  <c:v>1.6268777135274187E-3</c:v>
                </c:pt>
                <c:pt idx="456">
                  <c:v>1.6771249061818829E-3</c:v>
                </c:pt>
                <c:pt idx="457">
                  <c:v>1.6842152788551271E-3</c:v>
                </c:pt>
                <c:pt idx="458">
                  <c:v>1.6985663663279882E-3</c:v>
                </c:pt>
                <c:pt idx="459">
                  <c:v>1.7129238965601034E-3</c:v>
                </c:pt>
                <c:pt idx="460">
                  <c:v>1.7272877516992255E-3</c:v>
                </c:pt>
                <c:pt idx="461">
                  <c:v>1.7849350100410976E-3</c:v>
                </c:pt>
                <c:pt idx="462">
                  <c:v>1.7920641765127939E-3</c:v>
                </c:pt>
                <c:pt idx="463">
                  <c:v>1.8064584569454434E-3</c:v>
                </c:pt>
                <c:pt idx="464">
                  <c:v>1.8208583181166017E-3</c:v>
                </c:pt>
                <c:pt idx="465">
                  <c:v>1.8352636427974049E-3</c:v>
                </c:pt>
                <c:pt idx="466">
                  <c:v>1.8785112255405255E-3</c:v>
                </c:pt>
                <c:pt idx="467">
                  <c:v>1.892937231888257E-3</c:v>
                </c:pt>
                <c:pt idx="468">
                  <c:v>1.907368115543777E-3</c:v>
                </c:pt>
                <c:pt idx="469">
                  <c:v>1.9218037592558215E-3</c:v>
                </c:pt>
                <c:pt idx="470">
                  <c:v>1.9362440457713706E-3</c:v>
                </c:pt>
                <c:pt idx="471">
                  <c:v>1.9795915895477884E-3</c:v>
                </c:pt>
                <c:pt idx="472">
                  <c:v>1.9940492746698488E-3</c:v>
                </c:pt>
                <c:pt idx="473">
                  <c:v>2.00851101627541E-3</c:v>
                </c:pt>
                <c:pt idx="474">
                  <c:v>2.0229766970899302E-3</c:v>
                </c:pt>
                <c:pt idx="475">
                  <c:v>2.037446199835354E-3</c:v>
                </c:pt>
                <c:pt idx="476">
                  <c:v>2.0808764668330121E-3</c:v>
                </c:pt>
                <c:pt idx="477">
                  <c:v>2.0953600844595679E-3</c:v>
                </c:pt>
                <c:pt idx="478">
                  <c:v>2.1098469375779982E-3</c:v>
                </c:pt>
                <c:pt idx="479">
                  <c:v>2.1243369088904834E-3</c:v>
                </c:pt>
                <c:pt idx="480">
                  <c:v>2.1388298810956895E-3</c:v>
                </c:pt>
                <c:pt idx="481">
                  <c:v>2.1823256299972026E-3</c:v>
                </c:pt>
                <c:pt idx="482">
                  <c:v>2.1895652528870547E-3</c:v>
                </c:pt>
                <c:pt idx="483">
                  <c:v>2.2113356497124414E-3</c:v>
                </c:pt>
                <c:pt idx="484">
                  <c:v>2.2185804466798619E-3</c:v>
                </c:pt>
                <c:pt idx="485">
                  <c:v>2.2330913993995095E-3</c:v>
                </c:pt>
                <c:pt idx="486">
                  <c:v>2.2838988434400135E-3</c:v>
                </c:pt>
                <c:pt idx="487">
                  <c:v>2.2911548296207129E-3</c:v>
                </c:pt>
                <c:pt idx="488">
                  <c:v>2.305675002087536E-3</c:v>
                </c:pt>
                <c:pt idx="489">
                  <c:v>2.3201966645377443E-3</c:v>
                </c:pt>
                <c:pt idx="490">
                  <c:v>2.3419808886547345E-3</c:v>
                </c:pt>
                <c:pt idx="491">
                  <c:v>2.3855558633303206E-3</c:v>
                </c:pt>
                <c:pt idx="492">
                  <c:v>2.3928231965336146E-3</c:v>
                </c:pt>
                <c:pt idx="493">
                  <c:v>2.4073513208323375E-3</c:v>
                </c:pt>
                <c:pt idx="494">
                  <c:v>2.4218801090644991E-3</c:v>
                </c:pt>
                <c:pt idx="495">
                  <c:v>2.4364094432104723E-3</c:v>
                </c:pt>
                <c:pt idx="496">
                  <c:v>2.4945130189866255E-3</c:v>
                </c:pt>
                <c:pt idx="497">
                  <c:v>2.5017862990674719E-3</c:v>
                </c:pt>
                <c:pt idx="498">
                  <c:v>2.5090601716651019E-3</c:v>
                </c:pt>
                <c:pt idx="499">
                  <c:v>2.5235903026591872E-3</c:v>
                </c:pt>
                <c:pt idx="500">
                  <c:v>2.538120153323701E-3</c:v>
                </c:pt>
                <c:pt idx="501">
                  <c:v>2.5889603058520524E-3</c:v>
                </c:pt>
                <c:pt idx="502">
                  <c:v>2.5962343916734378E-3</c:v>
                </c:pt>
                <c:pt idx="503">
                  <c:v>2.6107610698984031E-3</c:v>
                </c:pt>
                <c:pt idx="504">
                  <c:v>2.6325387075282996E-3</c:v>
                </c:pt>
                <c:pt idx="505">
                  <c:v>2.6470627843310848E-3</c:v>
                </c:pt>
                <c:pt idx="506">
                  <c:v>2.6906277278224357E-3</c:v>
                </c:pt>
                <c:pt idx="507">
                  <c:v>2.7051469270187702E-3</c:v>
                </c:pt>
                <c:pt idx="508">
                  <c:v>2.7196649018511976E-3</c:v>
                </c:pt>
                <c:pt idx="509">
                  <c:v>2.7341816522916088E-3</c:v>
                </c:pt>
                <c:pt idx="510">
                  <c:v>2.7486971783096982E-3</c:v>
                </c:pt>
                <c:pt idx="511">
                  <c:v>2.7922364095537729E-3</c:v>
                </c:pt>
                <c:pt idx="512">
                  <c:v>2.8067470376019208E-3</c:v>
                </c:pt>
                <c:pt idx="513">
                  <c:v>2.8212564410871996E-3</c:v>
                </c:pt>
                <c:pt idx="514">
                  <c:v>2.8357646199806221E-3</c:v>
                </c:pt>
                <c:pt idx="515">
                  <c:v>2.8502715742532003E-3</c:v>
                </c:pt>
                <c:pt idx="516">
                  <c:v>2.8937850890634574E-3</c:v>
                </c:pt>
                <c:pt idx="517">
                  <c:v>2.9082871445689292E-3</c:v>
                </c:pt>
                <c:pt idx="518">
                  <c:v>3.0387505263809885E-3</c:v>
                </c:pt>
                <c:pt idx="519">
                  <c:v>3.1184359351791296E-3</c:v>
                </c:pt>
                <c:pt idx="520">
                  <c:v>3.2053152058994891E-3</c:v>
                </c:pt>
                <c:pt idx="521">
                  <c:v>3.3066185754713098E-3</c:v>
                </c:pt>
                <c:pt idx="522">
                  <c:v>3.4078618654761737E-3</c:v>
                </c:pt>
                <c:pt idx="523">
                  <c:v>3.5090450662307771E-3</c:v>
                </c:pt>
                <c:pt idx="524">
                  <c:v>3.6101681680584404E-3</c:v>
                </c:pt>
                <c:pt idx="525">
                  <c:v>3.7112311612864592E-3</c:v>
                </c:pt>
                <c:pt idx="526">
                  <c:v>3.812234036248753E-3</c:v>
                </c:pt>
                <c:pt idx="527">
                  <c:v>3.9131767832836584E-3</c:v>
                </c:pt>
                <c:pt idx="528">
                  <c:v>4.0356763264762351E-3</c:v>
                </c:pt>
                <c:pt idx="529">
                  <c:v>4.1364893247877376E-3</c:v>
                </c:pt>
                <c:pt idx="530">
                  <c:v>4.2372422465502867E-3</c:v>
                </c:pt>
                <c:pt idx="531">
                  <c:v>4.3379350819686743E-3</c:v>
                </c:pt>
                <c:pt idx="532">
                  <c:v>4.4601169206240857E-3</c:v>
                </c:pt>
                <c:pt idx="533">
                  <c:v>4.5606754154779465E-3</c:v>
                </c:pt>
                <c:pt idx="534">
                  <c:v>4.6611737652983735E-3</c:v>
                </c:pt>
                <c:pt idx="535">
                  <c:v>4.7616119603650538E-3</c:v>
                </c:pt>
                <c:pt idx="536">
                  <c:v>4.8906839048846774E-3</c:v>
                </c:pt>
                <c:pt idx="537">
                  <c:v>5.0267808087295128E-3</c:v>
                </c:pt>
                <c:pt idx="538">
                  <c:v>5.0912305915914065E-3</c:v>
                </c:pt>
                <c:pt idx="539">
                  <c:v>5.1914137262482575E-3</c:v>
                </c:pt>
                <c:pt idx="540">
                  <c:v>5.2915367087157175E-3</c:v>
                </c:pt>
                <c:pt idx="541">
                  <c:v>5.3916018263273522E-3</c:v>
                </c:pt>
                <c:pt idx="542">
                  <c:v>5.4916205558581503E-3</c:v>
                </c:pt>
                <c:pt idx="543">
                  <c:v>5.634451298661824E-3</c:v>
                </c:pt>
                <c:pt idx="544">
                  <c:v>5.670062339862272E-3</c:v>
                </c:pt>
                <c:pt idx="545">
                  <c:v>5.7915361950099178E-3</c:v>
                </c:pt>
                <c:pt idx="546">
                  <c:v>5.8915071653918641E-3</c:v>
                </c:pt>
                <c:pt idx="547">
                  <c:v>5.9915006584070826E-3</c:v>
                </c:pt>
                <c:pt idx="548">
                  <c:v>6.0915304646739499E-3</c:v>
                </c:pt>
                <c:pt idx="549">
                  <c:v>6.1916103776375542E-3</c:v>
                </c:pt>
                <c:pt idx="550">
                  <c:v>6.2917541935753147E-3</c:v>
                </c:pt>
                <c:pt idx="551">
                  <c:v>6.3919757115987056E-3</c:v>
                </c:pt>
                <c:pt idx="552">
                  <c:v>6.4922887336593092E-3</c:v>
                </c:pt>
                <c:pt idx="553">
                  <c:v>6.5636329614600234E-3</c:v>
                </c:pt>
                <c:pt idx="554">
                  <c:v>6.6641015657208256E-3</c:v>
                </c:pt>
                <c:pt idx="555">
                  <c:v>6.7646991790670311E-3</c:v>
                </c:pt>
                <c:pt idx="556">
                  <c:v>6.8654399173942744E-3</c:v>
                </c:pt>
                <c:pt idx="557">
                  <c:v>6.9736775015032592E-3</c:v>
                </c:pt>
                <c:pt idx="558">
                  <c:v>7.0747674661696906E-3</c:v>
                </c:pt>
                <c:pt idx="559">
                  <c:v>7.1760436082621256E-3</c:v>
                </c:pt>
                <c:pt idx="560">
                  <c:v>7.3071569666873703E-3</c:v>
                </c:pt>
                <c:pt idx="561">
                  <c:v>7.3792106299979685E-3</c:v>
                </c:pt>
                <c:pt idx="562">
                  <c:v>7.4736808258457814E-3</c:v>
                </c:pt>
                <c:pt idx="563">
                  <c:v>7.5758189271121967E-3</c:v>
                </c:pt>
                <c:pt idx="564">
                  <c:v>7.6782131850523846E-3</c:v>
                </c:pt>
                <c:pt idx="565">
                  <c:v>7.7808777419042241E-3</c:v>
                </c:pt>
                <c:pt idx="566">
                  <c:v>7.8913701906699295E-3</c:v>
                </c:pt>
                <c:pt idx="567">
                  <c:v>7.9946413847589385E-3</c:v>
                </c:pt>
                <c:pt idx="568">
                  <c:v>8.0982171178872082E-3</c:v>
                </c:pt>
                <c:pt idx="569">
                  <c:v>8.2249591361547546E-3</c:v>
                </c:pt>
                <c:pt idx="570">
                  <c:v>8.373230548041722E-3</c:v>
                </c:pt>
                <c:pt idx="571">
                  <c:v>8.4556479733784544E-3</c:v>
                </c:pt>
                <c:pt idx="572">
                  <c:v>8.5605737626456933E-3</c:v>
                </c:pt>
                <c:pt idx="573">
                  <c:v>8.6658045324355289E-3</c:v>
                </c:pt>
                <c:pt idx="574">
                  <c:v>8.7713403306239456E-3</c:v>
                </c:pt>
                <c:pt idx="575">
                  <c:v>8.8771812052292395E-3</c:v>
                </c:pt>
                <c:pt idx="576">
                  <c:v>8.9833272044093689E-3</c:v>
                </c:pt>
                <c:pt idx="577">
                  <c:v>9.089778376462845E-3</c:v>
                </c:pt>
                <c:pt idx="578">
                  <c:v>9.1965347698296004E-3</c:v>
                </c:pt>
                <c:pt idx="579">
                  <c:v>9.3193431897817623E-3</c:v>
                </c:pt>
                <c:pt idx="580">
                  <c:v>9.4267593825909761E-3</c:v>
                </c:pt>
                <c:pt idx="581">
                  <c:v>9.5344810298249871E-3</c:v>
                </c:pt>
                <c:pt idx="582">
                  <c:v>9.6425081810515359E-3</c:v>
                </c:pt>
                <c:pt idx="583">
                  <c:v>9.7428675762995971E-3</c:v>
                </c:pt>
                <c:pt idx="584">
                  <c:v>9.8514811005798765E-3</c:v>
                </c:pt>
                <c:pt idx="585">
                  <c:v>9.9604002337762548E-3</c:v>
                </c:pt>
                <c:pt idx="586">
                  <c:v>1.010088825755537E-2</c:v>
                </c:pt>
                <c:pt idx="587">
                  <c:v>1.0179155526460414E-2</c:v>
                </c:pt>
                <c:pt idx="588">
                  <c:v>1.0297089465925519E-2</c:v>
                </c:pt>
                <c:pt idx="589">
                  <c:v>1.0407256544931827E-2</c:v>
                </c:pt>
                <c:pt idx="590">
                  <c:v>1.0517729529593289E-2</c:v>
                </c:pt>
                <c:pt idx="591">
                  <c:v>1.0628508470760101E-2</c:v>
                </c:pt>
                <c:pt idx="592">
                  <c:v>1.0747285940204288E-2</c:v>
                </c:pt>
                <c:pt idx="593">
                  <c:v>1.0874618010311804E-2</c:v>
                </c:pt>
                <c:pt idx="594">
                  <c:v>1.0970336510368588E-2</c:v>
                </c:pt>
                <c:pt idx="595">
                  <c:v>1.1106458532133618E-2</c:v>
                </c:pt>
                <c:pt idx="596">
                  <c:v>1.1218544481075916E-2</c:v>
                </c:pt>
                <c:pt idx="597">
                  <c:v>1.1330765974867037E-2</c:v>
                </c:pt>
                <c:pt idx="598">
                  <c:v>1.1443085693447329E-2</c:v>
                </c:pt>
                <c:pt idx="599">
                  <c:v>1.1555466308251773E-2</c:v>
                </c:pt>
                <c:pt idx="600">
                  <c:v>1.1667870482194333E-2</c:v>
                </c:pt>
                <c:pt idx="601">
                  <c:v>1.1780260869659285E-2</c:v>
                </c:pt>
                <c:pt idx="602">
                  <c:v>1.1892600116501627E-2</c:v>
                </c:pt>
                <c:pt idx="603">
                  <c:v>1.2004850860051885E-2</c:v>
                </c:pt>
                <c:pt idx="604">
                  <c:v>1.2116975729129557E-2</c:v>
                </c:pt>
                <c:pt idx="605">
                  <c:v>1.2212669674400151E-2</c:v>
                </c:pt>
                <c:pt idx="606">
                  <c:v>1.2324488936889089E-2</c:v>
                </c:pt>
                <c:pt idx="607">
                  <c:v>1.2436074926524683E-2</c:v>
                </c:pt>
                <c:pt idx="608">
                  <c:v>1.2547389831920828E-2</c:v>
                </c:pt>
                <c:pt idx="609">
                  <c:v>1.2666401508977626E-2</c:v>
                </c:pt>
                <c:pt idx="610">
                  <c:v>1.2777023358054427E-2</c:v>
                </c:pt>
                <c:pt idx="611">
                  <c:v>1.2887259060234909E-2</c:v>
                </c:pt>
                <c:pt idx="612">
                  <c:v>1.2997070975456207E-2</c:v>
                </c:pt>
                <c:pt idx="613">
                  <c:v>1.3106421455578412E-2</c:v>
                </c:pt>
                <c:pt idx="614">
                  <c:v>1.320746801347219E-2</c:v>
                </c:pt>
                <c:pt idx="615">
                  <c:v>1.3315825917060965E-2</c:v>
                </c:pt>
                <c:pt idx="616">
                  <c:v>1.3423609950346815E-2</c:v>
                </c:pt>
                <c:pt idx="617">
                  <c:v>1.3530782229400776E-2</c:v>
                </c:pt>
                <c:pt idx="618">
                  <c:v>1.3644934236630987E-2</c:v>
                </c:pt>
                <c:pt idx="619">
                  <c:v>1.3750738223339932E-2</c:v>
                </c:pt>
                <c:pt idx="620">
                  <c:v>1.385586535265077E-2</c:v>
                </c:pt>
                <c:pt idx="621">
                  <c:v>1.4034508247394007E-2</c:v>
                </c:pt>
                <c:pt idx="622">
                  <c:v>1.4086174520356815E-2</c:v>
                </c:pt>
                <c:pt idx="623">
                  <c:v>1.4174456073069771E-2</c:v>
                </c:pt>
                <c:pt idx="624">
                  <c:v>1.4276822294761978E-2</c:v>
                </c:pt>
                <c:pt idx="625">
                  <c:v>1.437851111468127E-2</c:v>
                </c:pt>
                <c:pt idx="626">
                  <c:v>1.4479522428566429E-2</c:v>
                </c:pt>
                <c:pt idx="627">
                  <c:v>1.4579856132847995E-2</c:v>
                </c:pt>
                <c:pt idx="628">
                  <c:v>1.4679512124647385E-2</c:v>
                </c:pt>
                <c:pt idx="629">
                  <c:v>1.4778490301777766E-2</c:v>
                </c:pt>
                <c:pt idx="630">
                  <c:v>1.4876790562744064E-2</c:v>
                </c:pt>
                <c:pt idx="631">
                  <c:v>1.5002572714800188E-2</c:v>
                </c:pt>
                <c:pt idx="632">
                  <c:v>1.5099339152785706E-2</c:v>
                </c:pt>
                <c:pt idx="633">
                  <c:v>1.5195427335443193E-2</c:v>
                </c:pt>
                <c:pt idx="634">
                  <c:v>1.529083716206611E-2</c:v>
                </c:pt>
                <c:pt idx="635">
                  <c:v>1.5364987938691226E-2</c:v>
                </c:pt>
                <c:pt idx="636">
                  <c:v>1.5459174147698556E-2</c:v>
                </c:pt>
                <c:pt idx="637">
                  <c:v>1.555268173789578E-2</c:v>
                </c:pt>
                <c:pt idx="638">
                  <c:v>1.5645510612847684E-2</c:v>
                </c:pt>
                <c:pt idx="639">
                  <c:v>1.5737660676814463E-2</c:v>
                </c:pt>
                <c:pt idx="640">
                  <c:v>1.5849045094706714E-2</c:v>
                </c:pt>
                <c:pt idx="641">
                  <c:v>1.5939703668774369E-2</c:v>
                </c:pt>
                <c:pt idx="642">
                  <c:v>1.6035943617192922E-2</c:v>
                </c:pt>
                <c:pt idx="643">
                  <c:v>1.6118983313994046E-2</c:v>
                </c:pt>
                <c:pt idx="644">
                  <c:v>1.6188225629979368E-2</c:v>
                </c:pt>
                <c:pt idx="645">
                  <c:v>1.6276304466882257E-2</c:v>
                </c:pt>
                <c:pt idx="646">
                  <c:v>1.6363714751830367E-2</c:v>
                </c:pt>
                <c:pt idx="647">
                  <c:v>1.6469461848962617E-2</c:v>
                </c:pt>
                <c:pt idx="648">
                  <c:v>1.6555436166105129E-2</c:v>
                </c:pt>
                <c:pt idx="649">
                  <c:v>1.6640767211549366E-2</c:v>
                </c:pt>
                <c:pt idx="650">
                  <c:v>1.6725462416396226E-2</c:v>
                </c:pt>
                <c:pt idx="651">
                  <c:v>1.6809529213676674E-2</c:v>
                </c:pt>
                <c:pt idx="652">
                  <c:v>1.6874559705858948E-2</c:v>
                </c:pt>
                <c:pt idx="653">
                  <c:v>1.6975807327170279E-2</c:v>
                </c:pt>
                <c:pt idx="654">
                  <c:v>1.7058033518882122E-2</c:v>
                </c:pt>
                <c:pt idx="655">
                  <c:v>1.7139661053977642E-2</c:v>
                </c:pt>
                <c:pt idx="656">
                  <c:v>1.7202708809086094E-2</c:v>
                </c:pt>
                <c:pt idx="657">
                  <c:v>1.7271324990260111E-2</c:v>
                </c:pt>
                <c:pt idx="658">
                  <c:v>1.7351369289608825E-2</c:v>
                </c:pt>
                <c:pt idx="659">
                  <c:v>1.7430842352185179E-2</c:v>
                </c:pt>
                <c:pt idx="660">
                  <c:v>1.7509751834503713E-2</c:v>
                </c:pt>
                <c:pt idx="661">
                  <c:v>1.7593944166265973E-2</c:v>
                </c:pt>
                <c:pt idx="662">
                  <c:v>1.7671717461070709E-2</c:v>
                </c:pt>
                <c:pt idx="663">
                  <c:v>1.77489504686025E-2</c:v>
                </c:pt>
                <c:pt idx="664">
                  <c:v>1.7825650809692787E-2</c:v>
                </c:pt>
                <c:pt idx="665">
                  <c:v>1.7901826106784466E-2</c:v>
                </c:pt>
                <c:pt idx="666">
                  <c:v>1.7971802518599141E-2</c:v>
                </c:pt>
                <c:pt idx="667">
                  <c:v>1.8046981461170945E-2</c:v>
                </c:pt>
                <c:pt idx="668">
                  <c:v>1.8121658134831645E-2</c:v>
                </c:pt>
                <c:pt idx="669">
                  <c:v>1.8195840210597333E-2</c:v>
                </c:pt>
                <c:pt idx="670">
                  <c:v>1.8275093798214619E-2</c:v>
                </c:pt>
                <c:pt idx="671">
                  <c:v>1.8348276297726868E-2</c:v>
                </c:pt>
                <c:pt idx="672">
                  <c:v>1.842097727150379E-2</c:v>
                </c:pt>
                <c:pt idx="673">
                  <c:v>1.8534248653460914E-2</c:v>
                </c:pt>
                <c:pt idx="674">
                  <c:v>1.8605711176587669E-2</c:v>
                </c:pt>
                <c:pt idx="675">
                  <c:v>1.8640930153309913E-2</c:v>
                </c:pt>
                <c:pt idx="676">
                  <c:v>1.8701590752202183E-2</c:v>
                </c:pt>
                <c:pt idx="677">
                  <c:v>1.8771914089472725E-2</c:v>
                </c:pt>
                <c:pt idx="678">
                  <c:v>1.8841755604519162E-2</c:v>
                </c:pt>
                <c:pt idx="679">
                  <c:v>1.8911115246887263E-2</c:v>
                </c:pt>
                <c:pt idx="680">
                  <c:v>1.8979992966471258E-2</c:v>
                </c:pt>
                <c:pt idx="681">
                  <c:v>1.9048388713511163E-2</c:v>
                </c:pt>
                <c:pt idx="682">
                  <c:v>1.911630243859546E-2</c:v>
                </c:pt>
                <c:pt idx="683">
                  <c:v>1.9209498055911094E-2</c:v>
                </c:pt>
                <c:pt idx="684">
                  <c:v>1.9276293129032271E-2</c:v>
                </c:pt>
                <c:pt idx="685">
                  <c:v>1.9342605949475223E-2</c:v>
                </c:pt>
                <c:pt idx="686">
                  <c:v>1.9408436468006222E-2</c:v>
                </c:pt>
                <c:pt idx="687">
                  <c:v>1.945870561846216E-2</c:v>
                </c:pt>
                <c:pt idx="688">
                  <c:v>1.9523664277470459E-2</c:v>
                </c:pt>
                <c:pt idx="689">
                  <c:v>1.9588140542721906E-2</c:v>
                </c:pt>
                <c:pt idx="690">
                  <c:v>1.9652134367114944E-2</c:v>
                </c:pt>
                <c:pt idx="691">
                  <c:v>1.9715645703897021E-2</c:v>
                </c:pt>
                <c:pt idx="692">
                  <c:v>1.979328852693445E-2</c:v>
                </c:pt>
                <c:pt idx="693">
                  <c:v>1.9859790997076326E-2</c:v>
                </c:pt>
                <c:pt idx="694">
                  <c:v>1.9917711957198259E-2</c:v>
                </c:pt>
                <c:pt idx="695">
                  <c:v>1.9979199601922019E-2</c:v>
                </c:pt>
                <c:pt idx="696">
                  <c:v>2.0025963498942909E-2</c:v>
                </c:pt>
                <c:pt idx="697">
                  <c:v>2.0086582282912196E-2</c:v>
                </c:pt>
                <c:pt idx="698">
                  <c:v>2.0146730501371429E-2</c:v>
                </c:pt>
                <c:pt idx="699">
                  <c:v>2.0220401987936884E-2</c:v>
                </c:pt>
                <c:pt idx="700">
                  <c:v>2.0279558892795018E-2</c:v>
                </c:pt>
                <c:pt idx="701">
                  <c:v>2.0338276970421395E-2</c:v>
                </c:pt>
                <c:pt idx="702">
                  <c:v>2.0396565549866234E-2</c:v>
                </c:pt>
                <c:pt idx="703">
                  <c:v>2.0454433961582509E-2</c:v>
                </c:pt>
                <c:pt idx="704">
                  <c:v>2.0511891537408317E-2</c:v>
                </c:pt>
                <c:pt idx="705">
                  <c:v>2.0568947610544102E-2</c:v>
                </c:pt>
                <c:pt idx="706">
                  <c:v>2.0625611515535047E-2</c:v>
                </c:pt>
                <c:pt idx="707">
                  <c:v>2.0681892588252152E-2</c:v>
                </c:pt>
                <c:pt idx="708">
                  <c:v>2.0737800165872476E-2</c:v>
                </c:pt>
                <c:pt idx="709">
                  <c:v>2.0771122614243798E-2</c:v>
                </c:pt>
                <c:pt idx="710">
                  <c:v>2.0826398816582253E-2</c:v>
                </c:pt>
                <c:pt idx="711">
                  <c:v>2.0881326541364504E-2</c:v>
                </c:pt>
                <c:pt idx="712">
                  <c:v>2.0935915387305305E-2</c:v>
                </c:pt>
                <c:pt idx="713">
                  <c:v>2.0994554872203097E-2</c:v>
                </c:pt>
                <c:pt idx="714">
                  <c:v>2.1048479297537795E-2</c:v>
                </c:pt>
                <c:pt idx="715">
                  <c:v>2.1102094051451241E-2</c:v>
                </c:pt>
                <c:pt idx="716">
                  <c:v>2.1155408685023361E-2</c:v>
                </c:pt>
                <c:pt idx="717">
                  <c:v>2.1208432750494912E-2</c:v>
                </c:pt>
                <c:pt idx="718">
                  <c:v>2.125686968712279E-2</c:v>
                </c:pt>
                <c:pt idx="719">
                  <c:v>2.1309355245761035E-2</c:v>
                </c:pt>
                <c:pt idx="720">
                  <c:v>2.1361578757933868E-2</c:v>
                </c:pt>
                <c:pt idx="721">
                  <c:v>2.1413549832804697E-2</c:v>
                </c:pt>
                <c:pt idx="722">
                  <c:v>2.1469528959514764E-2</c:v>
                </c:pt>
                <c:pt idx="723">
                  <c:v>2.1521007898468156E-2</c:v>
                </c:pt>
                <c:pt idx="724">
                  <c:v>2.1572252219851776E-2</c:v>
                </c:pt>
                <c:pt idx="725">
                  <c:v>2.1623261905558796E-2</c:v>
                </c:pt>
                <c:pt idx="726">
                  <c:v>2.1674036937566706E-2</c:v>
                </c:pt>
                <c:pt idx="727">
                  <c:v>2.1727597861476499E-2</c:v>
                </c:pt>
                <c:pt idx="728">
                  <c:v>2.1770714418877155E-2</c:v>
                </c:pt>
                <c:pt idx="729">
                  <c:v>2.1820799133774129E-2</c:v>
                </c:pt>
                <c:pt idx="730">
                  <c:v>2.1870649132244915E-2</c:v>
                </c:pt>
                <c:pt idx="731">
                  <c:v>2.1920264396771597E-2</c:v>
                </c:pt>
                <c:pt idx="732">
                  <c:v>2.1969644909917072E-2</c:v>
                </c:pt>
                <c:pt idx="733">
                  <c:v>2.201879065432771E-2</c:v>
                </c:pt>
                <c:pt idx="734">
                  <c:v>2.2067701612731576E-2</c:v>
                </c:pt>
                <c:pt idx="735">
                  <c:v>2.2136726734461338E-2</c:v>
                </c:pt>
                <c:pt idx="736">
                  <c:v>2.2185098993648775E-2</c:v>
                </c:pt>
                <c:pt idx="737">
                  <c:v>2.2233236369503213E-2</c:v>
                </c:pt>
                <c:pt idx="738">
                  <c:v>2.2281138844638559E-2</c:v>
                </c:pt>
                <c:pt idx="739">
                  <c:v>2.2316766455830684E-2</c:v>
                </c:pt>
                <c:pt idx="740">
                  <c:v>2.2364240638496163E-2</c:v>
                </c:pt>
                <c:pt idx="741">
                  <c:v>2.241147989748812E-2</c:v>
                </c:pt>
                <c:pt idx="742">
                  <c:v>2.2458484216019987E-2</c:v>
                </c:pt>
                <c:pt idx="743">
                  <c:v>2.250525357738687E-2</c:v>
                </c:pt>
                <c:pt idx="744">
                  <c:v>2.2563619817426661E-2</c:v>
                </c:pt>
                <c:pt idx="745">
                  <c:v>2.2609877507842831E-2</c:v>
                </c:pt>
                <c:pt idx="746">
                  <c:v>2.2655900161501635E-2</c:v>
                </c:pt>
                <c:pt idx="747">
                  <c:v>2.2704310605964576E-2</c:v>
                </c:pt>
                <c:pt idx="748">
                  <c:v>2.2735575445868291E-2</c:v>
                </c:pt>
                <c:pt idx="749">
                  <c:v>2.2780933660721873E-2</c:v>
                </c:pt>
                <c:pt idx="750">
                  <c:v>2.282605193670581E-2</c:v>
                </c:pt>
                <c:pt idx="751">
                  <c:v>2.2870925998680295E-2</c:v>
                </c:pt>
                <c:pt idx="752">
                  <c:v>2.2915551571210238E-2</c:v>
                </c:pt>
                <c:pt idx="753">
                  <c:v>2.2971355519870045E-2</c:v>
                </c:pt>
                <c:pt idx="754">
                  <c:v>2.3015419862577598E-2</c:v>
                </c:pt>
                <c:pt idx="755">
                  <c:v>2.3059221475837922E-2</c:v>
                </c:pt>
                <c:pt idx="756">
                  <c:v>2.3102756150610158E-2</c:v>
                </c:pt>
                <c:pt idx="757">
                  <c:v>2.3146019677589572E-2</c:v>
                </c:pt>
                <c:pt idx="758">
                  <c:v>2.3189007847211427E-2</c:v>
                </c:pt>
                <c:pt idx="759">
                  <c:v>2.3231716449658709E-2</c:v>
                </c:pt>
                <c:pt idx="760">
                  <c:v>2.3274141274867297E-2</c:v>
                </c:pt>
                <c:pt idx="761">
                  <c:v>2.3297962146017259E-2</c:v>
                </c:pt>
                <c:pt idx="762">
                  <c:v>2.3339908056387554E-2</c:v>
                </c:pt>
                <c:pt idx="763">
                  <c:v>2.3381559025677227E-2</c:v>
                </c:pt>
                <c:pt idx="764">
                  <c:v>2.3422910729064675E-2</c:v>
                </c:pt>
                <c:pt idx="765">
                  <c:v>2.3463958841506594E-2</c:v>
                </c:pt>
                <c:pt idx="766">
                  <c:v>2.3508262137571696E-2</c:v>
                </c:pt>
                <c:pt idx="767">
                  <c:v>2.3548668617135286E-2</c:v>
                </c:pt>
                <c:pt idx="768">
                  <c:v>2.3588758346155279E-2</c:v>
                </c:pt>
                <c:pt idx="769">
                  <c:v>2.3628527022042621E-2</c:v>
                </c:pt>
                <c:pt idx="770">
                  <c:v>2.3664494148288022E-2</c:v>
                </c:pt>
                <c:pt idx="771">
                  <c:v>2.3703629877540672E-2</c:v>
                </c:pt>
                <c:pt idx="772">
                  <c:v>2.3742431734885966E-2</c:v>
                </c:pt>
                <c:pt idx="773">
                  <c:v>2.3780895393746795E-2</c:v>
                </c:pt>
                <c:pt idx="774">
                  <c:v>2.3822404001084221E-2</c:v>
                </c:pt>
                <c:pt idx="775">
                  <c:v>2.3860156707773392E-2</c:v>
                </c:pt>
                <c:pt idx="776">
                  <c:v>2.3897562522473145E-2</c:v>
                </c:pt>
                <c:pt idx="777">
                  <c:v>2.3934621425712021E-2</c:v>
                </c:pt>
                <c:pt idx="778">
                  <c:v>2.397133339819776E-2</c:v>
                </c:pt>
                <c:pt idx="779">
                  <c:v>2.4004422615251264E-2</c:v>
                </c:pt>
                <c:pt idx="780">
                  <c:v>2.4040463064504757E-2</c:v>
                </c:pt>
                <c:pt idx="781">
                  <c:v>2.4076156547028424E-2</c:v>
                </c:pt>
                <c:pt idx="782">
                  <c:v>2.4111503044343351E-2</c:v>
                </c:pt>
                <c:pt idx="783">
                  <c:v>2.4146502538149477E-2</c:v>
                </c:pt>
                <c:pt idx="784">
                  <c:v>2.4181155010326048E-2</c:v>
                </c:pt>
                <c:pt idx="785">
                  <c:v>2.4215460442931179E-2</c:v>
                </c:pt>
                <c:pt idx="786">
                  <c:v>2.4249418818203597E-2</c:v>
                </c:pt>
                <c:pt idx="787">
                  <c:v>2.4298490182458221E-2</c:v>
                </c:pt>
                <c:pt idx="788">
                  <c:v>2.4331641539756244E-2</c:v>
                </c:pt>
                <c:pt idx="789">
                  <c:v>2.4364445679824244E-2</c:v>
                </c:pt>
                <c:pt idx="790">
                  <c:v>2.4396902585208224E-2</c:v>
                </c:pt>
                <c:pt idx="791">
                  <c:v>2.4420013528070182E-2</c:v>
                </c:pt>
                <c:pt idx="792">
                  <c:v>2.4451843891572303E-2</c:v>
                </c:pt>
                <c:pt idx="793">
                  <c:v>2.4483327034755042E-2</c:v>
                </c:pt>
                <c:pt idx="794">
                  <c:v>2.4514462941135844E-2</c:v>
                </c:pt>
                <c:pt idx="795">
                  <c:v>2.4545251594414744E-2</c:v>
                </c:pt>
                <c:pt idx="796">
                  <c:v>2.4584351134961789E-2</c:v>
                </c:pt>
                <c:pt idx="797">
                  <c:v>2.4614376924342637E-2</c:v>
                </c:pt>
                <c:pt idx="798">
                  <c:v>2.4645431584834916E-2</c:v>
                </c:pt>
                <c:pt idx="799">
                  <c:v>2.4673386384293308E-2</c:v>
                </c:pt>
                <c:pt idx="800">
                  <c:v>2.4693985506479488E-2</c:v>
                </c:pt>
                <c:pt idx="801">
                  <c:v>2.4722692983283081E-2</c:v>
                </c:pt>
                <c:pt idx="802">
                  <c:v>2.4751069143912615E-2</c:v>
                </c:pt>
                <c:pt idx="803">
                  <c:v>2.477913002029011E-2</c:v>
                </c:pt>
                <c:pt idx="804">
                  <c:v>2.480689164539816E-2</c:v>
                </c:pt>
                <c:pt idx="805">
                  <c:v>2.4842497732188839E-2</c:v>
                </c:pt>
                <c:pt idx="806">
                  <c:v>2.4869674838058672E-2</c:v>
                </c:pt>
                <c:pt idx="807">
                  <c:v>2.4896605964743957E-2</c:v>
                </c:pt>
                <c:pt idx="808">
                  <c:v>2.4923306893763583E-2</c:v>
                </c:pt>
                <c:pt idx="809">
                  <c:v>2.4949793407581914E-2</c:v>
                </c:pt>
                <c:pt idx="810">
                  <c:v>2.4976081289589461E-2</c:v>
                </c:pt>
                <c:pt idx="811">
                  <c:v>2.5002186324088689E-2</c:v>
                </c:pt>
                <c:pt idx="812">
                  <c:v>2.5028124296276839E-2</c:v>
                </c:pt>
                <c:pt idx="813">
                  <c:v>2.5043265041331499E-2</c:v>
                </c:pt>
                <c:pt idx="814">
                  <c:v>2.5068916315493843E-2</c:v>
                </c:pt>
                <c:pt idx="815">
                  <c:v>2.50944437011194E-2</c:v>
                </c:pt>
                <c:pt idx="816">
                  <c:v>2.5119863329370502E-2</c:v>
                </c:pt>
                <c:pt idx="817">
                  <c:v>2.5145191332247942E-2</c:v>
                </c:pt>
                <c:pt idx="818">
                  <c:v>2.5173113815951904E-2</c:v>
                </c:pt>
                <c:pt idx="819">
                  <c:v>2.519831128534902E-2</c:v>
                </c:pt>
                <c:pt idx="820">
                  <c:v>2.52234661589801E-2</c:v>
                </c:pt>
                <c:pt idx="821">
                  <c:v>2.5248594485099446E-2</c:v>
                </c:pt>
                <c:pt idx="822">
                  <c:v>2.5271021643826164E-2</c:v>
                </c:pt>
                <c:pt idx="823">
                  <c:v>2.5298835691873345E-2</c:v>
                </c:pt>
                <c:pt idx="824">
                  <c:v>2.5321277102906097E-2</c:v>
                </c:pt>
                <c:pt idx="825">
                  <c:v>2.5346452953361007E-2</c:v>
                </c:pt>
                <c:pt idx="826">
                  <c:v>2.5374399648652981E-2</c:v>
                </c:pt>
                <c:pt idx="827">
                  <c:v>2.5399704063773197E-2</c:v>
                </c:pt>
                <c:pt idx="828">
                  <c:v>2.5425080525786455E-2</c:v>
                </c:pt>
                <c:pt idx="829">
                  <c:v>2.5458747863188001E-2</c:v>
                </c:pt>
                <c:pt idx="830">
                  <c:v>2.5476955347341946E-2</c:v>
                </c:pt>
                <c:pt idx="831">
                  <c:v>2.5502551336296232E-2</c:v>
                </c:pt>
                <c:pt idx="832">
                  <c:v>2.5528219384290573E-2</c:v>
                </c:pt>
                <c:pt idx="833">
                  <c:v>2.5553959494086276E-2</c:v>
                </c:pt>
                <c:pt idx="834">
                  <c:v>2.5579771668452989E-2</c:v>
                </c:pt>
                <c:pt idx="835">
                  <c:v>2.560565591016652E-2</c:v>
                </c:pt>
                <c:pt idx="836">
                  <c:v>2.5631612222011893E-2</c:v>
                </c:pt>
                <c:pt idx="837">
                  <c:v>2.5657640606781155E-2</c:v>
                </c:pt>
                <c:pt idx="838">
                  <c:v>2.5683741067274269E-2</c:v>
                </c:pt>
                <c:pt idx="839">
                  <c:v>2.5718342263637103E-2</c:v>
                </c:pt>
                <c:pt idx="840">
                  <c:v>2.574460792586996E-2</c:v>
                </c:pt>
                <c:pt idx="841">
                  <c:v>2.5770945693937636E-2</c:v>
                </c:pt>
                <c:pt idx="842">
                  <c:v>2.5797355570718258E-2</c:v>
                </c:pt>
                <c:pt idx="843">
                  <c:v>2.5833318343621979E-2</c:v>
                </c:pt>
                <c:pt idx="844">
                  <c:v>2.5850391661982712E-2</c:v>
                </c:pt>
                <c:pt idx="845">
                  <c:v>2.5877017882266446E-2</c:v>
                </c:pt>
                <c:pt idx="846">
                  <c:v>2.5903716222864224E-2</c:v>
                </c:pt>
                <c:pt idx="847">
                  <c:v>2.5930486686695228E-2</c:v>
                </c:pt>
                <c:pt idx="848">
                  <c:v>2.5965978538260485E-2</c:v>
                </c:pt>
                <c:pt idx="849">
                  <c:v>2.5996771338693898E-2</c:v>
                </c:pt>
                <c:pt idx="850">
                  <c:v>2.6027658344964354E-2</c:v>
                </c:pt>
                <c:pt idx="851">
                  <c:v>2.6050885424886816E-2</c:v>
                </c:pt>
                <c:pt idx="852">
                  <c:v>2.6075145283989187E-2</c:v>
                </c:pt>
                <c:pt idx="853">
                  <c:v>2.6102373951725887E-2</c:v>
                </c:pt>
                <c:pt idx="854">
                  <c:v>2.6129668900020893E-2</c:v>
                </c:pt>
                <c:pt idx="855">
                  <c:v>2.6163862400929477E-2</c:v>
                </c:pt>
                <c:pt idx="856">
                  <c:v>2.6191288805796235E-2</c:v>
                </c:pt>
                <c:pt idx="857">
                  <c:v>2.6218766667407509E-2</c:v>
                </c:pt>
                <c:pt idx="858">
                  <c:v>2.6246291461953716E-2</c:v>
                </c:pt>
                <c:pt idx="859">
                  <c:v>2.6273858665377198E-2</c:v>
                </c:pt>
                <c:pt idx="860">
                  <c:v>2.6301463753371383E-2</c:v>
                </c:pt>
                <c:pt idx="861">
                  <c:v>2.6329102201380315E-2</c:v>
                </c:pt>
                <c:pt idx="862">
                  <c:v>2.6356769484597819E-2</c:v>
                </c:pt>
                <c:pt idx="863">
                  <c:v>2.6384461077965299E-2</c:v>
                </c:pt>
                <c:pt idx="864">
                  <c:v>2.641217245617394E-2</c:v>
                </c:pt>
                <c:pt idx="865">
                  <c:v>2.6431048302689789E-2</c:v>
                </c:pt>
                <c:pt idx="866">
                  <c:v>2.6458784033543462E-2</c:v>
                </c:pt>
                <c:pt idx="867">
                  <c:v>2.6486526842882999E-2</c:v>
                </c:pt>
                <c:pt idx="868">
                  <c:v>2.6514272130416985E-2</c:v>
                </c:pt>
                <c:pt idx="869">
                  <c:v>2.654496605417038E-2</c:v>
                </c:pt>
                <c:pt idx="870">
                  <c:v>2.6572702038603069E-2</c:v>
                </c:pt>
                <c:pt idx="871">
                  <c:v>2.6600426505010547E-2</c:v>
                </c:pt>
                <c:pt idx="872">
                  <c:v>2.6628134877017484E-2</c:v>
                </c:pt>
                <c:pt idx="873">
                  <c:v>2.665582257799514E-2</c:v>
                </c:pt>
                <c:pt idx="874">
                  <c:v>2.6680538249497822E-2</c:v>
                </c:pt>
                <c:pt idx="875">
                  <c:v>2.6708172054978163E-2</c:v>
                </c:pt>
                <c:pt idx="876">
                  <c:v>2.6735771527218163E-2</c:v>
                </c:pt>
                <c:pt idx="877">
                  <c:v>2.6763332063655956E-2</c:v>
                </c:pt>
                <c:pt idx="878">
                  <c:v>2.6793790835600108E-2</c:v>
                </c:pt>
                <c:pt idx="879">
                  <c:v>2.6821259990386509E-2</c:v>
                </c:pt>
                <c:pt idx="880">
                  <c:v>2.6848682314691879E-2</c:v>
                </c:pt>
                <c:pt idx="881">
                  <c:v>2.6895583055388285E-2</c:v>
                </c:pt>
                <c:pt idx="882">
                  <c:v>2.6908249932894417E-2</c:v>
                </c:pt>
                <c:pt idx="883">
                  <c:v>2.6931626879724429E-2</c:v>
                </c:pt>
                <c:pt idx="884">
                  <c:v>2.6958856492883612E-2</c:v>
                </c:pt>
                <c:pt idx="885">
                  <c:v>2.6986039267252706E-2</c:v>
                </c:pt>
                <c:pt idx="886">
                  <c:v>2.7013175200927386E-2</c:v>
                </c:pt>
                <c:pt idx="887">
                  <c:v>2.7040264292005522E-2</c:v>
                </c:pt>
                <c:pt idx="888">
                  <c:v>2.7067306538589408E-2</c:v>
                </c:pt>
                <c:pt idx="889">
                  <c:v>2.7094301938783986E-2</c:v>
                </c:pt>
                <c:pt idx="890">
                  <c:v>2.7121250490697729E-2</c:v>
                </c:pt>
                <c:pt idx="891">
                  <c:v>2.7162774207092698E-2</c:v>
                </c:pt>
                <c:pt idx="892">
                  <c:v>2.7189622383867816E-2</c:v>
                </c:pt>
                <c:pt idx="893">
                  <c:v>2.7216423698318594E-2</c:v>
                </c:pt>
                <c:pt idx="894">
                  <c:v>2.7243178148516244E-2</c:v>
                </c:pt>
                <c:pt idx="895">
                  <c:v>2.7261128519092445E-2</c:v>
                </c:pt>
                <c:pt idx="896">
                  <c:v>2.7287793259332969E-2</c:v>
                </c:pt>
                <c:pt idx="897">
                  <c:v>2.7314411134710025E-2</c:v>
                </c:pt>
                <c:pt idx="898">
                  <c:v>2.7340982143338348E-2</c:v>
                </c:pt>
                <c:pt idx="899">
                  <c:v>2.7377118608795506E-2</c:v>
                </c:pt>
                <c:pt idx="900">
                  <c:v>2.7402720592721287E-2</c:v>
                </c:pt>
                <c:pt idx="901">
                  <c:v>2.7429146939389217E-2</c:v>
                </c:pt>
                <c:pt idx="902">
                  <c:v>2.7455526406484666E-2</c:v>
                </c:pt>
                <c:pt idx="903">
                  <c:v>2.747398460528952E-2</c:v>
                </c:pt>
                <c:pt idx="904">
                  <c:v>2.7499423736159396E-2</c:v>
                </c:pt>
                <c:pt idx="905">
                  <c:v>2.7525663615318084E-2</c:v>
                </c:pt>
                <c:pt idx="906">
                  <c:v>2.75518489303666E-2</c:v>
                </c:pt>
                <c:pt idx="907">
                  <c:v>2.7586669163951933E-2</c:v>
                </c:pt>
                <c:pt idx="908">
                  <c:v>2.7612718399975218E-2</c:v>
                </c:pt>
                <c:pt idx="909">
                  <c:v>2.7638696685921289E-2</c:v>
                </c:pt>
                <c:pt idx="910">
                  <c:v>2.7664599207703384E-2</c:v>
                </c:pt>
                <c:pt idx="911">
                  <c:v>2.7690421150989349E-2</c:v>
                </c:pt>
                <c:pt idx="912">
                  <c:v>2.7707541062672647E-2</c:v>
                </c:pt>
                <c:pt idx="913">
                  <c:v>2.7741804043532305E-2</c:v>
                </c:pt>
                <c:pt idx="914">
                  <c:v>2.7767355362916486E-2</c:v>
                </c:pt>
                <c:pt idx="915">
                  <c:v>2.7792806844063205E-2</c:v>
                </c:pt>
                <c:pt idx="916">
                  <c:v>2.7809624918962796E-2</c:v>
                </c:pt>
                <c:pt idx="917">
                  <c:v>2.7829214094779266E-2</c:v>
                </c:pt>
                <c:pt idx="918">
                  <c:v>2.7854380233850274E-2</c:v>
                </c:pt>
                <c:pt idx="919">
                  <c:v>2.787942884769902E-2</c:v>
                </c:pt>
                <c:pt idx="920">
                  <c:v>2.7904354989055066E-2</c:v>
                </c:pt>
                <c:pt idx="921">
                  <c:v>2.7931954533053516E-2</c:v>
                </c:pt>
                <c:pt idx="922">
                  <c:v>2.7956611191117371E-2</c:v>
                </c:pt>
                <c:pt idx="923">
                  <c:v>2.7981130318569709E-2</c:v>
                </c:pt>
                <c:pt idx="924">
                  <c:v>2.8005506994013617E-2</c:v>
                </c:pt>
                <c:pt idx="925">
                  <c:v>2.8029736295841358E-2</c:v>
                </c:pt>
                <c:pt idx="926">
                  <c:v>2.805106284011331E-2</c:v>
                </c:pt>
                <c:pt idx="927">
                  <c:v>2.8074993132180356E-2</c:v>
                </c:pt>
                <c:pt idx="928">
                  <c:v>2.8098761365857712E-2</c:v>
                </c:pt>
                <c:pt idx="929">
                  <c:v>2.8122362591992689E-2</c:v>
                </c:pt>
                <c:pt idx="930">
                  <c:v>2.8148499994784307E-2</c:v>
                </c:pt>
                <c:pt idx="931">
                  <c:v>2.8171744014488465E-2</c:v>
                </c:pt>
                <c:pt idx="932">
                  <c:v>2.8194813227846522E-2</c:v>
                </c:pt>
                <c:pt idx="933">
                  <c:v>2.8233953741068685E-2</c:v>
                </c:pt>
                <c:pt idx="934">
                  <c:v>2.8253331337886371E-2</c:v>
                </c:pt>
                <c:pt idx="935">
                  <c:v>2.8263525370649686E-2</c:v>
                </c:pt>
                <c:pt idx="936">
                  <c:v>2.8285881067683809E-2</c:v>
                </c:pt>
                <c:pt idx="937">
                  <c:v>2.8308061940508014E-2</c:v>
                </c:pt>
                <c:pt idx="938">
                  <c:v>2.8332688716773913E-2</c:v>
                </c:pt>
                <c:pt idx="939">
                  <c:v>2.8351899190482137E-2</c:v>
                </c:pt>
                <c:pt idx="940">
                  <c:v>2.8373555556223718E-2</c:v>
                </c:pt>
                <c:pt idx="941">
                  <c:v>2.8395037074938716E-2</c:v>
                </c:pt>
                <c:pt idx="942">
                  <c:v>2.8426648416858519E-2</c:v>
                </c:pt>
                <c:pt idx="943">
                  <c:v>2.8447736876069194E-2</c:v>
                </c:pt>
                <c:pt idx="944">
                  <c:v>2.8468650420022678E-2</c:v>
                </c:pt>
                <c:pt idx="945">
                  <c:v>2.848938904315584E-2</c:v>
                </c:pt>
                <c:pt idx="946">
                  <c:v>2.8509952739953104E-2</c:v>
                </c:pt>
                <c:pt idx="947">
                  <c:v>2.8536884258299835E-2</c:v>
                </c:pt>
                <c:pt idx="948">
                  <c:v>2.8550555332703984E-2</c:v>
                </c:pt>
                <c:pt idx="949">
                  <c:v>2.8570594217856727E-2</c:v>
                </c:pt>
                <c:pt idx="950">
                  <c:v>2.8590458155071819E-2</c:v>
                </c:pt>
                <c:pt idx="951">
                  <c:v>2.8616059620717307E-2</c:v>
                </c:pt>
                <c:pt idx="952">
                  <c:v>2.862966116459803E-2</c:v>
                </c:pt>
                <c:pt idx="953">
                  <c:v>2.8654784676422039E-2</c:v>
                </c:pt>
                <c:pt idx="954">
                  <c:v>2.8668164319568531E-2</c:v>
                </c:pt>
                <c:pt idx="955">
                  <c:v>2.868715343876322E-2</c:v>
                </c:pt>
                <c:pt idx="956">
                  <c:v>2.8705967579012847E-2</c:v>
                </c:pt>
                <c:pt idx="957">
                  <c:v>2.872460673531298E-2</c:v>
                </c:pt>
                <c:pt idx="958">
                  <c:v>2.8746139453196647E-2</c:v>
                </c:pt>
                <c:pt idx="959">
                  <c:v>2.8761360076276062E-2</c:v>
                </c:pt>
                <c:pt idx="960">
                  <c:v>2.8779474251161313E-2</c:v>
                </c:pt>
                <c:pt idx="961">
                  <c:v>2.8797413422542554E-2</c:v>
                </c:pt>
                <c:pt idx="962">
                  <c:v>2.8815177585646522E-2</c:v>
                </c:pt>
                <c:pt idx="963">
                  <c:v>2.8832766735747476E-2</c:v>
                </c:pt>
                <c:pt idx="964">
                  <c:v>2.8843178086082642E-2</c:v>
                </c:pt>
                <c:pt idx="965">
                  <c:v>2.8867419978269894E-2</c:v>
                </c:pt>
                <c:pt idx="966">
                  <c:v>2.888448406147235E-2</c:v>
                </c:pt>
                <c:pt idx="967">
                  <c:v>2.8901373113232924E-2</c:v>
                </c:pt>
                <c:pt idx="968">
                  <c:v>2.8911218122185504E-2</c:v>
                </c:pt>
                <c:pt idx="969">
                  <c:v>2.8925510254926023E-2</c:v>
                </c:pt>
                <c:pt idx="970">
                  <c:v>2.8941918962645006E-2</c:v>
                </c:pt>
                <c:pt idx="971">
                  <c:v>2.8958152675408445E-2</c:v>
                </c:pt>
                <c:pt idx="972">
                  <c:v>2.8974211388990329E-2</c:v>
                </c:pt>
                <c:pt idx="973">
                  <c:v>2.8992330639369283E-2</c:v>
                </c:pt>
                <c:pt idx="974">
                  <c:v>2.9008028096276797E-2</c:v>
                </c:pt>
                <c:pt idx="975">
                  <c:v>2.9023550527981189E-2</c:v>
                </c:pt>
                <c:pt idx="976">
                  <c:v>2.9038897930419333E-2</c:v>
                </c:pt>
                <c:pt idx="977">
                  <c:v>2.9054070299574228E-2</c:v>
                </c:pt>
                <c:pt idx="978">
                  <c:v>2.906906763147454E-2</c:v>
                </c:pt>
                <c:pt idx="979">
                  <c:v>2.9081722061611175E-2</c:v>
                </c:pt>
                <c:pt idx="980">
                  <c:v>2.9096380635088431E-2</c:v>
                </c:pt>
                <c:pt idx="981">
                  <c:v>2.9110864173403628E-2</c:v>
                </c:pt>
                <c:pt idx="982">
                  <c:v>2.912730650870916E-2</c:v>
                </c:pt>
                <c:pt idx="983">
                  <c:v>2.9141428596371508E-2</c:v>
                </c:pt>
                <c:pt idx="984">
                  <c:v>2.9155375623913172E-2</c:v>
                </c:pt>
                <c:pt idx="985">
                  <c:v>2.9176938679817965E-2</c:v>
                </c:pt>
                <c:pt idx="986">
                  <c:v>2.9188353785692876E-2</c:v>
                </c:pt>
                <c:pt idx="987">
                  <c:v>2.9201864926435499E-2</c:v>
                </c:pt>
                <c:pt idx="988">
                  <c:v>2.9215036644477485E-2</c:v>
                </c:pt>
                <c:pt idx="989">
                  <c:v>2.9228033283131557E-2</c:v>
                </c:pt>
                <c:pt idx="990">
                  <c:v>2.9240854838996928E-2</c:v>
                </c:pt>
                <c:pt idx="991">
                  <c:v>2.9253501308716272E-2</c:v>
                </c:pt>
                <c:pt idx="992">
                  <c:v>2.9265972688979722E-2</c:v>
                </c:pt>
                <c:pt idx="993">
                  <c:v>2.9278268976523063E-2</c:v>
                </c:pt>
                <c:pt idx="994">
                  <c:v>2.9294370279292496E-2</c:v>
                </c:pt>
                <c:pt idx="995">
                  <c:v>2.9306293282998573E-2</c:v>
                </c:pt>
                <c:pt idx="996">
                  <c:v>2.9318041156499528E-2</c:v>
                </c:pt>
                <c:pt idx="997">
                  <c:v>2.9329613896685678E-2</c:v>
                </c:pt>
                <c:pt idx="998">
                  <c:v>2.934229581219816E-2</c:v>
                </c:pt>
                <c:pt idx="999">
                  <c:v>2.9350302274835517E-2</c:v>
                </c:pt>
                <c:pt idx="1000">
                  <c:v>2.9361361212294421E-2</c:v>
                </c:pt>
                <c:pt idx="1001">
                  <c:v>2.9372245018517904E-2</c:v>
                </c:pt>
                <c:pt idx="1002">
                  <c:v>2.9382953690640944E-2</c:v>
                </c:pt>
                <c:pt idx="1003">
                  <c:v>2.9395372369932313E-2</c:v>
                </c:pt>
                <c:pt idx="1004">
                  <c:v>2.9407182898732915E-2</c:v>
                </c:pt>
                <c:pt idx="1005">
                  <c:v>2.9418764651168706E-2</c:v>
                </c:pt>
                <c:pt idx="1006">
                  <c:v>2.9427300828594488E-2</c:v>
                </c:pt>
                <c:pt idx="1007">
                  <c:v>2.9435260353399009E-2</c:v>
                </c:pt>
                <c:pt idx="1008">
                  <c:v>2.9444894385507916E-2</c:v>
                </c:pt>
                <c:pt idx="1009">
                  <c:v>2.9454360727531177E-2</c:v>
                </c:pt>
                <c:pt idx="1010">
                  <c:v>2.9463666840242216E-2</c:v>
                </c:pt>
                <c:pt idx="1011">
                  <c:v>2.9474115769377918E-2</c:v>
                </c:pt>
                <c:pt idx="1012">
                  <c:v>2.9484893389556063E-2</c:v>
                </c:pt>
                <c:pt idx="1013">
                  <c:v>2.9493738116624202E-2</c:v>
                </c:pt>
                <c:pt idx="1014">
                  <c:v>2.9502454326031914E-2</c:v>
                </c:pt>
                <c:pt idx="1015">
                  <c:v>2.9511049439459858E-2</c:v>
                </c:pt>
                <c:pt idx="1016">
                  <c:v>2.9519530878742057E-2</c:v>
                </c:pt>
                <c:pt idx="1017">
                  <c:v>2.9527906065859363E-2</c:v>
                </c:pt>
                <c:pt idx="1018">
                  <c:v>2.9536182422934688E-2</c:v>
                </c:pt>
                <c:pt idx="1019">
                  <c:v>2.9544367372231716E-2</c:v>
                </c:pt>
                <c:pt idx="1020">
                  <c:v>2.9548950719588987E-2</c:v>
                </c:pt>
                <c:pt idx="1021">
                  <c:v>2.9556977340306961E-2</c:v>
                </c:pt>
                <c:pt idx="1022">
                  <c:v>2.9564933853047048E-2</c:v>
                </c:pt>
                <c:pt idx="1023">
                  <c:v>2.9572827760944068E-2</c:v>
                </c:pt>
                <c:pt idx="1024">
                  <c:v>2.9580666567257132E-2</c:v>
                </c:pt>
                <c:pt idx="1025">
                  <c:v>2.9590215345329653E-2</c:v>
                </c:pt>
                <c:pt idx="1026">
                  <c:v>2.9597967360311495E-2</c:v>
                </c:pt>
                <c:pt idx="1027">
                  <c:v>2.9605687068774353E-2</c:v>
                </c:pt>
                <c:pt idx="1028">
                  <c:v>2.9613381934062256E-2</c:v>
                </c:pt>
                <c:pt idx="1029">
                  <c:v>2.9619296697584226E-2</c:v>
                </c:pt>
                <c:pt idx="1030">
                  <c:v>2.9626962469557469E-2</c:v>
                </c:pt>
                <c:pt idx="1031">
                  <c:v>2.9634625666093702E-2</c:v>
                </c:pt>
                <c:pt idx="1032">
                  <c:v>2.9642293791391074E-2</c:v>
                </c:pt>
                <c:pt idx="1033">
                  <c:v>2.96517448380135E-2</c:v>
                </c:pt>
                <c:pt idx="1034">
                  <c:v>2.9659446136959821E-2</c:v>
                </c:pt>
                <c:pt idx="1035">
                  <c:v>2.96671673754377E-2</c:v>
                </c:pt>
                <c:pt idx="1036">
                  <c:v>2.9674908553678204E-2</c:v>
                </c:pt>
                <c:pt idx="1037">
                  <c:v>2.968266967191328E-2</c:v>
                </c:pt>
                <c:pt idx="1038">
                  <c:v>2.9688669955084106E-2</c:v>
                </c:pt>
                <c:pt idx="1039">
                  <c:v>2.9696468891157755E-2</c:v>
                </c:pt>
                <c:pt idx="1040">
                  <c:v>2.9704287766107885E-2</c:v>
                </c:pt>
                <c:pt idx="1041">
                  <c:v>2.9712126580167281E-2</c:v>
                </c:pt>
                <c:pt idx="1042">
                  <c:v>2.971998533357004E-2</c:v>
                </c:pt>
                <c:pt idx="1043">
                  <c:v>2.9727864026549384E-2</c:v>
                </c:pt>
                <c:pt idx="1044">
                  <c:v>2.9735762659339408E-2</c:v>
                </c:pt>
                <c:pt idx="1045">
                  <c:v>2.974368123217597E-2</c:v>
                </c:pt>
                <c:pt idx="1046">
                  <c:v>2.975521470008289E-2</c:v>
                </c:pt>
                <c:pt idx="1047">
                  <c:v>2.9763177308863482E-2</c:v>
                </c:pt>
                <c:pt idx="1048">
                  <c:v>2.9771159862054544E-2</c:v>
                </c:pt>
                <c:pt idx="1049">
                  <c:v>2.9779162359894584E-2</c:v>
                </c:pt>
                <c:pt idx="1050">
                  <c:v>2.9787184802625578E-2</c:v>
                </c:pt>
                <c:pt idx="1051">
                  <c:v>2.9793419157769476E-2</c:v>
                </c:pt>
                <c:pt idx="1052">
                  <c:v>2.9801479404127047E-2</c:v>
                </c:pt>
                <c:pt idx="1053">
                  <c:v>2.9810715535221081E-2</c:v>
                </c:pt>
                <c:pt idx="1054">
                  <c:v>2.9818818518550207E-2</c:v>
                </c:pt>
                <c:pt idx="1055">
                  <c:v>2.9832392416324408E-2</c:v>
                </c:pt>
                <c:pt idx="1056">
                  <c:v>2.9840541572915231E-2</c:v>
                </c:pt>
                <c:pt idx="1057">
                  <c:v>2.9848710679815843E-2</c:v>
                </c:pt>
                <c:pt idx="1058">
                  <c:v>2.9856247350585539E-2</c:v>
                </c:pt>
                <c:pt idx="1059">
                  <c:v>2.9859632604586735E-2</c:v>
                </c:pt>
                <c:pt idx="1060">
                  <c:v>2.9867855257382326E-2</c:v>
                </c:pt>
                <c:pt idx="1061">
                  <c:v>2.9876097855946235E-2</c:v>
                </c:pt>
                <c:pt idx="1062">
                  <c:v>2.9884360400526132E-2</c:v>
                </c:pt>
                <c:pt idx="1063">
                  <c:v>2.9892642891368372E-2</c:v>
                </c:pt>
                <c:pt idx="1064">
                  <c:v>2.9906453057728939E-2</c:v>
                </c:pt>
                <c:pt idx="1065">
                  <c:v>2.9914781776100689E-2</c:v>
                </c:pt>
                <c:pt idx="1066">
                  <c:v>2.9923130447040636E-2</c:v>
                </c:pt>
                <c:pt idx="1067">
                  <c:v>2.9931499070801056E-2</c:v>
                </c:pt>
                <c:pt idx="1068">
                  <c:v>2.9939887647638518E-2</c:v>
                </c:pt>
                <c:pt idx="1069">
                  <c:v>2.9948296177807008E-2</c:v>
                </c:pt>
                <c:pt idx="1070">
                  <c:v>2.995672466156267E-2</c:v>
                </c:pt>
                <c:pt idx="1071">
                  <c:v>2.9965173099162069E-2</c:v>
                </c:pt>
                <c:pt idx="1072">
                  <c:v>2.9964378751483844E-2</c:v>
                </c:pt>
                <c:pt idx="1073">
                  <c:v>2.9972856467731752E-2</c:v>
                </c:pt>
                <c:pt idx="1074">
                  <c:v>2.9981354129274135E-2</c:v>
                </c:pt>
                <c:pt idx="1075">
                  <c:v>2.9989871736363614E-2</c:v>
                </c:pt>
                <c:pt idx="1076">
                  <c:v>2.999840928925103E-2</c:v>
                </c:pt>
                <c:pt idx="1077">
                  <c:v>3.000882937108678E-2</c:v>
                </c:pt>
                <c:pt idx="1078">
                  <c:v>3.0017408950977709E-2</c:v>
                </c:pt>
                <c:pt idx="1079">
                  <c:v>3.0026008479298795E-2</c:v>
                </c:pt>
                <c:pt idx="1080">
                  <c:v>3.0034627956305227E-2</c:v>
                </c:pt>
                <c:pt idx="1081">
                  <c:v>3.0041396249534561E-2</c:v>
                </c:pt>
                <c:pt idx="1082">
                  <c:v>3.0050053482541937E-2</c:v>
                </c:pt>
                <c:pt idx="1083">
                  <c:v>3.0058730663129255E-2</c:v>
                </c:pt>
                <c:pt idx="1084">
                  <c:v>3.0067427791553546E-2</c:v>
                </c:pt>
                <c:pt idx="1085">
                  <c:v>3.0078024580617764E-2</c:v>
                </c:pt>
                <c:pt idx="1086">
                  <c:v>3.0086763755145098E-2</c:v>
                </c:pt>
                <c:pt idx="1087">
                  <c:v>3.0095522880165999E-2</c:v>
                </c:pt>
                <c:pt idx="1088">
                  <c:v>3.0104301955941354E-2</c:v>
                </c:pt>
                <c:pt idx="1089">
                  <c:v>3.0114359615230062E-2</c:v>
                </c:pt>
                <c:pt idx="1090">
                  <c:v>3.0121290655510422E-2</c:v>
                </c:pt>
                <c:pt idx="1091">
                  <c:v>3.0130130276007219E-2</c:v>
                </c:pt>
                <c:pt idx="1092">
                  <c:v>3.0138989846454217E-2</c:v>
                </c:pt>
                <c:pt idx="1093">
                  <c:v>3.0147869367114628E-2</c:v>
                </c:pt>
                <c:pt idx="1094">
                  <c:v>3.0156768838250345E-2</c:v>
                </c:pt>
                <c:pt idx="1095">
                  <c:v>3.0165688260125906E-2</c:v>
                </c:pt>
                <c:pt idx="1096">
                  <c:v>3.0174627633004526E-2</c:v>
                </c:pt>
                <c:pt idx="1097">
                  <c:v>3.0183586957150746E-2</c:v>
                </c:pt>
                <c:pt idx="1098">
                  <c:v>3.0200200578185364E-2</c:v>
                </c:pt>
                <c:pt idx="1099">
                  <c:v>3.0209208505746422E-2</c:v>
                </c:pt>
                <c:pt idx="1100">
                  <c:v>3.0218236392986361E-2</c:v>
                </c:pt>
                <c:pt idx="1101">
                  <c:v>3.0227284240177829E-2</c:v>
                </c:pt>
                <c:pt idx="1102">
                  <c:v>3.0237704893584148E-2</c:v>
                </c:pt>
                <c:pt idx="1103">
                  <c:v>3.0245439815510259E-2</c:v>
                </c:pt>
                <c:pt idx="1104">
                  <c:v>3.0254547544201704E-2</c:v>
                </c:pt>
                <c:pt idx="1105">
                  <c:v>3.0263675233943039E-2</c:v>
                </c:pt>
                <c:pt idx="1106">
                  <c:v>3.0272822885011239E-2</c:v>
                </c:pt>
                <c:pt idx="1107">
                  <c:v>3.02819904976824E-2</c:v>
                </c:pt>
                <c:pt idx="1108">
                  <c:v>3.0293189876764198E-2</c:v>
                </c:pt>
                <c:pt idx="1109">
                  <c:v>3.0300385608945817E-2</c:v>
                </c:pt>
                <c:pt idx="1110">
                  <c:v>3.0309613108094161E-2</c:v>
                </c:pt>
                <c:pt idx="1111">
                  <c:v>3.0318860569958962E-2</c:v>
                </c:pt>
                <c:pt idx="1112">
                  <c:v>3.0328127994820205E-2</c:v>
                </c:pt>
                <c:pt idx="1113">
                  <c:v>3.0337415382958321E-2</c:v>
                </c:pt>
                <c:pt idx="1114">
                  <c:v>3.0350717711030248E-2</c:v>
                </c:pt>
                <c:pt idx="1115">
                  <c:v>3.0350212106354985E-2</c:v>
                </c:pt>
                <c:pt idx="1116">
                  <c:v>3.0365397329847627E-2</c:v>
                </c:pt>
                <c:pt idx="1117">
                  <c:v>3.0374764573909991E-2</c:v>
                </c:pt>
                <c:pt idx="1118">
                  <c:v>3.0384151782659991E-2</c:v>
                </c:pt>
                <c:pt idx="1119">
                  <c:v>3.0393558956382797E-2</c:v>
                </c:pt>
                <c:pt idx="1120">
                  <c:v>3.0402986095361864E-2</c:v>
                </c:pt>
                <c:pt idx="1121">
                  <c:v>3.0412433199883234E-2</c:v>
                </c:pt>
                <c:pt idx="1122">
                  <c:v>3.0421900270233376E-2</c:v>
                </c:pt>
                <c:pt idx="1123">
                  <c:v>3.0431387306697037E-2</c:v>
                </c:pt>
                <c:pt idx="1124">
                  <c:v>3.0433031271597685E-2</c:v>
                </c:pt>
                <c:pt idx="1125">
                  <c:v>3.0442549341092681E-2</c:v>
                </c:pt>
                <c:pt idx="1126">
                  <c:v>3.0452087369787492E-2</c:v>
                </c:pt>
                <c:pt idx="1127">
                  <c:v>3.0461645357964768E-2</c:v>
                </c:pt>
                <c:pt idx="1128">
                  <c:v>3.0473197491382609E-2</c:v>
                </c:pt>
                <c:pt idx="1129">
                  <c:v>3.0482797631658308E-2</c:v>
                </c:pt>
                <c:pt idx="1130">
                  <c:v>3.0492417734217264E-2</c:v>
                </c:pt>
                <c:pt idx="1131">
                  <c:v>3.0509984600962332E-2</c:v>
                </c:pt>
                <c:pt idx="1132">
                  <c:v>3.0511717827331277E-2</c:v>
                </c:pt>
                <c:pt idx="1133">
                  <c:v>3.0519412452043163E-2</c:v>
                </c:pt>
                <c:pt idx="1134">
                  <c:v>3.0529110164552876E-2</c:v>
                </c:pt>
                <c:pt idx="1135">
                  <c:v>3.0538827838825659E-2</c:v>
                </c:pt>
                <c:pt idx="1136">
                  <c:v>3.0548565475148132E-2</c:v>
                </c:pt>
                <c:pt idx="1137">
                  <c:v>3.0560317420195635E-2</c:v>
                </c:pt>
                <c:pt idx="1138">
                  <c:v>3.0570097231381575E-2</c:v>
                </c:pt>
                <c:pt idx="1139">
                  <c:v>3.0579897007450008E-2</c:v>
                </c:pt>
                <c:pt idx="1140">
                  <c:v>3.0595722022641245E-2</c:v>
                </c:pt>
                <c:pt idx="1141">
                  <c:v>3.0604592070991712E-2</c:v>
                </c:pt>
                <c:pt idx="1142">
                  <c:v>3.0613647813824314E-2</c:v>
                </c:pt>
                <c:pt idx="1143">
                  <c:v>3.0623536009315739E-2</c:v>
                </c:pt>
                <c:pt idx="1144">
                  <c:v>3.0633444171280035E-2</c:v>
                </c:pt>
                <c:pt idx="1145">
                  <c:v>3.064337230001235E-2</c:v>
                </c:pt>
                <c:pt idx="1146">
                  <c:v>3.0653320395809588E-2</c:v>
                </c:pt>
                <c:pt idx="1147">
                  <c:v>3.0663288458966462E-2</c:v>
                </c:pt>
                <c:pt idx="1148">
                  <c:v>3.0673276489779876E-2</c:v>
                </c:pt>
                <c:pt idx="1149">
                  <c:v>3.068328448854761E-2</c:v>
                </c:pt>
                <c:pt idx="1150">
                  <c:v>3.0697362898181327E-2</c:v>
                </c:pt>
                <c:pt idx="1151">
                  <c:v>3.0707415387672146E-2</c:v>
                </c:pt>
                <c:pt idx="1152">
                  <c:v>3.0717487849989403E-2</c:v>
                </c:pt>
                <c:pt idx="1153">
                  <c:v>3.0727580285437633E-2</c:v>
                </c:pt>
                <c:pt idx="1154">
                  <c:v>3.0735658186673967E-2</c:v>
                </c:pt>
                <c:pt idx="1155">
                  <c:v>3.0745788284191514E-2</c:v>
                </c:pt>
                <c:pt idx="1156">
                  <c:v>3.075593835375668E-2</c:v>
                </c:pt>
                <c:pt idx="1157">
                  <c:v>3.0769017790369359E-2</c:v>
                </c:pt>
                <c:pt idx="1158">
                  <c:v>3.0776298410246396E-2</c:v>
                </c:pt>
                <c:pt idx="1159">
                  <c:v>3.0788554350915175E-2</c:v>
                </c:pt>
                <c:pt idx="1160">
                  <c:v>3.0798786606815141E-2</c:v>
                </c:pt>
                <c:pt idx="1161">
                  <c:v>3.0809038838292391E-2</c:v>
                </c:pt>
                <c:pt idx="1162">
                  <c:v>3.0819311045655801E-2</c:v>
                </c:pt>
                <c:pt idx="1163">
                  <c:v>3.0829019678317169E-2</c:v>
                </c:pt>
                <c:pt idx="1164">
                  <c:v>3.08408048947693E-2</c:v>
                </c:pt>
                <c:pt idx="1165">
                  <c:v>3.0849655311665704E-2</c:v>
                </c:pt>
                <c:pt idx="1166">
                  <c:v>3.0863523942171012E-2</c:v>
                </c:pt>
                <c:pt idx="1167">
                  <c:v>3.0873861021228962E-2</c:v>
                </c:pt>
                <c:pt idx="1168">
                  <c:v>3.0884195730586386E-2</c:v>
                </c:pt>
                <c:pt idx="1169">
                  <c:v>3.0894523181748464E-2</c:v>
                </c:pt>
                <c:pt idx="1170">
                  <c:v>3.0904838486120013E-2</c:v>
                </c:pt>
                <c:pt idx="1171">
                  <c:v>3.091513675500419E-2</c:v>
                </c:pt>
                <c:pt idx="1172">
                  <c:v>3.0925413099602068E-2</c:v>
                </c:pt>
                <c:pt idx="1173">
                  <c:v>3.0935662631015232E-2</c:v>
                </c:pt>
                <c:pt idx="1174">
                  <c:v>3.0945880460245344E-2</c:v>
                </c:pt>
                <c:pt idx="1175">
                  <c:v>3.0956061698195446E-2</c:v>
                </c:pt>
                <c:pt idx="1176">
                  <c:v>3.0960101492891818E-2</c:v>
                </c:pt>
                <c:pt idx="1177">
                  <c:v>3.0970209500234776E-2</c:v>
                </c:pt>
                <c:pt idx="1178">
                  <c:v>3.0980267209878027E-2</c:v>
                </c:pt>
                <c:pt idx="1179">
                  <c:v>3.0990269652613766E-2</c:v>
                </c:pt>
                <c:pt idx="1180">
                  <c:v>3.1002224383496473E-2</c:v>
                </c:pt>
                <c:pt idx="1181">
                  <c:v>3.101209539979664E-2</c:v>
                </c:pt>
                <c:pt idx="1182">
                  <c:v>3.1021896024565086E-2</c:v>
                </c:pt>
                <c:pt idx="1183">
                  <c:v>3.1031621315091826E-2</c:v>
                </c:pt>
                <c:pt idx="1184">
                  <c:v>3.1041266328582125E-2</c:v>
                </c:pt>
                <c:pt idx="1185">
                  <c:v>3.1048845416605075E-2</c:v>
                </c:pt>
                <c:pt idx="1186">
                  <c:v>3.1058321845429927E-2</c:v>
                </c:pt>
                <c:pt idx="1187">
                  <c:v>3.106770325042333E-2</c:v>
                </c:pt>
                <c:pt idx="1188">
                  <c:v>3.1076984661590472E-2</c:v>
                </c:pt>
                <c:pt idx="1189">
                  <c:v>3.1088114255930988E-2</c:v>
                </c:pt>
                <c:pt idx="1190">
                  <c:v>3.1097175535150692E-2</c:v>
                </c:pt>
                <c:pt idx="1191">
                  <c:v>3.1106128289319912E-2</c:v>
                </c:pt>
                <c:pt idx="1192">
                  <c:v>3.1121223376871711E-2</c:v>
                </c:pt>
                <c:pt idx="1193">
                  <c:v>3.1124261025725335E-2</c:v>
                </c:pt>
                <c:pt idx="1194">
                  <c:v>3.11316418206482E-2</c:v>
                </c:pt>
                <c:pt idx="1195">
                  <c:v>3.1140151977810594E-2</c:v>
                </c:pt>
                <c:pt idx="1196">
                  <c:v>3.1148553611861605E-2</c:v>
                </c:pt>
                <c:pt idx="1197">
                  <c:v>3.1156846721448063E-2</c:v>
                </c:pt>
                <c:pt idx="1198">
                  <c:v>3.1165031305232693E-2</c:v>
                </c:pt>
                <c:pt idx="1199">
                  <c:v>3.1173107361895453E-2</c:v>
                </c:pt>
                <c:pt idx="1200">
                  <c:v>3.1181074890134833E-2</c:v>
                </c:pt>
                <c:pt idx="1201">
                  <c:v>3.1188933888667007E-2</c:v>
                </c:pt>
                <c:pt idx="1202">
                  <c:v>3.1205982254002531E-2</c:v>
                </c:pt>
                <c:pt idx="1203">
                  <c:v>3.1213588697045703E-2</c:v>
                </c:pt>
                <c:pt idx="1204">
                  <c:v>3.1221086560298553E-2</c:v>
                </c:pt>
                <c:pt idx="1205">
                  <c:v>3.1228475842520784E-2</c:v>
                </c:pt>
                <c:pt idx="1206">
                  <c:v>3.123026488580358E-2</c:v>
                </c:pt>
                <c:pt idx="1207">
                  <c:v>3.1237458412789031E-2</c:v>
                </c:pt>
                <c:pt idx="1208">
                  <c:v>3.1244543382994303E-2</c:v>
                </c:pt>
                <c:pt idx="1209">
                  <c:v>3.1251519795264908E-2</c:v>
                </c:pt>
                <c:pt idx="1210">
                  <c:v>3.1262962341433977E-2</c:v>
                </c:pt>
                <c:pt idx="1211">
                  <c:v>3.1270531266901595E-2</c:v>
                </c:pt>
                <c:pt idx="1212">
                  <c:v>3.1277160448636328E-2</c:v>
                </c:pt>
                <c:pt idx="1213">
                  <c:v>3.1282824904840328E-2</c:v>
                </c:pt>
                <c:pt idx="1214">
                  <c:v>3.1284773448411858E-2</c:v>
                </c:pt>
                <c:pt idx="1215">
                  <c:v>3.1291098489812222E-2</c:v>
                </c:pt>
                <c:pt idx="1216">
                  <c:v>3.1297314965690111E-2</c:v>
                </c:pt>
                <c:pt idx="1217">
                  <c:v>3.1303422875031253E-2</c:v>
                </c:pt>
                <c:pt idx="1218">
                  <c:v>3.1314655105132067E-2</c:v>
                </c:pt>
                <c:pt idx="1219">
                  <c:v>3.1320524132567293E-2</c:v>
                </c:pt>
                <c:pt idx="1220">
                  <c:v>3.1326284562498204E-2</c:v>
                </c:pt>
                <c:pt idx="1221">
                  <c:v>3.1331936393971138E-2</c:v>
                </c:pt>
                <c:pt idx="1222">
                  <c:v>3.1337479626048791E-2</c:v>
                </c:pt>
                <c:pt idx="1223">
                  <c:v>3.1337790379307569E-2</c:v>
                </c:pt>
                <c:pt idx="1224">
                  <c:v>3.1348240288363541E-2</c:v>
                </c:pt>
                <c:pt idx="1225">
                  <c:v>3.1353457716818835E-2</c:v>
                </c:pt>
                <c:pt idx="1226">
                  <c:v>3.1358566542313532E-2</c:v>
                </c:pt>
                <c:pt idx="1227">
                  <c:v>3.1358530598693417E-2</c:v>
                </c:pt>
                <c:pt idx="1228">
                  <c:v>3.1361771613011444E-2</c:v>
                </c:pt>
                <c:pt idx="1229">
                  <c:v>3.1366583990960768E-2</c:v>
                </c:pt>
                <c:pt idx="1230">
                  <c:v>3.1371287800189045E-2</c:v>
                </c:pt>
                <c:pt idx="1231">
                  <c:v>3.1375883039934688E-2</c:v>
                </c:pt>
                <c:pt idx="1232">
                  <c:v>3.1382012895954194E-2</c:v>
                </c:pt>
                <c:pt idx="1233">
                  <c:v>3.1386383617355615E-2</c:v>
                </c:pt>
                <c:pt idx="1234">
                  <c:v>3.1390645757702937E-2</c:v>
                </c:pt>
                <c:pt idx="1235">
                  <c:v>3.1394799316302506E-2</c:v>
                </c:pt>
                <c:pt idx="1236">
                  <c:v>3.1398844292475976E-2</c:v>
                </c:pt>
                <c:pt idx="1237">
                  <c:v>3.1402780685565061E-2</c:v>
                </c:pt>
                <c:pt idx="1238">
                  <c:v>3.1405009712270233E-2</c:v>
                </c:pt>
                <c:pt idx="1239">
                  <c:v>3.1408736370812436E-2</c:v>
                </c:pt>
                <c:pt idx="1240">
                  <c:v>3.1412354453800369E-2</c:v>
                </c:pt>
                <c:pt idx="1241">
                  <c:v>3.1417440414505775E-2</c:v>
                </c:pt>
                <c:pt idx="1242">
                  <c:v>3.1420833882900803E-2</c:v>
                </c:pt>
                <c:pt idx="1243">
                  <c:v>3.142411876462612E-2</c:v>
                </c:pt>
                <c:pt idx="1244">
                  <c:v>3.1429497358698537E-2</c:v>
                </c:pt>
                <c:pt idx="1245">
                  <c:v>3.1430524721184266E-2</c:v>
                </c:pt>
                <c:pt idx="1246">
                  <c:v>3.1432197772450148E-2</c:v>
                </c:pt>
                <c:pt idx="1247">
                  <c:v>3.1435040299759937E-2</c:v>
                </c:pt>
                <c:pt idx="1248">
                  <c:v>3.1437774247252075E-2</c:v>
                </c:pt>
                <c:pt idx="1249">
                  <c:v>3.1440399614482938E-2</c:v>
                </c:pt>
                <c:pt idx="1250">
                  <c:v>3.1442916401027379E-2</c:v>
                </c:pt>
                <c:pt idx="1251">
                  <c:v>3.1445324606477823E-2</c:v>
                </c:pt>
                <c:pt idx="1252">
                  <c:v>3.1447624230442478E-2</c:v>
                </c:pt>
                <c:pt idx="1253">
                  <c:v>3.1455752277325826E-2</c:v>
                </c:pt>
                <c:pt idx="1254">
                  <c:v>3.1456328712882009E-2</c:v>
                </c:pt>
                <c:pt idx="1255">
                  <c:v>3.1458279829713352E-2</c:v>
                </c:pt>
                <c:pt idx="1256">
                  <c:v>3.146012233540213E-2</c:v>
                </c:pt>
                <c:pt idx="1257">
                  <c:v>3.1461349052924512E-2</c:v>
                </c:pt>
                <c:pt idx="1258">
                  <c:v>3.1463481512153377E-2</c:v>
                </c:pt>
                <c:pt idx="1259">
                  <c:v>3.1464998182662775E-2</c:v>
                </c:pt>
                <c:pt idx="1260">
                  <c:v>3.1466406240922173E-2</c:v>
                </c:pt>
                <c:pt idx="1261">
                  <c:v>3.1467705686698669E-2</c:v>
                </c:pt>
                <c:pt idx="1262">
                  <c:v>3.1464648415121595E-2</c:v>
                </c:pt>
                <c:pt idx="1263">
                  <c:v>3.1469004866967659E-2</c:v>
                </c:pt>
                <c:pt idx="1264">
                  <c:v>3.147095234708569E-2</c:v>
                </c:pt>
                <c:pt idx="1265">
                  <c:v>3.1471817340972368E-2</c:v>
                </c:pt>
                <c:pt idx="1266">
                  <c:v>3.1472573721484751E-2</c:v>
                </c:pt>
                <c:pt idx="1267">
                  <c:v>3.1473221488498834E-2</c:v>
                </c:pt>
                <c:pt idx="1268">
                  <c:v>3.1473760641908322E-2</c:v>
                </c:pt>
                <c:pt idx="1269">
                  <c:v>3.1474191181623333E-2</c:v>
                </c:pt>
                <c:pt idx="1270">
                  <c:v>3.1471916172907489E-2</c:v>
                </c:pt>
                <c:pt idx="1271">
                  <c:v>3.1474726419705515E-2</c:v>
                </c:pt>
                <c:pt idx="1272">
                  <c:v>3.1474831117984534E-2</c:v>
                </c:pt>
                <c:pt idx="1273">
                  <c:v>3.1474827202393654E-2</c:v>
                </c:pt>
                <c:pt idx="1274">
                  <c:v>3.1474714672932447E-2</c:v>
                </c:pt>
                <c:pt idx="1275">
                  <c:v>3.1474493529620354E-2</c:v>
                </c:pt>
                <c:pt idx="1276">
                  <c:v>3.1474163772493666E-2</c:v>
                </c:pt>
                <c:pt idx="1277">
                  <c:v>3.1473725401606402E-2</c:v>
                </c:pt>
                <c:pt idx="1278">
                  <c:v>3.1473178417030713E-2</c:v>
                </c:pt>
                <c:pt idx="1279">
                  <c:v>3.1472522818857346E-2</c:v>
                </c:pt>
                <c:pt idx="1280">
                  <c:v>3.1466650563646212E-2</c:v>
                </c:pt>
                <c:pt idx="1281">
                  <c:v>3.1465809062893819E-2</c:v>
                </c:pt>
                <c:pt idx="1282">
                  <c:v>3.1464858986531924E-2</c:v>
                </c:pt>
                <c:pt idx="1283">
                  <c:v>3.1463800334712903E-2</c:v>
                </c:pt>
                <c:pt idx="1284">
                  <c:v>3.1463879758836161E-2</c:v>
                </c:pt>
                <c:pt idx="1285">
                  <c:v>3.1462596089996367E-2</c:v>
                </c:pt>
                <c:pt idx="1286">
                  <c:v>3.1466120636604929E-2</c:v>
                </c:pt>
                <c:pt idx="1287">
                  <c:v>3.1459702999688387E-2</c:v>
                </c:pt>
                <c:pt idx="1288">
                  <c:v>3.1458093578688839E-2</c:v>
                </c:pt>
                <c:pt idx="1289">
                  <c:v>3.145516834999517E-2</c:v>
                </c:pt>
                <c:pt idx="1290">
                  <c:v>3.1453349675739116E-2</c:v>
                </c:pt>
                <c:pt idx="1291">
                  <c:v>3.1451422427882562E-2</c:v>
                </c:pt>
                <c:pt idx="1292">
                  <c:v>3.1450570062015445E-2</c:v>
                </c:pt>
                <c:pt idx="1293">
                  <c:v>3.144841772620257E-2</c:v>
                </c:pt>
                <c:pt idx="1294">
                  <c:v>3.1446156808403652E-2</c:v>
                </c:pt>
                <c:pt idx="1295">
                  <c:v>3.1443787308984124E-2</c:v>
                </c:pt>
                <c:pt idx="1296">
                  <c:v>3.1440213954708349E-2</c:v>
                </c:pt>
                <c:pt idx="1297">
                  <c:v>3.1437580758703808E-2</c:v>
                </c:pt>
                <c:pt idx="1298">
                  <c:v>3.1434838982469626E-2</c:v>
                </c:pt>
                <c:pt idx="1299">
                  <c:v>3.1432095836345264E-2</c:v>
                </c:pt>
                <c:pt idx="1300">
                  <c:v>3.1429191442160213E-2</c:v>
                </c:pt>
                <c:pt idx="1301">
                  <c:v>3.1426178478268577E-2</c:v>
                </c:pt>
                <c:pt idx="1302">
                  <c:v>3.1423056945156139E-2</c:v>
                </c:pt>
                <c:pt idx="1303">
                  <c:v>3.1419826843326816E-2</c:v>
                </c:pt>
                <c:pt idx="1304">
                  <c:v>3.1416488173300845E-2</c:v>
                </c:pt>
                <c:pt idx="1305">
                  <c:v>3.1413040935615706E-2</c:v>
                </c:pt>
                <c:pt idx="1306">
                  <c:v>3.1413766547931925E-2</c:v>
                </c:pt>
                <c:pt idx="1307">
                  <c:v>3.141006987826922E-2</c:v>
                </c:pt>
                <c:pt idx="1308">
                  <c:v>3.1406264605407866E-2</c:v>
                </c:pt>
                <c:pt idx="1309">
                  <c:v>3.1402350729973959E-2</c:v>
                </c:pt>
                <c:pt idx="1310">
                  <c:v>3.1398328252613461E-2</c:v>
                </c:pt>
                <c:pt idx="1311">
                  <c:v>3.1394197173988336E-2</c:v>
                </c:pt>
                <c:pt idx="1312">
                  <c:v>3.138545325621972E-2</c:v>
                </c:pt>
                <c:pt idx="1313">
                  <c:v>3.1385609215686214E-2</c:v>
                </c:pt>
                <c:pt idx="1314">
                  <c:v>3.1381152337423876E-2</c:v>
                </c:pt>
                <c:pt idx="1315">
                  <c:v>3.1376586860727508E-2</c:v>
                </c:pt>
                <c:pt idx="1316">
                  <c:v>3.1371912786349369E-2</c:v>
                </c:pt>
                <c:pt idx="1317">
                  <c:v>3.1367130115059448E-2</c:v>
                </c:pt>
                <c:pt idx="1318">
                  <c:v>3.135914109969317E-2</c:v>
                </c:pt>
                <c:pt idx="1319">
                  <c:v>3.1357238984914888E-2</c:v>
                </c:pt>
                <c:pt idx="1320">
                  <c:v>3.1352130527690085E-2</c:v>
                </c:pt>
                <c:pt idx="1321">
                  <c:v>3.1346913476813593E-2</c:v>
                </c:pt>
                <c:pt idx="1322">
                  <c:v>3.1337400592148075E-2</c:v>
                </c:pt>
                <c:pt idx="1323">
                  <c:v>3.1336153597560062E-2</c:v>
                </c:pt>
                <c:pt idx="1324">
                  <c:v>3.1330610770956308E-2</c:v>
                </c:pt>
                <c:pt idx="1325">
                  <c:v>3.1324959354246569E-2</c:v>
                </c:pt>
                <c:pt idx="1326">
                  <c:v>3.1319199348361984E-2</c:v>
                </c:pt>
                <c:pt idx="1327">
                  <c:v>3.1314227744396878E-2</c:v>
                </c:pt>
                <c:pt idx="1328">
                  <c:v>3.1307353572881461E-2</c:v>
                </c:pt>
                <c:pt idx="1329">
                  <c:v>3.130126780523855E-2</c:v>
                </c:pt>
                <c:pt idx="1330">
                  <c:v>3.1295073452323408E-2</c:v>
                </c:pt>
                <c:pt idx="1331">
                  <c:v>3.1288770515157924E-2</c:v>
                </c:pt>
                <c:pt idx="1332">
                  <c:v>3.1278929389605324E-2</c:v>
                </c:pt>
                <c:pt idx="1333">
                  <c:v>3.1272442547065515E-2</c:v>
                </c:pt>
                <c:pt idx="1334">
                  <c:v>3.126584716008951E-2</c:v>
                </c:pt>
                <c:pt idx="1335">
                  <c:v>3.1259143229739876E-2</c:v>
                </c:pt>
                <c:pt idx="1336">
                  <c:v>3.125315597053397E-2</c:v>
                </c:pt>
                <c:pt idx="1337">
                  <c:v>3.1249486534570194E-2</c:v>
                </c:pt>
                <c:pt idx="1338">
                  <c:v>3.1239188694532259E-2</c:v>
                </c:pt>
                <c:pt idx="1339">
                  <c:v>3.123204223385628E-2</c:v>
                </c:pt>
                <c:pt idx="1340">
                  <c:v>3.1224787226269059E-2</c:v>
                </c:pt>
                <c:pt idx="1341">
                  <c:v>3.1216640298545862E-2</c:v>
                </c:pt>
                <c:pt idx="1342">
                  <c:v>3.1209176595822591E-2</c:v>
                </c:pt>
                <c:pt idx="1343">
                  <c:v>3.1202370933885872E-2</c:v>
                </c:pt>
                <c:pt idx="1344">
                  <c:v>3.1193923588882885E-2</c:v>
                </c:pt>
                <c:pt idx="1345">
                  <c:v>3.1186884026435348E-2</c:v>
                </c:pt>
                <c:pt idx="1346">
                  <c:v>3.1178977762690994E-2</c:v>
                </c:pt>
                <c:pt idx="1347">
                  <c:v>3.1170962960636431E-2</c:v>
                </c:pt>
                <c:pt idx="1348">
                  <c:v>3.1165008268686015E-2</c:v>
                </c:pt>
                <c:pt idx="1349">
                  <c:v>3.1154607746811416E-2</c:v>
                </c:pt>
                <c:pt idx="1350">
                  <c:v>3.1142659652171591E-2</c:v>
                </c:pt>
                <c:pt idx="1351">
                  <c:v>3.1137119380766833E-2</c:v>
                </c:pt>
                <c:pt idx="1352">
                  <c:v>3.1128570392695565E-2</c:v>
                </c:pt>
                <c:pt idx="1353">
                  <c:v>3.1119912883380153E-2</c:v>
                </c:pt>
                <c:pt idx="1354">
                  <c:v>3.1111146854216603E-2</c:v>
                </c:pt>
                <c:pt idx="1355">
                  <c:v>3.1102272306617714E-2</c:v>
                </c:pt>
                <c:pt idx="1356">
                  <c:v>3.1093289242014821E-2</c:v>
                </c:pt>
                <c:pt idx="1357">
                  <c:v>3.1084197661854284E-2</c:v>
                </c:pt>
                <c:pt idx="1358">
                  <c:v>3.1077550584642857E-2</c:v>
                </c:pt>
                <c:pt idx="1359">
                  <c:v>3.1068207775467902E-2</c:v>
                </c:pt>
                <c:pt idx="1360">
                  <c:v>3.1058756419421133E-2</c:v>
                </c:pt>
                <c:pt idx="1361">
                  <c:v>3.1049196518061085E-2</c:v>
                </c:pt>
                <c:pt idx="1362">
                  <c:v>3.103771725789907E-2</c:v>
                </c:pt>
                <c:pt idx="1363">
                  <c:v>3.1022936077691503E-2</c:v>
                </c:pt>
                <c:pt idx="1364">
                  <c:v>3.1019865557936822E-2</c:v>
                </c:pt>
                <c:pt idx="1365">
                  <c:v>3.1009871491250379E-2</c:v>
                </c:pt>
                <c:pt idx="1366">
                  <c:v>3.100033650642597E-2</c:v>
                </c:pt>
                <c:pt idx="1367">
                  <c:v>3.0989557747762627E-2</c:v>
                </c:pt>
                <c:pt idx="1368">
                  <c:v>3.0979238074307393E-2</c:v>
                </c:pt>
                <c:pt idx="1369">
                  <c:v>3.0963768606647738E-2</c:v>
                </c:pt>
                <c:pt idx="1370">
                  <c:v>3.095827313247812E-2</c:v>
                </c:pt>
                <c:pt idx="1371">
                  <c:v>3.0947627867557316E-2</c:v>
                </c:pt>
                <c:pt idx="1372">
                  <c:v>3.0936874075631181E-2</c:v>
                </c:pt>
                <c:pt idx="1373">
                  <c:v>3.0926011758472143E-2</c:v>
                </c:pt>
                <c:pt idx="1374">
                  <c:v>3.0909810459737612E-2</c:v>
                </c:pt>
                <c:pt idx="1375">
                  <c:v>3.0902487705767059E-2</c:v>
                </c:pt>
                <c:pt idx="1376">
                  <c:v>3.0892773673580155E-2</c:v>
                </c:pt>
                <c:pt idx="1377">
                  <c:v>3.0881477273562375E-2</c:v>
                </c:pt>
                <c:pt idx="1378">
                  <c:v>3.0870072357438657E-2</c:v>
                </c:pt>
                <c:pt idx="1379">
                  <c:v>3.0858558927085986E-2</c:v>
                </c:pt>
                <c:pt idx="1380">
                  <c:v>3.084693698440338E-2</c:v>
                </c:pt>
                <c:pt idx="1381">
                  <c:v>3.0835206531304123E-2</c:v>
                </c:pt>
                <c:pt idx="1382">
                  <c:v>3.0823367569721368E-2</c:v>
                </c:pt>
                <c:pt idx="1383">
                  <c:v>3.0811420101605126E-2</c:v>
                </c:pt>
                <c:pt idx="1384">
                  <c:v>3.079771188755745E-2</c:v>
                </c:pt>
                <c:pt idx="1385">
                  <c:v>3.0785582530716102E-2</c:v>
                </c:pt>
                <c:pt idx="1386">
                  <c:v>3.0773344707915887E-2</c:v>
                </c:pt>
                <c:pt idx="1387">
                  <c:v>3.076099842113136E-2</c:v>
                </c:pt>
                <c:pt idx="1388">
                  <c:v>3.0748922794591686E-2</c:v>
                </c:pt>
                <c:pt idx="1389">
                  <c:v>3.0736350773668476E-2</c:v>
                </c:pt>
                <c:pt idx="1390">
                  <c:v>3.0723670286177233E-2</c:v>
                </c:pt>
                <c:pt idx="1391">
                  <c:v>3.0710881334173015E-2</c:v>
                </c:pt>
                <c:pt idx="1392">
                  <c:v>3.0697983919728007E-2</c:v>
                </c:pt>
                <c:pt idx="1393">
                  <c:v>3.068497804493241E-2</c:v>
                </c:pt>
                <c:pt idx="1394">
                  <c:v>3.0671537591428506E-2</c:v>
                </c:pt>
                <c:pt idx="1395">
                  <c:v>3.0658323665872979E-2</c:v>
                </c:pt>
                <c:pt idx="1396">
                  <c:v>3.0645001294871244E-2</c:v>
                </c:pt>
                <c:pt idx="1397">
                  <c:v>3.0631869984667322E-2</c:v>
                </c:pt>
                <c:pt idx="1398">
                  <c:v>3.0618321840088364E-2</c:v>
                </c:pt>
                <c:pt idx="1399">
                  <c:v>3.0604665248070682E-2</c:v>
                </c:pt>
                <c:pt idx="1400">
                  <c:v>3.0591713620554021E-2</c:v>
                </c:pt>
                <c:pt idx="1401">
                  <c:v>3.0577026730584593E-2</c:v>
                </c:pt>
                <c:pt idx="1402">
                  <c:v>3.0562789835968399E-2</c:v>
                </c:pt>
                <c:pt idx="1403">
                  <c:v>3.0548708407946549E-2</c:v>
                </c:pt>
                <c:pt idx="1404">
                  <c:v>3.053451855214568E-2</c:v>
                </c:pt>
                <c:pt idx="1405">
                  <c:v>3.0520220270852577E-2</c:v>
                </c:pt>
                <c:pt idx="1406">
                  <c:v>3.0505813566372143E-2</c:v>
                </c:pt>
                <c:pt idx="1407">
                  <c:v>3.0491298441026052E-2</c:v>
                </c:pt>
                <c:pt idx="1408">
                  <c:v>3.0476674897153652E-2</c:v>
                </c:pt>
                <c:pt idx="1409">
                  <c:v>3.0461942937111946E-2</c:v>
                </c:pt>
                <c:pt idx="1410">
                  <c:v>3.0447830609297649E-2</c:v>
                </c:pt>
                <c:pt idx="1411">
                  <c:v>3.0432845822646347E-2</c:v>
                </c:pt>
                <c:pt idx="1412">
                  <c:v>3.041775259379453E-2</c:v>
                </c:pt>
                <c:pt idx="1413">
                  <c:v>3.0393667024660832E-2</c:v>
                </c:pt>
                <c:pt idx="1414">
                  <c:v>3.0386804221803024E-2</c:v>
                </c:pt>
                <c:pt idx="1415">
                  <c:v>3.0371822278982507E-2</c:v>
                </c:pt>
                <c:pt idx="1416">
                  <c:v>3.0356295306366757E-2</c:v>
                </c:pt>
                <c:pt idx="1417">
                  <c:v>3.0340659904158785E-2</c:v>
                </c:pt>
                <c:pt idx="1418">
                  <c:v>3.0324916074935118E-2</c:v>
                </c:pt>
                <c:pt idx="1419">
                  <c:v>3.0302141279239105E-2</c:v>
                </c:pt>
                <c:pt idx="1420">
                  <c:v>3.0293103145830679E-2</c:v>
                </c:pt>
                <c:pt idx="1421">
                  <c:v>3.0277034051189818E-2</c:v>
                </c:pt>
                <c:pt idx="1422">
                  <c:v>3.0260856540013103E-2</c:v>
                </c:pt>
                <c:pt idx="1423">
                  <c:v>3.0244570614965639E-2</c:v>
                </c:pt>
                <c:pt idx="1424">
                  <c:v>3.0228176996835616E-2</c:v>
                </c:pt>
                <c:pt idx="1425">
                  <c:v>3.021167927881278E-2</c:v>
                </c:pt>
                <c:pt idx="1426">
                  <c:v>3.0187939075678849E-2</c:v>
                </c:pt>
                <c:pt idx="1427">
                  <c:v>3.0178293720683376E-2</c:v>
                </c:pt>
                <c:pt idx="1428">
                  <c:v>3.016160463653577E-2</c:v>
                </c:pt>
                <c:pt idx="1429">
                  <c:v>3.0144733629437606E-2</c:v>
                </c:pt>
                <c:pt idx="1430">
                  <c:v>3.0127780077033071E-2</c:v>
                </c:pt>
                <c:pt idx="1431">
                  <c:v>3.0110748289837348E-2</c:v>
                </c:pt>
                <c:pt idx="1432">
                  <c:v>3.0093642578224337E-2</c:v>
                </c:pt>
                <c:pt idx="1433">
                  <c:v>3.0076467252427932E-2</c:v>
                </c:pt>
                <c:pt idx="1434">
                  <c:v>3.0059226622542474E-2</c:v>
                </c:pt>
                <c:pt idx="1435">
                  <c:v>3.0041924998514522E-2</c:v>
                </c:pt>
                <c:pt idx="1436">
                  <c:v>3.0024604208968009E-2</c:v>
                </c:pt>
                <c:pt idx="1437">
                  <c:v>3.0007202609935061E-2</c:v>
                </c:pt>
                <c:pt idx="1438">
                  <c:v>2.998975207261572E-2</c:v>
                </c:pt>
                <c:pt idx="1439">
                  <c:v>2.9972256976310431E-2</c:v>
                </c:pt>
                <c:pt idx="1440">
                  <c:v>2.9954652804236748E-2</c:v>
                </c:pt>
                <c:pt idx="1441">
                  <c:v>2.9937075716078586E-2</c:v>
                </c:pt>
                <c:pt idx="1442">
                  <c:v>2.9919440782834646E-2</c:v>
                </c:pt>
                <c:pt idx="1443">
                  <c:v>2.9901833362642606E-2</c:v>
                </c:pt>
                <c:pt idx="1444">
                  <c:v>2.988417671472977E-2</c:v>
                </c:pt>
                <c:pt idx="1445">
                  <c:v>2.9866595881536596E-2</c:v>
                </c:pt>
                <c:pt idx="1446">
                  <c:v>2.9848911480028145E-2</c:v>
                </c:pt>
                <c:pt idx="1447">
                  <c:v>2.9831217548475685E-2</c:v>
                </c:pt>
                <c:pt idx="1448">
                  <c:v>2.9813518464810205E-2</c:v>
                </c:pt>
                <c:pt idx="1449">
                  <c:v>2.9795818606804133E-2</c:v>
                </c:pt>
                <c:pt idx="1450">
                  <c:v>2.9778011519373582E-2</c:v>
                </c:pt>
                <c:pt idx="1451">
                  <c:v>2.9760317368710435E-2</c:v>
                </c:pt>
                <c:pt idx="1452">
                  <c:v>2.9742628701080989E-2</c:v>
                </c:pt>
                <c:pt idx="1453">
                  <c:v>2.971244052145168E-2</c:v>
                </c:pt>
                <c:pt idx="1454">
                  <c:v>2.969981809196719E-2</c:v>
                </c:pt>
                <c:pt idx="1455">
                  <c:v>2.9682151386670266E-2</c:v>
                </c:pt>
                <c:pt idx="1456">
                  <c:v>2.9664490159890325E-2</c:v>
                </c:pt>
                <c:pt idx="1457">
                  <c:v>2.9646834411485058E-2</c:v>
                </c:pt>
                <c:pt idx="1458">
                  <c:v>2.9629184141313044E-2</c:v>
                </c:pt>
                <c:pt idx="1459">
                  <c:v>2.9611539349232857E-2</c:v>
                </c:pt>
                <c:pt idx="1460">
                  <c:v>2.9593900035101754E-2</c:v>
                </c:pt>
                <c:pt idx="1461">
                  <c:v>2.9576266198778744E-2</c:v>
                </c:pt>
                <c:pt idx="1462">
                  <c:v>2.9558537966019233E-2</c:v>
                </c:pt>
                <c:pt idx="1463">
                  <c:v>2.9540912995810721E-2</c:v>
                </c:pt>
                <c:pt idx="1464">
                  <c:v>2.9523293505556956E-2</c:v>
                </c:pt>
                <c:pt idx="1465">
                  <c:v>2.9505679495115015E-2</c:v>
                </c:pt>
                <c:pt idx="1466">
                  <c:v>2.9488125122829213E-2</c:v>
                </c:pt>
                <c:pt idx="1467">
                  <c:v>2.9470523110947059E-2</c:v>
                </c:pt>
                <c:pt idx="1468">
                  <c:v>2.9447900002247888E-2</c:v>
                </c:pt>
                <c:pt idx="1469">
                  <c:v>2.943533552134301E-2</c:v>
                </c:pt>
                <c:pt idx="1470">
                  <c:v>2.9417749943336319E-2</c:v>
                </c:pt>
                <c:pt idx="1471">
                  <c:v>2.9397599357105245E-2</c:v>
                </c:pt>
                <c:pt idx="1472">
                  <c:v>2.9380024484019704E-2</c:v>
                </c:pt>
                <c:pt idx="1473">
                  <c:v>2.9362455089582132E-2</c:v>
                </c:pt>
                <c:pt idx="1474">
                  <c:v>2.934489117365047E-2</c:v>
                </c:pt>
                <c:pt idx="1475">
                  <c:v>2.9324888595536398E-2</c:v>
                </c:pt>
                <c:pt idx="1476">
                  <c:v>2.9309844417987653E-2</c:v>
                </c:pt>
                <c:pt idx="1477">
                  <c:v>2.9292297963111051E-2</c:v>
                </c:pt>
                <c:pt idx="1478">
                  <c:v>2.9271983614589259E-2</c:v>
                </c:pt>
                <c:pt idx="1479">
                  <c:v>2.9254648995814442E-2</c:v>
                </c:pt>
                <c:pt idx="1480">
                  <c:v>2.9237118730434691E-2</c:v>
                </c:pt>
                <c:pt idx="1481">
                  <c:v>2.9219593942542532E-2</c:v>
                </c:pt>
                <c:pt idx="1482">
                  <c:v>2.9202074631996776E-2</c:v>
                </c:pt>
                <c:pt idx="1483">
                  <c:v>2.9184560798654495E-2</c:v>
                </c:pt>
                <c:pt idx="1484">
                  <c:v>2.9167052442373626E-2</c:v>
                </c:pt>
                <c:pt idx="1485">
                  <c:v>2.9149549563011676E-2</c:v>
                </c:pt>
                <c:pt idx="1486">
                  <c:v>2.9132052160427451E-2</c:v>
                </c:pt>
                <c:pt idx="1487">
                  <c:v>2.9114560234477591E-2</c:v>
                </c:pt>
                <c:pt idx="1488">
                  <c:v>2.9097304539222622E-2</c:v>
                </c:pt>
                <c:pt idx="1489">
                  <c:v>2.9079826599227882E-2</c:v>
                </c:pt>
                <c:pt idx="1490">
                  <c:v>2.9062354131647268E-2</c:v>
                </c:pt>
                <c:pt idx="1491">
                  <c:v>2.9044887136341218E-2</c:v>
                </c:pt>
                <c:pt idx="1492">
                  <c:v>2.9027344758738461E-2</c:v>
                </c:pt>
                <c:pt idx="1493">
                  <c:v>2.9009887701512749E-2</c:v>
                </c:pt>
                <c:pt idx="1494">
                  <c:v>2.8992436117405259E-2</c:v>
                </c:pt>
                <c:pt idx="1495">
                  <c:v>2.8974990006275445E-2</c:v>
                </c:pt>
                <c:pt idx="1496">
                  <c:v>2.8957549367982758E-2</c:v>
                </c:pt>
                <c:pt idx="1497">
                  <c:v>2.8940200074462279E-2</c:v>
                </c:pt>
                <c:pt idx="1498">
                  <c:v>2.8922771381174581E-2</c:v>
                </c:pt>
                <c:pt idx="1499">
                  <c:v>2.8905348159047647E-2</c:v>
                </c:pt>
                <c:pt idx="1500">
                  <c:v>2.8887930407941478E-2</c:v>
                </c:pt>
                <c:pt idx="1501">
                  <c:v>2.8870428264191374E-2</c:v>
                </c:pt>
                <c:pt idx="1502">
                  <c:v>2.8853020459987541E-2</c:v>
                </c:pt>
                <c:pt idx="1503">
                  <c:v>2.8835618127641842E-2</c:v>
                </c:pt>
                <c:pt idx="1504">
                  <c:v>2.8805798287950692E-2</c:v>
                </c:pt>
                <c:pt idx="1505">
                  <c:v>2.8795956032422937E-2</c:v>
                </c:pt>
                <c:pt idx="1506">
                  <c:v>2.8781055670364923E-2</c:v>
                </c:pt>
                <c:pt idx="1507">
                  <c:v>2.8766159327104138E-2</c:v>
                </c:pt>
                <c:pt idx="1508">
                  <c:v>2.8748785339161229E-2</c:v>
                </c:pt>
                <c:pt idx="1509">
                  <c:v>2.8731416820989692E-2</c:v>
                </c:pt>
                <c:pt idx="1510">
                  <c:v>2.8714053772449979E-2</c:v>
                </c:pt>
                <c:pt idx="1511">
                  <c:v>2.8696696193403849E-2</c:v>
                </c:pt>
                <c:pt idx="1512">
                  <c:v>2.8679344083712192E-2</c:v>
                </c:pt>
                <c:pt idx="1513">
                  <c:v>2.866199744323766E-2</c:v>
                </c:pt>
                <c:pt idx="1514">
                  <c:v>2.8644347884050399E-2</c:v>
                </c:pt>
                <c:pt idx="1515">
                  <c:v>2.8627009246389556E-2</c:v>
                </c:pt>
                <c:pt idx="1516">
                  <c:v>2.8609676081264183E-2</c:v>
                </c:pt>
                <c:pt idx="1517">
                  <c:v>2.8592348388532217E-2</c:v>
                </c:pt>
                <c:pt idx="1518">
                  <c:v>2.8575132968506344E-2</c:v>
                </c:pt>
                <c:pt idx="1519">
                  <c:v>2.8555343957948044E-2</c:v>
                </c:pt>
                <c:pt idx="1520">
                  <c:v>2.8538034435191706E-2</c:v>
                </c:pt>
                <c:pt idx="1521">
                  <c:v>2.852073038300712E-2</c:v>
                </c:pt>
                <c:pt idx="1522">
                  <c:v>2.8503431801253202E-2</c:v>
                </c:pt>
                <c:pt idx="1523">
                  <c:v>2.8485803016539527E-2</c:v>
                </c:pt>
                <c:pt idx="1524">
                  <c:v>2.8466155937865844E-2</c:v>
                </c:pt>
                <c:pt idx="1525">
                  <c:v>2.8451227406193963E-2</c:v>
                </c:pt>
                <c:pt idx="1526">
                  <c:v>2.8433947811467696E-2</c:v>
                </c:pt>
                <c:pt idx="1527">
                  <c:v>2.841702094407143E-2</c:v>
                </c:pt>
                <c:pt idx="1528">
                  <c:v>2.8399755181975326E-2</c:v>
                </c:pt>
                <c:pt idx="1529">
                  <c:v>2.8382494889334052E-2</c:v>
                </c:pt>
                <c:pt idx="1530">
                  <c:v>2.8364884165564853E-2</c:v>
                </c:pt>
                <c:pt idx="1531">
                  <c:v>2.8347631936631229E-2</c:v>
                </c:pt>
                <c:pt idx="1532">
                  <c:v>2.833038518043127E-2</c:v>
                </c:pt>
                <c:pt idx="1533">
                  <c:v>2.8313143896823583E-2</c:v>
                </c:pt>
                <c:pt idx="1534">
                  <c:v>2.8295908085665487E-2</c:v>
                </c:pt>
                <c:pt idx="1535">
                  <c:v>2.8279047984237839E-2</c:v>
                </c:pt>
                <c:pt idx="1536">
                  <c:v>2.8261452880137223E-2</c:v>
                </c:pt>
                <c:pt idx="1537">
                  <c:v>2.8244233485482551E-2</c:v>
                </c:pt>
                <c:pt idx="1538">
                  <c:v>2.8227019562714051E-2</c:v>
                </c:pt>
                <c:pt idx="1539">
                  <c:v>2.8210192752305109E-2</c:v>
                </c:pt>
                <c:pt idx="1540">
                  <c:v>2.8193248451903855E-2</c:v>
                </c:pt>
                <c:pt idx="1541">
                  <c:v>2.8176055674171096E-2</c:v>
                </c:pt>
                <c:pt idx="1542">
                  <c:v>2.8158868361636134E-2</c:v>
                </c:pt>
                <c:pt idx="1543">
                  <c:v>2.8141686514162944E-2</c:v>
                </c:pt>
                <c:pt idx="1544">
                  <c:v>2.8124378483896258E-2</c:v>
                </c:pt>
                <c:pt idx="1545">
                  <c:v>2.8107206624837167E-2</c:v>
                </c:pt>
                <c:pt idx="1546">
                  <c:v>2.8090040231649349E-2</c:v>
                </c:pt>
                <c:pt idx="1547">
                  <c:v>2.8072879304194449E-2</c:v>
                </c:pt>
                <c:pt idx="1548">
                  <c:v>2.8055723842335002E-2</c:v>
                </c:pt>
                <c:pt idx="1549">
                  <c:v>2.8038710187925548E-2</c:v>
                </c:pt>
                <c:pt idx="1550">
                  <c:v>2.802156659204166E-2</c:v>
                </c:pt>
                <c:pt idx="1551">
                  <c:v>2.8004428460122077E-2</c:v>
                </c:pt>
                <c:pt idx="1552">
                  <c:v>2.7987295792031224E-2</c:v>
                </c:pt>
                <c:pt idx="1553">
                  <c:v>2.7969888340790186E-2</c:v>
                </c:pt>
                <c:pt idx="1554">
                  <c:v>2.7952905840973295E-2</c:v>
                </c:pt>
                <c:pt idx="1555">
                  <c:v>2.7935788634428367E-2</c:v>
                </c:pt>
                <c:pt idx="1556">
                  <c:v>2.7908901207457773E-2</c:v>
                </c:pt>
                <c:pt idx="1557">
                  <c:v>2.7891798052193863E-2</c:v>
                </c:pt>
                <c:pt idx="1558">
                  <c:v>2.7882172121032597E-2</c:v>
                </c:pt>
                <c:pt idx="1559">
                  <c:v>2.7867520091102042E-2</c:v>
                </c:pt>
                <c:pt idx="1560">
                  <c:v>2.7850431128716761E-2</c:v>
                </c:pt>
                <c:pt idx="1561">
                  <c:v>2.7833347628931134E-2</c:v>
                </c:pt>
                <c:pt idx="1562">
                  <c:v>2.7816269591607816E-2</c:v>
                </c:pt>
                <c:pt idx="1563">
                  <c:v>2.7799197016610336E-2</c:v>
                </c:pt>
                <c:pt idx="1564">
                  <c:v>2.7782129903803555E-2</c:v>
                </c:pt>
                <c:pt idx="1565">
                  <c:v>2.7765068253050126E-2</c:v>
                </c:pt>
                <c:pt idx="1566">
                  <c:v>2.7747250738315674E-2</c:v>
                </c:pt>
                <c:pt idx="1567">
                  <c:v>2.7730195438956631E-2</c:v>
                </c:pt>
                <c:pt idx="1568">
                  <c:v>2.7713145607264341E-2</c:v>
                </c:pt>
                <c:pt idx="1569">
                  <c:v>2.7696101243099985E-2</c:v>
                </c:pt>
                <c:pt idx="1570">
                  <c:v>2.7679530377655293E-2</c:v>
                </c:pt>
                <c:pt idx="1571">
                  <c:v>2.7662499676852019E-2</c:v>
                </c:pt>
                <c:pt idx="1572">
                  <c:v>2.7645474439552495E-2</c:v>
                </c:pt>
                <c:pt idx="1573">
                  <c:v>2.762845466561956E-2</c:v>
                </c:pt>
                <c:pt idx="1574">
                  <c:v>2.7611440354916056E-2</c:v>
                </c:pt>
                <c:pt idx="1575">
                  <c:v>2.7593949868366347E-2</c:v>
                </c:pt>
                <c:pt idx="1576">
                  <c:v>2.7576943772981966E-2</c:v>
                </c:pt>
                <c:pt idx="1577">
                  <c:v>2.7559943144008132E-2</c:v>
                </c:pt>
                <c:pt idx="1578">
                  <c:v>2.7542947981304747E-2</c:v>
                </c:pt>
                <c:pt idx="1579">
                  <c:v>2.7523696007305726E-2</c:v>
                </c:pt>
                <c:pt idx="1580">
                  <c:v>2.7509469210820897E-2</c:v>
                </c:pt>
                <c:pt idx="1581">
                  <c:v>2.7492493138879495E-2</c:v>
                </c:pt>
                <c:pt idx="1582">
                  <c:v>2.7475021990411241E-2</c:v>
                </c:pt>
                <c:pt idx="1583">
                  <c:v>2.7458054156971008E-2</c:v>
                </c:pt>
                <c:pt idx="1584">
                  <c:v>2.7441091788965765E-2</c:v>
                </c:pt>
                <c:pt idx="1585">
                  <c:v>2.7424134886255832E-2</c:v>
                </c:pt>
                <c:pt idx="1586">
                  <c:v>2.74071834487024E-2</c:v>
                </c:pt>
                <c:pt idx="1587">
                  <c:v>2.7390237476166653E-2</c:v>
                </c:pt>
                <c:pt idx="1588">
                  <c:v>2.7373296968509778E-2</c:v>
                </c:pt>
                <c:pt idx="1589">
                  <c:v>2.7356361925592102E-2</c:v>
                </c:pt>
                <c:pt idx="1590">
                  <c:v>2.7339432347275244E-2</c:v>
                </c:pt>
                <c:pt idx="1591">
                  <c:v>2.7322508233419952E-2</c:v>
                </c:pt>
                <c:pt idx="1592">
                  <c:v>2.7306467842473519E-2</c:v>
                </c:pt>
                <c:pt idx="1593">
                  <c:v>2.7289559074097348E-2</c:v>
                </c:pt>
                <c:pt idx="1594">
                  <c:v>2.7272655763843523E-2</c:v>
                </c:pt>
                <c:pt idx="1595">
                  <c:v>2.7255757911576473E-2</c:v>
                </c:pt>
                <c:pt idx="1596">
                  <c:v>2.723868652444272E-2</c:v>
                </c:pt>
                <c:pt idx="1597">
                  <c:v>2.7221798708938458E-2</c:v>
                </c:pt>
                <c:pt idx="1598">
                  <c:v>2.720491635219819E-2</c:v>
                </c:pt>
                <c:pt idx="1599">
                  <c:v>2.7188039454087511E-2</c:v>
                </c:pt>
                <c:pt idx="1600">
                  <c:v>2.7171168014470712E-2</c:v>
                </c:pt>
                <c:pt idx="1601">
                  <c:v>2.715448540816864E-2</c:v>
                </c:pt>
                <c:pt idx="1602">
                  <c:v>2.7137625758040941E-2</c:v>
                </c:pt>
                <c:pt idx="1603">
                  <c:v>2.7120771564824186E-2</c:v>
                </c:pt>
                <c:pt idx="1604">
                  <c:v>2.7103922828382351E-2</c:v>
                </c:pt>
                <c:pt idx="1605">
                  <c:v>2.7086892689053156E-2</c:v>
                </c:pt>
                <c:pt idx="1606">
                  <c:v>2.7070053997556173E-2</c:v>
                </c:pt>
                <c:pt idx="1607">
                  <c:v>2.7053220763606573E-2</c:v>
                </c:pt>
                <c:pt idx="1608">
                  <c:v>2.7036392987069079E-2</c:v>
                </c:pt>
                <c:pt idx="1609">
                  <c:v>2.7019570667807094E-2</c:v>
                </c:pt>
                <c:pt idx="1610">
                  <c:v>2.700054315435178E-2</c:v>
                </c:pt>
                <c:pt idx="1611">
                  <c:v>2.6986134451714567E-2</c:v>
                </c:pt>
                <c:pt idx="1612">
                  <c:v>2.6969329364639728E-2</c:v>
                </c:pt>
                <c:pt idx="1613">
                  <c:v>2.6952529733131936E-2</c:v>
                </c:pt>
                <c:pt idx="1614">
                  <c:v>2.6935735557056494E-2</c:v>
                </c:pt>
                <c:pt idx="1615">
                  <c:v>2.6918946836280908E-2</c:v>
                </c:pt>
                <c:pt idx="1616">
                  <c:v>2.6902163570670039E-2</c:v>
                </c:pt>
                <c:pt idx="1617">
                  <c:v>2.6885385760089635E-2</c:v>
                </c:pt>
                <c:pt idx="1618">
                  <c:v>2.6867622219653744E-2</c:v>
                </c:pt>
                <c:pt idx="1619">
                  <c:v>2.6850851054527836E-2</c:v>
                </c:pt>
                <c:pt idx="1620">
                  <c:v>2.683408534985595E-2</c:v>
                </c:pt>
                <c:pt idx="1621">
                  <c:v>2.6817325105500996E-2</c:v>
                </c:pt>
                <c:pt idx="1622">
                  <c:v>2.6801175517702829E-2</c:v>
                </c:pt>
                <c:pt idx="1623">
                  <c:v>2.6784428737901673E-2</c:v>
                </c:pt>
                <c:pt idx="1624">
                  <c:v>2.6767687414518789E-2</c:v>
                </c:pt>
                <c:pt idx="1625">
                  <c:v>2.6750951547419632E-2</c:v>
                </c:pt>
                <c:pt idx="1626">
                  <c:v>2.673422113646836E-2</c:v>
                </c:pt>
                <c:pt idx="1627">
                  <c:v>2.6716878298324566E-2</c:v>
                </c:pt>
                <c:pt idx="1628">
                  <c:v>2.6700156272339157E-2</c:v>
                </c:pt>
                <c:pt idx="1629">
                  <c:v>2.6681259925102851E-2</c:v>
                </c:pt>
                <c:pt idx="1630">
                  <c:v>2.6666728597886602E-2</c:v>
                </c:pt>
                <c:pt idx="1631">
                  <c:v>2.6650650919216645E-2</c:v>
                </c:pt>
                <c:pt idx="1632">
                  <c:v>2.6633953242323025E-2</c:v>
                </c:pt>
                <c:pt idx="1633">
                  <c:v>2.6617261020633779E-2</c:v>
                </c:pt>
                <c:pt idx="1634">
                  <c:v>2.66005742540135E-2</c:v>
                </c:pt>
                <c:pt idx="1635">
                  <c:v>2.658389294232983E-2</c:v>
                </c:pt>
                <c:pt idx="1636">
                  <c:v>2.6566576584801674E-2</c:v>
                </c:pt>
                <c:pt idx="1637">
                  <c:v>2.6549903686848661E-2</c:v>
                </c:pt>
                <c:pt idx="1638">
                  <c:v>2.6533236246880677E-2</c:v>
                </c:pt>
                <c:pt idx="1639">
                  <c:v>2.6516574264762779E-2</c:v>
                </c:pt>
                <c:pt idx="1640">
                  <c:v>2.6499917740357013E-2</c:v>
                </c:pt>
                <c:pt idx="1641">
                  <c:v>2.6483266673528003E-2</c:v>
                </c:pt>
                <c:pt idx="1642">
                  <c:v>2.6466621064137365E-2</c:v>
                </c:pt>
                <c:pt idx="1643">
                  <c:v>2.6449980912050152E-2</c:v>
                </c:pt>
                <c:pt idx="1644">
                  <c:v>2.6434226532095002E-2</c:v>
                </c:pt>
                <c:pt idx="1645">
                  <c:v>2.6417600585239707E-2</c:v>
                </c:pt>
                <c:pt idx="1646">
                  <c:v>2.6400980090696857E-2</c:v>
                </c:pt>
                <c:pt idx="1647">
                  <c:v>2.6384365048332057E-2</c:v>
                </c:pt>
                <c:pt idx="1648">
                  <c:v>2.6367755458013106E-2</c:v>
                </c:pt>
                <c:pt idx="1649">
                  <c:v>2.6350927271655285E-2</c:v>
                </c:pt>
                <c:pt idx="1650">
                  <c:v>2.633432776787327E-2</c:v>
                </c:pt>
                <c:pt idx="1651">
                  <c:v>2.6317733716878768E-2</c:v>
                </c:pt>
                <c:pt idx="1652">
                  <c:v>2.6301145118537674E-2</c:v>
                </c:pt>
                <c:pt idx="1653">
                  <c:v>2.628478928243112E-2</c:v>
                </c:pt>
                <c:pt idx="1654">
                  <c:v>2.6267984279280194E-2</c:v>
                </c:pt>
                <c:pt idx="1655">
                  <c:v>2.6251640971854243E-2</c:v>
                </c:pt>
                <c:pt idx="1656">
                  <c:v>2.6235074993102396E-2</c:v>
                </c:pt>
                <c:pt idx="1657">
                  <c:v>2.6218283911950347E-2</c:v>
                </c:pt>
                <c:pt idx="1658">
                  <c:v>2.6201728026720598E-2</c:v>
                </c:pt>
                <c:pt idx="1659">
                  <c:v>2.6185177593209055E-2</c:v>
                </c:pt>
                <c:pt idx="1660">
                  <c:v>2.6167933161860921E-2</c:v>
                </c:pt>
                <c:pt idx="1661">
                  <c:v>2.6152093080803299E-2</c:v>
                </c:pt>
                <c:pt idx="1662">
                  <c:v>2.613579358374148E-2</c:v>
                </c:pt>
                <c:pt idx="1663">
                  <c:v>2.6119265758134013E-2</c:v>
                </c:pt>
                <c:pt idx="1664">
                  <c:v>2.6102743382445743E-2</c:v>
                </c:pt>
                <c:pt idx="1665">
                  <c:v>2.6086226456542273E-2</c:v>
                </c:pt>
                <c:pt idx="1666">
                  <c:v>2.6069714980292279E-2</c:v>
                </c:pt>
                <c:pt idx="1667">
                  <c:v>2.6053208953563559E-2</c:v>
                </c:pt>
                <c:pt idx="1668">
                  <c:v>2.6036708376223471E-2</c:v>
                </c:pt>
                <c:pt idx="1669">
                  <c:v>2.6020213248138933E-2</c:v>
                </c:pt>
                <c:pt idx="1670">
                  <c:v>2.6002759168651978E-2</c:v>
                </c:pt>
                <c:pt idx="1671">
                  <c:v>2.5986271765809848E-2</c:v>
                </c:pt>
                <c:pt idx="1672">
                  <c:v>2.5969789816331499E-2</c:v>
                </c:pt>
                <c:pt idx="1673">
                  <c:v>2.5953313320081554E-2</c:v>
                </c:pt>
                <c:pt idx="1674">
                  <c:v>2.5937575205957832E-2</c:v>
                </c:pt>
                <c:pt idx="1675">
                  <c:v>2.5921111981801217E-2</c:v>
                </c:pt>
                <c:pt idx="1676">
                  <c:v>2.5904654207097949E-2</c:v>
                </c:pt>
                <c:pt idx="1677">
                  <c:v>2.5888201881715676E-2</c:v>
                </c:pt>
                <c:pt idx="1678">
                  <c:v>2.5871755005522482E-2</c:v>
                </c:pt>
                <c:pt idx="1679">
                  <c:v>2.5852468626770542E-2</c:v>
                </c:pt>
                <c:pt idx="1680">
                  <c:v>2.5829238673479353E-2</c:v>
                </c:pt>
                <c:pt idx="1681">
                  <c:v>2.5819600546367012E-2</c:v>
                </c:pt>
                <c:pt idx="1682">
                  <c:v>2.5803174682548492E-2</c:v>
                </c:pt>
                <c:pt idx="1683">
                  <c:v>2.5786754269471666E-2</c:v>
                </c:pt>
                <c:pt idx="1684">
                  <c:v>2.5770339669128488E-2</c:v>
                </c:pt>
                <c:pt idx="1685">
                  <c:v>2.5753932691983384E-2</c:v>
                </c:pt>
                <c:pt idx="1686">
                  <c:v>2.5730511684147535E-2</c:v>
                </c:pt>
                <c:pt idx="1687">
                  <c:v>2.5721907385871243E-2</c:v>
                </c:pt>
                <c:pt idx="1688">
                  <c:v>2.5704779224609647E-2</c:v>
                </c:pt>
                <c:pt idx="1689">
                  <c:v>2.5688424464768753E-2</c:v>
                </c:pt>
                <c:pt idx="1690">
                  <c:v>2.5672088190022393E-2</c:v>
                </c:pt>
                <c:pt idx="1691">
                  <c:v>2.5655772572533993E-2</c:v>
                </c:pt>
                <c:pt idx="1692">
                  <c:v>2.5639479784396974E-2</c:v>
                </c:pt>
                <c:pt idx="1693">
                  <c:v>2.5623211997631307E-2</c:v>
                </c:pt>
                <c:pt idx="1694">
                  <c:v>2.5606971384189554E-2</c:v>
                </c:pt>
                <c:pt idx="1695">
                  <c:v>2.5590760115950396E-2</c:v>
                </c:pt>
                <c:pt idx="1696">
                  <c:v>2.5575540704779957E-2</c:v>
                </c:pt>
                <c:pt idx="1697">
                  <c:v>2.555938525737712E-2</c:v>
                </c:pt>
                <c:pt idx="1698">
                  <c:v>2.55432650611928E-2</c:v>
                </c:pt>
                <c:pt idx="1699">
                  <c:v>2.5527182335251964E-2</c:v>
                </c:pt>
                <c:pt idx="1700">
                  <c:v>2.55109090267432E-2</c:v>
                </c:pt>
                <c:pt idx="1701">
                  <c:v>2.5494910773632359E-2</c:v>
                </c:pt>
                <c:pt idx="1702">
                  <c:v>2.5478956753952061E-2</c:v>
                </c:pt>
                <c:pt idx="1703">
                  <c:v>2.5462166888552334E-2</c:v>
                </c:pt>
                <c:pt idx="1704">
                  <c:v>2.5447190241617606E-2</c:v>
                </c:pt>
                <c:pt idx="1705">
                  <c:v>2.5431597111449624E-2</c:v>
                </c:pt>
                <c:pt idx="1706">
                  <c:v>2.5415838804161171E-2</c:v>
                </c:pt>
                <c:pt idx="1707">
                  <c:v>2.5400135716867923E-2</c:v>
                </c:pt>
                <c:pt idx="1708">
                  <c:v>2.5384490067993339E-2</c:v>
                </c:pt>
                <c:pt idx="1709">
                  <c:v>2.5368702506711506E-2</c:v>
                </c:pt>
                <c:pt idx="1710">
                  <c:v>2.5353181721481721E-2</c:v>
                </c:pt>
                <c:pt idx="1711">
                  <c:v>2.5337723737164537E-2</c:v>
                </c:pt>
                <c:pt idx="1712">
                  <c:v>2.5321756434092613E-2</c:v>
                </c:pt>
                <c:pt idx="1713">
                  <c:v>2.529626854637294E-2</c:v>
                </c:pt>
                <c:pt idx="1714">
                  <c:v>2.5285201908052741E-2</c:v>
                </c:pt>
                <c:pt idx="1715">
                  <c:v>2.5270022152953681E-2</c:v>
                </c:pt>
                <c:pt idx="1716">
                  <c:v>2.5254905219916461E-2</c:v>
                </c:pt>
                <c:pt idx="1717">
                  <c:v>2.5239851107522436E-2</c:v>
                </c:pt>
                <c:pt idx="1718">
                  <c:v>2.5224859814354274E-2</c:v>
                </c:pt>
                <c:pt idx="1719">
                  <c:v>2.5209931339006508E-2</c:v>
                </c:pt>
                <c:pt idx="1720">
                  <c:v>2.519506568007367E-2</c:v>
                </c:pt>
                <c:pt idx="1721">
                  <c:v>2.5180262836161267E-2</c:v>
                </c:pt>
                <c:pt idx="1722">
                  <c:v>2.5165212802953991E-2</c:v>
                </c:pt>
                <c:pt idx="1723">
                  <c:v>2.5150542520497771E-2</c:v>
                </c:pt>
                <c:pt idx="1724">
                  <c:v>2.5135935058607256E-2</c:v>
                </c:pt>
                <c:pt idx="1725">
                  <c:v>2.5121390415894423E-2</c:v>
                </c:pt>
                <c:pt idx="1726">
                  <c:v>2.5107049528684932E-2</c:v>
                </c:pt>
                <c:pt idx="1727">
                  <c:v>2.5092627032725454E-2</c:v>
                </c:pt>
                <c:pt idx="1728">
                  <c:v>2.5078267346995125E-2</c:v>
                </c:pt>
                <c:pt idx="1729">
                  <c:v>2.5059897184312299E-2</c:v>
                </c:pt>
                <c:pt idx="1730">
                  <c:v>2.5049736400801551E-2</c:v>
                </c:pt>
                <c:pt idx="1731">
                  <c:v>2.503544168539866E-2</c:v>
                </c:pt>
                <c:pt idx="1732">
                  <c:v>2.5021336738580306E-2</c:v>
                </c:pt>
                <c:pt idx="1733">
                  <c:v>2.5007294600053128E-2</c:v>
                </c:pt>
                <c:pt idx="1734">
                  <c:v>2.4993315268484282E-2</c:v>
                </c:pt>
                <c:pt idx="1735">
                  <c:v>2.4977524667795237E-2</c:v>
                </c:pt>
                <c:pt idx="1736">
                  <c:v>2.4961703187363887E-2</c:v>
                </c:pt>
                <c:pt idx="1737">
                  <c:v>2.4949890903885105E-2</c:v>
                </c:pt>
                <c:pt idx="1738">
                  <c:v>2.4934115201013497E-2</c:v>
                </c:pt>
                <c:pt idx="1739">
                  <c:v>2.4920467827163353E-2</c:v>
                </c:pt>
                <c:pt idx="1740">
                  <c:v>2.4906883252024226E-2</c:v>
                </c:pt>
                <c:pt idx="1741">
                  <c:v>2.4893361474306274E-2</c:v>
                </c:pt>
                <c:pt idx="1742">
                  <c:v>2.4879902492723569E-2</c:v>
                </c:pt>
                <c:pt idx="1743">
                  <c:v>2.4866506305998438E-2</c:v>
                </c:pt>
                <c:pt idx="1744">
                  <c:v>2.4853172912859295E-2</c:v>
                </c:pt>
                <c:pt idx="1745">
                  <c:v>2.4839902312038014E-2</c:v>
                </c:pt>
                <c:pt idx="1746">
                  <c:v>2.4826694502275176E-2</c:v>
                </c:pt>
                <c:pt idx="1747">
                  <c:v>2.4813549482316125E-2</c:v>
                </c:pt>
                <c:pt idx="1748">
                  <c:v>2.4800654527053941E-2</c:v>
                </c:pt>
                <c:pt idx="1749">
                  <c:v>2.4787624304935852E-2</c:v>
                </c:pt>
                <c:pt idx="1750">
                  <c:v>2.4774656854877137E-2</c:v>
                </c:pt>
                <c:pt idx="1751">
                  <c:v>2.476175217566683E-2</c:v>
                </c:pt>
                <c:pt idx="1752">
                  <c:v>2.4748861896249273E-2</c:v>
                </c:pt>
                <c:pt idx="1753">
                  <c:v>2.4736086365841636E-2</c:v>
                </c:pt>
                <c:pt idx="1754">
                  <c:v>2.4723373607330689E-2</c:v>
                </c:pt>
                <c:pt idx="1755">
                  <c:v>2.4710723619520907E-2</c:v>
                </c:pt>
                <c:pt idx="1756">
                  <c:v>2.4698136401225548E-2</c:v>
                </c:pt>
                <c:pt idx="1757">
                  <c:v>2.468564222111503E-2</c:v>
                </c:pt>
                <c:pt idx="1758">
                  <c:v>2.4673176904412203E-2</c:v>
                </c:pt>
                <c:pt idx="1759">
                  <c:v>2.4660774349077635E-2</c:v>
                </c:pt>
                <c:pt idx="1760">
                  <c:v>2.4648434553950705E-2</c:v>
                </c:pt>
                <c:pt idx="1761">
                  <c:v>2.4636141811268129E-2</c:v>
                </c:pt>
                <c:pt idx="1762">
                  <c:v>2.4623931185427134E-2</c:v>
                </c:pt>
                <c:pt idx="1763">
                  <c:v>2.4611783320946202E-2</c:v>
                </c:pt>
                <c:pt idx="1764">
                  <c:v>2.4591104423347099E-2</c:v>
                </c:pt>
                <c:pt idx="1765">
                  <c:v>2.4584252464259583E-2</c:v>
                </c:pt>
                <c:pt idx="1766">
                  <c:v>2.4574009769234181E-2</c:v>
                </c:pt>
                <c:pt idx="1767">
                  <c:v>2.456211822813165E-2</c:v>
                </c:pt>
                <c:pt idx="1768">
                  <c:v>2.4550289438020699E-2</c:v>
                </c:pt>
                <c:pt idx="1769">
                  <c:v>2.4538523397795921E-2</c:v>
                </c:pt>
                <c:pt idx="1770">
                  <c:v>2.4526820106357202E-2</c:v>
                </c:pt>
                <c:pt idx="1771">
                  <c:v>2.4515179562612371E-2</c:v>
                </c:pt>
                <c:pt idx="1772">
                  <c:v>2.4503601765473244E-2</c:v>
                </c:pt>
                <c:pt idx="1773">
                  <c:v>2.4492086713858694E-2</c:v>
                </c:pt>
                <c:pt idx="1774">
                  <c:v>2.4480801272898339E-2</c:v>
                </c:pt>
                <c:pt idx="1775">
                  <c:v>2.4469430276167034E-2</c:v>
                </c:pt>
                <c:pt idx="1776">
                  <c:v>2.4458122044331804E-2</c:v>
                </c:pt>
                <c:pt idx="1777">
                  <c:v>2.4446876576306637E-2</c:v>
                </c:pt>
                <c:pt idx="1778">
                  <c:v>2.4435548032116148E-2</c:v>
                </c:pt>
                <c:pt idx="1779">
                  <c:v>2.4424416892361519E-2</c:v>
                </c:pt>
                <c:pt idx="1780">
                  <c:v>2.4413348499715385E-2</c:v>
                </c:pt>
                <c:pt idx="1781">
                  <c:v>2.4402342853129838E-2</c:v>
                </c:pt>
                <c:pt idx="1782">
                  <c:v>2.4389969647321381E-2</c:v>
                </c:pt>
                <c:pt idx="1783">
                  <c:v>2.4380721748128116E-2</c:v>
                </c:pt>
                <c:pt idx="1784">
                  <c:v>2.4368305011919836E-2</c:v>
                </c:pt>
                <c:pt idx="1785">
                  <c:v>2.4359172200977525E-2</c:v>
                </c:pt>
                <c:pt idx="1786">
                  <c:v>2.4348255774959294E-2</c:v>
                </c:pt>
                <c:pt idx="1787">
                  <c:v>2.4337626583123526E-2</c:v>
                </c:pt>
                <c:pt idx="1788">
                  <c:v>2.4327060130197777E-2</c:v>
                </c:pt>
                <c:pt idx="1789">
                  <c:v>2.4316556415183949E-2</c:v>
                </c:pt>
                <c:pt idx="1790">
                  <c:v>2.4306396515699227E-2</c:v>
                </c:pt>
                <c:pt idx="1791">
                  <c:v>2.4296029630398487E-2</c:v>
                </c:pt>
                <c:pt idx="1792">
                  <c:v>2.428572549334778E-2</c:v>
                </c:pt>
                <c:pt idx="1793">
                  <c:v>2.4275484103556504E-2</c:v>
                </c:pt>
                <c:pt idx="1794">
                  <c:v>2.426530546004136E-2</c:v>
                </c:pt>
                <c:pt idx="1795">
                  <c:v>2.4254851566105774E-2</c:v>
                </c:pt>
                <c:pt idx="1796">
                  <c:v>2.4245136407940654E-2</c:v>
                </c:pt>
                <c:pt idx="1797">
                  <c:v>2.4235145997417284E-2</c:v>
                </c:pt>
                <c:pt idx="1798">
                  <c:v>2.4225218329298737E-2</c:v>
                </c:pt>
                <c:pt idx="1799">
                  <c:v>2.4214969634869372E-2</c:v>
                </c:pt>
                <c:pt idx="1800">
                  <c:v>2.4204894336889798E-2</c:v>
                </c:pt>
                <c:pt idx="1801">
                  <c:v>2.4195135744622277E-2</c:v>
                </c:pt>
                <c:pt idx="1802">
                  <c:v>2.4185439869062162E-2</c:v>
                </c:pt>
                <c:pt idx="1803">
                  <c:v>2.4175806709304987E-2</c:v>
                </c:pt>
                <c:pt idx="1804">
                  <c:v>2.4166382234548135E-2</c:v>
                </c:pt>
                <c:pt idx="1805">
                  <c:v>2.4156878349173627E-2</c:v>
                </c:pt>
                <c:pt idx="1806">
                  <c:v>2.4147437181285709E-2</c:v>
                </c:pt>
                <c:pt idx="1807">
                  <c:v>2.4138058729997615E-2</c:v>
                </c:pt>
                <c:pt idx="1808">
                  <c:v>2.4128742994428291E-2</c:v>
                </c:pt>
                <c:pt idx="1809">
                  <c:v>2.4119324732620746E-2</c:v>
                </c:pt>
                <c:pt idx="1810">
                  <c:v>2.4110130558609447E-2</c:v>
                </c:pt>
                <c:pt idx="1811">
                  <c:v>2.4100999093365386E-2</c:v>
                </c:pt>
                <c:pt idx="1812">
                  <c:v>2.4091930336035766E-2</c:v>
                </c:pt>
                <c:pt idx="1813">
                  <c:v>2.4083105021944957E-2</c:v>
                </c:pt>
                <c:pt idx="1814">
                  <c:v>2.4074165562519505E-2</c:v>
                </c:pt>
                <c:pt idx="1815">
                  <c:v>2.4065288812811909E-2</c:v>
                </c:pt>
                <c:pt idx="1816">
                  <c:v>2.4050217421276689E-2</c:v>
                </c:pt>
                <c:pt idx="1817">
                  <c:v>2.4042750831957994E-2</c:v>
                </c:pt>
                <c:pt idx="1818">
                  <c:v>2.4037597940153949E-2</c:v>
                </c:pt>
                <c:pt idx="1819">
                  <c:v>2.4028977072211345E-2</c:v>
                </c:pt>
                <c:pt idx="1820">
                  <c:v>2.4020418905454859E-2</c:v>
                </c:pt>
                <c:pt idx="1821">
                  <c:v>2.4012135932680322E-2</c:v>
                </c:pt>
                <c:pt idx="1822">
                  <c:v>2.4003490672310324E-2</c:v>
                </c:pt>
                <c:pt idx="1823">
                  <c:v>2.3995120604340333E-2</c:v>
                </c:pt>
                <c:pt idx="1824">
                  <c:v>2.3986813234395235E-2</c:v>
                </c:pt>
                <c:pt idx="1825">
                  <c:v>2.3979483674178154E-2</c:v>
                </c:pt>
                <c:pt idx="1826">
                  <c:v>2.3971317448932297E-2</c:v>
                </c:pt>
                <c:pt idx="1827">
                  <c:v>2.3963213936510779E-2</c:v>
                </c:pt>
                <c:pt idx="1828">
                  <c:v>2.3955173136140161E-2</c:v>
                </c:pt>
                <c:pt idx="1829">
                  <c:v>2.3942169888037448E-2</c:v>
                </c:pt>
                <c:pt idx="1830">
                  <c:v>2.3939279668485122E-2</c:v>
                </c:pt>
                <c:pt idx="1831">
                  <c:v>2.3931426999684504E-2</c:v>
                </c:pt>
                <c:pt idx="1832">
                  <c:v>2.392363703989938E-2</c:v>
                </c:pt>
                <c:pt idx="1833">
                  <c:v>2.3915909788386994E-2</c:v>
                </c:pt>
                <c:pt idx="1834">
                  <c:v>2.3904712972714445E-2</c:v>
                </c:pt>
                <c:pt idx="1835">
                  <c:v>2.3897134030870334E-2</c:v>
                </c:pt>
                <c:pt idx="1836">
                  <c:v>2.3893104276136456E-2</c:v>
                </c:pt>
                <c:pt idx="1837">
                  <c:v>2.3885627850394602E-2</c:v>
                </c:pt>
                <c:pt idx="1838">
                  <c:v>2.3878214129297682E-2</c:v>
                </c:pt>
                <c:pt idx="1839">
                  <c:v>2.3870863112136646E-2</c:v>
                </c:pt>
                <c:pt idx="1840">
                  <c:v>2.3863574798208484E-2</c:v>
                </c:pt>
                <c:pt idx="1841">
                  <c:v>2.3852682879584045E-2</c:v>
                </c:pt>
                <c:pt idx="1842">
                  <c:v>2.3849186277278521E-2</c:v>
                </c:pt>
                <c:pt idx="1843">
                  <c:v>2.384208606890182E-2</c:v>
                </c:pt>
                <c:pt idx="1844">
                  <c:v>2.3835048561011648E-2</c:v>
                </c:pt>
                <c:pt idx="1845">
                  <c:v>2.3828073752936982E-2</c:v>
                </c:pt>
                <c:pt idx="1846">
                  <c:v>2.3821161644011105E-2</c:v>
                </c:pt>
                <c:pt idx="1847">
                  <c:v>2.3813362461794208E-2</c:v>
                </c:pt>
                <c:pt idx="1848">
                  <c:v>2.3807525520972591E-2</c:v>
                </c:pt>
                <c:pt idx="1849">
                  <c:v>2.3800801505558078E-2</c:v>
                </c:pt>
                <c:pt idx="1850">
                  <c:v>2.3794140186689464E-2</c:v>
                </c:pt>
                <c:pt idx="1851">
                  <c:v>2.3787541563729423E-2</c:v>
                </c:pt>
                <c:pt idx="1852">
                  <c:v>2.3779995268721467E-2</c:v>
                </c:pt>
                <c:pt idx="1853">
                  <c:v>2.3773509878849738E-2</c:v>
                </c:pt>
                <c:pt idx="1854">
                  <c:v>2.3767087170457796E-2</c:v>
                </c:pt>
                <c:pt idx="1855">
                  <c:v>2.376072714294173E-2</c:v>
                </c:pt>
                <c:pt idx="1856">
                  <c:v>2.3755488865735266E-2</c:v>
                </c:pt>
                <c:pt idx="1857">
                  <c:v>2.3749266405213069E-2</c:v>
                </c:pt>
                <c:pt idx="1858">
                  <c:v>2.3743468613216127E-2</c:v>
                </c:pt>
                <c:pt idx="1859">
                  <c:v>2.3737009558457797E-2</c:v>
                </c:pt>
                <c:pt idx="1860">
                  <c:v>2.3729867197804851E-2</c:v>
                </c:pt>
                <c:pt idx="1861">
                  <c:v>2.3723883243207962E-2</c:v>
                </c:pt>
                <c:pt idx="1862">
                  <c:v>2.3717961965430412E-2</c:v>
                </c:pt>
                <c:pt idx="1863">
                  <c:v>2.3712103363915726E-2</c:v>
                </c:pt>
                <c:pt idx="1864">
                  <c:v>2.3706307438112691E-2</c:v>
                </c:pt>
                <c:pt idx="1865">
                  <c:v>2.3702134184755058E-2</c:v>
                </c:pt>
                <c:pt idx="1866">
                  <c:v>2.3696085314357039E-2</c:v>
                </c:pt>
                <c:pt idx="1867">
                  <c:v>2.3690489744347537E-2</c:v>
                </c:pt>
                <c:pt idx="1868">
                  <c:v>2.3681013986175704E-2</c:v>
                </c:pt>
                <c:pt idx="1869">
                  <c:v>2.3675163175923272E-2</c:v>
                </c:pt>
                <c:pt idx="1870">
                  <c:v>2.3670544421632595E-2</c:v>
                </c:pt>
                <c:pt idx="1871">
                  <c:v>2.3665214070190163E-2</c:v>
                </c:pt>
                <c:pt idx="1872">
                  <c:v>2.3659946390055434E-2</c:v>
                </c:pt>
                <c:pt idx="1873">
                  <c:v>2.3654741380736057E-2</c:v>
                </c:pt>
                <c:pt idx="1874">
                  <c:v>2.3649599041740556E-2</c:v>
                </c:pt>
                <c:pt idx="1875">
                  <c:v>2.3644519372588432E-2</c:v>
                </c:pt>
                <c:pt idx="1876">
                  <c:v>2.3639502372800953E-2</c:v>
                </c:pt>
                <c:pt idx="1877">
                  <c:v>2.3635429877923612E-2</c:v>
                </c:pt>
                <c:pt idx="1878">
                  <c:v>2.3630546530685727E-2</c:v>
                </c:pt>
                <c:pt idx="1879">
                  <c:v>2.3625725859661623E-2</c:v>
                </c:pt>
                <c:pt idx="1880">
                  <c:v>2.3620967864392106E-2</c:v>
                </c:pt>
                <c:pt idx="1881">
                  <c:v>2.3616272544426668E-2</c:v>
                </c:pt>
                <c:pt idx="1882">
                  <c:v>2.3611177942293282E-2</c:v>
                </c:pt>
                <c:pt idx="1883">
                  <c:v>2.3606603793116694E-2</c:v>
                </c:pt>
                <c:pt idx="1884">
                  <c:v>2.3600814830459262E-2</c:v>
                </c:pt>
                <c:pt idx="1885">
                  <c:v>2.3597643503955126E-2</c:v>
                </c:pt>
                <c:pt idx="1886">
                  <c:v>2.3593736058758162E-2</c:v>
                </c:pt>
                <c:pt idx="1887">
                  <c:v>2.3589416781460596E-2</c:v>
                </c:pt>
                <c:pt idx="1888">
                  <c:v>2.3585160176471245E-2</c:v>
                </c:pt>
                <c:pt idx="1889">
                  <c:v>2.3580966243386514E-2</c:v>
                </c:pt>
                <c:pt idx="1890">
                  <c:v>2.3575753816293083E-2</c:v>
                </c:pt>
                <c:pt idx="1891">
                  <c:v>2.357111453263246E-2</c:v>
                </c:pt>
                <c:pt idx="1892">
                  <c:v>2.3567688784078993E-2</c:v>
                </c:pt>
                <c:pt idx="1893">
                  <c:v>2.356375026745796E-2</c:v>
                </c:pt>
                <c:pt idx="1894">
                  <c:v>2.3559325839247927E-2</c:v>
                </c:pt>
                <c:pt idx="1895">
                  <c:v>2.3557595394144079E-2</c:v>
                </c:pt>
                <c:pt idx="1896">
                  <c:v>2.3552302077149402E-2</c:v>
                </c:pt>
                <c:pt idx="1897">
                  <c:v>2.3548627410791678E-2</c:v>
                </c:pt>
                <c:pt idx="1898">
                  <c:v>2.3545015412868311E-2</c:v>
                </c:pt>
                <c:pt idx="1899">
                  <c:v>2.3541466083038701E-2</c:v>
                </c:pt>
                <c:pt idx="1900">
                  <c:v>2.353797942096399E-2</c:v>
                </c:pt>
                <c:pt idx="1901">
                  <c:v>2.3534555426314444E-2</c:v>
                </c:pt>
                <c:pt idx="1902">
                  <c:v>2.353119409876336E-2</c:v>
                </c:pt>
                <c:pt idx="1903">
                  <c:v>2.3526241379825827E-2</c:v>
                </c:pt>
                <c:pt idx="1904">
                  <c:v>2.3522992590328071E-2</c:v>
                </c:pt>
                <c:pt idx="1905">
                  <c:v>2.3519806454756563E-2</c:v>
                </c:pt>
                <c:pt idx="1906">
                  <c:v>2.3516682972815846E-2</c:v>
                </c:pt>
                <c:pt idx="1907">
                  <c:v>2.3513622144212678E-2</c:v>
                </c:pt>
                <c:pt idx="1908">
                  <c:v>2.3511196253045357E-2</c:v>
                </c:pt>
                <c:pt idx="1909">
                  <c:v>2.3508265015136257E-2</c:v>
                </c:pt>
                <c:pt idx="1910">
                  <c:v>2.3505396433796757E-2</c:v>
                </c:pt>
                <c:pt idx="1911">
                  <c:v>2.3502590508757627E-2</c:v>
                </c:pt>
                <c:pt idx="1912">
                  <c:v>2.3499257791464528E-2</c:v>
                </c:pt>
                <c:pt idx="1913">
                  <c:v>2.3496572877090605E-2</c:v>
                </c:pt>
                <c:pt idx="1914">
                  <c:v>2.3493950614176393E-2</c:v>
                </c:pt>
                <c:pt idx="1915">
                  <c:v>2.3491391002476342E-2</c:v>
                </c:pt>
                <c:pt idx="1916">
                  <c:v>2.3489500719043939E-2</c:v>
                </c:pt>
                <c:pt idx="1917">
                  <c:v>2.3487070726477651E-2</c:v>
                </c:pt>
                <c:pt idx="1918">
                  <c:v>2.3484703388490472E-2</c:v>
                </c:pt>
                <c:pt idx="1919">
                  <c:v>2.3482398704859721E-2</c:v>
                </c:pt>
                <c:pt idx="1920">
                  <c:v>2.3479841500053569E-2</c:v>
                </c:pt>
                <c:pt idx="1921">
                  <c:v>2.3477042150615839E-2</c:v>
                </c:pt>
                <c:pt idx="1922">
                  <c:v>2.3474930040990081E-2</c:v>
                </c:pt>
                <c:pt idx="1923">
                  <c:v>2.3472880580803105E-2</c:v>
                </c:pt>
                <c:pt idx="1924">
                  <c:v>2.3470893769863249E-2</c:v>
                </c:pt>
                <c:pt idx="1925">
                  <c:v>2.3468969607984579E-2</c:v>
                </c:pt>
                <c:pt idx="1926">
                  <c:v>2.3467108094987792E-2</c:v>
                </c:pt>
                <c:pt idx="1927">
                  <c:v>2.3465309230699768E-2</c:v>
                </c:pt>
                <c:pt idx="1928">
                  <c:v>2.3463573014951358E-2</c:v>
                </c:pt>
                <c:pt idx="1929">
                  <c:v>2.3465222635815949E-2</c:v>
                </c:pt>
                <c:pt idx="1930">
                  <c:v>2.3463633576249008E-2</c:v>
                </c:pt>
                <c:pt idx="1931">
                  <c:v>2.3462107185033006E-2</c:v>
                </c:pt>
                <c:pt idx="1932">
                  <c:v>2.346064346202225E-2</c:v>
                </c:pt>
                <c:pt idx="1933">
                  <c:v>2.3457194611472245E-2</c:v>
                </c:pt>
                <c:pt idx="1934">
                  <c:v>2.3455843058317823E-2</c:v>
                </c:pt>
                <c:pt idx="1935">
                  <c:v>2.3454554160801021E-2</c:v>
                </c:pt>
                <c:pt idx="1936">
                  <c:v>2.3453327918798655E-2</c:v>
                </c:pt>
                <c:pt idx="1937">
                  <c:v>2.3452164332196285E-2</c:v>
                </c:pt>
                <c:pt idx="1938">
                  <c:v>2.3453177148821003E-2</c:v>
                </c:pt>
                <c:pt idx="1939">
                  <c:v>2.3452152099650299E-2</c:v>
                </c:pt>
                <c:pt idx="1940">
                  <c:v>2.3450342861745178E-2</c:v>
                </c:pt>
                <c:pt idx="1941">
                  <c:v>2.3450290002964422E-2</c:v>
                </c:pt>
                <c:pt idx="1942">
                  <c:v>2.3447286226533488E-2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254080"/>
        <c:axId val="720255616"/>
      </c:lineChart>
      <c:dateAx>
        <c:axId val="720254080"/>
        <c:scaling>
          <c:orientation val="minMax"/>
          <c:max val="4307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556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20255616"/>
        <c:scaling>
          <c:orientation val="minMax"/>
          <c:max val="3.0000000000000001E-3"/>
          <c:min val="-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2025408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IMMFRACheck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157162</xdr:colOff>
      <xdr:row>19</xdr:row>
      <xdr:rowOff>123825</xdr:rowOff>
    </xdr:from>
    <xdr:to>
      <xdr:col>9</xdr:col>
      <xdr:colOff>286702</xdr:colOff>
      <xdr:row>69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38100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IMM FRA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171450</xdr:colOff>
      <xdr:row>20</xdr:row>
      <xdr:rowOff>0</xdr:rowOff>
    </xdr:from>
    <xdr:to>
      <xdr:col>9</xdr:col>
      <xdr:colOff>300990</xdr:colOff>
      <xdr:row>42</xdr:row>
      <xdr:rowOff>57150</xdr:rowOff>
    </xdr:to>
    <xdr:graphicFrame macro="">
      <xdr:nvGraphicFramePr>
        <xdr:cNvPr id="13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K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Stibor"/>
      <sheetName val="StiborSwapForBasisCalc"/>
      <sheetName val="Deposits"/>
      <sheetName val="FRA3M"/>
      <sheetName val="OIS Short"/>
      <sheetName val="OIS"/>
      <sheetName val="Swaps3M"/>
      <sheetName val="BasisSwap3M6M"/>
      <sheetName val="BasisSwap1M3M"/>
    </sheetNames>
    <definedNames>
      <definedName name="TriggerCounter" refersTo="='General Settings'!$D$7"/>
    </definedNames>
    <sheetDataSet>
      <sheetData sheetId="0">
        <row r="7">
          <cell r="D7">
            <v>17</v>
          </cell>
        </row>
      </sheetData>
      <sheetData sheetId="1">
        <row r="7">
          <cell r="D7">
            <v>2</v>
          </cell>
        </row>
      </sheetData>
      <sheetData sheetId="2">
        <row r="7">
          <cell r="D7" t="str">
            <v>SekiborSwapForBasisCalc30M</v>
          </cell>
        </row>
      </sheetData>
      <sheetData sheetId="3">
        <row r="7">
          <cell r="D7" t="str">
            <v>SEK1MD_Quote#0000</v>
          </cell>
        </row>
      </sheetData>
      <sheetData sheetId="4">
        <row r="7">
          <cell r="D7" t="str">
            <v>SEK3F3_Quote</v>
          </cell>
        </row>
      </sheetData>
      <sheetData sheetId="5">
        <row r="7">
          <cell r="D7" t="str">
            <v>SEKOIS3W_Quote</v>
          </cell>
        </row>
      </sheetData>
      <sheetData sheetId="6">
        <row r="7">
          <cell r="D7" t="str">
            <v>SEKOIS14M_Quote</v>
          </cell>
        </row>
      </sheetData>
      <sheetData sheetId="7">
        <row r="7">
          <cell r="D7" t="str">
            <v>3S</v>
          </cell>
        </row>
      </sheetData>
      <sheetData sheetId="8">
        <row r="7">
          <cell r="D7" t="str">
            <v>6S</v>
          </cell>
        </row>
      </sheetData>
      <sheetData sheetId="9">
        <row r="7">
          <cell r="D7" t="str">
            <v>3S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12" width="19.28515625" style="5" bestFit="1" customWidth="1"/>
    <col min="13" max="14" width="2.7109375" style="5" customWidth="1"/>
    <col min="15" max="16384" width="9.140625" style="5"/>
  </cols>
  <sheetData>
    <row r="1" spans="2:13" s="1" customFormat="1" ht="12" thickBot="1" x14ac:dyDescent="0.25">
      <c r="B1" s="1" t="str">
        <f>_xll.qlxlVersion(TRUE)</f>
        <v>QuantLibXL 1.7.0 - MS VC++ (version unknown) - Multithreaded Dynamic Runtime library - Release Configuration - Sep 24 2015 16:08:28</v>
      </c>
    </row>
    <row r="2" spans="2:13" ht="19.5" x14ac:dyDescent="0.35">
      <c r="B2" s="2" t="s">
        <v>19</v>
      </c>
      <c r="C2" s="3"/>
      <c r="D2" s="3"/>
      <c r="E2" s="4"/>
      <c r="G2" s="34" t="s">
        <v>115</v>
      </c>
      <c r="H2" s="35"/>
      <c r="I2" s="35"/>
      <c r="J2" s="35"/>
      <c r="K2" s="35"/>
      <c r="L2" s="35"/>
      <c r="M2" s="36"/>
    </row>
    <row r="3" spans="2:13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8"/>
    </row>
    <row r="4" spans="2:13" s="1" customFormat="1" ht="11.25" customHeight="1" x14ac:dyDescent="0.2">
      <c r="B4" s="6"/>
      <c r="C4" s="26" t="s">
        <v>2</v>
      </c>
      <c r="D4" s="9"/>
      <c r="E4" s="8"/>
      <c r="G4" s="6"/>
      <c r="H4" s="134" t="s">
        <v>116</v>
      </c>
      <c r="I4" s="37" t="str">
        <f>Currency&amp;"ON"</f>
        <v>SEKON</v>
      </c>
      <c r="J4" s="37" t="str">
        <f>Currency&amp;"1M"</f>
        <v>SEK1M</v>
      </c>
      <c r="K4" s="37" t="str">
        <f>Currency&amp;"3M"</f>
        <v>SEK3M</v>
      </c>
      <c r="L4" s="37" t="str">
        <f>Currency&amp;"6M"</f>
        <v>SEK6M</v>
      </c>
      <c r="M4" s="8"/>
    </row>
    <row r="5" spans="2:13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17</v>
      </c>
      <c r="J5" s="23"/>
      <c r="K5" s="23">
        <f>COUNTA(_xll.ohPack(_xll.ohFilter(Check3M,Flag3M)))</f>
        <v>27</v>
      </c>
      <c r="L5" s="23"/>
      <c r="M5" s="8"/>
    </row>
    <row r="6" spans="2:13" s="1" customFormat="1" ht="11.25" customHeight="1" x14ac:dyDescent="0.2">
      <c r="B6" s="6"/>
      <c r="C6" s="27" t="s">
        <v>20</v>
      </c>
      <c r="D6" s="21">
        <f>_xll.qlSettingsEvaluationDate(Trigger)</f>
        <v>42335</v>
      </c>
      <c r="E6" s="8"/>
      <c r="G6" s="6"/>
      <c r="H6" s="29" t="s">
        <v>24</v>
      </c>
      <c r="I6" s="17">
        <f>COUNTIF(CheckON,TRUE)</f>
        <v>17</v>
      </c>
      <c r="J6" s="17"/>
      <c r="K6" s="17">
        <f>COUNTIF(Check3M,TRUE)</f>
        <v>27</v>
      </c>
      <c r="L6" s="17"/>
      <c r="M6" s="8"/>
    </row>
    <row r="7" spans="2:13" s="1" customFormat="1" ht="11.25" customHeight="1" x14ac:dyDescent="0.2">
      <c r="B7" s="6"/>
      <c r="C7" s="28" t="s">
        <v>21</v>
      </c>
      <c r="D7" s="10">
        <f>[1]!TriggerCounter</f>
        <v>17</v>
      </c>
      <c r="E7" s="8"/>
      <c r="G7" s="24"/>
      <c r="H7" s="26" t="s">
        <v>25</v>
      </c>
      <c r="I7" s="105">
        <f>I5-I6</f>
        <v>0</v>
      </c>
      <c r="J7" s="105"/>
      <c r="K7" s="105">
        <f>K5-K6</f>
        <v>0</v>
      </c>
      <c r="L7" s="105"/>
      <c r="M7" s="25"/>
    </row>
    <row r="8" spans="2:13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3"/>
    </row>
    <row r="9" spans="2:13" ht="11.25" customHeight="1" thickBot="1" x14ac:dyDescent="0.3">
      <c r="G9" s="1"/>
      <c r="H9" s="1"/>
      <c r="I9" s="1"/>
      <c r="J9" s="1"/>
      <c r="K9" s="1"/>
      <c r="L9" s="1"/>
      <c r="M9" s="1"/>
    </row>
    <row r="10" spans="2:13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14"/>
    </row>
    <row r="11" spans="2:13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8"/>
    </row>
    <row r="12" spans="2:13" s="1" customFormat="1" ht="11.25" customHeight="1" x14ac:dyDescent="0.2">
      <c r="B12" s="6"/>
      <c r="C12" s="27" t="s">
        <v>5</v>
      </c>
      <c r="D12" s="15" t="s">
        <v>121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8"/>
    </row>
    <row r="13" spans="2:13" s="1" customFormat="1" ht="11.25" customHeight="1" x14ac:dyDescent="0.2">
      <c r="B13" s="6"/>
      <c r="C13" s="29" t="s">
        <v>22</v>
      </c>
      <c r="D13" s="17">
        <v>2</v>
      </c>
      <c r="E13" s="8" t="s">
        <v>27</v>
      </c>
      <c r="G13" s="6"/>
      <c r="H13" s="32" t="s">
        <v>7</v>
      </c>
      <c r="I13" s="22" t="s">
        <v>118</v>
      </c>
      <c r="J13" s="22" t="s">
        <v>118</v>
      </c>
      <c r="K13" s="22" t="s">
        <v>118</v>
      </c>
      <c r="L13" s="22" t="s">
        <v>118</v>
      </c>
      <c r="M13" s="8"/>
    </row>
    <row r="14" spans="2:13" s="1" customFormat="1" ht="11.25" customHeight="1" x14ac:dyDescent="0.2">
      <c r="B14" s="6"/>
      <c r="C14" s="29" t="s">
        <v>23</v>
      </c>
      <c r="D14" s="16" t="s">
        <v>122</v>
      </c>
      <c r="E14" s="8" t="s">
        <v>27</v>
      </c>
      <c r="G14" s="6"/>
      <c r="H14" s="46"/>
      <c r="I14" s="46"/>
      <c r="J14" s="46"/>
      <c r="K14" s="46"/>
      <c r="L14" s="46"/>
      <c r="M14" s="8"/>
    </row>
    <row r="15" spans="2:13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PROPER(Currency)&amp;I13&amp;I12</f>
        <v>SekiborON</v>
      </c>
      <c r="J15" s="47" t="str">
        <f>PROPER(Currency)&amp;J13&amp;J12</f>
        <v>Sekibor1M</v>
      </c>
      <c r="K15" s="47" t="str">
        <f>PROPER(Currency)&amp;K13&amp;K12</f>
        <v>Sekibor3M</v>
      </c>
      <c r="L15" s="47" t="str">
        <f>PROPER(Currency)&amp;L13&amp;L12</f>
        <v>Sekibor6M</v>
      </c>
      <c r="M15" s="8"/>
    </row>
    <row r="16" spans="2:13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1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8"/>
    </row>
    <row r="17" spans="1:13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8"/>
    </row>
    <row r="18" spans="1:13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8"/>
    </row>
    <row r="19" spans="1:13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8"/>
    </row>
    <row r="20" spans="1:13" s="1" customFormat="1" ht="16.5" x14ac:dyDescent="0.3">
      <c r="B20" s="2" t="s">
        <v>113</v>
      </c>
      <c r="C20" s="3"/>
      <c r="D20" s="3"/>
      <c r="E20" s="14"/>
      <c r="G20" s="6"/>
      <c r="H20" s="45"/>
      <c r="I20" s="45"/>
      <c r="J20" s="45"/>
      <c r="K20" s="45"/>
      <c r="L20" s="45"/>
      <c r="M20" s="8"/>
    </row>
    <row r="21" spans="1:13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7" t="str">
        <f>_xll.qlIborIndex(,I13,"1D",I16,Currency,Calendar,I17,I18,I19,I4,Permanent,Trigger,ObjectOverwrite)</f>
        <v>obj_00243#0001</v>
      </c>
      <c r="J21" s="47" t="str">
        <f>_xll.qlIborIndex(,J13,"1D",J16,Currency,Calendar,J17,J18,J19,J4,Permanent,Trigger,ObjectOverwrite)</f>
        <v>obj_00245#0001</v>
      </c>
      <c r="K21" s="47" t="str">
        <f>_xll.qlIborIndex(,K13,"1D",K16,Currency,Calendar,K17,K18,K19,K4,Permanent,Trigger,ObjectOverwrite)</f>
        <v>obj_00246#0001</v>
      </c>
      <c r="L21" s="47" t="str">
        <f>_xll.qlIborIndex(,L13,"1D",L16,Currency,Calendar,L17,L18,L19,L4,Permanent,Trigger,ObjectOverwrite)</f>
        <v>obj_00244#0001</v>
      </c>
      <c r="M21" s="8"/>
    </row>
    <row r="22" spans="1:13" ht="11.25" customHeight="1" x14ac:dyDescent="0.25">
      <c r="B22" s="6"/>
      <c r="C22" s="27" t="s">
        <v>123</v>
      </c>
      <c r="D22" s="124">
        <v>5.0000000000000001E-4</v>
      </c>
      <c r="E22" s="8"/>
      <c r="G22" s="6"/>
      <c r="H22" s="27" t="s">
        <v>34</v>
      </c>
      <c r="I22" s="23">
        <f>_xll.qlInterestRateIndexFixingDays(ONIndex1M,Trigger)</f>
        <v>2</v>
      </c>
      <c r="J22" s="23">
        <f>_xll.qlInterestRateIndexFixingDays(ONIndex1M,Trigger)</f>
        <v>2</v>
      </c>
      <c r="K22" s="23">
        <f>_xll.qlInterestRateIndexFixingDays(ONIndex3M,Trigger)</f>
        <v>2</v>
      </c>
      <c r="L22" s="23">
        <f>_xll.qlInterestRateIndexFixingDays(ONIndex6M,Trigger)</f>
        <v>2</v>
      </c>
      <c r="M22" s="8"/>
    </row>
    <row r="23" spans="1:13" ht="11.25" customHeight="1" x14ac:dyDescent="0.25">
      <c r="B23" s="6"/>
      <c r="C23" s="32" t="s">
        <v>53</v>
      </c>
      <c r="D23" s="125">
        <v>5.0000000000000001E-4</v>
      </c>
      <c r="E23" s="8"/>
      <c r="G23" s="6"/>
      <c r="H23" s="29" t="s">
        <v>35</v>
      </c>
      <c r="I23" s="16" t="str">
        <f>_xll.qlIborIndexBusinessDayConv(ONIndex1M,Trigger)</f>
        <v>Modified Following</v>
      </c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8"/>
    </row>
    <row r="24" spans="1:13" ht="11.25" customHeight="1" x14ac:dyDescent="0.25">
      <c r="B24" s="6"/>
      <c r="C24" s="27" t="s">
        <v>124</v>
      </c>
      <c r="D24" s="133">
        <v>5.0000000000000001E-4</v>
      </c>
      <c r="E24" s="8"/>
      <c r="G24" s="6"/>
      <c r="H24" s="29" t="s">
        <v>36</v>
      </c>
      <c r="I24" s="16" t="b">
        <f>_xll.qlIborIndexEndOfMonth(ONIndex1M,Trigger)</f>
        <v>1</v>
      </c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8"/>
    </row>
    <row r="25" spans="1:13" ht="11.25" customHeight="1" x14ac:dyDescent="0.25">
      <c r="B25" s="6"/>
      <c r="C25" s="32" t="s">
        <v>114</v>
      </c>
      <c r="D25" s="125">
        <v>5.0000000000000001E-4</v>
      </c>
      <c r="E25" s="8"/>
      <c r="G25" s="6"/>
      <c r="H25" s="32" t="s">
        <v>37</v>
      </c>
      <c r="I25" s="22" t="str">
        <f>_xll.qlInterestRateIndexDayCounter(ONIndex1M,Trigger)</f>
        <v>Actual/360</v>
      </c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8"/>
    </row>
    <row r="26" spans="1:13" ht="11.25" customHeight="1" thickBot="1" x14ac:dyDescent="0.3">
      <c r="B26" s="11"/>
      <c r="C26" s="12"/>
      <c r="D26" s="12"/>
      <c r="E26" s="13"/>
      <c r="G26" s="11"/>
      <c r="H26" s="12"/>
      <c r="I26" s="12"/>
      <c r="J26" s="12"/>
      <c r="K26" s="12"/>
      <c r="L26" s="12"/>
      <c r="M26" s="13"/>
    </row>
    <row r="27" spans="1:13" ht="11.25" customHeight="1" x14ac:dyDescent="0.25"/>
    <row r="28" spans="1:13" ht="11.25" customHeight="1" x14ac:dyDescent="0.25"/>
    <row r="29" spans="1:13" ht="11.25" customHeight="1" x14ac:dyDescent="0.25"/>
    <row r="30" spans="1:13" ht="11.25" customHeight="1" x14ac:dyDescent="0.25"/>
    <row r="31" spans="1:13" ht="11.25" customHeight="1" x14ac:dyDescent="0.25"/>
    <row r="32" spans="1:13" ht="11.25" customHeight="1" x14ac:dyDescent="0.25"/>
    <row r="33" ht="11.25" customHeight="1" x14ac:dyDescent="0.25"/>
  </sheetData>
  <conditionalFormatting sqref="I7:L7">
    <cfRule type="cellIs" dxfId="6" priority="1" operator="notEqual">
      <formula>0</formula>
    </cfRule>
    <cfRule type="cellIs" dxfId="5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"EUR,USD,GBP,JPY,CHF,AUD,CNY,CNH,HKD,RMB,SEK,PLN,HUF,CZK"</formula1>
    </dataValidation>
    <dataValidation type="list" allowBlank="1" showInputMessage="1" showErrorMessage="1" sqref="D14">
      <formula1>"NullCalendar,Australia,China,HongKong::HKEx,Sweden,CzechRepublic::PSE,Poland,Hungary,SouthKorea::KRX,Israel::Settlement"</formula1>
    </dataValidation>
  </dataValidations>
  <pageMargins left="0.7" right="0.7" top="0.75" bottom="0.75" header="0.3" footer="0.3"/>
  <pageSetup paperSize="9" orientation="portrait" r:id="rId1"/>
  <ignoredErrors>
    <ignoredError sqref="I16:L20 J25 J22 K22:L25 J23:J24 I4:L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68"/>
  <sheetViews>
    <sheetView showGridLines="0" topLeftCell="A17" zoomScaleNormal="100" zoomScaleSheetLayoutView="110" workbookViewId="0">
      <selection activeCell="A17" sqref="A17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5.140625" style="62" hidden="1" customWidth="1" outlineLevel="1"/>
    <col min="31" max="31" width="9.140625" style="62" collapsed="1"/>
    <col min="32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172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42308</v>
      </c>
      <c r="E3" s="73">
        <f t="shared" ref="E3:E9" si="0">EDATE(SettlementDate,$B3)</f>
        <v>42705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-4.8908558446791872E-3</v>
      </c>
      <c r="H3" s="53">
        <f>IF(G3&gt;=0,ROUNDDOWN(G3*10,2)/10,ROUNDUP(G3*10,2)/10)</f>
        <v>-5.0000000000000001E-3</v>
      </c>
      <c r="I3" s="82">
        <f>MAX(_xll.ohPack(Data!$F$4:INDEX(FwdON,MATCH(E3+1,SettlementDates,1),1)))</f>
        <v>-3.9982880820188527E-3</v>
      </c>
      <c r="J3" s="53">
        <f t="shared" ref="J3:J9" si="2">IF(I3-G3&gt;1%,(QUOTIENT(I3*10000,50)+1)*0.5%,(QUOTIENT(I3*10000,10)+1)*0.1%)</f>
        <v>-2E-3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173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43070</v>
      </c>
      <c r="F4" s="77">
        <f t="shared" si="1"/>
        <v>3</v>
      </c>
      <c r="G4" s="83">
        <f>MIN(_xll.ohPack(Data!$F$4:INDEX(FwdON,MATCH(E4+1,SettlementDates,1),1)))</f>
        <v>-4.8908558446791872E-3</v>
      </c>
      <c r="H4" s="54">
        <f t="shared" ref="H4:H9" si="4">IF(G4&gt;=0,ROUNDDOWN(G4*10,2)/10,ROUNDUP(G4*10,2)/10)</f>
        <v>-5.0000000000000001E-3</v>
      </c>
      <c r="I4" s="83">
        <f>MAX(_xll.ohPack(Data!$F$4:INDEX(FwdON,MATCH(E4+1,SettlementDates,1),1)))</f>
        <v>-7.2453206726219577E-4</v>
      </c>
      <c r="J4" s="54">
        <f t="shared" si="2"/>
        <v>1E-3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173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44166</v>
      </c>
      <c r="F5" s="77">
        <f t="shared" si="1"/>
        <v>6</v>
      </c>
      <c r="G5" s="83">
        <f>MIN(_xll.ohPack(Data!$F$4:INDEX(FwdON,MATCH(E5+1,SettlementDates,1),1)))</f>
        <v>-4.8908558446791872E-3</v>
      </c>
      <c r="H5" s="54">
        <f t="shared" si="4"/>
        <v>-5.0000000000000001E-3</v>
      </c>
      <c r="I5" s="83">
        <f>MAX(_xll.ohPack(Data!$F$4:INDEX(FwdON,MATCH(E5+1,SettlementDates,1),1)))</f>
        <v>1.4994402576533616E-2</v>
      </c>
      <c r="J5" s="54">
        <f t="shared" si="2"/>
        <v>1.4999999999999999E-2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173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45992</v>
      </c>
      <c r="F6" s="77">
        <f t="shared" si="1"/>
        <v>6</v>
      </c>
      <c r="G6" s="83">
        <f>MIN(_xll.ohPack(Data!$F$4:INDEX(FwdON,MATCH(E6+1,SettlementDates,1),1)))</f>
        <v>-4.8908558446791872E-3</v>
      </c>
      <c r="H6" s="54">
        <f t="shared" si="4"/>
        <v>-5.0000000000000001E-3</v>
      </c>
      <c r="I6" s="83">
        <f>MAX(_xll.ohPack(Data!$F$4:INDEX(FwdON,MATCH(E6+1,SettlementDates,1),1)))</f>
        <v>2.583603462904982E-2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173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49644</v>
      </c>
      <c r="F7" s="77">
        <f t="shared" si="1"/>
        <v>12</v>
      </c>
      <c r="G7" s="83">
        <f>MIN(_xll.ohPack(Data!$F$4:INDEX(FwdON,MATCH(E7+1,SettlementDates,1),1)))</f>
        <v>-4.8908558446791872E-3</v>
      </c>
      <c r="H7" s="54">
        <f t="shared" si="4"/>
        <v>-5.0000000000000001E-3</v>
      </c>
      <c r="I7" s="83">
        <f>MAX(_xll.ohPack(Data!$F$4:INDEX(FwdON,MATCH(E7+1,SettlementDates,1),1)))</f>
        <v>3.0793895809129168E-2</v>
      </c>
      <c r="J7" s="54">
        <f t="shared" si="2"/>
        <v>3.5000000000000003E-2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173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53297</v>
      </c>
      <c r="F8" s="77">
        <f t="shared" si="1"/>
        <v>36</v>
      </c>
      <c r="G8" s="83">
        <f>MIN(_xll.ohPack(Data!$F$4:INDEX(FwdON,MATCH(E8+1,SettlementDates,1),1)))</f>
        <v>-4.8908558446791872E-3</v>
      </c>
      <c r="H8" s="54">
        <f t="shared" si="4"/>
        <v>-5.0000000000000001E-3</v>
      </c>
      <c r="I8" s="83">
        <f>MAX(_xll.ohPack(Data!$F$4:INDEX(FwdON,MATCH(E8+1,SettlementDates,1),1)))</f>
        <v>3.0793895809129168E-2</v>
      </c>
      <c r="J8" s="54">
        <f t="shared" si="2"/>
        <v>3.5000000000000003E-2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174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64254</v>
      </c>
      <c r="F9" s="77">
        <f t="shared" si="1"/>
        <v>60</v>
      </c>
      <c r="G9" s="84">
        <f>MIN(_xll.ohPack(Data!$F$4:INDEX(FwdON,MATCH(E9+1,SettlementDates,1),1)))</f>
        <v>-4.8908558446791872E-3</v>
      </c>
      <c r="H9" s="55">
        <f t="shared" si="4"/>
        <v>-5.0000000000000001E-3</v>
      </c>
      <c r="I9" s="84">
        <f>MAX(_xll.ohPack(Data!$F$4:INDEX(FwdON,MATCH(E9+1,SettlementDates,1),1)))</f>
        <v>3.0793895809129168E-2</v>
      </c>
      <c r="J9" s="55">
        <f t="shared" si="2"/>
        <v>3.5000000000000003E-2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172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173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173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173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173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173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174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0" collapsed="1" x14ac:dyDescent="0.2">
      <c r="P17" s="63"/>
      <c r="Q17" s="63"/>
      <c r="S17" s="63"/>
      <c r="T17" s="63"/>
      <c r="U17" s="63"/>
      <c r="V17" s="63"/>
      <c r="Y17" s="63"/>
    </row>
    <row r="18" spans="3:30" x14ac:dyDescent="0.2">
      <c r="C18" s="62"/>
      <c r="M18" s="106" t="s">
        <v>117</v>
      </c>
      <c r="P18" s="63"/>
      <c r="Q18" s="63"/>
      <c r="S18" s="63"/>
      <c r="T18" s="63"/>
      <c r="V18" s="63"/>
      <c r="Y18" s="63"/>
      <c r="AA18" s="61"/>
    </row>
    <row r="19" spans="3:30" x14ac:dyDescent="0.2">
      <c r="M19" s="99"/>
      <c r="P19" s="63"/>
      <c r="Q19" s="63"/>
      <c r="S19" s="63"/>
      <c r="T19" s="63"/>
      <c r="V19" s="63"/>
      <c r="Y19" s="63"/>
      <c r="AA19" s="85"/>
    </row>
    <row r="20" spans="3:30" x14ac:dyDescent="0.2">
      <c r="P20" s="63"/>
      <c r="Q20" s="63"/>
      <c r="S20" s="63"/>
      <c r="T20" s="63"/>
      <c r="U20" s="63"/>
      <c r="V20" s="63"/>
      <c r="Y20" s="63"/>
    </row>
    <row r="21" spans="3:30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0" x14ac:dyDescent="0.2">
      <c r="J22" s="62"/>
      <c r="K22" s="62"/>
      <c r="L22" s="62"/>
      <c r="M22" s="97" t="s">
        <v>54</v>
      </c>
      <c r="N22" s="97"/>
      <c r="O22" s="97" t="s">
        <v>18</v>
      </c>
      <c r="P22" s="98" t="s">
        <v>55</v>
      </c>
      <c r="Q22" s="98" t="s">
        <v>112</v>
      </c>
      <c r="R22" s="97" t="s">
        <v>16</v>
      </c>
      <c r="S22" s="97" t="s">
        <v>15</v>
      </c>
      <c r="T22" s="98" t="s">
        <v>56</v>
      </c>
      <c r="U22" s="98" t="s">
        <v>58</v>
      </c>
      <c r="V22" s="97" t="s">
        <v>0</v>
      </c>
      <c r="W22" s="97" t="s">
        <v>104</v>
      </c>
      <c r="X22" s="100" t="s">
        <v>119</v>
      </c>
      <c r="Y22" s="100" t="s">
        <v>59</v>
      </c>
      <c r="AA22" s="102" t="s">
        <v>103</v>
      </c>
      <c r="AC22" s="101" t="s">
        <v>100</v>
      </c>
      <c r="AD22" s="102" t="s">
        <v>109</v>
      </c>
    </row>
    <row r="23" spans="3:30" hidden="1" outlineLevel="1" x14ac:dyDescent="0.2">
      <c r="J23" s="62"/>
      <c r="K23" s="62"/>
      <c r="L23" s="62"/>
      <c r="M23" s="93" t="s">
        <v>123</v>
      </c>
      <c r="N23" s="93" t="s">
        <v>53</v>
      </c>
      <c r="O23" s="93" t="s">
        <v>60</v>
      </c>
      <c r="P23" s="93" t="str">
        <f t="shared" ref="P23:P54" si="5">Currency&amp;N23&amp;O23&amp;QuoteSuffix</f>
        <v>SEKOISSW_Quote</v>
      </c>
      <c r="Q23" s="136"/>
      <c r="R23" s="103">
        <f t="shared" ref="R23:R34" si="6">EvaluationDate</f>
        <v>42335</v>
      </c>
      <c r="S23" s="103">
        <f>_xll.qlSwapStartDate(AA23)</f>
        <v>42339</v>
      </c>
      <c r="T23" s="103">
        <f>_xll.qlSwapMaturityDate(AA23)</f>
        <v>42346</v>
      </c>
      <c r="U23" s="95">
        <f>_xll.qlOvernightIndexedSwapFairRate(AA23,_xll.ohTrigger(Trigger,TriggerON,InterestRatesTrigger))</f>
        <v>-4.0024833542969982E-3</v>
      </c>
      <c r="V23" s="95" t="e">
        <f>_xll.qlQuoteValue(P23,_xll.ohTrigger(Trigger,TriggerON,InterestRatesTrigger))</f>
        <v>#NUM!</v>
      </c>
      <c r="W23" s="95" t="b">
        <f t="shared" ref="W23:W33" si="7">NOT(ISERROR(V23))</f>
        <v>0</v>
      </c>
      <c r="X23" s="147" t="e">
        <f>(U23-V23)*10000</f>
        <v>#NUM!</v>
      </c>
      <c r="Y23" s="52" t="e">
        <f>ABS(X23/10000)&lt;=ABS('General Settings'!$D$22)</f>
        <v>#NUM!</v>
      </c>
      <c r="AA23" s="50" t="str">
        <f>_xll.qlMakeOIS(,SettlementDays,IF(O23="SW","1W",O23),IndexON,,FwdStart,DayCountConv,,Permanent,Trigger,ObjectOverwrite)</f>
        <v>obj_0020a#0001</v>
      </c>
      <c r="AC23" s="68" t="s">
        <v>101</v>
      </c>
      <c r="AD23" s="51" t="s">
        <v>102</v>
      </c>
    </row>
    <row r="24" spans="3:30" hidden="1" outlineLevel="1" x14ac:dyDescent="0.2">
      <c r="M24" s="93" t="s">
        <v>123</v>
      </c>
      <c r="N24" s="93" t="s">
        <v>53</v>
      </c>
      <c r="O24" s="93" t="s">
        <v>61</v>
      </c>
      <c r="P24" s="93" t="str">
        <f t="shared" si="5"/>
        <v>SEKOIS2W_Quote</v>
      </c>
      <c r="Q24" s="136"/>
      <c r="R24" s="103">
        <f t="shared" si="6"/>
        <v>42335</v>
      </c>
      <c r="S24" s="103">
        <f>_xll.qlSwapStartDate(AA24)</f>
        <v>42339</v>
      </c>
      <c r="T24" s="103">
        <f>_xll.qlSwapMaturityDate(AA24)</f>
        <v>42353</v>
      </c>
      <c r="U24" s="95">
        <f>_xll.qlOvernightIndexedSwapFairRate(AA24,_xll.ohTrigger(Trigger,TriggerON,InterestRatesTrigger))</f>
        <v>-4.0153596929551729E-3</v>
      </c>
      <c r="V24" s="95" t="e">
        <f>_xll.qlQuoteValue(P24,_xll.ohTrigger(Trigger,TriggerON,InterestRatesTrigger))</f>
        <v>#NUM!</v>
      </c>
      <c r="W24" s="95" t="b">
        <f t="shared" si="7"/>
        <v>0</v>
      </c>
      <c r="X24" s="147" t="e">
        <f t="shared" ref="X24:X65" si="8">(U24-V24)*10000</f>
        <v>#NUM!</v>
      </c>
      <c r="Y24" s="50" t="e">
        <f>ABS(X24/10000)&lt;=ABS('General Settings'!$D$22)</f>
        <v>#NUM!</v>
      </c>
      <c r="AA24" s="50" t="str">
        <f>_xll.qlMakeOIS(,SettlementDays,IF(O24="SW","1W",O24),IndexON,,FwdStart,DayCountConv,,Permanent,Trigger,ObjectOverwrite)</f>
        <v>obj_001f9#0001</v>
      </c>
    </row>
    <row r="25" spans="3:30" hidden="1" outlineLevel="1" x14ac:dyDescent="0.2">
      <c r="M25" s="93" t="s">
        <v>123</v>
      </c>
      <c r="N25" s="93" t="s">
        <v>53</v>
      </c>
      <c r="O25" s="93" t="s">
        <v>62</v>
      </c>
      <c r="P25" s="93" t="str">
        <f t="shared" si="5"/>
        <v>SEKOIS3W_Quote</v>
      </c>
      <c r="Q25" s="136"/>
      <c r="R25" s="103">
        <f t="shared" si="6"/>
        <v>42335</v>
      </c>
      <c r="S25" s="103">
        <f>_xll.qlSwapStartDate(AA25)</f>
        <v>42339</v>
      </c>
      <c r="T25" s="103">
        <f>_xll.qlSwapMaturityDate(AA25)</f>
        <v>42360</v>
      </c>
      <c r="U25" s="95">
        <f>_xll.qlOvernightIndexedSwapFairRate(AA25,_xll.ohTrigger(Trigger,TriggerON,InterestRatesTrigger))</f>
        <v>-4.0369213669119329E-3</v>
      </c>
      <c r="V25" s="95" t="e">
        <f>_xll.qlQuoteValue(P25,_xll.ohTrigger(Trigger,TriggerON,InterestRatesTrigger))</f>
        <v>#NUM!</v>
      </c>
      <c r="W25" s="95" t="b">
        <f t="shared" si="7"/>
        <v>0</v>
      </c>
      <c r="X25" s="147" t="e">
        <f t="shared" si="8"/>
        <v>#NUM!</v>
      </c>
      <c r="Y25" s="50" t="e">
        <f>ABS(X25/10000)&lt;=ABS('General Settings'!$D$22)</f>
        <v>#NUM!</v>
      </c>
      <c r="AA25" s="50" t="str">
        <f>_xll.qlMakeOIS(,SettlementDays,IF(O25="SW","1W",O25),IndexON,,FwdStart,DayCountConv,,Permanent,Trigger,ObjectOverwrite)</f>
        <v>obj_001fd#0001</v>
      </c>
    </row>
    <row r="26" spans="3:30" collapsed="1" x14ac:dyDescent="0.2">
      <c r="M26" s="107" t="s">
        <v>123</v>
      </c>
      <c r="N26" s="107" t="s">
        <v>53</v>
      </c>
      <c r="O26" s="107" t="s">
        <v>30</v>
      </c>
      <c r="P26" s="107" t="str">
        <f t="shared" si="5"/>
        <v>SEKOIS1M_Quote</v>
      </c>
      <c r="Q26" s="136"/>
      <c r="R26" s="108">
        <f t="shared" si="6"/>
        <v>42335</v>
      </c>
      <c r="S26" s="108">
        <f>_xll.qlSwapStartDate(AA26)</f>
        <v>42339</v>
      </c>
      <c r="T26" s="108">
        <f>_xll.qlSwapMaturityDate(AA26)</f>
        <v>42373</v>
      </c>
      <c r="U26" s="109">
        <f>_xll.qlOvernightIndexedSwapFairRate(AA26,_xll.ohTrigger(Trigger,TriggerON,InterestRatesTrigger))</f>
        <v>-4.0999999999998208E-3</v>
      </c>
      <c r="V26" s="109">
        <f>_xll.qlQuoteValue(P26,_xll.ohTrigger(Trigger,TriggerON,InterestRatesTrigger))</f>
        <v>-4.1000000000000003E-3</v>
      </c>
      <c r="W26" s="109" t="b">
        <f t="shared" si="7"/>
        <v>1</v>
      </c>
      <c r="X26" s="146">
        <f t="shared" si="8"/>
        <v>1.7954387976359953E-12</v>
      </c>
      <c r="Y26" s="50" t="b">
        <f>ABS(X26/10000)&lt;=ABS('General Settings'!$D$22)</f>
        <v>1</v>
      </c>
      <c r="AA26" s="50" t="str">
        <f>_xll.qlMakeOIS(,SettlementDays,IF(O26="SW","1W",O26),IndexON,,FwdStart,DayCountConv,,Permanent,Trigger,ObjectOverwrite)</f>
        <v>obj_00200#0001</v>
      </c>
    </row>
    <row r="27" spans="3:30" x14ac:dyDescent="0.2">
      <c r="M27" s="107" t="s">
        <v>123</v>
      </c>
      <c r="N27" s="107" t="s">
        <v>53</v>
      </c>
      <c r="O27" s="107" t="s">
        <v>63</v>
      </c>
      <c r="P27" s="107" t="str">
        <f t="shared" si="5"/>
        <v>SEKOIS2M_Quote</v>
      </c>
      <c r="Q27" s="136"/>
      <c r="R27" s="108">
        <f t="shared" si="6"/>
        <v>42335</v>
      </c>
      <c r="S27" s="108">
        <f>_xll.qlSwapStartDate(AA27)</f>
        <v>42339</v>
      </c>
      <c r="T27" s="108">
        <f>_xll.qlSwapMaturityDate(AA27)</f>
        <v>42401</v>
      </c>
      <c r="U27" s="109">
        <f>_xll.qlOvernightIndexedSwapFairRate(AA27,_xll.ohTrigger(Trigger,TriggerON,InterestRatesTrigger))</f>
        <v>-4.2499999999994773E-3</v>
      </c>
      <c r="V27" s="109">
        <f>_xll.qlQuoteValue(P27,_xll.ohTrigger(Trigger,TriggerON,InterestRatesTrigger))</f>
        <v>-4.2500000000000003E-3</v>
      </c>
      <c r="W27" s="109" t="b">
        <f t="shared" si="7"/>
        <v>1</v>
      </c>
      <c r="X27" s="146">
        <f t="shared" si="8"/>
        <v>5.2301912800700734E-12</v>
      </c>
      <c r="Y27" s="50" t="b">
        <f>ABS(X27/10000)&lt;=ABS('General Settings'!$D$22)</f>
        <v>1</v>
      </c>
      <c r="AA27" s="50" t="str">
        <f>_xll.qlMakeOIS(,SettlementDays,IF(O27="SW","1W",O27),IndexON,,FwdStart,DayCountConv,,Permanent,Trigger,ObjectOverwrite)</f>
        <v>obj_00204#0001</v>
      </c>
    </row>
    <row r="28" spans="3:30" x14ac:dyDescent="0.2">
      <c r="M28" s="107" t="s">
        <v>123</v>
      </c>
      <c r="N28" s="107" t="s">
        <v>53</v>
      </c>
      <c r="O28" s="107" t="s">
        <v>31</v>
      </c>
      <c r="P28" s="107" t="str">
        <f t="shared" si="5"/>
        <v>SEKOIS3M_Quote</v>
      </c>
      <c r="Q28" s="136"/>
      <c r="R28" s="108">
        <f t="shared" si="6"/>
        <v>42335</v>
      </c>
      <c r="S28" s="108">
        <f>_xll.qlSwapStartDate(AA28)</f>
        <v>42339</v>
      </c>
      <c r="T28" s="108">
        <f>_xll.qlSwapMaturityDate(AA28)</f>
        <v>42430</v>
      </c>
      <c r="U28" s="109">
        <f>_xll.qlOvernightIndexedSwapFairRate(AA28,_xll.ohTrigger(Trigger,TriggerON,InterestRatesTrigger))</f>
        <v>-4.3000000000000607E-3</v>
      </c>
      <c r="V28" s="109">
        <f>_xll.qlQuoteValue(P28,_xll.ohTrigger(Trigger,TriggerON,InterestRatesTrigger))</f>
        <v>-4.3000000000000009E-3</v>
      </c>
      <c r="W28" s="109" t="b">
        <f t="shared" si="7"/>
        <v>1</v>
      </c>
      <c r="X28" s="146">
        <f t="shared" si="8"/>
        <v>-5.9847959921199845E-13</v>
      </c>
      <c r="Y28" s="50" t="b">
        <f>ABS(X28/10000)&lt;=ABS('General Settings'!$D$22)</f>
        <v>1</v>
      </c>
      <c r="AA28" s="50" t="str">
        <f>_xll.qlMakeOIS(,SettlementDays,IF(O28="SW","1W",O28),IndexON,,FwdStart,DayCountConv,,Permanent,Trigger,ObjectOverwrite)</f>
        <v>obj_001f7#0001</v>
      </c>
    </row>
    <row r="29" spans="3:30" x14ac:dyDescent="0.2">
      <c r="M29" s="93" t="s">
        <v>123</v>
      </c>
      <c r="N29" s="93" t="s">
        <v>53</v>
      </c>
      <c r="O29" s="93" t="s">
        <v>64</v>
      </c>
      <c r="P29" s="93" t="str">
        <f t="shared" si="5"/>
        <v>SEKOIS4M_Quote</v>
      </c>
      <c r="Q29" s="136"/>
      <c r="R29" s="103">
        <f t="shared" si="6"/>
        <v>42335</v>
      </c>
      <c r="S29" s="103">
        <f>_xll.qlSwapStartDate(AA29)</f>
        <v>42339</v>
      </c>
      <c r="T29" s="103">
        <f>_xll.qlSwapMaturityDate(AA29)</f>
        <v>42461</v>
      </c>
      <c r="U29" s="95">
        <f>_xll.qlOvernightIndexedSwapFairRate(AA29,_xll.ohTrigger(Trigger,TriggerON,InterestRatesTrigger))</f>
        <v>-4.3800405001746196E-3</v>
      </c>
      <c r="V29" s="95" t="e">
        <f>_xll.qlQuoteValue(P29,_xll.ohTrigger(Trigger,TriggerON,InterestRatesTrigger))</f>
        <v>#NUM!</v>
      </c>
      <c r="W29" s="95" t="b">
        <f t="shared" si="7"/>
        <v>0</v>
      </c>
      <c r="X29" s="147" t="e">
        <f t="shared" si="8"/>
        <v>#NUM!</v>
      </c>
      <c r="Y29" s="50" t="e">
        <f>ABS(X29/10000)&lt;=ABS('General Settings'!$D$22)</f>
        <v>#NUM!</v>
      </c>
      <c r="AA29" s="50" t="str">
        <f>_xll.qlMakeOIS(,SettlementDays,IF(O29="SW","1W",O29),IndexON,,FwdStart,DayCountConv,,Permanent,Trigger,ObjectOverwrite)</f>
        <v>obj_00205#0001</v>
      </c>
    </row>
    <row r="30" spans="3:30" x14ac:dyDescent="0.2">
      <c r="M30" s="93" t="s">
        <v>123</v>
      </c>
      <c r="N30" s="93" t="s">
        <v>53</v>
      </c>
      <c r="O30" s="93" t="s">
        <v>65</v>
      </c>
      <c r="P30" s="93" t="str">
        <f t="shared" si="5"/>
        <v>SEKOIS5M_Quote</v>
      </c>
      <c r="Q30" s="136"/>
      <c r="R30" s="103">
        <f t="shared" si="6"/>
        <v>42335</v>
      </c>
      <c r="S30" s="103">
        <f>_xll.qlSwapStartDate(AA30)</f>
        <v>42339</v>
      </c>
      <c r="T30" s="103">
        <f>_xll.qlSwapMaturityDate(AA30)</f>
        <v>42492</v>
      </c>
      <c r="U30" s="95">
        <f>_xll.qlOvernightIndexedSwapFairRate(AA30,_xll.ohTrigger(Trigger,TriggerON,InterestRatesTrigger))</f>
        <v>-4.4577609949019281E-3</v>
      </c>
      <c r="V30" s="95" t="e">
        <f>_xll.qlQuoteValue(P30,_xll.ohTrigger(Trigger,TriggerON,InterestRatesTrigger))</f>
        <v>#NUM!</v>
      </c>
      <c r="W30" s="95" t="b">
        <f t="shared" si="7"/>
        <v>0</v>
      </c>
      <c r="X30" s="147" t="e">
        <f t="shared" si="8"/>
        <v>#NUM!</v>
      </c>
      <c r="Y30" s="50" t="e">
        <f>ABS(X30/10000)&lt;=ABS('General Settings'!$D$22)</f>
        <v>#NUM!</v>
      </c>
      <c r="AA30" s="50" t="str">
        <f>_xll.qlMakeOIS(,SettlementDays,IF(O30="SW","1W",O30),IndexON,,FwdStart,DayCountConv,,Permanent,Trigger,ObjectOverwrite)</f>
        <v>obj_001fc#0001</v>
      </c>
    </row>
    <row r="31" spans="3:30" x14ac:dyDescent="0.2">
      <c r="M31" s="107" t="s">
        <v>123</v>
      </c>
      <c r="N31" s="107" t="s">
        <v>53</v>
      </c>
      <c r="O31" s="107" t="s">
        <v>32</v>
      </c>
      <c r="P31" s="107" t="str">
        <f t="shared" si="5"/>
        <v>SEKOIS6M_Quote</v>
      </c>
      <c r="Q31" s="136"/>
      <c r="R31" s="108">
        <f t="shared" si="6"/>
        <v>42335</v>
      </c>
      <c r="S31" s="108">
        <f>_xll.qlSwapStartDate(AA31)</f>
        <v>42339</v>
      </c>
      <c r="T31" s="108">
        <f>_xll.qlSwapMaturityDate(AA31)</f>
        <v>42522</v>
      </c>
      <c r="U31" s="109">
        <f>_xll.qlOvernightIndexedSwapFairRate(AA31,_xll.ohTrigger(Trigger,TriggerON,InterestRatesTrigger))</f>
        <v>-4.4999999999999953E-3</v>
      </c>
      <c r="V31" s="109">
        <f>_xll.qlQuoteValue(P31,_xll.ohTrigger(Trigger,TriggerON,InterestRatesTrigger))</f>
        <v>-4.5000000000000005E-3</v>
      </c>
      <c r="W31" s="109" t="b">
        <f t="shared" si="7"/>
        <v>1</v>
      </c>
      <c r="X31" s="146">
        <f t="shared" si="8"/>
        <v>5.2041704279304213E-14</v>
      </c>
      <c r="Y31" s="50" t="b">
        <f>ABS(X31/10000)&lt;=ABS('General Settings'!$D$22)</f>
        <v>1</v>
      </c>
      <c r="AA31" s="50" t="str">
        <f>_xll.qlMakeOIS(,SettlementDays,IF(O31="SW","1W",O31),IndexON,,FwdStart,DayCountConv,,Permanent,Trigger,ObjectOverwrite)</f>
        <v>obj_001f6#0001</v>
      </c>
    </row>
    <row r="32" spans="3:30" hidden="1" outlineLevel="1" x14ac:dyDescent="0.2">
      <c r="M32" s="93" t="s">
        <v>123</v>
      </c>
      <c r="N32" s="93" t="s">
        <v>53</v>
      </c>
      <c r="O32" s="93" t="s">
        <v>66</v>
      </c>
      <c r="P32" s="93" t="str">
        <f t="shared" si="5"/>
        <v>SEKOIS7M_Quote</v>
      </c>
      <c r="Q32" s="136"/>
      <c r="R32" s="103">
        <f t="shared" si="6"/>
        <v>42335</v>
      </c>
      <c r="S32" s="103">
        <f>_xll.qlSwapStartDate(AA32)</f>
        <v>42339</v>
      </c>
      <c r="T32" s="103">
        <f>_xll.qlSwapMaturityDate(AA32)</f>
        <v>42552</v>
      </c>
      <c r="U32" s="95">
        <f>_xll.qlOvernightIndexedSwapFairRate(AA32,_xll.ohTrigger(Trigger,TriggerON,InterestRatesTrigger))</f>
        <v>-4.5049464876467347E-3</v>
      </c>
      <c r="V32" s="95" t="e">
        <f>_xll.qlQuoteValue(P32,_xll.ohTrigger(Trigger,TriggerON,InterestRatesTrigger))</f>
        <v>#NUM!</v>
      </c>
      <c r="W32" s="95" t="b">
        <f t="shared" si="7"/>
        <v>0</v>
      </c>
      <c r="X32" s="147" t="e">
        <f t="shared" si="8"/>
        <v>#NUM!</v>
      </c>
      <c r="Y32" s="50" t="e">
        <f>ABS(X32/10000)&lt;=ABS('General Settings'!$D$22)</f>
        <v>#NUM!</v>
      </c>
      <c r="AA32" s="50" t="str">
        <f>_xll.qlMakeOIS(,SettlementDays,IF(O32="SW","1W",O32),IndexON,,FwdStart,DayCountConv,,Permanent,Trigger,ObjectOverwrite)</f>
        <v>obj_001fb#0001</v>
      </c>
    </row>
    <row r="33" spans="13:27" hidden="1" outlineLevel="1" x14ac:dyDescent="0.2">
      <c r="M33" s="93" t="s">
        <v>123</v>
      </c>
      <c r="N33" s="93" t="s">
        <v>53</v>
      </c>
      <c r="O33" s="93" t="s">
        <v>67</v>
      </c>
      <c r="P33" s="93" t="str">
        <f t="shared" si="5"/>
        <v>SEKOIS8M_Quote</v>
      </c>
      <c r="Q33" s="136"/>
      <c r="R33" s="103">
        <f t="shared" si="6"/>
        <v>42335</v>
      </c>
      <c r="S33" s="103">
        <f>_xll.qlSwapStartDate(AA33)</f>
        <v>42339</v>
      </c>
      <c r="T33" s="103">
        <f>_xll.qlSwapMaturityDate(AA33)</f>
        <v>42583</v>
      </c>
      <c r="U33" s="95">
        <f>_xll.qlOvernightIndexedSwapFairRate(AA33,_xll.ohTrigger(Trigger,TriggerON,InterestRatesTrigger))</f>
        <v>-4.4977562908302248E-3</v>
      </c>
      <c r="V33" s="95" t="e">
        <f>_xll.qlQuoteValue(P33,_xll.ohTrigger(Trigger,TriggerON,InterestRatesTrigger))</f>
        <v>#NUM!</v>
      </c>
      <c r="W33" s="95" t="b">
        <f t="shared" si="7"/>
        <v>0</v>
      </c>
      <c r="X33" s="147" t="e">
        <f t="shared" si="8"/>
        <v>#NUM!</v>
      </c>
      <c r="Y33" s="50" t="e">
        <f>ABS(X33/10000)&lt;=ABS('General Settings'!$D$22)</f>
        <v>#NUM!</v>
      </c>
      <c r="AA33" s="50" t="str">
        <f>_xll.qlMakeOIS(,SettlementDays,IF(O33="SW","1W",O33),IndexON,,FwdStart,DayCountConv,,Permanent,Trigger,ObjectOverwrite)</f>
        <v>obj_001fe#0001</v>
      </c>
    </row>
    <row r="34" spans="13:27" collapsed="1" x14ac:dyDescent="0.2">
      <c r="M34" s="107" t="s">
        <v>123</v>
      </c>
      <c r="N34" s="107" t="s">
        <v>53</v>
      </c>
      <c r="O34" s="107" t="s">
        <v>68</v>
      </c>
      <c r="P34" s="107" t="str">
        <f t="shared" si="5"/>
        <v>SEKOIS9M_Quote</v>
      </c>
      <c r="Q34" s="136"/>
      <c r="R34" s="108">
        <f t="shared" si="6"/>
        <v>42335</v>
      </c>
      <c r="S34" s="108">
        <f>_xll.qlSwapStartDate(AA34)</f>
        <v>42339</v>
      </c>
      <c r="T34" s="108">
        <f>_xll.qlSwapMaturityDate(AA34)</f>
        <v>42614</v>
      </c>
      <c r="U34" s="109">
        <f>_xll.qlOvernightIndexedSwapFairRate(AA34,_xll.ohTrigger(Trigger,TriggerON,InterestRatesTrigger))</f>
        <v>-4.5000000000001211E-3</v>
      </c>
      <c r="V34" s="109">
        <f>_xll.qlQuoteValue(P34,_xll.ohTrigger(Trigger,TriggerON,InterestRatesTrigger))</f>
        <v>-4.5000000000000005E-3</v>
      </c>
      <c r="W34" s="109" t="b">
        <f t="shared" ref="W34" si="9">NOT(ISERROR(V34))</f>
        <v>1</v>
      </c>
      <c r="X34" s="146">
        <f t="shared" si="8"/>
        <v>-1.2056328158038809E-12</v>
      </c>
      <c r="Y34" s="50" t="b">
        <f>ABS(X34/10000)&lt;=ABS('General Settings'!$D$22)</f>
        <v>1</v>
      </c>
      <c r="AA34" s="50" t="str">
        <f>_xll.qlMakeOIS(,SettlementDays,IF(O34="SW","1W",O34),IndexON,,FwdStart,DayCountConv,,Permanent,Trigger,ObjectOverwrite)</f>
        <v>obj_00202#0001</v>
      </c>
    </row>
    <row r="35" spans="13:27" hidden="1" outlineLevel="1" x14ac:dyDescent="0.2">
      <c r="M35" s="93" t="s">
        <v>123</v>
      </c>
      <c r="N35" s="93" t="s">
        <v>53</v>
      </c>
      <c r="O35" s="93" t="s">
        <v>69</v>
      </c>
      <c r="P35" s="93" t="str">
        <f t="shared" si="5"/>
        <v>SEKOIS10M_Quote</v>
      </c>
      <c r="Q35" s="136"/>
      <c r="R35" s="103">
        <f t="shared" ref="R35:R77" si="10">EvaluationDate</f>
        <v>42335</v>
      </c>
      <c r="S35" s="103">
        <f>_xll.qlSwapStartDate(AA35)</f>
        <v>42339</v>
      </c>
      <c r="T35" s="103">
        <f>_xll.qlSwapMaturityDate(AA35)</f>
        <v>42646</v>
      </c>
      <c r="U35" s="95">
        <f>_xll.qlOvernightIndexedSwapFairRate(AA35,_xll.ohTrigger(Trigger,TriggerON,InterestRatesTrigger))</f>
        <v>-4.5201732364307055E-3</v>
      </c>
      <c r="V35" s="95" t="e">
        <f>_xll.qlQuoteValue(P35,_xll.ohTrigger(Trigger,TriggerON,InterestRatesTrigger))</f>
        <v>#NUM!</v>
      </c>
      <c r="W35" s="95" t="b">
        <f t="shared" ref="W35:W65" si="11">NOT(ISERROR(V35))</f>
        <v>0</v>
      </c>
      <c r="X35" s="147" t="e">
        <f t="shared" si="8"/>
        <v>#NUM!</v>
      </c>
      <c r="Y35" s="50" t="e">
        <f>ABS(X35/10000)&lt;=ABS('General Settings'!$D$22)</f>
        <v>#NUM!</v>
      </c>
      <c r="AA35" s="50" t="str">
        <f>_xll.qlMakeOIS(,SettlementDays,IF(O35="SW","1W",O35),IndexON,,FwdStart,DayCountConv,,Permanent,Trigger,ObjectOverwrite)</f>
        <v>obj_00207#0001</v>
      </c>
    </row>
    <row r="36" spans="13:27" hidden="1" outlineLevel="1" x14ac:dyDescent="0.2">
      <c r="M36" s="93" t="s">
        <v>123</v>
      </c>
      <c r="N36" s="93" t="s">
        <v>53</v>
      </c>
      <c r="O36" s="93" t="s">
        <v>70</v>
      </c>
      <c r="P36" s="93" t="str">
        <f t="shared" si="5"/>
        <v>SEKOIS11M_Quote</v>
      </c>
      <c r="Q36" s="136"/>
      <c r="R36" s="103">
        <f t="shared" si="10"/>
        <v>42335</v>
      </c>
      <c r="S36" s="103">
        <f>_xll.qlSwapStartDate(AA36)</f>
        <v>42339</v>
      </c>
      <c r="T36" s="103">
        <f>_xll.qlSwapMaturityDate(AA36)</f>
        <v>42675</v>
      </c>
      <c r="U36" s="95">
        <f>_xll.qlOvernightIndexedSwapFairRate(AA36,_xll.ohTrigger(Trigger,TriggerON,InterestRatesTrigger))</f>
        <v>-4.5403695990842942E-3</v>
      </c>
      <c r="V36" s="95" t="e">
        <f>_xll.qlQuoteValue(P36,_xll.ohTrigger(Trigger,TriggerON,InterestRatesTrigger))</f>
        <v>#NUM!</v>
      </c>
      <c r="W36" s="95" t="b">
        <f t="shared" si="11"/>
        <v>0</v>
      </c>
      <c r="X36" s="147" t="e">
        <f t="shared" si="8"/>
        <v>#NUM!</v>
      </c>
      <c r="Y36" s="50" t="e">
        <f>ABS(X36/10000)&lt;=ABS('General Settings'!$D$22)</f>
        <v>#NUM!</v>
      </c>
      <c r="AA36" s="50" t="str">
        <f>_xll.qlMakeOIS(,SettlementDays,IF(O36="SW","1W",O36),IndexON,,FwdStart,DayCountConv,,Permanent,Trigger,ObjectOverwrite)</f>
        <v>obj_00215#0001</v>
      </c>
    </row>
    <row r="37" spans="13:27" collapsed="1" x14ac:dyDescent="0.2">
      <c r="M37" s="94" t="s">
        <v>123</v>
      </c>
      <c r="N37" s="94" t="s">
        <v>53</v>
      </c>
      <c r="O37" s="94" t="s">
        <v>105</v>
      </c>
      <c r="P37" s="94" t="str">
        <f t="shared" si="5"/>
        <v>SEKOIS12M_Quote</v>
      </c>
      <c r="Q37" s="137"/>
      <c r="R37" s="104">
        <f t="shared" si="10"/>
        <v>42335</v>
      </c>
      <c r="S37" s="104">
        <f>_xll.qlSwapStartDate(AA37)</f>
        <v>42339</v>
      </c>
      <c r="T37" s="104">
        <f>_xll.qlSwapMaturityDate(AA37)</f>
        <v>42705</v>
      </c>
      <c r="U37" s="96">
        <f>_xll.qlOvernightIndexedSwapFairRate(AA37,_xll.ohTrigger(Trigger,TriggerON,InterestRatesTrigger))</f>
        <v>-4.5500000000013065E-3</v>
      </c>
      <c r="V37" s="96" t="e">
        <f>_xll.qlQuoteValue(P37,_xll.ohTrigger(Trigger,TriggerON,InterestRatesTrigger))</f>
        <v>#NUM!</v>
      </c>
      <c r="W37" s="96" t="b">
        <f t="shared" si="11"/>
        <v>0</v>
      </c>
      <c r="X37" s="171" t="e">
        <f t="shared" si="8"/>
        <v>#NUM!</v>
      </c>
      <c r="Y37" s="51" t="e">
        <f>ABS(X37/10000)&lt;=ABS('General Settings'!$D$22)</f>
        <v>#NUM!</v>
      </c>
      <c r="AA37" s="51" t="str">
        <f>_xll.qlMakeOIS(,SettlementDays,IF(O37="SW","1W",O37),IndexON,,FwdStart,DayCountConv,,Permanent,Trigger,ObjectOverwrite)</f>
        <v>obj_0022d#0001</v>
      </c>
    </row>
    <row r="38" spans="13:27" x14ac:dyDescent="0.2">
      <c r="M38" s="93" t="s">
        <v>53</v>
      </c>
      <c r="N38" s="93" t="s">
        <v>53</v>
      </c>
      <c r="O38" s="93" t="s">
        <v>33</v>
      </c>
      <c r="P38" s="93" t="str">
        <f t="shared" si="5"/>
        <v>SEKOIS1Y_Quote</v>
      </c>
      <c r="Q38" s="136"/>
      <c r="R38" s="103">
        <f t="shared" si="10"/>
        <v>42335</v>
      </c>
      <c r="S38" s="103">
        <f>_xll.qlSwapStartDate(AA38)</f>
        <v>42339</v>
      </c>
      <c r="T38" s="103">
        <f>_xll.qlSwapMaturityDate(AA38)</f>
        <v>42705</v>
      </c>
      <c r="U38" s="95">
        <f>_xll.qlOvernightIndexedSwapFairRate(AA38,_xll.ohTrigger(Trigger,TriggerON,InterestRatesTrigger))</f>
        <v>-4.5500000000013065E-3</v>
      </c>
      <c r="V38" s="95">
        <f>_xll.qlQuoteValue(P38,_xll.ohTrigger(Trigger,TriggerON,InterestRatesTrigger))</f>
        <v>-4.5499999999999994E-3</v>
      </c>
      <c r="W38" s="95" t="b">
        <f t="shared" si="11"/>
        <v>1</v>
      </c>
      <c r="X38" s="147">
        <f t="shared" si="8"/>
        <v>-1.3071141391485241E-11</v>
      </c>
      <c r="Y38" s="50" t="b">
        <f>ABS(X38/10000)&lt;=ABS('General Settings'!$D$23)</f>
        <v>1</v>
      </c>
      <c r="AA38" s="50" t="str">
        <f>_xll.qlMakeOIS(,SettlementDays,IF(O38="SW","1W",O38),IndexON,,FwdStart,DayCountConv,,Permanent,Trigger,ObjectOverwrite)</f>
        <v>obj_00210#0001</v>
      </c>
    </row>
    <row r="39" spans="13:27" hidden="1" outlineLevel="1" x14ac:dyDescent="0.2">
      <c r="M39" s="93" t="s">
        <v>53</v>
      </c>
      <c r="N39" s="93" t="s">
        <v>53</v>
      </c>
      <c r="O39" s="93" t="s">
        <v>71</v>
      </c>
      <c r="P39" s="93" t="str">
        <f t="shared" si="5"/>
        <v>SEKOIS13M_Quote</v>
      </c>
      <c r="Q39" s="136"/>
      <c r="R39" s="103">
        <f t="shared" si="10"/>
        <v>42335</v>
      </c>
      <c r="S39" s="103">
        <f>_xll.qlSwapStartDate(AA39)</f>
        <v>42339</v>
      </c>
      <c r="T39" s="103">
        <f>_xll.qlSwapMaturityDate(AA39)</f>
        <v>42737</v>
      </c>
      <c r="U39" s="95">
        <f>_xll.qlOvernightIndexedSwapFairRate(AA39,_xll.ohTrigger(Trigger,TriggerON,InterestRatesTrigger))</f>
        <v>-4.5414832732985572E-3</v>
      </c>
      <c r="V39" s="95" t="e">
        <f>_xll.qlQuoteValue(P39,_xll.ohTrigger(Trigger,TriggerON,InterestRatesTrigger))</f>
        <v>#NUM!</v>
      </c>
      <c r="W39" s="95" t="b">
        <f t="shared" si="11"/>
        <v>0</v>
      </c>
      <c r="X39" s="147" t="e">
        <f t="shared" si="8"/>
        <v>#NUM!</v>
      </c>
      <c r="Y39" s="50" t="e">
        <f>ABS(X39/10000)&lt;=ABS('General Settings'!$D$23)</f>
        <v>#NUM!</v>
      </c>
      <c r="AA39" s="50" t="str">
        <f>_xll.qlMakeOIS(,SettlementDays,IF(O39="SW","1W",O39),IndexON,,FwdStart,DayCountConv,,Permanent,Trigger,ObjectOverwrite)</f>
        <v>obj_00237#0001</v>
      </c>
    </row>
    <row r="40" spans="13:27" hidden="1" outlineLevel="1" x14ac:dyDescent="0.2">
      <c r="M40" s="93" t="s">
        <v>53</v>
      </c>
      <c r="N40" s="93" t="s">
        <v>53</v>
      </c>
      <c r="O40" s="93" t="s">
        <v>72</v>
      </c>
      <c r="P40" s="93" t="str">
        <f t="shared" si="5"/>
        <v>SEKOIS14M_Quote</v>
      </c>
      <c r="Q40" s="136"/>
      <c r="R40" s="103">
        <f t="shared" si="10"/>
        <v>42335</v>
      </c>
      <c r="S40" s="103">
        <f>_xll.qlSwapStartDate(AA40)</f>
        <v>42339</v>
      </c>
      <c r="T40" s="103">
        <f>_xll.qlSwapMaturityDate(AA40)</f>
        <v>42767</v>
      </c>
      <c r="U40" s="95">
        <f>_xll.qlOvernightIndexedSwapFairRate(AA40,_xll.ohTrigger(Trigger,TriggerON,InterestRatesTrigger))</f>
        <v>-4.5154777554207532E-3</v>
      </c>
      <c r="V40" s="95" t="e">
        <f>_xll.qlQuoteValue(P40,_xll.ohTrigger(Trigger,TriggerON,InterestRatesTrigger))</f>
        <v>#NUM!</v>
      </c>
      <c r="W40" s="95" t="b">
        <f t="shared" si="11"/>
        <v>0</v>
      </c>
      <c r="X40" s="147" t="e">
        <f t="shared" si="8"/>
        <v>#NUM!</v>
      </c>
      <c r="Y40" s="50" t="e">
        <f>ABS(X40/10000)&lt;=ABS('General Settings'!$D$23)</f>
        <v>#NUM!</v>
      </c>
      <c r="AA40" s="50" t="str">
        <f>_xll.qlMakeOIS(,SettlementDays,IF(O40="SW","1W",O40),IndexON,,FwdStart,DayCountConv,,Permanent,Trigger,ObjectOverwrite)</f>
        <v>obj_00213#0001</v>
      </c>
    </row>
    <row r="41" spans="13:27" hidden="1" outlineLevel="1" x14ac:dyDescent="0.2">
      <c r="M41" s="93" t="s">
        <v>53</v>
      </c>
      <c r="N41" s="93" t="s">
        <v>53</v>
      </c>
      <c r="O41" s="93" t="s">
        <v>73</v>
      </c>
      <c r="P41" s="93" t="str">
        <f t="shared" si="5"/>
        <v>SEKOIS15M_Quote</v>
      </c>
      <c r="Q41" s="136"/>
      <c r="R41" s="103">
        <f t="shared" si="10"/>
        <v>42335</v>
      </c>
      <c r="S41" s="103">
        <f>_xll.qlSwapStartDate(AA41)</f>
        <v>42339</v>
      </c>
      <c r="T41" s="103">
        <f>_xll.qlSwapMaturityDate(AA41)</f>
        <v>42795</v>
      </c>
      <c r="U41" s="95">
        <f>_xll.qlOvernightIndexedSwapFairRate(AA41,_xll.ohTrigger(Trigger,TriggerON,InterestRatesTrigger))</f>
        <v>-4.4782316105153267E-3</v>
      </c>
      <c r="V41" s="95" t="e">
        <f>_xll.qlQuoteValue(P41,_xll.ohTrigger(Trigger,TriggerON,InterestRatesTrigger))</f>
        <v>#NUM!</v>
      </c>
      <c r="W41" s="95" t="b">
        <f t="shared" si="11"/>
        <v>0</v>
      </c>
      <c r="X41" s="147" t="e">
        <f t="shared" si="8"/>
        <v>#NUM!</v>
      </c>
      <c r="Y41" s="50" t="e">
        <f>ABS(X41/10000)&lt;=ABS('General Settings'!$D$23)</f>
        <v>#NUM!</v>
      </c>
      <c r="AA41" s="50" t="str">
        <f>_xll.qlMakeOIS(,SettlementDays,IF(O41="SW","1W",O41),IndexON,,FwdStart,DayCountConv,,Permanent,Trigger,ObjectOverwrite)</f>
        <v>obj_00242#0001</v>
      </c>
    </row>
    <row r="42" spans="13:27" hidden="1" outlineLevel="1" x14ac:dyDescent="0.2">
      <c r="M42" s="93" t="s">
        <v>53</v>
      </c>
      <c r="N42" s="93" t="s">
        <v>53</v>
      </c>
      <c r="O42" s="93" t="s">
        <v>74</v>
      </c>
      <c r="P42" s="93" t="str">
        <f t="shared" si="5"/>
        <v>SEKOIS16M_Quote</v>
      </c>
      <c r="Q42" s="136"/>
      <c r="R42" s="103">
        <f t="shared" si="10"/>
        <v>42335</v>
      </c>
      <c r="S42" s="103">
        <f>_xll.qlSwapStartDate(AA42)</f>
        <v>42339</v>
      </c>
      <c r="T42" s="103">
        <f>_xll.qlSwapMaturityDate(AA42)</f>
        <v>42828</v>
      </c>
      <c r="U42" s="95">
        <f>_xll.qlOvernightIndexedSwapFairRate(AA42,_xll.ohTrigger(Trigger,TriggerON,InterestRatesTrigger))</f>
        <v>-4.4202942909600945E-3</v>
      </c>
      <c r="V42" s="95" t="e">
        <f>_xll.qlQuoteValue(P42,_xll.ohTrigger(Trigger,TriggerON,InterestRatesTrigger))</f>
        <v>#NUM!</v>
      </c>
      <c r="W42" s="95" t="b">
        <f t="shared" si="11"/>
        <v>0</v>
      </c>
      <c r="X42" s="147" t="e">
        <f t="shared" si="8"/>
        <v>#NUM!</v>
      </c>
      <c r="Y42" s="50" t="e">
        <f>ABS(X42/10000)&lt;=ABS('General Settings'!$D$23)</f>
        <v>#NUM!</v>
      </c>
      <c r="AA42" s="50" t="str">
        <f>_xll.qlMakeOIS(,SettlementDays,IF(O42="SW","1W",O42),IndexON,,FwdStart,DayCountConv,,Permanent,Trigger,ObjectOverwrite)</f>
        <v>obj_0022e#0001</v>
      </c>
    </row>
    <row r="43" spans="13:27" hidden="1" outlineLevel="1" x14ac:dyDescent="0.2">
      <c r="M43" s="93" t="s">
        <v>53</v>
      </c>
      <c r="N43" s="93" t="s">
        <v>53</v>
      </c>
      <c r="O43" s="93" t="s">
        <v>75</v>
      </c>
      <c r="P43" s="93" t="str">
        <f t="shared" si="5"/>
        <v>SEKOIS17M_Quote</v>
      </c>
      <c r="Q43" s="136"/>
      <c r="R43" s="103">
        <f t="shared" si="10"/>
        <v>42335</v>
      </c>
      <c r="S43" s="103">
        <f>_xll.qlSwapStartDate(AA43)</f>
        <v>42339</v>
      </c>
      <c r="T43" s="103">
        <f>_xll.qlSwapMaturityDate(AA43)</f>
        <v>42857</v>
      </c>
      <c r="U43" s="95">
        <f>_xll.qlOvernightIndexedSwapFairRate(AA43,_xll.ohTrigger(Trigger,TriggerON,InterestRatesTrigger))</f>
        <v>-4.358601878801811E-3</v>
      </c>
      <c r="V43" s="95" t="e">
        <f>_xll.qlQuoteValue(P43,_xll.ohTrigger(Trigger,TriggerON,InterestRatesTrigger))</f>
        <v>#NUM!</v>
      </c>
      <c r="W43" s="95" t="b">
        <f t="shared" si="11"/>
        <v>0</v>
      </c>
      <c r="X43" s="147" t="e">
        <f t="shared" si="8"/>
        <v>#NUM!</v>
      </c>
      <c r="Y43" s="50" t="e">
        <f>ABS(X43/10000)&lt;=ABS('General Settings'!$D$23)</f>
        <v>#NUM!</v>
      </c>
      <c r="AA43" s="50" t="str">
        <f>_xll.qlMakeOIS(,SettlementDays,IF(O43="SW","1W",O43),IndexON,,FwdStart,DayCountConv,,Permanent,Trigger,ObjectOverwrite)</f>
        <v>obj_0022c#0001</v>
      </c>
    </row>
    <row r="44" spans="13:27" hidden="1" outlineLevel="1" x14ac:dyDescent="0.2">
      <c r="M44" s="93" t="s">
        <v>53</v>
      </c>
      <c r="N44" s="93" t="s">
        <v>53</v>
      </c>
      <c r="O44" s="93" t="s">
        <v>76</v>
      </c>
      <c r="P44" s="93" t="str">
        <f t="shared" si="5"/>
        <v>SEKOIS18M_Quote</v>
      </c>
      <c r="Q44" s="136"/>
      <c r="R44" s="103">
        <f t="shared" si="10"/>
        <v>42335</v>
      </c>
      <c r="S44" s="103">
        <f>_xll.qlSwapStartDate(AA44)</f>
        <v>42339</v>
      </c>
      <c r="T44" s="103">
        <f>_xll.qlSwapMaturityDate(AA44)</f>
        <v>42887</v>
      </c>
      <c r="U44" s="95">
        <f>_xll.qlOvernightIndexedSwapFairRate(AA44,_xll.ohTrigger(Trigger,TriggerON,InterestRatesTrigger))</f>
        <v>-4.2852799174024356E-3</v>
      </c>
      <c r="V44" s="95" t="e">
        <f>_xll.qlQuoteValue(P44,_xll.ohTrigger(Trigger,TriggerON,InterestRatesTrigger))</f>
        <v>#NUM!</v>
      </c>
      <c r="W44" s="95" t="b">
        <f t="shared" si="11"/>
        <v>0</v>
      </c>
      <c r="X44" s="147" t="e">
        <f t="shared" si="8"/>
        <v>#NUM!</v>
      </c>
      <c r="Y44" s="50" t="e">
        <f>ABS(X44/10000)&lt;=ABS('General Settings'!$D$23)</f>
        <v>#NUM!</v>
      </c>
      <c r="AA44" s="50" t="str">
        <f>_xll.qlMakeOIS(,SettlementDays,IF(O44="SW","1W",O44),IndexON,,FwdStart,DayCountConv,,Permanent,Trigger,ObjectOverwrite)</f>
        <v>obj_00220#0001</v>
      </c>
    </row>
    <row r="45" spans="13:27" hidden="1" outlineLevel="1" x14ac:dyDescent="0.2">
      <c r="M45" s="93" t="s">
        <v>53</v>
      </c>
      <c r="N45" s="93" t="s">
        <v>53</v>
      </c>
      <c r="O45" s="93" t="s">
        <v>77</v>
      </c>
      <c r="P45" s="93" t="str">
        <f t="shared" si="5"/>
        <v>SEKOIS19M_Quote</v>
      </c>
      <c r="Q45" s="136"/>
      <c r="R45" s="103">
        <f t="shared" si="10"/>
        <v>42335</v>
      </c>
      <c r="S45" s="103">
        <f>_xll.qlSwapStartDate(AA45)</f>
        <v>42339</v>
      </c>
      <c r="T45" s="103">
        <f>_xll.qlSwapMaturityDate(AA45)</f>
        <v>42919</v>
      </c>
      <c r="U45" s="95">
        <f>_xll.qlOvernightIndexedSwapFairRate(AA45,_xll.ohTrigger(Trigger,TriggerON,InterestRatesTrigger))</f>
        <v>-4.1975635150820669E-3</v>
      </c>
      <c r="V45" s="95" t="e">
        <f>_xll.qlQuoteValue(P45,_xll.ohTrigger(Trigger,TriggerON,InterestRatesTrigger))</f>
        <v>#NUM!</v>
      </c>
      <c r="W45" s="95" t="b">
        <f t="shared" si="11"/>
        <v>0</v>
      </c>
      <c r="X45" s="147" t="e">
        <f t="shared" si="8"/>
        <v>#NUM!</v>
      </c>
      <c r="Y45" s="93" t="e">
        <f>ABS(X45/10000)&lt;=ABS('General Settings'!$D$23)</f>
        <v>#NUM!</v>
      </c>
      <c r="AA45" s="50" t="str">
        <f>_xll.qlMakeOIS(,SettlementDays,IF(O45="SW","1W",O45),IndexON,,FwdStart,DayCountConv,,Permanent,Trigger,ObjectOverwrite)</f>
        <v>obj_00241#0001</v>
      </c>
    </row>
    <row r="46" spans="13:27" hidden="1" outlineLevel="1" x14ac:dyDescent="0.2">
      <c r="M46" s="93" t="s">
        <v>53</v>
      </c>
      <c r="N46" s="93" t="s">
        <v>53</v>
      </c>
      <c r="O46" s="93" t="s">
        <v>78</v>
      </c>
      <c r="P46" s="93" t="str">
        <f t="shared" si="5"/>
        <v>SEKOIS20M_Quote</v>
      </c>
      <c r="Q46" s="136"/>
      <c r="R46" s="103">
        <f t="shared" si="10"/>
        <v>42335</v>
      </c>
      <c r="S46" s="103">
        <f>_xll.qlSwapStartDate(AA46)</f>
        <v>42339</v>
      </c>
      <c r="T46" s="103">
        <f>_xll.qlSwapMaturityDate(AA46)</f>
        <v>42948</v>
      </c>
      <c r="U46" s="95">
        <f>_xll.qlOvernightIndexedSwapFairRate(AA46,_xll.ohTrigger(Trigger,TriggerON,InterestRatesTrigger))</f>
        <v>-4.1104216001184657E-3</v>
      </c>
      <c r="V46" s="95" t="e">
        <f>_xll.qlQuoteValue(P46,_xll.ohTrigger(Trigger,TriggerON,InterestRatesTrigger))</f>
        <v>#NUM!</v>
      </c>
      <c r="W46" s="95" t="b">
        <f t="shared" si="11"/>
        <v>0</v>
      </c>
      <c r="X46" s="147" t="e">
        <f t="shared" si="8"/>
        <v>#NUM!</v>
      </c>
      <c r="Y46" s="93" t="e">
        <f>ABS(X46/10000)&lt;=ABS('General Settings'!$D$23)</f>
        <v>#NUM!</v>
      </c>
      <c r="AA46" s="50" t="str">
        <f>_xll.qlMakeOIS(,SettlementDays,IF(O46="SW","1W",O46),IndexON,,FwdStart,DayCountConv,,Permanent,Trigger,ObjectOverwrite)</f>
        <v>obj_0021d#0001</v>
      </c>
    </row>
    <row r="47" spans="13:27" hidden="1" outlineLevel="1" x14ac:dyDescent="0.2">
      <c r="M47" s="93" t="s">
        <v>53</v>
      </c>
      <c r="N47" s="93" t="s">
        <v>53</v>
      </c>
      <c r="O47" s="93" t="s">
        <v>79</v>
      </c>
      <c r="P47" s="93" t="str">
        <f t="shared" si="5"/>
        <v>SEKOIS21M_Quote</v>
      </c>
      <c r="Q47" s="136"/>
      <c r="R47" s="103">
        <f t="shared" si="10"/>
        <v>42335</v>
      </c>
      <c r="S47" s="103">
        <f>_xll.qlSwapStartDate(AA47)</f>
        <v>42339</v>
      </c>
      <c r="T47" s="103">
        <f>_xll.qlSwapMaturityDate(AA47)</f>
        <v>42979</v>
      </c>
      <c r="U47" s="95">
        <f>_xll.qlOvernightIndexedSwapFairRate(AA47,_xll.ohTrigger(Trigger,TriggerON,InterestRatesTrigger))</f>
        <v>-4.0098121322341583E-3</v>
      </c>
      <c r="V47" s="95" t="e">
        <f>_xll.qlQuoteValue(P47,_xll.ohTrigger(Trigger,TriggerON,InterestRatesTrigger))</f>
        <v>#NUM!</v>
      </c>
      <c r="W47" s="95" t="b">
        <f t="shared" si="11"/>
        <v>0</v>
      </c>
      <c r="X47" s="147" t="e">
        <f t="shared" si="8"/>
        <v>#NUM!</v>
      </c>
      <c r="Y47" s="93" t="e">
        <f>ABS(X47/10000)&lt;=ABS('General Settings'!$D$23)</f>
        <v>#NUM!</v>
      </c>
      <c r="AA47" s="50" t="str">
        <f>_xll.qlMakeOIS(,SettlementDays,IF(O47="SW","1W",O47),IndexON,,FwdStart,DayCountConv,,Permanent,Trigger,ObjectOverwrite)</f>
        <v>obj_0023c#0001</v>
      </c>
    </row>
    <row r="48" spans="13:27" hidden="1" outlineLevel="1" x14ac:dyDescent="0.2">
      <c r="M48" s="93" t="s">
        <v>53</v>
      </c>
      <c r="N48" s="93" t="s">
        <v>53</v>
      </c>
      <c r="O48" s="93" t="s">
        <v>80</v>
      </c>
      <c r="P48" s="93" t="str">
        <f t="shared" si="5"/>
        <v>SEKOIS22M_Quote</v>
      </c>
      <c r="Q48" s="136"/>
      <c r="R48" s="103">
        <f t="shared" si="10"/>
        <v>42335</v>
      </c>
      <c r="S48" s="103">
        <f>_xll.qlSwapStartDate(AA48)</f>
        <v>42339</v>
      </c>
      <c r="T48" s="103">
        <f>_xll.qlSwapMaturityDate(AA48)</f>
        <v>43010</v>
      </c>
      <c r="U48" s="95">
        <f>_xll.qlOvernightIndexedSwapFairRate(AA48,_xll.ohTrigger(Trigger,TriggerON,InterestRatesTrigger))</f>
        <v>-3.9020590098765356E-3</v>
      </c>
      <c r="V48" s="95" t="e">
        <f>_xll.qlQuoteValue(P48,_xll.ohTrigger(Trigger,TriggerON,InterestRatesTrigger))</f>
        <v>#NUM!</v>
      </c>
      <c r="W48" s="95" t="b">
        <f t="shared" si="11"/>
        <v>0</v>
      </c>
      <c r="X48" s="147" t="e">
        <f t="shared" si="8"/>
        <v>#NUM!</v>
      </c>
      <c r="Y48" s="93" t="e">
        <f>ABS(X48/10000)&lt;=ABS('General Settings'!$D$23)</f>
        <v>#NUM!</v>
      </c>
      <c r="AA48" s="50" t="str">
        <f>_xll.qlMakeOIS(,SettlementDays,IF(O48="SW","1W",O48),IndexON,,FwdStart,DayCountConv,,Permanent,Trigger,ObjectOverwrite)</f>
        <v>obj_0020f#0001</v>
      </c>
    </row>
    <row r="49" spans="13:27" hidden="1" outlineLevel="1" x14ac:dyDescent="0.2">
      <c r="M49" s="93" t="s">
        <v>53</v>
      </c>
      <c r="N49" s="93" t="s">
        <v>53</v>
      </c>
      <c r="O49" s="93" t="s">
        <v>81</v>
      </c>
      <c r="P49" s="93" t="str">
        <f t="shared" si="5"/>
        <v>SEKOIS23M_Quote</v>
      </c>
      <c r="Q49" s="136"/>
      <c r="R49" s="103">
        <f t="shared" si="10"/>
        <v>42335</v>
      </c>
      <c r="S49" s="103">
        <f>_xll.qlSwapStartDate(AA49)</f>
        <v>42339</v>
      </c>
      <c r="T49" s="103">
        <f>_xll.qlSwapMaturityDate(AA49)</f>
        <v>43040</v>
      </c>
      <c r="U49" s="95">
        <f>_xll.qlOvernightIndexedSwapFairRate(AA49,_xll.ohTrigger(Trigger,TriggerON,InterestRatesTrigger))</f>
        <v>-3.791453009421714E-3</v>
      </c>
      <c r="V49" s="95" t="e">
        <f>_xll.qlQuoteValue(P49,_xll.ohTrigger(Trigger,TriggerON,InterestRatesTrigger))</f>
        <v>#NUM!</v>
      </c>
      <c r="W49" s="95" t="b">
        <f t="shared" si="11"/>
        <v>0</v>
      </c>
      <c r="X49" s="147" t="e">
        <f t="shared" si="8"/>
        <v>#NUM!</v>
      </c>
      <c r="Y49" s="93" t="e">
        <f>ABS(X49/10000)&lt;=ABS('General Settings'!$D$23)</f>
        <v>#NUM!</v>
      </c>
      <c r="AA49" s="50" t="str">
        <f>_xll.qlMakeOIS(,SettlementDays,IF(O49="SW","1W",O49),IndexON,,FwdStart,DayCountConv,,Permanent,Trigger,ObjectOverwrite)</f>
        <v>obj_00230#0001</v>
      </c>
    </row>
    <row r="50" spans="13:27" collapsed="1" x14ac:dyDescent="0.2">
      <c r="M50" s="107" t="s">
        <v>53</v>
      </c>
      <c r="N50" s="107" t="s">
        <v>53</v>
      </c>
      <c r="O50" s="107" t="s">
        <v>82</v>
      </c>
      <c r="P50" s="107" t="str">
        <f t="shared" si="5"/>
        <v>SEKOIS2Y_Quote</v>
      </c>
      <c r="Q50" s="136"/>
      <c r="R50" s="108">
        <f t="shared" si="10"/>
        <v>42335</v>
      </c>
      <c r="S50" s="108">
        <f>_xll.qlSwapStartDate(AA50)</f>
        <v>42339</v>
      </c>
      <c r="T50" s="108">
        <f>_xll.qlSwapMaturityDate(AA50)</f>
        <v>43070</v>
      </c>
      <c r="U50" s="109">
        <f>_xll.qlOvernightIndexedSwapFairRate(AA50,_xll.ohTrigger(Trigger,TriggerON,InterestRatesTrigger))</f>
        <v>-3.6749999999998086E-3</v>
      </c>
      <c r="V50" s="109">
        <f>_xll.qlQuoteValue(P50,_xll.ohTrigger(Trigger,TriggerON,InterestRatesTrigger))</f>
        <v>-3.6749999999999999E-3</v>
      </c>
      <c r="W50" s="109" t="b">
        <f t="shared" si="11"/>
        <v>1</v>
      </c>
      <c r="X50" s="146">
        <f t="shared" si="8"/>
        <v>1.9125326322644298E-12</v>
      </c>
      <c r="Y50" s="50" t="b">
        <f>ABS(X50/10000)&lt;=ABS('General Settings'!$D$23)</f>
        <v>1</v>
      </c>
      <c r="AA50" s="50" t="str">
        <f>_xll.qlMakeOIS(,SettlementDays,IF(O50="SW","1W",O50),IndexON,,FwdStart,DayCountConv,,Permanent,Trigger,ObjectOverwrite)</f>
        <v>obj_00218#0001</v>
      </c>
    </row>
    <row r="51" spans="13:27" hidden="1" outlineLevel="1" x14ac:dyDescent="0.2">
      <c r="M51" s="93" t="s">
        <v>53</v>
      </c>
      <c r="N51" s="93" t="s">
        <v>53</v>
      </c>
      <c r="O51" s="93" t="s">
        <v>125</v>
      </c>
      <c r="P51" s="93" t="str">
        <f t="shared" si="5"/>
        <v>SEKOIS27M_Quote</v>
      </c>
      <c r="Q51" s="136"/>
      <c r="R51" s="103">
        <f t="shared" si="10"/>
        <v>42335</v>
      </c>
      <c r="S51" s="103">
        <f>_xll.qlSwapStartDate(AA51)</f>
        <v>42339</v>
      </c>
      <c r="T51" s="103">
        <f>_xll.qlSwapMaturityDate(AA51)</f>
        <v>43160</v>
      </c>
      <c r="U51" s="95">
        <f>_xll.qlOvernightIndexedSwapFairRate(AA51,_xll.ohTrigger(Trigger,TriggerON,InterestRatesTrigger))</f>
        <v>-3.2974395045122871E-3</v>
      </c>
      <c r="V51" s="95" t="e">
        <f>_xll.qlQuoteValue(P51,_xll.ohTrigger(Trigger,TriggerON,InterestRatesTrigger))</f>
        <v>#NUM!</v>
      </c>
      <c r="W51" s="95" t="b">
        <f t="shared" si="11"/>
        <v>0</v>
      </c>
      <c r="X51" s="147" t="e">
        <f t="shared" si="8"/>
        <v>#NUM!</v>
      </c>
      <c r="Y51" s="93" t="e">
        <f>ABS(X51/10000)&lt;=ABS('General Settings'!$D$23)</f>
        <v>#NUM!</v>
      </c>
      <c r="AA51" s="50" t="str">
        <f>_xll.qlMakeOIS(,SettlementDays,IF(O51="SW","1W",O51),IndexON,,FwdStart,DayCountConv,,Permanent,Trigger,ObjectOverwrite)</f>
        <v>obj_0020e#0001</v>
      </c>
    </row>
    <row r="52" spans="13:27" hidden="1" outlineLevel="1" x14ac:dyDescent="0.2">
      <c r="M52" s="93" t="s">
        <v>53</v>
      </c>
      <c r="N52" s="93" t="s">
        <v>53</v>
      </c>
      <c r="O52" s="93" t="s">
        <v>126</v>
      </c>
      <c r="P52" s="93" t="str">
        <f t="shared" si="5"/>
        <v>SEKOIS30M_Quote</v>
      </c>
      <c r="Q52" s="136"/>
      <c r="R52" s="103">
        <f t="shared" si="10"/>
        <v>42335</v>
      </c>
      <c r="S52" s="103">
        <f>_xll.qlSwapStartDate(AA52)</f>
        <v>42339</v>
      </c>
      <c r="T52" s="103">
        <f>_xll.qlSwapMaturityDate(AA52)</f>
        <v>43252</v>
      </c>
      <c r="U52" s="95">
        <f>_xll.qlOvernightIndexedSwapFairRate(AA52,_xll.ohTrigger(Trigger,TriggerON,InterestRatesTrigger))</f>
        <v>-2.8773898038777783E-3</v>
      </c>
      <c r="V52" s="95" t="e">
        <f>_xll.qlQuoteValue(P52,_xll.ohTrigger(Trigger,TriggerON,InterestRatesTrigger))</f>
        <v>#NUM!</v>
      </c>
      <c r="W52" s="95" t="b">
        <f t="shared" si="11"/>
        <v>0</v>
      </c>
      <c r="X52" s="147" t="e">
        <f t="shared" si="8"/>
        <v>#NUM!</v>
      </c>
      <c r="Y52" s="93" t="e">
        <f>ABS(X52/10000)&lt;=ABS('General Settings'!$D$23)</f>
        <v>#NUM!</v>
      </c>
      <c r="AA52" s="50" t="str">
        <f>_xll.qlMakeOIS(,SettlementDays,IF(O52="SW","1W",O52),IndexON,,FwdStart,DayCountConv,,Permanent,Trigger,ObjectOverwrite)</f>
        <v>obj_00222#0001</v>
      </c>
    </row>
    <row r="53" spans="13:27" hidden="1" outlineLevel="1" x14ac:dyDescent="0.2">
      <c r="M53" s="93" t="s">
        <v>53</v>
      </c>
      <c r="N53" s="93" t="s">
        <v>53</v>
      </c>
      <c r="O53" s="93" t="s">
        <v>127</v>
      </c>
      <c r="P53" s="93" t="str">
        <f t="shared" si="5"/>
        <v>SEKOIS33M_Quote</v>
      </c>
      <c r="Q53" s="136"/>
      <c r="R53" s="103">
        <f t="shared" si="10"/>
        <v>42335</v>
      </c>
      <c r="S53" s="103">
        <f>_xll.qlSwapStartDate(AA53)</f>
        <v>42339</v>
      </c>
      <c r="T53" s="103">
        <f>_xll.qlSwapMaturityDate(AA53)</f>
        <v>43346</v>
      </c>
      <c r="U53" s="95">
        <f>_xll.qlOvernightIndexedSwapFairRate(AA53,_xll.ohTrigger(Trigger,TriggerON,InterestRatesTrigger))</f>
        <v>-2.425666673930656E-3</v>
      </c>
      <c r="V53" s="95" t="e">
        <f>_xll.qlQuoteValue(P53,_xll.ohTrigger(Trigger,TriggerON,InterestRatesTrigger))</f>
        <v>#NUM!</v>
      </c>
      <c r="W53" s="95" t="b">
        <f t="shared" si="11"/>
        <v>0</v>
      </c>
      <c r="X53" s="147" t="e">
        <f t="shared" si="8"/>
        <v>#NUM!</v>
      </c>
      <c r="Y53" s="93" t="e">
        <f>ABS(X53/10000)&lt;=ABS('General Settings'!$D$23)</f>
        <v>#NUM!</v>
      </c>
      <c r="AA53" s="50" t="str">
        <f>_xll.qlMakeOIS(,SettlementDays,IF(O53="SW","1W",O53),IndexON,,FwdStart,DayCountConv,,Permanent,Trigger,ObjectOverwrite)</f>
        <v>obj_0023f#0001</v>
      </c>
    </row>
    <row r="54" spans="13:27" collapsed="1" x14ac:dyDescent="0.2">
      <c r="M54" s="107" t="s">
        <v>53</v>
      </c>
      <c r="N54" s="107" t="s">
        <v>53</v>
      </c>
      <c r="O54" s="107" t="s">
        <v>83</v>
      </c>
      <c r="P54" s="107" t="str">
        <f t="shared" si="5"/>
        <v>SEKOIS3Y_Quote</v>
      </c>
      <c r="Q54" s="136"/>
      <c r="R54" s="108">
        <f t="shared" si="10"/>
        <v>42335</v>
      </c>
      <c r="S54" s="108">
        <f>_xll.qlSwapStartDate(AA54)</f>
        <v>42339</v>
      </c>
      <c r="T54" s="108">
        <f>_xll.qlSwapMaturityDate(AA54)</f>
        <v>43437</v>
      </c>
      <c r="U54" s="109">
        <f>_xll.qlOvernightIndexedSwapFairRate(AA54,_xll.ohTrigger(Trigger,TriggerON,InterestRatesTrigger))</f>
        <v>-1.9749999999998623E-3</v>
      </c>
      <c r="V54" s="109">
        <f>_xll.qlQuoteValue(P54,_xll.ohTrigger(Trigger,TriggerON,InterestRatesTrigger))</f>
        <v>-1.9750000000000002E-3</v>
      </c>
      <c r="W54" s="109" t="b">
        <f t="shared" si="11"/>
        <v>1</v>
      </c>
      <c r="X54" s="146">
        <f t="shared" si="8"/>
        <v>1.3791051634015616E-12</v>
      </c>
      <c r="Y54" s="50" t="b">
        <f>ABS(X54/10000)&lt;=ABS('General Settings'!$D$23)</f>
        <v>1</v>
      </c>
      <c r="AA54" s="50" t="str">
        <f>_xll.qlMakeOIS(,SettlementDays,IF(O54="SW","1W",O54),IndexON,,FwdStart,DayCountConv,,Permanent,Trigger,ObjectOverwrite)</f>
        <v>obj_00226#0001</v>
      </c>
    </row>
    <row r="55" spans="13:27" hidden="1" outlineLevel="1" x14ac:dyDescent="0.2">
      <c r="M55" s="93" t="s">
        <v>53</v>
      </c>
      <c r="N55" s="93" t="s">
        <v>53</v>
      </c>
      <c r="O55" s="93" t="s">
        <v>128</v>
      </c>
      <c r="P55" s="93" t="str">
        <f t="shared" ref="P55:P86" si="12">Currency&amp;N55&amp;O55&amp;QuoteSuffix</f>
        <v>SEKOIS39M_Quote</v>
      </c>
      <c r="Q55" s="136"/>
      <c r="R55" s="103">
        <f t="shared" si="10"/>
        <v>42335</v>
      </c>
      <c r="S55" s="103">
        <f>_xll.qlSwapStartDate(AA55)</f>
        <v>42339</v>
      </c>
      <c r="T55" s="103">
        <f>_xll.qlSwapMaturityDate(AA55)</f>
        <v>43525</v>
      </c>
      <c r="U55" s="95">
        <f>_xll.qlOvernightIndexedSwapFairRate(AA55,_xll.ohTrigger(Trigger,TriggerON,InterestRatesTrigger))</f>
        <v>-1.529951888940903E-3</v>
      </c>
      <c r="V55" s="95" t="e">
        <f>_xll.qlQuoteValue(P55,_xll.ohTrigger(Trigger,TriggerON,InterestRatesTrigger))</f>
        <v>#NUM!</v>
      </c>
      <c r="W55" s="95" t="b">
        <f t="shared" si="11"/>
        <v>0</v>
      </c>
      <c r="X55" s="147" t="e">
        <f t="shared" si="8"/>
        <v>#NUM!</v>
      </c>
      <c r="Y55" s="93" t="e">
        <f>ABS(X55/10000)&lt;=ABS('General Settings'!$D$23)</f>
        <v>#NUM!</v>
      </c>
      <c r="AA55" s="50" t="str">
        <f>_xll.qlMakeOIS(,SettlementDays,IF(O55="SW","1W",O55),IndexON,,FwdStart,DayCountConv,,Permanent,Trigger,ObjectOverwrite)</f>
        <v>obj_00212#0001</v>
      </c>
    </row>
    <row r="56" spans="13:27" hidden="1" outlineLevel="1" x14ac:dyDescent="0.2">
      <c r="M56" s="93" t="s">
        <v>53</v>
      </c>
      <c r="N56" s="93" t="s">
        <v>53</v>
      </c>
      <c r="O56" s="93" t="s">
        <v>129</v>
      </c>
      <c r="P56" s="93" t="str">
        <f t="shared" si="12"/>
        <v>SEKOIS42M_Quote</v>
      </c>
      <c r="Q56" s="136"/>
      <c r="R56" s="103">
        <f t="shared" si="10"/>
        <v>42335</v>
      </c>
      <c r="S56" s="103">
        <f>_xll.qlSwapStartDate(AA56)</f>
        <v>42339</v>
      </c>
      <c r="T56" s="103">
        <f>_xll.qlSwapMaturityDate(AA56)</f>
        <v>43619</v>
      </c>
      <c r="U56" s="95">
        <f>_xll.qlOvernightIndexedSwapFairRate(AA56,_xll.ohTrigger(Trigger,TriggerON,InterestRatesTrigger))</f>
        <v>-1.0336572606065133E-3</v>
      </c>
      <c r="V56" s="95" t="e">
        <f>_xll.qlQuoteValue(P56,_xll.ohTrigger(Trigger,TriggerON,InterestRatesTrigger))</f>
        <v>#NUM!</v>
      </c>
      <c r="W56" s="95" t="b">
        <f t="shared" si="11"/>
        <v>0</v>
      </c>
      <c r="X56" s="147" t="e">
        <f t="shared" si="8"/>
        <v>#NUM!</v>
      </c>
      <c r="Y56" s="93" t="e">
        <f>ABS(X56/10000)&lt;=ABS('General Settings'!$D$23)</f>
        <v>#NUM!</v>
      </c>
      <c r="AA56" s="50" t="str">
        <f>_xll.qlMakeOIS(,SettlementDays,IF(O56="SW","1W",O56),IndexON,,FwdStart,DayCountConv,,Permanent,Trigger,ObjectOverwrite)</f>
        <v>obj_00232#0001</v>
      </c>
    </row>
    <row r="57" spans="13:27" hidden="1" outlineLevel="1" x14ac:dyDescent="0.2">
      <c r="M57" s="93" t="s">
        <v>53</v>
      </c>
      <c r="N57" s="93" t="s">
        <v>53</v>
      </c>
      <c r="O57" s="93" t="s">
        <v>130</v>
      </c>
      <c r="P57" s="93" t="str">
        <f t="shared" si="12"/>
        <v>SEKOIS45M_Quote</v>
      </c>
      <c r="Q57" s="136"/>
      <c r="R57" s="103">
        <f t="shared" si="10"/>
        <v>42335</v>
      </c>
      <c r="S57" s="103">
        <f>_xll.qlSwapStartDate(AA57)</f>
        <v>42339</v>
      </c>
      <c r="T57" s="103">
        <f>_xll.qlSwapMaturityDate(AA57)</f>
        <v>43710</v>
      </c>
      <c r="U57" s="95">
        <f>_xll.qlOvernightIndexedSwapFairRate(AA57,_xll.ohTrigger(Trigger,TriggerON,InterestRatesTrigger))</f>
        <v>-5.2285361456683198E-4</v>
      </c>
      <c r="V57" s="95" t="e">
        <f>_xll.qlQuoteValue(P57,_xll.ohTrigger(Trigger,TriggerON,InterestRatesTrigger))</f>
        <v>#NUM!</v>
      </c>
      <c r="W57" s="95" t="b">
        <f t="shared" si="11"/>
        <v>0</v>
      </c>
      <c r="X57" s="147" t="e">
        <f t="shared" si="8"/>
        <v>#NUM!</v>
      </c>
      <c r="Y57" s="93" t="e">
        <f>ABS(X57/10000)&lt;=ABS('General Settings'!$D$23)</f>
        <v>#NUM!</v>
      </c>
      <c r="AA57" s="50" t="str">
        <f>_xll.qlMakeOIS(,SettlementDays,IF(O57="SW","1W",O57),IndexON,,FwdStart,DayCountConv,,Permanent,Trigger,ObjectOverwrite)</f>
        <v>obj_0021c#0001</v>
      </c>
    </row>
    <row r="58" spans="13:27" collapsed="1" x14ac:dyDescent="0.2">
      <c r="M58" s="107" t="s">
        <v>53</v>
      </c>
      <c r="N58" s="107" t="s">
        <v>53</v>
      </c>
      <c r="O58" s="107" t="s">
        <v>84</v>
      </c>
      <c r="P58" s="107" t="str">
        <f t="shared" si="12"/>
        <v>SEKOIS4Y_Quote</v>
      </c>
      <c r="Q58" s="136"/>
      <c r="R58" s="108">
        <f t="shared" si="10"/>
        <v>42335</v>
      </c>
      <c r="S58" s="108">
        <f>_xll.qlSwapStartDate(AA58)</f>
        <v>42339</v>
      </c>
      <c r="T58" s="108">
        <f>_xll.qlSwapMaturityDate(AA58)</f>
        <v>43801</v>
      </c>
      <c r="U58" s="109">
        <f>_xll.qlOvernightIndexedSwapFairRate(AA58,_xll.ohTrigger(Trigger,TriggerON,InterestRatesTrigger))</f>
        <v>2.4999999999982637E-5</v>
      </c>
      <c r="V58" s="109">
        <f>_xll.qlQuoteValue(P58,_xll.ohTrigger(Trigger,TriggerON,InterestRatesTrigger))</f>
        <v>2.5000000000000001E-5</v>
      </c>
      <c r="W58" s="109" t="b">
        <f t="shared" si="11"/>
        <v>1</v>
      </c>
      <c r="X58" s="146">
        <f t="shared" si="8"/>
        <v>-1.7364175418713157E-13</v>
      </c>
      <c r="Y58" s="50" t="b">
        <f>ABS(X58/10000)&lt;=ABS('General Settings'!$D$23)</f>
        <v>1</v>
      </c>
      <c r="AA58" s="50" t="str">
        <f>_xll.qlMakeOIS(,SettlementDays,IF(O58="SW","1W",O58),IndexON,,FwdStart,DayCountConv,,Permanent,Trigger,ObjectOverwrite)</f>
        <v>obj_00236#0001</v>
      </c>
    </row>
    <row r="59" spans="13:27" hidden="1" outlineLevel="1" x14ac:dyDescent="0.2">
      <c r="M59" s="93" t="s">
        <v>53</v>
      </c>
      <c r="N59" s="93" t="s">
        <v>53</v>
      </c>
      <c r="O59" s="93" t="s">
        <v>131</v>
      </c>
      <c r="P59" s="93" t="str">
        <f t="shared" si="12"/>
        <v>SEKOIS51M_Quote</v>
      </c>
      <c r="Q59" s="136"/>
      <c r="R59" s="103">
        <f t="shared" si="10"/>
        <v>42335</v>
      </c>
      <c r="S59" s="103">
        <f>_xll.qlSwapStartDate(AA59)</f>
        <v>42339</v>
      </c>
      <c r="T59" s="103">
        <f>_xll.qlSwapMaturityDate(AA59)</f>
        <v>43892</v>
      </c>
      <c r="U59" s="95">
        <f>_xll.qlOvernightIndexedSwapFairRate(AA59,_xll.ohTrigger(Trigger,TriggerON,InterestRatesTrigger))</f>
        <v>6.1150516783330838E-4</v>
      </c>
      <c r="V59" s="95" t="e">
        <f>_xll.qlQuoteValue(P59,_xll.ohTrigger(Trigger,TriggerON,InterestRatesTrigger))</f>
        <v>#NUM!</v>
      </c>
      <c r="W59" s="95" t="b">
        <f t="shared" si="11"/>
        <v>0</v>
      </c>
      <c r="X59" s="147" t="e">
        <f t="shared" si="8"/>
        <v>#NUM!</v>
      </c>
      <c r="Y59" s="93" t="e">
        <f>ABS(X59/10000)&lt;=ABS('General Settings'!$D$23)</f>
        <v>#NUM!</v>
      </c>
      <c r="AA59" s="50" t="str">
        <f>_xll.qlMakeOIS(,SettlementDays,IF(O59="SW","1W",O59),IndexON,,FwdStart,DayCountConv,,Permanent,Trigger,ObjectOverwrite)</f>
        <v>obj_00228#0001</v>
      </c>
    </row>
    <row r="60" spans="13:27" hidden="1" outlineLevel="1" x14ac:dyDescent="0.2">
      <c r="M60" s="93" t="s">
        <v>53</v>
      </c>
      <c r="N60" s="93" t="s">
        <v>53</v>
      </c>
      <c r="O60" s="93" t="s">
        <v>132</v>
      </c>
      <c r="P60" s="93" t="str">
        <f t="shared" si="12"/>
        <v>SEKOIS54M_Quote</v>
      </c>
      <c r="Q60" s="136"/>
      <c r="R60" s="103">
        <f t="shared" si="10"/>
        <v>42335</v>
      </c>
      <c r="S60" s="103">
        <f>_xll.qlSwapStartDate(AA60)</f>
        <v>42339</v>
      </c>
      <c r="T60" s="103">
        <f>_xll.qlSwapMaturityDate(AA60)</f>
        <v>43984</v>
      </c>
      <c r="U60" s="95">
        <f>_xll.qlOvernightIndexedSwapFairRate(AA60,_xll.ohTrigger(Trigger,TriggerON,InterestRatesTrigger))</f>
        <v>1.2300190344844495E-3</v>
      </c>
      <c r="V60" s="95" t="e">
        <f>_xll.qlQuoteValue(P60,_xll.ohTrigger(Trigger,TriggerON,InterestRatesTrigger))</f>
        <v>#NUM!</v>
      </c>
      <c r="W60" s="95" t="b">
        <f t="shared" si="11"/>
        <v>0</v>
      </c>
      <c r="X60" s="147" t="e">
        <f t="shared" si="8"/>
        <v>#NUM!</v>
      </c>
      <c r="Y60" s="93" t="e">
        <f>ABS(X60/10000)&lt;=ABS('General Settings'!$D$23)</f>
        <v>#NUM!</v>
      </c>
      <c r="AA60" s="50" t="str">
        <f>_xll.qlMakeOIS(,SettlementDays,IF(O60="SW","1W",O60),IndexON,,FwdStart,DayCountConv,,Permanent,Trigger,ObjectOverwrite)</f>
        <v>obj_00224#0001</v>
      </c>
    </row>
    <row r="61" spans="13:27" hidden="1" outlineLevel="1" x14ac:dyDescent="0.2">
      <c r="M61" s="93" t="s">
        <v>53</v>
      </c>
      <c r="N61" s="93" t="s">
        <v>53</v>
      </c>
      <c r="O61" s="93" t="s">
        <v>133</v>
      </c>
      <c r="P61" s="93" t="str">
        <f t="shared" si="12"/>
        <v>SEKOIS57M_Quote</v>
      </c>
      <c r="Q61" s="136"/>
      <c r="R61" s="103">
        <f t="shared" si="10"/>
        <v>42335</v>
      </c>
      <c r="S61" s="103">
        <f>_xll.qlSwapStartDate(AA61)</f>
        <v>42339</v>
      </c>
      <c r="T61" s="103">
        <f>_xll.qlSwapMaturityDate(AA61)</f>
        <v>44075</v>
      </c>
      <c r="U61" s="95">
        <f>_xll.qlOvernightIndexedSwapFairRate(AA61,_xll.ohTrigger(Trigger,TriggerON,InterestRatesTrigger))</f>
        <v>1.8527650088242368E-3</v>
      </c>
      <c r="V61" s="95" t="e">
        <f>_xll.qlQuoteValue(P61,_xll.ohTrigger(Trigger,TriggerON,InterestRatesTrigger))</f>
        <v>#NUM!</v>
      </c>
      <c r="W61" s="95" t="b">
        <f t="shared" si="11"/>
        <v>0</v>
      </c>
      <c r="X61" s="147" t="e">
        <f t="shared" si="8"/>
        <v>#NUM!</v>
      </c>
      <c r="Y61" s="93" t="e">
        <f>ABS(X61/10000)&lt;=ABS('General Settings'!$D$23)</f>
        <v>#NUM!</v>
      </c>
      <c r="AA61" s="50" t="str">
        <f>_xll.qlMakeOIS(,SettlementDays,IF(O61="SW","1W",O61),IndexON,,FwdStart,DayCountConv,,Permanent,Trigger,ObjectOverwrite)</f>
        <v>obj_00225#0001</v>
      </c>
    </row>
    <row r="62" spans="13:27" collapsed="1" x14ac:dyDescent="0.2">
      <c r="M62" s="107" t="s">
        <v>53</v>
      </c>
      <c r="N62" s="107" t="s">
        <v>53</v>
      </c>
      <c r="O62" s="107" t="s">
        <v>85</v>
      </c>
      <c r="P62" s="107" t="str">
        <f t="shared" si="12"/>
        <v>SEKOIS5Y_Quote</v>
      </c>
      <c r="Q62" s="136"/>
      <c r="R62" s="108">
        <f t="shared" si="10"/>
        <v>42335</v>
      </c>
      <c r="S62" s="108">
        <f>_xll.qlSwapStartDate(AA62)</f>
        <v>42339</v>
      </c>
      <c r="T62" s="108">
        <f>_xll.qlSwapMaturityDate(AA62)</f>
        <v>44166</v>
      </c>
      <c r="U62" s="109">
        <f>_xll.qlOvernightIndexedSwapFairRate(AA62,_xll.ohTrigger(Trigger,TriggerON,InterestRatesTrigger))</f>
        <v>2.4750000000000197E-3</v>
      </c>
      <c r="V62" s="109">
        <f>_xll.qlQuoteValue(P62,_xll.ohTrigger(Trigger,TriggerON,InterestRatesTrigger))</f>
        <v>2.4749999999999998E-3</v>
      </c>
      <c r="W62" s="109" t="b">
        <f t="shared" si="11"/>
        <v>1</v>
      </c>
      <c r="X62" s="146">
        <f t="shared" si="8"/>
        <v>1.9949319973733282E-13</v>
      </c>
      <c r="Y62" s="50" t="b">
        <f>ABS(X62/10000)&lt;=ABS('General Settings'!$D$23)</f>
        <v>1</v>
      </c>
      <c r="AA62" s="50" t="str">
        <f>_xll.qlMakeOIS(,SettlementDays,IF(O62="SW","1W",O62),IndexON,,FwdStart,DayCountConv,,Permanent,Trigger,ObjectOverwrite)</f>
        <v>obj_0021f#0001</v>
      </c>
    </row>
    <row r="63" spans="13:27" x14ac:dyDescent="0.2">
      <c r="M63" s="107" t="s">
        <v>53</v>
      </c>
      <c r="N63" s="107" t="s">
        <v>53</v>
      </c>
      <c r="O63" s="107" t="s">
        <v>86</v>
      </c>
      <c r="P63" s="107" t="str">
        <f t="shared" si="12"/>
        <v>SEKOIS6Y_Quote</v>
      </c>
      <c r="Q63" s="136"/>
      <c r="R63" s="108">
        <f t="shared" si="10"/>
        <v>42335</v>
      </c>
      <c r="S63" s="108">
        <f>_xll.qlSwapStartDate(AA63)</f>
        <v>42339</v>
      </c>
      <c r="T63" s="108">
        <f>_xll.qlSwapMaturityDate(AA63)</f>
        <v>44531</v>
      </c>
      <c r="U63" s="109">
        <f>_xll.qlOvernightIndexedSwapFairRate(AA63,_xll.ohTrigger(Trigger,TriggerON,InterestRatesTrigger))</f>
        <v>4.8500000000000192E-3</v>
      </c>
      <c r="V63" s="109">
        <f>_xll.qlQuoteValue(P63,_xll.ohTrigger(Trigger,TriggerON,InterestRatesTrigger))</f>
        <v>4.8500000000000001E-3</v>
      </c>
      <c r="W63" s="109" t="b">
        <f t="shared" si="11"/>
        <v>1</v>
      </c>
      <c r="X63" s="146">
        <f t="shared" si="8"/>
        <v>1.9081958235744878E-13</v>
      </c>
      <c r="Y63" s="50" t="b">
        <f>ABS(X63/10000)&lt;=ABS('General Settings'!$D$23)</f>
        <v>1</v>
      </c>
      <c r="AA63" s="50" t="str">
        <f>_xll.qlMakeOIS(,SettlementDays,IF(O63="SW","1W",O63),IndexON,,FwdStart,DayCountConv,,Permanent,Trigger,ObjectOverwrite)</f>
        <v>obj_0021e#0001</v>
      </c>
    </row>
    <row r="64" spans="13:27" x14ac:dyDescent="0.2">
      <c r="M64" s="107" t="s">
        <v>53</v>
      </c>
      <c r="N64" s="107" t="s">
        <v>53</v>
      </c>
      <c r="O64" s="107" t="s">
        <v>87</v>
      </c>
      <c r="P64" s="107" t="str">
        <f t="shared" si="12"/>
        <v>SEKOIS7Y_Quote</v>
      </c>
      <c r="Q64" s="136"/>
      <c r="R64" s="108">
        <f t="shared" si="10"/>
        <v>42335</v>
      </c>
      <c r="S64" s="108">
        <f>_xll.qlSwapStartDate(AA64)</f>
        <v>42339</v>
      </c>
      <c r="T64" s="108">
        <f>_xll.qlSwapMaturityDate(AA64)</f>
        <v>44896</v>
      </c>
      <c r="U64" s="109">
        <f>_xll.qlOvernightIndexedSwapFairRate(AA64,_xll.ohTrigger(Trigger,TriggerON,InterestRatesTrigger))</f>
        <v>6.9500000000001071E-3</v>
      </c>
      <c r="V64" s="109">
        <f>_xll.qlQuoteValue(P64,_xll.ohTrigger(Trigger,TriggerON,InterestRatesTrigger))</f>
        <v>6.9500000000000004E-3</v>
      </c>
      <c r="W64" s="109" t="b">
        <f t="shared" si="11"/>
        <v>1</v>
      </c>
      <c r="X64" s="146">
        <f t="shared" si="8"/>
        <v>1.0668549377257364E-12</v>
      </c>
      <c r="Y64" s="50" t="b">
        <f>ABS(X64/10000)&lt;=ABS('General Settings'!$D$23)</f>
        <v>1</v>
      </c>
      <c r="AA64" s="50" t="str">
        <f>_xll.qlMakeOIS(,SettlementDays,IF(O64="SW","1W",O64),IndexON,,FwdStart,DayCountConv,,Permanent,Trigger,ObjectOverwrite)</f>
        <v>obj_00239#0001</v>
      </c>
    </row>
    <row r="65" spans="10:27" x14ac:dyDescent="0.2">
      <c r="M65" s="107" t="s">
        <v>53</v>
      </c>
      <c r="N65" s="107" t="s">
        <v>53</v>
      </c>
      <c r="O65" s="107" t="s">
        <v>88</v>
      </c>
      <c r="P65" s="107" t="str">
        <f t="shared" si="12"/>
        <v>SEKOIS8Y_Quote</v>
      </c>
      <c r="Q65" s="136"/>
      <c r="R65" s="108">
        <f t="shared" si="10"/>
        <v>42335</v>
      </c>
      <c r="S65" s="108">
        <f>_xll.qlSwapStartDate(AA65)</f>
        <v>42339</v>
      </c>
      <c r="T65" s="108">
        <f>_xll.qlSwapMaturityDate(AA65)</f>
        <v>45261</v>
      </c>
      <c r="U65" s="109">
        <f>_xll.qlOvernightIndexedSwapFairRate(AA65,_xll.ohTrigger(Trigger,TriggerON,InterestRatesTrigger))</f>
        <v>8.8000000000001081E-3</v>
      </c>
      <c r="V65" s="109">
        <f>_xll.qlQuoteValue(P65,_xll.ohTrigger(Trigger,TriggerON,InterestRatesTrigger))</f>
        <v>8.8000000000000005E-3</v>
      </c>
      <c r="W65" s="109" t="b">
        <f t="shared" si="11"/>
        <v>1</v>
      </c>
      <c r="X65" s="146">
        <f t="shared" si="8"/>
        <v>1.0755285551056204E-12</v>
      </c>
      <c r="Y65" s="50" t="b">
        <f>ABS(X65/10000)&lt;=ABS('General Settings'!$D$23)</f>
        <v>1</v>
      </c>
      <c r="AA65" s="50" t="str">
        <f>_xll.qlMakeOIS(,SettlementDays,IF(O65="SW","1W",O65),IndexON,,FwdStart,DayCountConv,,Permanent,Trigger,ObjectOverwrite)</f>
        <v>obj_00203#0001</v>
      </c>
    </row>
    <row r="66" spans="10:27" x14ac:dyDescent="0.2">
      <c r="M66" s="107" t="s">
        <v>53</v>
      </c>
      <c r="N66" s="107" t="s">
        <v>53</v>
      </c>
      <c r="O66" s="107" t="s">
        <v>89</v>
      </c>
      <c r="P66" s="107" t="str">
        <f t="shared" si="12"/>
        <v>SEKOIS9Y_Quote</v>
      </c>
      <c r="Q66" s="136"/>
      <c r="R66" s="108">
        <f t="shared" si="10"/>
        <v>42335</v>
      </c>
      <c r="S66" s="108">
        <f>_xll.qlSwapStartDate(AA66)</f>
        <v>42339</v>
      </c>
      <c r="T66" s="108">
        <f>_xll.qlSwapMaturityDate(AA66)</f>
        <v>45628</v>
      </c>
      <c r="U66" s="109">
        <f>_xll.qlOvernightIndexedSwapFairRate(AA66,_xll.ohTrigger(Trigger,TriggerON,InterestRatesTrigger))</f>
        <v>1.0399999999999982E-2</v>
      </c>
      <c r="V66" s="109">
        <f>_xll.qlQuoteValue(P66,_xll.ohTrigger(Trigger,TriggerON,InterestRatesTrigger))</f>
        <v>1.04E-2</v>
      </c>
      <c r="W66" s="109" t="b">
        <f t="shared" ref="W66:W77" si="13">NOT(ISERROR(V66))</f>
        <v>1</v>
      </c>
      <c r="X66" s="146">
        <f t="shared" ref="X66:X77" si="14">(U66-V66)*10000</f>
        <v>-1.7347234759768071E-13</v>
      </c>
      <c r="Y66" s="50" t="b">
        <f>ABS(X66/10000)&lt;=ABS('General Settings'!$D$23)</f>
        <v>1</v>
      </c>
      <c r="AA66" s="50" t="str">
        <f>_xll.qlMakeOIS(,SettlementDays,IF(O66="SW","1W",O66),IndexON,,FwdStart,DayCountConv,,Permanent,Trigger,ObjectOverwrite)</f>
        <v>obj_001f5#0001</v>
      </c>
    </row>
    <row r="67" spans="10:27" x14ac:dyDescent="0.2">
      <c r="M67" s="107" t="s">
        <v>53</v>
      </c>
      <c r="N67" s="107" t="s">
        <v>53</v>
      </c>
      <c r="O67" s="107" t="s">
        <v>90</v>
      </c>
      <c r="P67" s="107" t="str">
        <f t="shared" si="12"/>
        <v>SEKOIS10Y_Quote</v>
      </c>
      <c r="Q67" s="136"/>
      <c r="R67" s="108">
        <f t="shared" si="10"/>
        <v>42335</v>
      </c>
      <c r="S67" s="108">
        <f>_xll.qlSwapStartDate(AA67)</f>
        <v>42339</v>
      </c>
      <c r="T67" s="108">
        <f>_xll.qlSwapMaturityDate(AA67)</f>
        <v>45992</v>
      </c>
      <c r="U67" s="109">
        <f>_xll.qlOvernightIndexedSwapFairRate(AA67,_xll.ohTrigger(Trigger,TriggerON,InterestRatesTrigger))</f>
        <v>1.1775000000000008E-2</v>
      </c>
      <c r="V67" s="109">
        <f>_xll.qlQuoteValue(P67,_xll.ohTrigger(Trigger,TriggerON,InterestRatesTrigger))</f>
        <v>1.1775000000000001E-2</v>
      </c>
      <c r="W67" s="109" t="b">
        <f t="shared" si="13"/>
        <v>1</v>
      </c>
      <c r="X67" s="146">
        <f t="shared" si="14"/>
        <v>6.9388939039072284E-14</v>
      </c>
      <c r="Y67" s="50" t="b">
        <f>ABS(X67/10000)&lt;=ABS('General Settings'!$D$23)</f>
        <v>1</v>
      </c>
      <c r="AA67" s="50" t="str">
        <f>_xll.qlMakeOIS(,SettlementDays,IF(O67="SW","1W",O67),IndexON,,FwdStart,DayCountConv,,Permanent,Trigger,ObjectOverwrite)</f>
        <v>obj_001f8#0001</v>
      </c>
    </row>
    <row r="68" spans="10:27" x14ac:dyDescent="0.2">
      <c r="M68" s="107" t="s">
        <v>53</v>
      </c>
      <c r="N68" s="107" t="s">
        <v>53</v>
      </c>
      <c r="O68" s="107" t="s">
        <v>91</v>
      </c>
      <c r="P68" s="107" t="str">
        <f t="shared" si="12"/>
        <v>SEKOIS12Y_Quote</v>
      </c>
      <c r="Q68" s="136"/>
      <c r="R68" s="108">
        <f t="shared" si="10"/>
        <v>42335</v>
      </c>
      <c r="S68" s="108">
        <f>_xll.qlSwapStartDate(AA68)</f>
        <v>42339</v>
      </c>
      <c r="T68" s="108">
        <f>_xll.qlSwapMaturityDate(AA68)</f>
        <v>46722</v>
      </c>
      <c r="U68" s="109">
        <f>_xll.qlOvernightIndexedSwapFairRate(AA68,_xll.ohTrigger(Trigger,TriggerON,InterestRatesTrigger))</f>
        <v>1.4125000000014331E-2</v>
      </c>
      <c r="V68" s="109">
        <f>_xll.qlQuoteValue(P68,_xll.ohTrigger(Trigger,TriggerON,InterestRatesTrigger))</f>
        <v>1.4125E-2</v>
      </c>
      <c r="W68" s="109" t="b">
        <f t="shared" si="13"/>
        <v>1</v>
      </c>
      <c r="X68" s="146">
        <f t="shared" si="14"/>
        <v>1.4330550635044403E-10</v>
      </c>
      <c r="Y68" s="50" t="b">
        <f>ABS(X68/10000)&lt;=ABS('General Settings'!$D$23)</f>
        <v>1</v>
      </c>
      <c r="AA68" s="50" t="str">
        <f>_xll.qlMakeOIS(,SettlementDays,IF(O68="SW","1W",O68),IndexON,,FwdStart,DayCountConv,,Permanent,Trigger,ObjectOverwrite)</f>
        <v>obj_001fa#0001</v>
      </c>
    </row>
    <row r="69" spans="10:27" x14ac:dyDescent="0.2">
      <c r="M69" s="107" t="s">
        <v>53</v>
      </c>
      <c r="N69" s="107" t="s">
        <v>53</v>
      </c>
      <c r="O69" s="107" t="s">
        <v>92</v>
      </c>
      <c r="P69" s="107" t="str">
        <f t="shared" si="12"/>
        <v>SEKOIS15Y_Quote</v>
      </c>
      <c r="Q69" s="136"/>
      <c r="R69" s="108">
        <f t="shared" si="10"/>
        <v>42335</v>
      </c>
      <c r="S69" s="108">
        <f>_xll.qlSwapStartDate(AA69)</f>
        <v>42339</v>
      </c>
      <c r="T69" s="108">
        <f>_xll.qlSwapMaturityDate(AA69)</f>
        <v>47819</v>
      </c>
      <c r="U69" s="109">
        <f>_xll.qlOvernightIndexedSwapFairRate(AA69,_xll.ohTrigger(Trigger,TriggerON,InterestRatesTrigger))</f>
        <v>1.6750000000023173E-2</v>
      </c>
      <c r="V69" s="109">
        <f>_xll.qlQuoteValue(P69,_xll.ohTrigger(Trigger,TriggerON,InterestRatesTrigger))</f>
        <v>1.6750000000000001E-2</v>
      </c>
      <c r="W69" s="109" t="b">
        <f t="shared" si="13"/>
        <v>1</v>
      </c>
      <c r="X69" s="146">
        <f t="shared" si="14"/>
        <v>2.3172436192098189E-10</v>
      </c>
      <c r="Y69" s="50" t="b">
        <f>ABS(X69/10000)&lt;=ABS('General Settings'!$D$23)</f>
        <v>1</v>
      </c>
      <c r="AA69" s="50" t="str">
        <f>_xll.qlMakeOIS(,SettlementDays,IF(O69="SW","1W",O69),IndexON,,FwdStart,DayCountConv,,Permanent,Trigger,ObjectOverwrite)</f>
        <v>obj_00206#0001</v>
      </c>
    </row>
    <row r="70" spans="10:27" x14ac:dyDescent="0.2">
      <c r="M70" s="107" t="s">
        <v>53</v>
      </c>
      <c r="N70" s="107" t="s">
        <v>53</v>
      </c>
      <c r="O70" s="107" t="s">
        <v>93</v>
      </c>
      <c r="P70" s="107" t="str">
        <f t="shared" si="12"/>
        <v>SEKOIS20Y_Quote</v>
      </c>
      <c r="Q70" s="136"/>
      <c r="R70" s="108">
        <f t="shared" si="10"/>
        <v>42335</v>
      </c>
      <c r="S70" s="108">
        <f>_xll.qlSwapStartDate(AA70)</f>
        <v>42339</v>
      </c>
      <c r="T70" s="108">
        <f>_xll.qlSwapMaturityDate(AA70)</f>
        <v>49646</v>
      </c>
      <c r="U70" s="109">
        <f>_xll.qlOvernightIndexedSwapFairRate(AA70,_xll.ohTrigger(Trigger,TriggerON,InterestRatesTrigger))</f>
        <v>1.962500000004606E-2</v>
      </c>
      <c r="V70" s="109">
        <f>_xll.qlQuoteValue(P70,_xll.ohTrigger(Trigger,TriggerON,InterestRatesTrigger))</f>
        <v>1.9625E-2</v>
      </c>
      <c r="W70" s="109" t="b">
        <f t="shared" si="13"/>
        <v>1</v>
      </c>
      <c r="X70" s="146">
        <f t="shared" si="14"/>
        <v>4.6060377734136182E-10</v>
      </c>
      <c r="Y70" s="50" t="b">
        <f>ABS(X70/10000)&lt;=ABS('General Settings'!$D$23)</f>
        <v>1</v>
      </c>
      <c r="AA70" s="50" t="str">
        <f>_xll.qlMakeOIS(,SettlementDays,IF(O70="SW","1W",O70),IndexON,,FwdStart,DayCountConv,,Permanent,Trigger,ObjectOverwrite)</f>
        <v>obj_00209#0001</v>
      </c>
    </row>
    <row r="71" spans="10:27" x14ac:dyDescent="0.2">
      <c r="J71" s="62"/>
      <c r="K71" s="62"/>
      <c r="L71" s="62"/>
      <c r="M71" s="107" t="s">
        <v>53</v>
      </c>
      <c r="N71" s="107" t="s">
        <v>53</v>
      </c>
      <c r="O71" s="107" t="s">
        <v>94</v>
      </c>
      <c r="P71" s="107" t="str">
        <f t="shared" si="12"/>
        <v>SEKOIS25Y_Quote</v>
      </c>
      <c r="Q71" s="136"/>
      <c r="R71" s="108">
        <f t="shared" si="10"/>
        <v>42335</v>
      </c>
      <c r="S71" s="108">
        <f>_xll.qlSwapStartDate(AA71)</f>
        <v>42339</v>
      </c>
      <c r="T71" s="108">
        <f>_xll.qlSwapMaturityDate(AA71)</f>
        <v>51473</v>
      </c>
      <c r="U71" s="109">
        <f>_xll.qlOvernightIndexedSwapFairRate(AA71,_xll.ohTrigger(Trigger,TriggerON,InterestRatesTrigger))</f>
        <v>2.0824999999991812E-2</v>
      </c>
      <c r="V71" s="109">
        <f>_xll.qlQuoteValue(P71,_xll.ohTrigger(Trigger,TriggerON,InterestRatesTrigger))</f>
        <v>2.0825E-2</v>
      </c>
      <c r="W71" s="109" t="b">
        <f t="shared" si="13"/>
        <v>1</v>
      </c>
      <c r="X71" s="146">
        <f t="shared" si="14"/>
        <v>-8.1878948066105295E-11</v>
      </c>
      <c r="Y71" s="50" t="b">
        <f>ABS(X71/10000)&lt;=ABS('General Settings'!$D$23)</f>
        <v>1</v>
      </c>
      <c r="AA71" s="50" t="str">
        <f>_xll.qlMakeOIS(,SettlementDays,IF(O71="SW","1W",O71),IndexON,,FwdStart,DayCountConv,,Permanent,Trigger,ObjectOverwrite)</f>
        <v>obj_00208#0001</v>
      </c>
    </row>
    <row r="72" spans="10:27" hidden="1" outlineLevel="1" x14ac:dyDescent="0.2">
      <c r="M72" s="93" t="s">
        <v>53</v>
      </c>
      <c r="N72" s="93" t="s">
        <v>53</v>
      </c>
      <c r="O72" s="93" t="s">
        <v>95</v>
      </c>
      <c r="P72" s="93" t="str">
        <f t="shared" si="12"/>
        <v>SEKOIS27Y_Quote</v>
      </c>
      <c r="Q72" s="136"/>
      <c r="R72" s="103">
        <f t="shared" si="10"/>
        <v>42335</v>
      </c>
      <c r="S72" s="103">
        <f>_xll.qlSwapStartDate(AA72)</f>
        <v>42339</v>
      </c>
      <c r="T72" s="103">
        <f>_xll.qlSwapMaturityDate(AA72)</f>
        <v>52201</v>
      </c>
      <c r="U72" s="95">
        <f>_xll.qlOvernightIndexedSwapFairRate(AA72,_xll.ohTrigger(Trigger,TriggerON,InterestRatesTrigger))</f>
        <v>2.1024707672393124E-2</v>
      </c>
      <c r="V72" s="95" t="e">
        <f>_xll.qlQuoteValue(P72,_xll.ohTrigger(Trigger,TriggerON,InterestRatesTrigger))</f>
        <v>#NUM!</v>
      </c>
      <c r="W72" s="95" t="b">
        <f t="shared" si="13"/>
        <v>0</v>
      </c>
      <c r="X72" s="147" t="e">
        <f t="shared" si="14"/>
        <v>#NUM!</v>
      </c>
      <c r="Y72" s="50" t="e">
        <f>ABS(X72/10000)&lt;=ABS('General Settings'!$D$23)</f>
        <v>#NUM!</v>
      </c>
      <c r="AA72" s="50" t="str">
        <f>_xll.qlMakeOIS(,SettlementDays,IF(O72="SW","1W",O72),IndexON,,FwdStart,DayCountConv,,Permanent,Trigger,ObjectOverwrite)</f>
        <v>obj_001ff#0001</v>
      </c>
    </row>
    <row r="73" spans="10:27" collapsed="1" x14ac:dyDescent="0.2">
      <c r="M73" s="111" t="s">
        <v>53</v>
      </c>
      <c r="N73" s="111" t="s">
        <v>53</v>
      </c>
      <c r="O73" s="111" t="s">
        <v>96</v>
      </c>
      <c r="P73" s="111" t="str">
        <f t="shared" si="12"/>
        <v>SEKOIS30Y_Quote</v>
      </c>
      <c r="Q73" s="137"/>
      <c r="R73" s="112">
        <f t="shared" si="10"/>
        <v>42335</v>
      </c>
      <c r="S73" s="112">
        <f>_xll.qlSwapStartDate(AA73)</f>
        <v>42339</v>
      </c>
      <c r="T73" s="112">
        <f>_xll.qlSwapMaturityDate(AA73)</f>
        <v>53297</v>
      </c>
      <c r="U73" s="113">
        <f>_xll.qlOvernightIndexedSwapFairRate(AA73,_xll.ohTrigger(Trigger,TriggerON,InterestRatesTrigger))</f>
        <v>2.1199999999962305E-2</v>
      </c>
      <c r="V73" s="113">
        <f>_xll.qlQuoteValue(P73,_xll.ohTrigger(Trigger,TriggerON,InterestRatesTrigger))</f>
        <v>2.12E-2</v>
      </c>
      <c r="W73" s="113" t="b">
        <f t="shared" si="13"/>
        <v>1</v>
      </c>
      <c r="X73" s="148">
        <f t="shared" si="14"/>
        <v>-3.7695541132976018E-10</v>
      </c>
      <c r="Y73" s="51" t="b">
        <f>ABS(X73/10000)&lt;=ABS('General Settings'!$D$23)</f>
        <v>1</v>
      </c>
      <c r="AA73" s="51" t="str">
        <f>_xll.qlMakeOIS(,SettlementDays,IF(O73="SW","1W",O73),IndexON,,FwdStart,DayCountConv,,Permanent,Trigger,ObjectOverwrite)</f>
        <v>obj_00201#0001</v>
      </c>
    </row>
    <row r="74" spans="10:27" hidden="1" outlineLevel="1" x14ac:dyDescent="0.2">
      <c r="M74" s="93" t="s">
        <v>53</v>
      </c>
      <c r="N74" s="93" t="s">
        <v>53</v>
      </c>
      <c r="O74" s="93" t="s">
        <v>97</v>
      </c>
      <c r="P74" s="93" t="str">
        <f t="shared" si="12"/>
        <v>SEKOIS35Y_Quote</v>
      </c>
      <c r="Q74" s="136"/>
      <c r="R74" s="103">
        <f t="shared" si="10"/>
        <v>42335</v>
      </c>
      <c r="S74" s="103" t="e">
        <f>_xll.qlSwapStartDate(AA74)</f>
        <v>#VALUE!</v>
      </c>
      <c r="T74" s="103" t="e">
        <f>_xll.qlSwapMaturityDate(AA74)</f>
        <v>#VALUE!</v>
      </c>
      <c r="U74" s="95" t="e">
        <f>_xll.qlOvernightIndexedSwapFairRate(AA74,_xll.ohTrigger(Trigger,TriggerON,InterestRatesTrigger))</f>
        <v>#VALUE!</v>
      </c>
      <c r="V74" s="95" t="e">
        <f>_xll.qlQuoteValue(P74,_xll.ohTrigger(Trigger,TriggerON,InterestRatesTrigger))</f>
        <v>#NUM!</v>
      </c>
      <c r="W74" s="95" t="b">
        <f t="shared" si="13"/>
        <v>0</v>
      </c>
      <c r="X74" s="147" t="e">
        <f t="shared" si="14"/>
        <v>#VALUE!</v>
      </c>
      <c r="Y74" s="50" t="e">
        <f>ABS(X74/10000)&lt;=ABS('General Settings'!$D$23)</f>
        <v>#VALUE!</v>
      </c>
      <c r="AA74" s="50" t="e">
        <f>_xll.qlMakeOIS(,SettlementDays,IF(O74="SW","1W",O74),IndexON,,FwdStart,DayCountConv,,Permanent,Trigger,ObjectOverwrite)</f>
        <v>#NUM!</v>
      </c>
    </row>
    <row r="75" spans="10:27" hidden="1" outlineLevel="1" x14ac:dyDescent="0.2">
      <c r="M75" s="93" t="s">
        <v>53</v>
      </c>
      <c r="N75" s="93" t="s">
        <v>53</v>
      </c>
      <c r="O75" s="93" t="s">
        <v>98</v>
      </c>
      <c r="P75" s="93" t="str">
        <f t="shared" si="12"/>
        <v>SEKOIS40Y_Quote</v>
      </c>
      <c r="Q75" s="136"/>
      <c r="R75" s="103">
        <f t="shared" si="10"/>
        <v>42335</v>
      </c>
      <c r="S75" s="103" t="e">
        <f>_xll.qlSwapStartDate(AA75)</f>
        <v>#VALUE!</v>
      </c>
      <c r="T75" s="103" t="e">
        <f>_xll.qlSwapMaturityDate(AA75)</f>
        <v>#VALUE!</v>
      </c>
      <c r="U75" s="95" t="e">
        <f>_xll.qlOvernightIndexedSwapFairRate(AA75,_xll.ohTrigger(Trigger,TriggerON,InterestRatesTrigger))</f>
        <v>#VALUE!</v>
      </c>
      <c r="V75" s="95" t="e">
        <f>_xll.qlQuoteValue(P75,_xll.ohTrigger(Trigger,TriggerON,InterestRatesTrigger))</f>
        <v>#NUM!</v>
      </c>
      <c r="W75" s="95" t="b">
        <f t="shared" si="13"/>
        <v>0</v>
      </c>
      <c r="X75" s="147" t="e">
        <f t="shared" si="14"/>
        <v>#VALUE!</v>
      </c>
      <c r="Y75" s="50" t="e">
        <f>ABS(X75/10000)&lt;=ABS('General Settings'!$D$23)</f>
        <v>#VALUE!</v>
      </c>
      <c r="AA75" s="50" t="e">
        <f>_xll.qlMakeOIS(,SettlementDays,IF(O75="SW","1W",O75),IndexON,,FwdStart,DayCountConv,,Permanent,Trigger,ObjectOverwrite)</f>
        <v>#NUM!</v>
      </c>
    </row>
    <row r="76" spans="10:27" hidden="1" outlineLevel="1" x14ac:dyDescent="0.2">
      <c r="M76" s="93" t="s">
        <v>53</v>
      </c>
      <c r="N76" s="93" t="s">
        <v>53</v>
      </c>
      <c r="O76" s="93" t="s">
        <v>134</v>
      </c>
      <c r="P76" s="93" t="str">
        <f t="shared" si="12"/>
        <v>SEKOIS45Y_Quote</v>
      </c>
      <c r="Q76" s="136"/>
      <c r="R76" s="103">
        <f t="shared" si="10"/>
        <v>42335</v>
      </c>
      <c r="S76" s="103" t="e">
        <f>_xll.qlSwapStartDate(AA76)</f>
        <v>#VALUE!</v>
      </c>
      <c r="T76" s="103" t="e">
        <f>_xll.qlSwapMaturityDate(AA76)</f>
        <v>#VALUE!</v>
      </c>
      <c r="U76" s="95" t="e">
        <f>_xll.qlOvernightIndexedSwapFairRate(AA76,_xll.ohTrigger(Trigger,TriggerON,InterestRatesTrigger))</f>
        <v>#VALUE!</v>
      </c>
      <c r="V76" s="95" t="e">
        <f>_xll.qlQuoteValue(P76,_xll.ohTrigger(Trigger,TriggerON,InterestRatesTrigger))</f>
        <v>#NUM!</v>
      </c>
      <c r="W76" s="95" t="b">
        <f t="shared" si="13"/>
        <v>0</v>
      </c>
      <c r="X76" s="147" t="e">
        <f t="shared" si="14"/>
        <v>#VALUE!</v>
      </c>
      <c r="Y76" s="50" t="e">
        <f>ABS(X76/10000)&lt;=ABS('General Settings'!$D$23)</f>
        <v>#VALUE!</v>
      </c>
      <c r="AA76" s="50" t="e">
        <f>_xll.qlMakeOIS(,SettlementDays,IF(O76="SW","1W",O76),IndexON,,FwdStart,DayCountConv,,Permanent,Trigger,ObjectOverwrite)</f>
        <v>#NUM!</v>
      </c>
    </row>
    <row r="77" spans="10:27" hidden="1" outlineLevel="1" x14ac:dyDescent="0.2">
      <c r="M77" s="94" t="s">
        <v>53</v>
      </c>
      <c r="N77" s="94" t="s">
        <v>53</v>
      </c>
      <c r="O77" s="94" t="s">
        <v>99</v>
      </c>
      <c r="P77" s="94" t="str">
        <f t="shared" si="12"/>
        <v>SEKOIS50Y_Quote</v>
      </c>
      <c r="Q77" s="137"/>
      <c r="R77" s="104">
        <f t="shared" si="10"/>
        <v>42335</v>
      </c>
      <c r="S77" s="104" t="e">
        <f>_xll.qlSwapStartDate(AA77)</f>
        <v>#VALUE!</v>
      </c>
      <c r="T77" s="104" t="e">
        <f>_xll.qlSwapMaturityDate(AA77)</f>
        <v>#VALUE!</v>
      </c>
      <c r="U77" s="96" t="e">
        <f>_xll.qlOvernightIndexedSwapFairRate(AA77,_xll.ohTrigger(Trigger,TriggerON,InterestRatesTrigger))</f>
        <v>#VALUE!</v>
      </c>
      <c r="V77" s="96" t="e">
        <f>_xll.qlQuoteValue(P77,_xll.ohTrigger(Trigger,TriggerON,InterestRatesTrigger))</f>
        <v>#NUM!</v>
      </c>
      <c r="W77" s="96" t="b">
        <f t="shared" si="13"/>
        <v>0</v>
      </c>
      <c r="X77" s="171" t="e">
        <f t="shared" si="14"/>
        <v>#VALUE!</v>
      </c>
      <c r="Y77" s="51" t="e">
        <f>ABS(X77/10000)&lt;=ABS('General Settings'!$D$23)</f>
        <v>#VALUE!</v>
      </c>
      <c r="AA77" s="51" t="e">
        <f>_xll.qlMakeOIS(,SettlementDays,IF(O77="SW","1W",O77),IndexON,,FwdStart,DayCountConv,,Permanent,Trigger,ObjectOverwrite)</f>
        <v>#NUM!</v>
      </c>
    </row>
    <row r="78" spans="10:27" collapsed="1" x14ac:dyDescent="0.2">
      <c r="W78" s="62"/>
      <c r="X78" s="62"/>
    </row>
    <row r="79" spans="10:27" x14ac:dyDescent="0.2">
      <c r="W79" s="62"/>
      <c r="X79" s="62"/>
    </row>
    <row r="80" spans="10:27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</row>
    <row r="3553" spans="2:27" x14ac:dyDescent="0.2">
      <c r="B3553" s="87"/>
      <c r="C3553" s="88"/>
      <c r="D3553" s="89"/>
      <c r="E3553" s="89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2" spans="2:27" x14ac:dyDescent="0.2">
      <c r="AA3562" s="86"/>
    </row>
    <row r="3563" spans="2:27" x14ac:dyDescent="0.2">
      <c r="AA3563" s="86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</sheetData>
  <dataConsolidate/>
  <mergeCells count="2">
    <mergeCell ref="A3:A9"/>
    <mergeCell ref="A10:A16"/>
  </mergeCells>
  <conditionalFormatting sqref="Y54 Y58 Y62:Y77 Y23:Y50">
    <cfRule type="cellIs" dxfId="4" priority="4" operator="equal">
      <formula>FALSE</formula>
    </cfRule>
  </conditionalFormatting>
  <conditionalFormatting sqref="Y51:Y53">
    <cfRule type="cellIs" dxfId="3" priority="3" operator="equal">
      <formula>FALSE</formula>
    </cfRule>
  </conditionalFormatting>
  <conditionalFormatting sqref="Y55:Y57">
    <cfRule type="cellIs" dxfId="2" priority="2" operator="equal">
      <formula>FALSE</formula>
    </cfRule>
  </conditionalFormatting>
  <conditionalFormatting sqref="Y59:Y61">
    <cfRule type="cellIs" dxfId="1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A17" sqref="A17"/>
    </sheetView>
  </sheetViews>
  <sheetFormatPr defaultRowHeight="11.25" outlineLevelRow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customWidth="1"/>
    <col min="28" max="28" width="7" style="62" customWidth="1"/>
    <col min="29" max="29" width="14.140625" style="62" customWidth="1"/>
    <col min="30" max="31" width="19.28515625" style="62" customWidth="1"/>
    <col min="32" max="32" width="13.140625" style="62" bestFit="1" customWidth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2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42308</v>
      </c>
      <c r="E3" s="73">
        <f t="shared" ref="E3:E16" si="0">EDATE(SettlementDate,$B3)</f>
        <v>42705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-5.0830232958256616E-3</v>
      </c>
      <c r="H3" s="53">
        <f>IF(G3&gt;=0,ROUNDDOWN(G3*10,2)/10,ROUNDUP(G3*10,2)/10)</f>
        <v>-6.0000000000000001E-3</v>
      </c>
      <c r="I3" s="82">
        <f>MAX(_xll.ohPack(Data!$J$4:INDEX(Fwd1M,MATCH(E3+1,SettlementDates,1),1)))</f>
        <v>-4.3899999999996069E-3</v>
      </c>
      <c r="J3" s="53">
        <f t="shared" ref="J3:J16" si="2">IF(I3-G3&gt;1%,(QUOTIENT(I3*10000,50)+1)*0.5%,(QUOTIENT(I3*10000,10)+1)*0.1%)</f>
        <v>-3.0000000000000001E-3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3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43070</v>
      </c>
      <c r="F4" s="77">
        <f t="shared" si="1"/>
        <v>3</v>
      </c>
      <c r="G4" s="83">
        <f>MIN(_xll.ohPack(Data!$J$4:INDEX(Fwd1M,MATCH(E4+1,SettlementDates,1),1)))</f>
        <v>-5.0830232958256616E-3</v>
      </c>
      <c r="H4" s="54">
        <f t="shared" ref="H4:H16" si="4">IF(G4&gt;=0,ROUNDDOWN(G4*10,2)/10,ROUNDUP(G4*10,2)/10)</f>
        <v>-6.0000000000000001E-3</v>
      </c>
      <c r="I4" s="83">
        <f>MAX(_xll.ohPack(Data!$J$4:INDEX(Fwd1M,MATCH(E4+1,SettlementDates,1),1)))</f>
        <v>-5.521393066304503E-4</v>
      </c>
      <c r="J4" s="54">
        <f t="shared" si="2"/>
        <v>1E-3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3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44166</v>
      </c>
      <c r="F5" s="77">
        <f t="shared" si="1"/>
        <v>6</v>
      </c>
      <c r="G5" s="83">
        <f>MIN(_xll.ohPack(Data!$J$4:INDEX(Fwd1M,MATCH(E5+1,SettlementDates,1),1)))</f>
        <v>-5.0830232958256616E-3</v>
      </c>
      <c r="H5" s="54">
        <f t="shared" si="4"/>
        <v>-6.0000000000000001E-3</v>
      </c>
      <c r="I5" s="83">
        <f>MAX(_xll.ohPack(Data!$J$4:INDEX(Fwd1M,MATCH(E5+1,SettlementDates,1),1)))</f>
        <v>1.5360442851853895E-2</v>
      </c>
      <c r="J5" s="54">
        <f t="shared" si="2"/>
        <v>0.02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3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45992</v>
      </c>
      <c r="F6" s="77">
        <f t="shared" si="1"/>
        <v>6</v>
      </c>
      <c r="G6" s="83">
        <f>MIN(_xll.ohPack(Data!$J$4:INDEX(Fwd1M,MATCH(E6+1,SettlementDates,1),1)))</f>
        <v>-5.0830232958256616E-3</v>
      </c>
      <c r="H6" s="54">
        <f t="shared" si="4"/>
        <v>-6.0000000000000001E-3</v>
      </c>
      <c r="I6" s="83">
        <f>MAX(_xll.ohPack(Data!$J$4:INDEX(Fwd1M,MATCH(E6+1,SettlementDates,1),1)))</f>
        <v>2.5897666155946797E-2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3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49644</v>
      </c>
      <c r="F7" s="77">
        <f t="shared" si="1"/>
        <v>12</v>
      </c>
      <c r="G7" s="83">
        <f>MIN(_xll.ohPack(Data!$J$4:INDEX(Fwd1M,MATCH(E7+1,SettlementDates,1),1)))</f>
        <v>-5.0830232958256616E-3</v>
      </c>
      <c r="H7" s="54">
        <f t="shared" si="4"/>
        <v>-6.0000000000000001E-3</v>
      </c>
      <c r="I7" s="83">
        <f>MAX(_xll.ohPack(Data!$J$4:INDEX(Fwd1M,MATCH(E7+1,SettlementDates,1),1)))</f>
        <v>3.0182351374861693E-2</v>
      </c>
      <c r="J7" s="54">
        <f t="shared" si="2"/>
        <v>3.5000000000000003E-2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3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53297</v>
      </c>
      <c r="F8" s="77">
        <f t="shared" si="1"/>
        <v>36</v>
      </c>
      <c r="G8" s="83">
        <f>MIN(_xll.ohPack(Data!$J$4:INDEX(Fwd1M,MATCH(E8+1,SettlementDates,1),1)))</f>
        <v>-5.0830232958256616E-3</v>
      </c>
      <c r="H8" s="54">
        <f t="shared" si="4"/>
        <v>-6.0000000000000001E-3</v>
      </c>
      <c r="I8" s="83">
        <f>MAX(_xll.ohPack(Data!$J$4:INDEX(Fwd1M,MATCH(E8+1,SettlementDates,1),1)))</f>
        <v>3.0182351374861693E-2</v>
      </c>
      <c r="J8" s="54">
        <f t="shared" si="2"/>
        <v>3.5000000000000003E-2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4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64254</v>
      </c>
      <c r="F9" s="77">
        <f t="shared" si="1"/>
        <v>60</v>
      </c>
      <c r="G9" s="84">
        <f>MIN(_xll.ohPack(Data!$J$4:INDEX(Fwd1M,MATCH(E9+1,SettlementDates,1),1)))</f>
        <v>-5.0830232958256616E-3</v>
      </c>
      <c r="H9" s="55">
        <f t="shared" si="4"/>
        <v>-6.0000000000000001E-3</v>
      </c>
      <c r="I9" s="84">
        <f>MAX(_xll.ohPack(Data!$J$4:INDEX(Fwd1M,MATCH(E9+1,SettlementDates,1),1)))</f>
        <v>3.0182351374861693E-2</v>
      </c>
      <c r="J9" s="55">
        <f t="shared" si="2"/>
        <v>3.5000000000000003E-2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2" t="s">
        <v>49</v>
      </c>
      <c r="B10" s="67">
        <v>12</v>
      </c>
      <c r="C10" s="52" t="str">
        <f>_xll.qlPeriodEquivalent(B10&amp;"M")</f>
        <v>1Y</v>
      </c>
      <c r="D10" s="72">
        <f>D3</f>
        <v>42308</v>
      </c>
      <c r="E10" s="73">
        <f t="shared" si="0"/>
        <v>42705</v>
      </c>
      <c r="F10" s="78">
        <f t="shared" si="1"/>
        <v>1</v>
      </c>
      <c r="G10" s="83">
        <f>MIN(_xll.ohPack(Data!$M$4:INDEX(ONFwd1M,MATCH(E10+1,SettlementDates,1),1)))</f>
        <v>-5.0854571360003931E-3</v>
      </c>
      <c r="H10" s="54">
        <f t="shared" si="4"/>
        <v>-6.0000000000000001E-3</v>
      </c>
      <c r="I10" s="83">
        <f>MAX(_xll.ohPack(Data!$M$4:INDEX(ONFwd1M,MATCH(E10+1,SettlementDates,1),1)))</f>
        <v>-4.2906849590496066E-3</v>
      </c>
      <c r="J10" s="54">
        <f t="shared" si="2"/>
        <v>-3.0000000000000001E-3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3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43070</v>
      </c>
      <c r="F11" s="77">
        <f t="shared" si="1"/>
        <v>3</v>
      </c>
      <c r="G11" s="83">
        <f>MIN(_xll.ohPack(Data!$M$4:INDEX(ONFwd1M,MATCH(E11+1,SettlementDates,1),1)))</f>
        <v>-5.0854571360003931E-3</v>
      </c>
      <c r="H11" s="54">
        <f t="shared" si="4"/>
        <v>-6.0000000000000001E-3</v>
      </c>
      <c r="I11" s="83">
        <f>MAX(_xll.ohPack(Data!$M$4:INDEX(ONFwd1M,MATCH(E11+1,SettlementDates,1),1)))</f>
        <v>-7.219503608935085E-4</v>
      </c>
      <c r="J11" s="54">
        <f t="shared" si="2"/>
        <v>1E-3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3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44166</v>
      </c>
      <c r="F12" s="77">
        <f t="shared" si="1"/>
        <v>6</v>
      </c>
      <c r="G12" s="83">
        <f>MIN(_xll.ohPack(Data!$M$4:INDEX(ONFwd1M,MATCH(E12+1,SettlementDates,1),1)))</f>
        <v>-5.0854571360003931E-3</v>
      </c>
      <c r="H12" s="54">
        <f t="shared" si="4"/>
        <v>-6.0000000000000001E-3</v>
      </c>
      <c r="I12" s="83">
        <f>MAX(_xll.ohPack(Data!$M$4:INDEX(ONFwd1M,MATCH(E12+1,SettlementDates,1),1)))</f>
        <v>1.522127322032496E-2</v>
      </c>
      <c r="J12" s="54">
        <f t="shared" si="2"/>
        <v>0.02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3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45992</v>
      </c>
      <c r="F13" s="77">
        <f t="shared" si="1"/>
        <v>6</v>
      </c>
      <c r="G13" s="83">
        <f>MIN(_xll.ohPack(Data!$M$4:INDEX(ONFwd1M,MATCH(E13+1,SettlementDates,1),1)))</f>
        <v>-5.0854571360003931E-3</v>
      </c>
      <c r="H13" s="54">
        <f t="shared" si="4"/>
        <v>-6.0000000000000001E-3</v>
      </c>
      <c r="I13" s="83">
        <f>MAX(_xll.ohPack(Data!$M$4:INDEX(ONFwd1M,MATCH(E13+1,SettlementDates,1),1)))</f>
        <v>2.5826399413304557E-2</v>
      </c>
      <c r="J13" s="54">
        <f t="shared" si="2"/>
        <v>0.03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3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49644</v>
      </c>
      <c r="F14" s="77">
        <f t="shared" si="1"/>
        <v>12</v>
      </c>
      <c r="G14" s="83">
        <f>MIN(_xll.ohPack(Data!$M$4:INDEX(ONFwd1M,MATCH(E14+1,SettlementDates,1),1)))</f>
        <v>-5.0854571360003931E-3</v>
      </c>
      <c r="H14" s="54">
        <f t="shared" si="4"/>
        <v>-6.0000000000000001E-3</v>
      </c>
      <c r="I14" s="83">
        <f>MAX(_xll.ohPack(Data!$M$4:INDEX(ONFwd1M,MATCH(E14+1,SettlementDates,1),1)))</f>
        <v>3.0145028317591915E-2</v>
      </c>
      <c r="J14" s="54">
        <f t="shared" si="2"/>
        <v>3.5000000000000003E-2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3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53297</v>
      </c>
      <c r="F15" s="77">
        <f t="shared" si="1"/>
        <v>36</v>
      </c>
      <c r="G15" s="83">
        <f>MIN(_xll.ohPack(Data!$M$4:INDEX(ONFwd1M,MATCH(E15+1,SettlementDates,1),1)))</f>
        <v>-5.0854571360003931E-3</v>
      </c>
      <c r="H15" s="54">
        <f t="shared" si="4"/>
        <v>-6.0000000000000001E-3</v>
      </c>
      <c r="I15" s="83">
        <f>MAX(_xll.ohPack(Data!$M$4:INDEX(ONFwd1M,MATCH(E15+1,SettlementDates,1),1)))</f>
        <v>3.0145028317591915E-2</v>
      </c>
      <c r="J15" s="54">
        <f t="shared" si="2"/>
        <v>3.5000000000000003E-2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4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64254</v>
      </c>
      <c r="F16" s="81">
        <f t="shared" si="1"/>
        <v>60</v>
      </c>
      <c r="G16" s="84">
        <f>MIN(_xll.ohPack(Data!$M$4:INDEX(ONFwd1M,MATCH(E16+1,SettlementDates,1),1)))</f>
        <v>-5.0854571360003931E-3</v>
      </c>
      <c r="H16" s="55">
        <f t="shared" si="4"/>
        <v>-6.0000000000000001E-3</v>
      </c>
      <c r="I16" s="84">
        <f>MAX(_xll.ohPack(Data!$M$4:INDEX(ONFwd1M,MATCH(E16+1,SettlementDates,1),1)))</f>
        <v>3.0145028317591915E-2</v>
      </c>
      <c r="J16" s="55">
        <f t="shared" si="2"/>
        <v>3.5000000000000003E-2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6" t="s">
        <v>117</v>
      </c>
      <c r="P18" s="63"/>
      <c r="Q18" s="63"/>
      <c r="S18" s="63"/>
      <c r="T18" s="63"/>
      <c r="V18" s="63"/>
      <c r="AA18" s="61"/>
    </row>
    <row r="19" spans="3:27" x14ac:dyDescent="0.2">
      <c r="M19" s="99"/>
      <c r="P19" s="63"/>
      <c r="Q19" s="63"/>
      <c r="S19" s="63"/>
      <c r="T19" s="63"/>
      <c r="V19" s="63"/>
      <c r="AA19" s="85"/>
    </row>
    <row r="20" spans="3:27" x14ac:dyDescent="0.2">
      <c r="P20" s="63"/>
      <c r="Q20" s="63"/>
      <c r="S20" s="63"/>
      <c r="T20" s="63"/>
      <c r="U20" s="63"/>
      <c r="V20" s="63"/>
      <c r="X20" s="63"/>
      <c r="Y20" s="63"/>
    </row>
    <row r="21" spans="3:27" x14ac:dyDescent="0.2">
      <c r="R21" s="63"/>
      <c r="S21" s="63"/>
      <c r="T21" s="63"/>
      <c r="U21" s="63"/>
      <c r="V21" s="63"/>
    </row>
    <row r="22" spans="3:27" x14ac:dyDescent="0.2">
      <c r="J22" s="62"/>
      <c r="K22" s="62"/>
      <c r="L22" s="62"/>
      <c r="R22" s="63"/>
      <c r="S22" s="63"/>
      <c r="T22" s="63"/>
      <c r="U22" s="63"/>
      <c r="V22" s="63"/>
    </row>
    <row r="23" spans="3:27" x14ac:dyDescent="0.2">
      <c r="J23" s="62"/>
      <c r="K23" s="62"/>
      <c r="L23" s="62"/>
      <c r="R23" s="63"/>
      <c r="S23" s="63"/>
      <c r="T23" s="63"/>
      <c r="U23" s="63"/>
      <c r="V23" s="63"/>
    </row>
    <row r="24" spans="3:27" x14ac:dyDescent="0.2">
      <c r="R24" s="63"/>
      <c r="S24" s="63"/>
      <c r="T24" s="63"/>
      <c r="U24" s="63"/>
      <c r="V24" s="63"/>
    </row>
    <row r="25" spans="3:27" x14ac:dyDescent="0.2">
      <c r="R25" s="63"/>
      <c r="S25" s="63"/>
      <c r="T25" s="63"/>
      <c r="U25" s="63"/>
      <c r="V25" s="63"/>
    </row>
    <row r="26" spans="3:27" x14ac:dyDescent="0.2">
      <c r="R26" s="63"/>
      <c r="S26" s="63"/>
      <c r="T26" s="63"/>
      <c r="U26" s="63"/>
      <c r="V26" s="63"/>
    </row>
    <row r="27" spans="3:27" x14ac:dyDescent="0.2">
      <c r="R27" s="63"/>
      <c r="S27" s="63"/>
      <c r="T27" s="63"/>
      <c r="U27" s="63"/>
      <c r="V27" s="63"/>
    </row>
    <row r="28" spans="3:27" x14ac:dyDescent="0.2">
      <c r="R28" s="63"/>
      <c r="S28" s="63"/>
      <c r="T28" s="63"/>
      <c r="U28" s="63"/>
      <c r="V28" s="63"/>
    </row>
    <row r="29" spans="3:27" x14ac:dyDescent="0.2">
      <c r="R29" s="63"/>
      <c r="S29" s="63"/>
      <c r="T29" s="63"/>
      <c r="U29" s="63"/>
      <c r="V29" s="63"/>
    </row>
    <row r="30" spans="3:27" x14ac:dyDescent="0.2">
      <c r="R30" s="63"/>
      <c r="S30" s="63"/>
      <c r="T30" s="63"/>
      <c r="U30" s="63"/>
      <c r="V30" s="63"/>
    </row>
    <row r="31" spans="3:27" x14ac:dyDescent="0.2">
      <c r="R31" s="63"/>
      <c r="S31" s="63"/>
      <c r="T31" s="63"/>
      <c r="U31" s="63"/>
      <c r="V31" s="63"/>
    </row>
    <row r="32" spans="3:27" x14ac:dyDescent="0.2">
      <c r="R32" s="63"/>
      <c r="S32" s="63"/>
      <c r="T32" s="63"/>
      <c r="U32" s="63"/>
      <c r="V32" s="63"/>
    </row>
    <row r="33" spans="18:64" x14ac:dyDescent="0.2">
      <c r="R33" s="63"/>
      <c r="S33" s="63"/>
      <c r="T33" s="63"/>
      <c r="U33" s="63"/>
      <c r="V33" s="63"/>
    </row>
    <row r="34" spans="18:64" x14ac:dyDescent="0.2">
      <c r="R34" s="63"/>
      <c r="S34" s="63"/>
      <c r="T34" s="63"/>
      <c r="U34" s="63"/>
      <c r="V34" s="63"/>
    </row>
    <row r="35" spans="18:64" x14ac:dyDescent="0.2">
      <c r="R35" s="63"/>
      <c r="S35" s="63"/>
      <c r="T35" s="63"/>
      <c r="U35" s="63"/>
      <c r="V35" s="63"/>
    </row>
    <row r="36" spans="18:64" x14ac:dyDescent="0.2">
      <c r="R36" s="63"/>
      <c r="S36" s="63"/>
      <c r="T36" s="63"/>
      <c r="U36" s="63"/>
      <c r="V36" s="63"/>
    </row>
    <row r="37" spans="18:64" x14ac:dyDescent="0.2">
      <c r="R37" s="63"/>
      <c r="S37" s="63"/>
      <c r="T37" s="63"/>
      <c r="U37" s="63"/>
      <c r="V37" s="63"/>
    </row>
    <row r="38" spans="18:64" x14ac:dyDescent="0.2">
      <c r="R38" s="63"/>
      <c r="S38" s="63"/>
      <c r="T38" s="63"/>
      <c r="U38" s="63"/>
      <c r="V38" s="63"/>
    </row>
    <row r="39" spans="18:64" x14ac:dyDescent="0.2">
      <c r="R39" s="63"/>
      <c r="S39" s="63"/>
      <c r="T39" s="63"/>
      <c r="U39" s="63"/>
      <c r="V39" s="63"/>
    </row>
    <row r="40" spans="18:64" x14ac:dyDescent="0.2">
      <c r="R40" s="63"/>
      <c r="S40" s="63"/>
      <c r="T40" s="63"/>
      <c r="U40" s="63"/>
      <c r="V40" s="63"/>
    </row>
    <row r="41" spans="18:64" x14ac:dyDescent="0.2">
      <c r="R41" s="63"/>
      <c r="S41" s="63"/>
      <c r="T41" s="63"/>
      <c r="U41" s="63"/>
      <c r="V41" s="63"/>
    </row>
    <row r="42" spans="18:64" x14ac:dyDescent="0.2">
      <c r="R42" s="63"/>
      <c r="S42" s="63"/>
      <c r="T42" s="63"/>
      <c r="U42" s="63"/>
      <c r="V42" s="63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</row>
    <row r="43" spans="18:64" x14ac:dyDescent="0.2">
      <c r="R43" s="63"/>
      <c r="S43" s="63"/>
      <c r="T43" s="63"/>
      <c r="U43" s="63"/>
      <c r="V43" s="63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</row>
    <row r="44" spans="18:64" x14ac:dyDescent="0.2">
      <c r="R44" s="63"/>
      <c r="S44" s="63"/>
      <c r="T44" s="63"/>
      <c r="U44" s="63"/>
      <c r="V44" s="63"/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</row>
    <row r="45" spans="18:64" x14ac:dyDescent="0.2">
      <c r="R45" s="63"/>
      <c r="S45" s="63"/>
      <c r="T45" s="63"/>
      <c r="U45" s="63"/>
      <c r="V45" s="63"/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</row>
    <row r="46" spans="18:64" x14ac:dyDescent="0.2">
      <c r="R46" s="63"/>
      <c r="S46" s="63"/>
      <c r="T46" s="63"/>
      <c r="U46" s="63"/>
      <c r="V46" s="63"/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</row>
    <row r="47" spans="18:64" x14ac:dyDescent="0.2">
      <c r="R47" s="63"/>
      <c r="S47" s="63"/>
      <c r="T47" s="63"/>
      <c r="U47" s="63"/>
      <c r="V47" s="63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</row>
    <row r="48" spans="18:64" x14ac:dyDescent="0.2">
      <c r="R48" s="63"/>
      <c r="S48" s="63"/>
      <c r="T48" s="63"/>
      <c r="U48" s="63"/>
      <c r="V48" s="63"/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</row>
    <row r="49" spans="18:65" x14ac:dyDescent="0.2">
      <c r="R49" s="63"/>
      <c r="S49" s="63"/>
      <c r="T49" s="63"/>
      <c r="U49" s="63"/>
      <c r="V49" s="63"/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</row>
    <row r="50" spans="18:65" x14ac:dyDescent="0.2">
      <c r="R50" s="63"/>
      <c r="S50" s="63"/>
      <c r="T50" s="63"/>
      <c r="U50" s="63"/>
      <c r="V50" s="63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</row>
    <row r="51" spans="18:65" x14ac:dyDescent="0.2">
      <c r="R51" s="63"/>
      <c r="S51" s="63"/>
      <c r="T51" s="63"/>
      <c r="U51" s="63"/>
      <c r="V51" s="63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</row>
    <row r="52" spans="18:65" x14ac:dyDescent="0.2">
      <c r="R52" s="63"/>
      <c r="S52" s="63"/>
      <c r="T52" s="63"/>
      <c r="U52" s="63"/>
      <c r="V52" s="63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</row>
    <row r="53" spans="18:65" x14ac:dyDescent="0.2">
      <c r="R53" s="63"/>
      <c r="S53" s="63"/>
      <c r="T53" s="63"/>
      <c r="U53" s="63"/>
      <c r="V53" s="63"/>
    </row>
    <row r="54" spans="18:65" x14ac:dyDescent="0.2">
      <c r="R54" s="63"/>
      <c r="S54" s="63"/>
      <c r="T54" s="63"/>
      <c r="U54" s="63"/>
      <c r="V54" s="63"/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</row>
    <row r="55" spans="18:65" x14ac:dyDescent="0.2">
      <c r="R55" s="63"/>
      <c r="S55" s="63"/>
      <c r="T55" s="63"/>
      <c r="U55" s="63"/>
      <c r="V55" s="63"/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</row>
    <row r="56" spans="18:65" x14ac:dyDescent="0.2">
      <c r="R56" s="63"/>
      <c r="S56" s="63"/>
      <c r="T56" s="63"/>
      <c r="U56" s="63"/>
      <c r="V56" s="63"/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</row>
    <row r="57" spans="18:65" x14ac:dyDescent="0.2">
      <c r="R57" s="63"/>
      <c r="S57" s="63"/>
      <c r="T57" s="63"/>
      <c r="U57" s="63"/>
      <c r="V57" s="63"/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</row>
    <row r="58" spans="18:65" x14ac:dyDescent="0.2">
      <c r="R58" s="63"/>
      <c r="S58" s="63"/>
      <c r="T58" s="63"/>
      <c r="U58" s="63"/>
      <c r="V58" s="63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</row>
    <row r="59" spans="18:65" x14ac:dyDescent="0.2">
      <c r="R59" s="63"/>
      <c r="S59" s="63"/>
      <c r="T59" s="63"/>
      <c r="U59" s="63"/>
      <c r="V59" s="63"/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</row>
    <row r="60" spans="18:65" x14ac:dyDescent="0.2">
      <c r="R60" s="63"/>
      <c r="S60" s="63"/>
      <c r="T60" s="63"/>
      <c r="U60" s="63"/>
      <c r="V60" s="63"/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</row>
    <row r="61" spans="18:65" x14ac:dyDescent="0.2">
      <c r="R61" s="63"/>
      <c r="S61" s="63"/>
      <c r="T61" s="63"/>
      <c r="U61" s="63"/>
      <c r="V61" s="63"/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</row>
    <row r="62" spans="18:65" x14ac:dyDescent="0.2">
      <c r="R62" s="63"/>
      <c r="S62" s="63"/>
      <c r="T62" s="63"/>
      <c r="U62" s="63"/>
      <c r="V62" s="63"/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</row>
    <row r="63" spans="18:65" x14ac:dyDescent="0.2">
      <c r="R63" s="63"/>
      <c r="S63" s="63"/>
      <c r="T63" s="63"/>
      <c r="U63" s="63"/>
      <c r="V63" s="63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</row>
    <row r="64" spans="18:65" x14ac:dyDescent="0.2">
      <c r="R64" s="63"/>
      <c r="S64" s="63"/>
      <c r="T64" s="63"/>
      <c r="U64" s="63"/>
      <c r="V64" s="63"/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</row>
    <row r="65" spans="18:66" x14ac:dyDescent="0.2">
      <c r="R65" s="63"/>
      <c r="S65" s="63"/>
      <c r="T65" s="63"/>
      <c r="U65" s="63"/>
      <c r="V65" s="63"/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</row>
    <row r="66" spans="18:66" x14ac:dyDescent="0.2">
      <c r="R66" s="63"/>
      <c r="S66" s="63"/>
      <c r="T66" s="63"/>
      <c r="U66" s="63"/>
      <c r="V66" s="63"/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</row>
    <row r="67" spans="18:66" x14ac:dyDescent="0.2">
      <c r="R67" s="63"/>
      <c r="S67" s="63"/>
      <c r="T67" s="63"/>
      <c r="U67" s="63"/>
      <c r="V67" s="63"/>
    </row>
    <row r="68" spans="18:66" x14ac:dyDescent="0.2">
      <c r="R68" s="63"/>
      <c r="S68" s="63"/>
      <c r="T68" s="63"/>
      <c r="U68" s="63"/>
      <c r="V68" s="63"/>
    </row>
    <row r="69" spans="18:66" x14ac:dyDescent="0.2">
      <c r="R69" s="63"/>
      <c r="S69" s="63"/>
      <c r="T69" s="63"/>
      <c r="U69" s="63"/>
      <c r="V69" s="63"/>
    </row>
    <row r="70" spans="18:66" x14ac:dyDescent="0.2">
      <c r="R70" s="63"/>
      <c r="S70" s="63"/>
      <c r="T70" s="63"/>
      <c r="U70" s="63"/>
      <c r="V70" s="63"/>
    </row>
    <row r="71" spans="18:66" x14ac:dyDescent="0.2">
      <c r="R71" s="63"/>
      <c r="S71" s="63"/>
      <c r="T71" s="63"/>
      <c r="U71" s="63"/>
      <c r="V71" s="63"/>
    </row>
    <row r="72" spans="18:66" x14ac:dyDescent="0.2">
      <c r="R72" s="63"/>
      <c r="S72" s="63"/>
      <c r="T72" s="63"/>
      <c r="U72" s="63"/>
      <c r="V72" s="63"/>
    </row>
    <row r="73" spans="18:66" x14ac:dyDescent="0.2">
      <c r="R73" s="63"/>
      <c r="S73" s="63"/>
      <c r="T73" s="63"/>
      <c r="U73" s="63"/>
      <c r="V73" s="63"/>
    </row>
    <row r="74" spans="18:66" x14ac:dyDescent="0.2">
      <c r="R74" s="63"/>
      <c r="S74" s="63"/>
      <c r="T74" s="63"/>
      <c r="U74" s="63"/>
      <c r="V74" s="63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</row>
    <row r="75" spans="18:66" x14ac:dyDescent="0.2">
      <c r="R75" s="63"/>
      <c r="S75" s="63"/>
      <c r="T75" s="63"/>
      <c r="U75" s="63"/>
      <c r="V75" s="63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</row>
    <row r="76" spans="18:66" x14ac:dyDescent="0.2">
      <c r="R76" s="63"/>
      <c r="S76" s="63"/>
      <c r="T76" s="63"/>
      <c r="U76" s="63"/>
      <c r="V76" s="63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</row>
    <row r="77" spans="18:66" x14ac:dyDescent="0.2">
      <c r="R77" s="63"/>
      <c r="S77" s="63"/>
      <c r="T77" s="63"/>
      <c r="U77" s="63"/>
      <c r="V77" s="63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</row>
    <row r="78" spans="18:66" x14ac:dyDescent="0.2">
      <c r="R78" s="63"/>
      <c r="S78" s="63"/>
      <c r="T78" s="63"/>
      <c r="U78" s="63"/>
      <c r="V78" s="63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</row>
    <row r="79" spans="18:66" x14ac:dyDescent="0.2">
      <c r="R79" s="63"/>
      <c r="S79" s="63"/>
      <c r="T79" s="63"/>
      <c r="U79" s="63"/>
      <c r="V79" s="63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</row>
    <row r="80" spans="18:66" x14ac:dyDescent="0.2">
      <c r="R80" s="63"/>
      <c r="S80" s="63"/>
      <c r="T80" s="63"/>
      <c r="U80" s="63"/>
      <c r="V80" s="63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</row>
    <row r="81" spans="18:66" x14ac:dyDescent="0.2">
      <c r="R81" s="63"/>
      <c r="S81" s="63"/>
      <c r="T81" s="63"/>
      <c r="U81" s="63"/>
      <c r="V81" s="63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</row>
    <row r="84" spans="18:66" x14ac:dyDescent="0.2">
      <c r="R84" s="63"/>
      <c r="S84" s="63"/>
      <c r="T84" s="63"/>
      <c r="U84" s="63"/>
      <c r="V84" s="63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</row>
    <row r="85" spans="18:66" x14ac:dyDescent="0.2">
      <c r="R85" s="63"/>
      <c r="S85" s="63"/>
      <c r="T85" s="63"/>
      <c r="U85" s="63"/>
      <c r="V85" s="63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</row>
    <row r="86" spans="18:66" x14ac:dyDescent="0.2">
      <c r="R86" s="63"/>
      <c r="S86" s="63"/>
      <c r="T86" s="63"/>
      <c r="U86" s="63"/>
      <c r="V86" s="63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</row>
    <row r="87" spans="18:66" x14ac:dyDescent="0.2">
      <c r="R87" s="63"/>
      <c r="S87" s="63"/>
      <c r="T87" s="63"/>
      <c r="U87" s="63"/>
      <c r="V87" s="63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</row>
    <row r="88" spans="18:66" x14ac:dyDescent="0.2">
      <c r="R88" s="63"/>
      <c r="S88" s="63"/>
      <c r="T88" s="63"/>
      <c r="U88" s="63"/>
      <c r="V88" s="63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</row>
    <row r="89" spans="18:66" x14ac:dyDescent="0.2">
      <c r="R89" s="63"/>
      <c r="S89" s="63"/>
      <c r="T89" s="63"/>
      <c r="U89" s="63"/>
      <c r="V89" s="63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</row>
    <row r="90" spans="18:66" x14ac:dyDescent="0.2">
      <c r="R90" s="63"/>
      <c r="S90" s="63"/>
      <c r="T90" s="63"/>
      <c r="U90" s="63"/>
      <c r="V90" s="63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</row>
    <row r="91" spans="18:66" x14ac:dyDescent="0.2">
      <c r="R91" s="63"/>
      <c r="S91" s="63"/>
      <c r="T91" s="63"/>
      <c r="U91" s="63"/>
      <c r="V91" s="63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</row>
    <row r="92" spans="18:66" x14ac:dyDescent="0.2">
      <c r="R92" s="63"/>
      <c r="S92" s="63"/>
      <c r="T92" s="63"/>
      <c r="U92" s="63"/>
      <c r="V92" s="63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</row>
    <row r="93" spans="18:66" x14ac:dyDescent="0.2">
      <c r="R93" s="63"/>
      <c r="S93" s="63"/>
      <c r="T93" s="63"/>
      <c r="U93" s="63"/>
      <c r="V93" s="63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</row>
    <row r="94" spans="18:66" x14ac:dyDescent="0.2">
      <c r="R94" s="63"/>
      <c r="S94" s="63"/>
      <c r="T94" s="63"/>
      <c r="U94" s="63"/>
      <c r="V94" s="63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</row>
    <row r="95" spans="18:66" x14ac:dyDescent="0.2">
      <c r="R95" s="63"/>
      <c r="S95" s="63"/>
      <c r="T95" s="63"/>
      <c r="U95" s="63"/>
      <c r="V95" s="63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</row>
    <row r="96" spans="18:66" x14ac:dyDescent="0.2">
      <c r="R96" s="63"/>
      <c r="S96" s="63"/>
      <c r="T96" s="63"/>
      <c r="U96" s="63"/>
      <c r="V96" s="63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</row>
    <row r="97" spans="18:66" x14ac:dyDescent="0.2">
      <c r="R97" s="63"/>
      <c r="S97" s="63"/>
      <c r="T97" s="63"/>
      <c r="U97" s="63"/>
      <c r="V97" s="63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</row>
    <row r="98" spans="18:66" x14ac:dyDescent="0.2">
      <c r="R98" s="63"/>
      <c r="S98" s="63"/>
      <c r="T98" s="63"/>
      <c r="U98" s="63"/>
      <c r="V98" s="63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</row>
    <row r="99" spans="18:66" x14ac:dyDescent="0.2">
      <c r="R99" s="63"/>
      <c r="S99" s="63"/>
      <c r="T99" s="63"/>
      <c r="U99" s="63"/>
      <c r="V99" s="63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</row>
    <row r="100" spans="18:66" x14ac:dyDescent="0.2">
      <c r="R100" s="63"/>
      <c r="S100" s="63"/>
      <c r="T100" s="63"/>
      <c r="U100" s="63"/>
      <c r="V100" s="63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</row>
    <row r="101" spans="18:66" x14ac:dyDescent="0.2">
      <c r="R101" s="63"/>
      <c r="S101" s="63"/>
      <c r="T101" s="63"/>
      <c r="U101" s="63"/>
      <c r="V101" s="63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</row>
    <row r="102" spans="18:66" x14ac:dyDescent="0.2">
      <c r="R102" s="63"/>
      <c r="S102" s="63"/>
      <c r="T102" s="63"/>
      <c r="U102" s="63"/>
      <c r="V102" s="63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</row>
    <row r="103" spans="18:66" x14ac:dyDescent="0.2">
      <c r="R103" s="63"/>
      <c r="S103" s="63"/>
      <c r="T103" s="63"/>
      <c r="U103" s="63"/>
      <c r="V103" s="63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</row>
    <row r="104" spans="18:66" x14ac:dyDescent="0.2">
      <c r="R104" s="63"/>
      <c r="S104" s="63"/>
      <c r="T104" s="63"/>
      <c r="U104" s="63"/>
      <c r="V104" s="63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</row>
    <row r="105" spans="18:66" x14ac:dyDescent="0.2">
      <c r="R105" s="63"/>
      <c r="S105" s="63"/>
      <c r="T105" s="63"/>
      <c r="U105" s="63"/>
      <c r="V105" s="63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A17" sqref="A17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2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42308</v>
      </c>
      <c r="E3" s="73">
        <f t="shared" ref="E3:E16" si="0">EDATE(SettlementDate,$B3)</f>
        <v>42705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-4.3157806060918156E-3</v>
      </c>
      <c r="H3" s="53">
        <f>IF(G3&gt;=0,ROUNDDOWN(G3*10,2)/10,ROUNDUP(G3*10,2)/10)</f>
        <v>-5.0000000000000001E-3</v>
      </c>
      <c r="I3" s="82">
        <f>MAX(_xll.ohPack(Data!$K$4:INDEX(Fwd3M,MATCH(E3+1,SettlementDates,1),1)))</f>
        <v>-3.2551555985920189E-3</v>
      </c>
      <c r="J3" s="53">
        <f t="shared" ref="J3:J16" si="2">IF(I3-G3&gt;1%,(QUOTIENT(I3*10000,50)+1)*0.5%,(QUOTIENT(I3*10000,10)+1)*0.1%)</f>
        <v>-2E-3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3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43070</v>
      </c>
      <c r="F4" s="77">
        <f t="shared" si="1"/>
        <v>3</v>
      </c>
      <c r="G4" s="83">
        <f>MIN(_xll.ohPack(Data!$K$4:INDEX(Fwd3M,MATCH(E4+1,SettlementDates,1),1)))</f>
        <v>-4.3157806060918156E-3</v>
      </c>
      <c r="H4" s="54">
        <f t="shared" ref="H4:H16" si="4">IF(G4&gt;=0,ROUNDDOWN(G4*10,2)/10,ROUNDUP(G4*10,2)/10)</f>
        <v>-5.0000000000000001E-3</v>
      </c>
      <c r="I4" s="83">
        <f>MAX(_xll.ohPack(Data!$K$4:INDEX(Fwd3M,MATCH(E4+1,SettlementDates,1),1)))</f>
        <v>9.1051881032289117E-4</v>
      </c>
      <c r="J4" s="54">
        <f t="shared" si="2"/>
        <v>1E-3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3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44166</v>
      </c>
      <c r="F5" s="77">
        <f t="shared" si="1"/>
        <v>6</v>
      </c>
      <c r="G5" s="83">
        <f>MIN(_xll.ohPack(Data!$K$4:INDEX(Fwd3M,MATCH(E5+1,SettlementDates,1),1)))</f>
        <v>-4.3157806060918156E-3</v>
      </c>
      <c r="H5" s="54">
        <f t="shared" si="4"/>
        <v>-5.0000000000000001E-3</v>
      </c>
      <c r="I5" s="83">
        <f>MAX(_xll.ohPack(Data!$K$4:INDEX(Fwd3M,MATCH(E5+1,SettlementDates,1),1)))</f>
        <v>1.6725391091851605E-2</v>
      </c>
      <c r="J5" s="54">
        <f t="shared" si="2"/>
        <v>0.02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3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45992</v>
      </c>
      <c r="F6" s="77">
        <f t="shared" si="1"/>
        <v>6</v>
      </c>
      <c r="G6" s="83">
        <f>MIN(_xll.ohPack(Data!$K$4:INDEX(Fwd3M,MATCH(E6+1,SettlementDates,1),1)))</f>
        <v>-4.3157806060918156E-3</v>
      </c>
      <c r="H6" s="54">
        <f t="shared" si="4"/>
        <v>-5.0000000000000001E-3</v>
      </c>
      <c r="I6" s="83">
        <f>MAX(_xll.ohPack(Data!$K$4:INDEX(Fwd3M,MATCH(E6+1,SettlementDates,1),1)))</f>
        <v>2.7041936726201744E-2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3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49644</v>
      </c>
      <c r="F7" s="77">
        <f t="shared" si="1"/>
        <v>12</v>
      </c>
      <c r="G7" s="83">
        <f>MIN(_xll.ohPack(Data!$K$4:INDEX(Fwd3M,MATCH(E7+1,SettlementDates,1),1)))</f>
        <v>-4.3157806060918156E-3</v>
      </c>
      <c r="H7" s="54">
        <f t="shared" si="4"/>
        <v>-5.0000000000000001E-3</v>
      </c>
      <c r="I7" s="83">
        <f>MAX(_xll.ohPack(Data!$K$4:INDEX(Fwd3M,MATCH(E7+1,SettlementDates,1),1)))</f>
        <v>3.0977819473533261E-2</v>
      </c>
      <c r="J7" s="54">
        <f t="shared" si="2"/>
        <v>3.5000000000000003E-2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3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53297</v>
      </c>
      <c r="F8" s="77">
        <f t="shared" si="1"/>
        <v>36</v>
      </c>
      <c r="G8" s="83">
        <f>MIN(_xll.ohPack(Data!$K$4:INDEX(Fwd3M,MATCH(E8+1,SettlementDates,1),1)))</f>
        <v>-4.3157806060918156E-3</v>
      </c>
      <c r="H8" s="54">
        <f t="shared" si="4"/>
        <v>-5.0000000000000001E-3</v>
      </c>
      <c r="I8" s="83">
        <f>MAX(_xll.ohPack(Data!$K$4:INDEX(Fwd3M,MATCH(E8+1,SettlementDates,1),1)))</f>
        <v>3.0977819473533261E-2</v>
      </c>
      <c r="J8" s="54">
        <f t="shared" si="2"/>
        <v>3.5000000000000003E-2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4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64254</v>
      </c>
      <c r="F9" s="77">
        <f t="shared" si="1"/>
        <v>60</v>
      </c>
      <c r="G9" s="84">
        <f>MIN(_xll.ohPack(Data!$K$4:INDEX(Fwd3M,MATCH(E9+1,SettlementDates,1),1)))</f>
        <v>-4.3157806060918156E-3</v>
      </c>
      <c r="H9" s="55">
        <f t="shared" si="4"/>
        <v>-5.0000000000000001E-3</v>
      </c>
      <c r="I9" s="84">
        <f>MAX(_xll.ohPack(Data!$K$4:INDEX(Fwd3M,MATCH(E9+1,SettlementDates,1),1)))</f>
        <v>3.0977819473533261E-2</v>
      </c>
      <c r="J9" s="55">
        <f t="shared" si="2"/>
        <v>3.5000000000000003E-2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2" t="s">
        <v>49</v>
      </c>
      <c r="B10" s="67">
        <v>12</v>
      </c>
      <c r="C10" s="52" t="str">
        <f>_xll.qlPeriodEquivalent(B10&amp;"M")</f>
        <v>1Y</v>
      </c>
      <c r="D10" s="72">
        <f>D3</f>
        <v>42308</v>
      </c>
      <c r="E10" s="73">
        <f t="shared" si="0"/>
        <v>42705</v>
      </c>
      <c r="F10" s="78">
        <f t="shared" si="1"/>
        <v>1</v>
      </c>
      <c r="G10" s="83">
        <f>MIN(_xll.ohPack(Data!$N$4:INDEX(ONFwd3M,MATCH(E10+1,SettlementDates,1),1)))</f>
        <v>-4.3758752053468797E-3</v>
      </c>
      <c r="H10" s="54">
        <f t="shared" si="4"/>
        <v>-5.0000000000000001E-3</v>
      </c>
      <c r="I10" s="83">
        <f>MAX(_xll.ohPack(Data!$N$4:INDEX(ONFwd3M,MATCH(E10+1,SettlementDates,1),1)))</f>
        <v>-3.5370097384967991E-3</v>
      </c>
      <c r="J10" s="54">
        <f t="shared" si="2"/>
        <v>-2E-3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3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43070</v>
      </c>
      <c r="F11" s="77">
        <f t="shared" si="1"/>
        <v>3</v>
      </c>
      <c r="G11" s="83">
        <f>MIN(_xll.ohPack(Data!$N$4:INDEX(ONFwd3M,MATCH(E11+1,SettlementDates,1),1)))</f>
        <v>-4.3758752053468797E-3</v>
      </c>
      <c r="H11" s="54">
        <f t="shared" si="4"/>
        <v>-5.0000000000000001E-3</v>
      </c>
      <c r="I11" s="83">
        <f>MAX(_xll.ohPack(Data!$N$4:INDEX(ONFwd3M,MATCH(E11+1,SettlementDates,1),1)))</f>
        <v>2.7926234293040864E-4</v>
      </c>
      <c r="J11" s="54">
        <f t="shared" si="2"/>
        <v>1E-3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3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44166</v>
      </c>
      <c r="F12" s="77">
        <f t="shared" si="1"/>
        <v>6</v>
      </c>
      <c r="G12" s="83">
        <f>MIN(_xll.ohPack(Data!$N$4:INDEX(ONFwd3M,MATCH(E12+1,SettlementDates,1),1)))</f>
        <v>-4.3758752053468797E-3</v>
      </c>
      <c r="H12" s="54">
        <f t="shared" si="4"/>
        <v>-5.0000000000000001E-3</v>
      </c>
      <c r="I12" s="83">
        <f>MAX(_xll.ohPack(Data!$N$4:INDEX(ONFwd3M,MATCH(E12+1,SettlementDates,1),1)))</f>
        <v>1.6232639336140053E-2</v>
      </c>
      <c r="J12" s="54">
        <f t="shared" si="2"/>
        <v>0.02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3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45992</v>
      </c>
      <c r="F13" s="77">
        <f t="shared" si="1"/>
        <v>6</v>
      </c>
      <c r="G13" s="83">
        <f>MIN(_xll.ohPack(Data!$N$4:INDEX(ONFwd3M,MATCH(E13+1,SettlementDates,1),1)))</f>
        <v>-4.3758752053468797E-3</v>
      </c>
      <c r="H13" s="54">
        <f t="shared" si="4"/>
        <v>-5.0000000000000001E-3</v>
      </c>
      <c r="I13" s="83">
        <f>MAX(_xll.ohPack(Data!$N$4:INDEX(ONFwd3M,MATCH(E13+1,SettlementDates,1),1)))</f>
        <v>2.679695252286507E-2</v>
      </c>
      <c r="J13" s="54">
        <f t="shared" si="2"/>
        <v>0.03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3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49644</v>
      </c>
      <c r="F14" s="77">
        <f t="shared" si="1"/>
        <v>12</v>
      </c>
      <c r="G14" s="83">
        <f>MIN(_xll.ohPack(Data!$N$4:INDEX(ONFwd3M,MATCH(E14+1,SettlementDates,1),1)))</f>
        <v>-4.3758752053468797E-3</v>
      </c>
      <c r="H14" s="54">
        <f t="shared" si="4"/>
        <v>-5.0000000000000001E-3</v>
      </c>
      <c r="I14" s="83">
        <f>MAX(_xll.ohPack(Data!$N$4:INDEX(ONFwd3M,MATCH(E14+1,SettlementDates,1),1)))</f>
        <v>3.0855343946027958E-2</v>
      </c>
      <c r="J14" s="54">
        <f t="shared" si="2"/>
        <v>3.5000000000000003E-2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3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53297</v>
      </c>
      <c r="F15" s="77">
        <f t="shared" si="1"/>
        <v>36</v>
      </c>
      <c r="G15" s="83">
        <f>MIN(_xll.ohPack(Data!$N$4:INDEX(ONFwd3M,MATCH(E15+1,SettlementDates,1),1)))</f>
        <v>-4.3758752053468797E-3</v>
      </c>
      <c r="H15" s="54">
        <f t="shared" si="4"/>
        <v>-5.0000000000000001E-3</v>
      </c>
      <c r="I15" s="83">
        <f>MAX(_xll.ohPack(Data!$N$4:INDEX(ONFwd3M,MATCH(E15+1,SettlementDates,1),1)))</f>
        <v>3.0855343946027958E-2</v>
      </c>
      <c r="J15" s="54">
        <f t="shared" si="2"/>
        <v>3.5000000000000003E-2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4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64254</v>
      </c>
      <c r="F16" s="81">
        <f t="shared" si="1"/>
        <v>60</v>
      </c>
      <c r="G16" s="84">
        <f>MIN(_xll.ohPack(Data!$N$4:INDEX(ONFwd3M,MATCH(E16+1,SettlementDates,1),1)))</f>
        <v>-4.3758752053468797E-3</v>
      </c>
      <c r="H16" s="55">
        <f t="shared" si="4"/>
        <v>-5.0000000000000001E-3</v>
      </c>
      <c r="I16" s="84">
        <f>MAX(_xll.ohPack(Data!$N$4:INDEX(ONFwd3M,MATCH(E16+1,SettlementDates,1),1)))</f>
        <v>3.0855343946027958E-2</v>
      </c>
      <c r="J16" s="55">
        <f t="shared" si="2"/>
        <v>3.5000000000000003E-2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6" t="s">
        <v>117</v>
      </c>
      <c r="Q18" s="63"/>
      <c r="R18" s="63"/>
      <c r="S18" s="63"/>
      <c r="T18" s="63"/>
      <c r="V18" s="63"/>
      <c r="AA18" s="61"/>
    </row>
    <row r="19" spans="3:33" x14ac:dyDescent="0.2">
      <c r="M19" s="99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111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62"/>
      <c r="L22" s="62"/>
      <c r="M22" s="97" t="s">
        <v>54</v>
      </c>
      <c r="N22" s="97"/>
      <c r="O22" s="97" t="s">
        <v>18</v>
      </c>
      <c r="P22" s="98" t="s">
        <v>55</v>
      </c>
      <c r="Q22" s="98" t="s">
        <v>112</v>
      </c>
      <c r="R22" s="97" t="s">
        <v>16</v>
      </c>
      <c r="S22" s="97" t="s">
        <v>15</v>
      </c>
      <c r="T22" s="98" t="s">
        <v>56</v>
      </c>
      <c r="U22" s="98" t="s">
        <v>58</v>
      </c>
      <c r="V22" s="97" t="s">
        <v>0</v>
      </c>
      <c r="W22" s="97" t="s">
        <v>104</v>
      </c>
      <c r="X22" s="100" t="s">
        <v>119</v>
      </c>
      <c r="Y22" s="100" t="s">
        <v>59</v>
      </c>
    </row>
    <row r="23" spans="3:33" x14ac:dyDescent="0.2">
      <c r="J23" s="62"/>
      <c r="K23" s="62"/>
      <c r="L23" s="62"/>
      <c r="M23" s="114" t="s">
        <v>135</v>
      </c>
      <c r="N23" s="114">
        <v>1</v>
      </c>
      <c r="O23" s="114" t="str">
        <f>_xll.qlIMMNextCode(EvaluationDate-1,TRUE,Trigger)</f>
        <v>Z5</v>
      </c>
      <c r="P23" s="114" t="str">
        <f t="shared" ref="P23:P37" si="6">Currency&amp;"3F"&amp;N23&amp;QuoteSuffix</f>
        <v>SEK3F1_Quote</v>
      </c>
      <c r="Q23" s="119"/>
      <c r="R23" s="115">
        <f>_xll.qlInterestRateIndexFixingDate(Index3M,S23)</f>
        <v>42352</v>
      </c>
      <c r="S23" s="115">
        <f>_xll.qlIMMdate(O23)</f>
        <v>42354</v>
      </c>
      <c r="T23" s="115">
        <f>_xll.qlInterestRateIndexMaturity(Index3M,S23)</f>
        <v>42445</v>
      </c>
      <c r="U23" s="116">
        <f>_xll.qlIndexFixing(Index3M,R23,TRUE,_xll.ohTrigger(Trigger,Trigger3M,InterestRatesTrigger))</f>
        <v>-4.0499999980604133E-3</v>
      </c>
      <c r="V23" s="116">
        <f>IFERROR(_xll.qlQuoteValue(P23,_xll.ohTrigger(Trigger,Trigger3M,InterestRatesTrigger)),NA())</f>
        <v>-4.0500000000000006E-3</v>
      </c>
      <c r="W23" s="114" t="b">
        <f>NOT(ISERROR(V23))</f>
        <v>1</v>
      </c>
      <c r="X23" s="139">
        <f t="shared" ref="X23:X37" si="7">(U23-V23)*10000</f>
        <v>1.9395873795957641E-8</v>
      </c>
      <c r="Y23" s="52" t="b">
        <f>ABS(X23/10000)&lt;=ABS('General Settings'!$D$24)</f>
        <v>1</v>
      </c>
      <c r="AG23" s="143" t="e">
        <f>NA()</f>
        <v>#N/A</v>
      </c>
    </row>
    <row r="24" spans="3:33" x14ac:dyDescent="0.2">
      <c r="M24" s="107" t="s">
        <v>135</v>
      </c>
      <c r="N24" s="107">
        <v>2</v>
      </c>
      <c r="O24" s="107" t="str">
        <f>_xll.qlIMMNextCode(O23,TRUE,Trigger)</f>
        <v>H6</v>
      </c>
      <c r="P24" s="107" t="str">
        <f t="shared" si="6"/>
        <v>SEK3F2_Quote</v>
      </c>
      <c r="Q24" s="119"/>
      <c r="R24" s="108">
        <f>_xll.qlInterestRateIndexFixingDate(Index3M,S24)</f>
        <v>42443</v>
      </c>
      <c r="S24" s="108">
        <f>_xll.qlIMMdate(O24)</f>
        <v>42445</v>
      </c>
      <c r="T24" s="108">
        <f>_xll.qlInterestRateIndexMaturity(Index3M,S24)</f>
        <v>42537</v>
      </c>
      <c r="U24" s="109">
        <f>_xll.qlIndexFixing(Index3M,R24,TRUE,_xll.ohTrigger(Trigger,Trigger3M,InterestRatesTrigger))</f>
        <v>-4.2500000000004739E-3</v>
      </c>
      <c r="V24" s="109">
        <f>IFERROR(_xll.qlQuoteValue(P24,_xll.ohTrigger(Trigger,Trigger3M,InterestRatesTrigger)),NA())</f>
        <v>-4.2500000000000003E-3</v>
      </c>
      <c r="W24" s="107" t="b">
        <f t="shared" ref="W24:W37" si="8">NOT(ISERROR(V24))</f>
        <v>1</v>
      </c>
      <c r="X24" s="140">
        <f t="shared" si="7"/>
        <v>-4.7357950894166834E-12</v>
      </c>
      <c r="Y24" s="50" t="b">
        <f>ABS(X24/10000)&lt;=ABS('General Settings'!$D$24)</f>
        <v>1</v>
      </c>
      <c r="AG24" s="144" t="e">
        <f>NA()</f>
        <v>#N/A</v>
      </c>
    </row>
    <row r="25" spans="3:33" x14ac:dyDescent="0.2">
      <c r="K25" s="135" t="b">
        <v>1</v>
      </c>
      <c r="M25" s="107" t="s">
        <v>135</v>
      </c>
      <c r="N25" s="107">
        <v>3</v>
      </c>
      <c r="O25" s="107" t="str">
        <f>_xll.qlIMMNextCode(O24,TRUE,Trigger)</f>
        <v>M6</v>
      </c>
      <c r="P25" s="107" t="str">
        <f t="shared" si="6"/>
        <v>SEK3F3_Quote</v>
      </c>
      <c r="Q25" s="119"/>
      <c r="R25" s="108">
        <f>_xll.qlInterestRateIndexFixingDate(Index3M,S25)</f>
        <v>42534</v>
      </c>
      <c r="S25" s="108">
        <f>_xll.qlIMMdate(O25)</f>
        <v>42536</v>
      </c>
      <c r="T25" s="108">
        <f>_xll.qlInterestRateIndexMaturity(Index3M,S25)</f>
        <v>42628</v>
      </c>
      <c r="U25" s="109">
        <f>_xll.qlIndexFixing(Index3M,R25,TRUE,_xll.ohTrigger(Trigger,Trigger3M,InterestRatesTrigger))</f>
        <v>-4.1500000008699916E-3</v>
      </c>
      <c r="V25" s="109">
        <f>IFERROR(_xll.qlQuoteValue(P25,_xll.ohTrigger(Trigger,Trigger3M,InterestRatesTrigger)),NA())</f>
        <v>-4.15E-3</v>
      </c>
      <c r="W25" s="107" t="b">
        <f t="shared" si="8"/>
        <v>1</v>
      </c>
      <c r="X25" s="140">
        <f t="shared" si="7"/>
        <v>-8.6999157877798439E-9</v>
      </c>
      <c r="Y25" s="50" t="b">
        <f>ABS(X25/10000)&lt;=ABS('General Settings'!$D$24)</f>
        <v>1</v>
      </c>
      <c r="AG25" s="144" t="e">
        <f>NA()</f>
        <v>#N/A</v>
      </c>
    </row>
    <row r="26" spans="3:33" x14ac:dyDescent="0.2">
      <c r="M26" s="107" t="s">
        <v>135</v>
      </c>
      <c r="N26" s="107">
        <v>4</v>
      </c>
      <c r="O26" s="107" t="str">
        <f>_xll.qlIMMNextCode(O25,TRUE,Trigger)</f>
        <v>U6</v>
      </c>
      <c r="P26" s="107" t="str">
        <f t="shared" si="6"/>
        <v>SEK3F4_Quote</v>
      </c>
      <c r="Q26" s="119"/>
      <c r="R26" s="108">
        <f>_xll.qlInterestRateIndexFixingDate(Index3M,S26)</f>
        <v>42632</v>
      </c>
      <c r="S26" s="108">
        <f>_xll.qlIMMdate(O26)</f>
        <v>42634</v>
      </c>
      <c r="T26" s="108">
        <f>_xll.qlInterestRateIndexMaturity(Index3M,S26)</f>
        <v>42725</v>
      </c>
      <c r="U26" s="109">
        <f>_xll.qlIndexFixing(Index3M,R26,TRUE,_xll.ohTrigger(Trigger,Trigger3M,InterestRatesTrigger))</f>
        <v>-3.7000000012351393E-3</v>
      </c>
      <c r="V26" s="109">
        <f>IFERROR(_xll.qlQuoteValue(P26,_xll.ohTrigger(Trigger,Trigger3M,InterestRatesTrigger)),NA())</f>
        <v>-3.7000000000000002E-3</v>
      </c>
      <c r="W26" s="107" t="b">
        <f t="shared" si="8"/>
        <v>1</v>
      </c>
      <c r="X26" s="140">
        <f t="shared" si="7"/>
        <v>-1.2351391610876394E-8</v>
      </c>
      <c r="Y26" s="50" t="b">
        <f>ABS(X26/10000)&lt;=ABS('General Settings'!$D$24)</f>
        <v>1</v>
      </c>
      <c r="AG26" s="144" t="e">
        <f>NA()</f>
        <v>#N/A</v>
      </c>
    </row>
    <row r="27" spans="3:33" x14ac:dyDescent="0.2">
      <c r="M27" s="107" t="s">
        <v>135</v>
      </c>
      <c r="N27" s="107">
        <v>5</v>
      </c>
      <c r="O27" s="107" t="str">
        <f>_xll.qlIMMNextCode(O26,TRUE,Trigger)</f>
        <v>Z6</v>
      </c>
      <c r="P27" s="107" t="str">
        <f t="shared" si="6"/>
        <v>SEK3F5_Quote</v>
      </c>
      <c r="Q27" s="119"/>
      <c r="R27" s="108">
        <f>_xll.qlInterestRateIndexFixingDate(Index3M,S27)</f>
        <v>42723</v>
      </c>
      <c r="S27" s="108">
        <f>_xll.qlIMMdate(O27)</f>
        <v>42725</v>
      </c>
      <c r="T27" s="108">
        <f>_xll.qlInterestRateIndexMaturity(Index3M,S27)</f>
        <v>42815</v>
      </c>
      <c r="U27" s="109">
        <f>_xll.qlIndexFixing(Index3M,R27,TRUE,_xll.ohTrigger(Trigger,Trigger3M,InterestRatesTrigger))</f>
        <v>-3.1000000022283203E-3</v>
      </c>
      <c r="V27" s="109">
        <f>IFERROR(_xll.qlQuoteValue(P27,_xll.ohTrigger(Trigger,Trigger3M,InterestRatesTrigger)),NA())</f>
        <v>-3.1000000000000003E-3</v>
      </c>
      <c r="W27" s="107" t="b">
        <f t="shared" si="8"/>
        <v>1</v>
      </c>
      <c r="X27" s="140">
        <f t="shared" si="7"/>
        <v>-2.2283199591077718E-8</v>
      </c>
      <c r="Y27" s="50" t="b">
        <f>ABS(X27/10000)&lt;=ABS('General Settings'!$D$24)</f>
        <v>1</v>
      </c>
      <c r="AG27" s="144" t="e">
        <f>NA()</f>
        <v>#N/A</v>
      </c>
    </row>
    <row r="28" spans="3:33" x14ac:dyDescent="0.2">
      <c r="M28" s="107" t="s">
        <v>135</v>
      </c>
      <c r="N28" s="107">
        <v>6</v>
      </c>
      <c r="O28" s="107" t="str">
        <f>_xll.qlIMMNextCode(O27,TRUE,Trigger)</f>
        <v>H7</v>
      </c>
      <c r="P28" s="107" t="str">
        <f t="shared" si="6"/>
        <v>SEK3F6_Quote</v>
      </c>
      <c r="Q28" s="119"/>
      <c r="R28" s="108">
        <f>_xll.qlInterestRateIndexFixingDate(Index3M,S28)</f>
        <v>42807</v>
      </c>
      <c r="S28" s="108">
        <f>_xll.qlIMMdate(O28)</f>
        <v>42809</v>
      </c>
      <c r="T28" s="108">
        <f>_xll.qlInterestRateIndexMaturity(Index3M,S28)</f>
        <v>42901</v>
      </c>
      <c r="U28" s="109">
        <f>_xll.qlIndexFixing(Index3M,R28,TRUE,_xll.ohTrigger(Trigger,Trigger3M,InterestRatesTrigger))</f>
        <v>-2.2500000000212567E-3</v>
      </c>
      <c r="V28" s="109">
        <f>IFERROR(_xll.qlQuoteValue(P28,_xll.ohTrigger(Trigger,Trigger3M,InterestRatesTrigger)),NA())</f>
        <v>-2.2500000000000003E-3</v>
      </c>
      <c r="W28" s="107" t="b">
        <f t="shared" si="8"/>
        <v>1</v>
      </c>
      <c r="X28" s="140">
        <f t="shared" si="7"/>
        <v>-2.1256434112881806E-10</v>
      </c>
      <c r="Y28" s="50" t="b">
        <f>ABS(X28/10000)&lt;=ABS('General Settings'!$D$24)</f>
        <v>1</v>
      </c>
      <c r="AG28" s="144" t="e">
        <f>NA()</f>
        <v>#N/A</v>
      </c>
    </row>
    <row r="29" spans="3:33" x14ac:dyDescent="0.2">
      <c r="M29" s="50" t="s">
        <v>135</v>
      </c>
      <c r="N29" s="50">
        <v>7</v>
      </c>
      <c r="O29" s="50" t="str">
        <f>_xll.qlIMMNextCode(O28,TRUE,Trigger)</f>
        <v>M7</v>
      </c>
      <c r="P29" s="50" t="str">
        <f t="shared" si="6"/>
        <v>SEK3F7_Quote</v>
      </c>
      <c r="Q29" s="119"/>
      <c r="R29" s="117">
        <f>_xll.qlInterestRateIndexFixingDate(Index3M,S29)</f>
        <v>42905</v>
      </c>
      <c r="S29" s="117">
        <f>_xll.qlIMMdate(O29)</f>
        <v>42907</v>
      </c>
      <c r="T29" s="117">
        <f>_xll.qlInterestRateIndexMaturity(Index3M,S29)</f>
        <v>42999</v>
      </c>
      <c r="U29" s="122">
        <f>_xll.qlIndexFixing(Index3M,R29,TRUE,_xll.ohTrigger(Trigger,Trigger3M,InterestRatesTrigger))</f>
        <v>-1.3140778500072994E-3</v>
      </c>
      <c r="V29" s="122">
        <f>IFERROR(_xll.qlQuoteValue(P29,_xll.ohTrigger(Trigger,Trigger3M,InterestRatesTrigger)),NA())</f>
        <v>-1.2000000000000001E-3</v>
      </c>
      <c r="W29" s="50" t="b">
        <f t="shared" si="8"/>
        <v>1</v>
      </c>
      <c r="X29" s="138">
        <f t="shared" si="7"/>
        <v>-1.1407785000729933</v>
      </c>
      <c r="Y29" s="50" t="b">
        <f>ABS(X29/10000)&lt;=ABS('General Settings'!$D$24)</f>
        <v>1</v>
      </c>
      <c r="AG29" s="144" t="e">
        <f>NA()</f>
        <v>#N/A</v>
      </c>
    </row>
    <row r="30" spans="3:33" x14ac:dyDescent="0.2">
      <c r="M30" s="50" t="s">
        <v>135</v>
      </c>
      <c r="N30" s="50">
        <v>8</v>
      </c>
      <c r="O30" s="50" t="str">
        <f>_xll.qlIMMNextCode(O29,TRUE,Trigger)</f>
        <v>U7</v>
      </c>
      <c r="P30" s="50" t="str">
        <f t="shared" si="6"/>
        <v>SEK3F8_Quote</v>
      </c>
      <c r="Q30" s="119"/>
      <c r="R30" s="117">
        <f>_xll.qlInterestRateIndexFixingDate(Index3M,S30)</f>
        <v>42996</v>
      </c>
      <c r="S30" s="117">
        <f>_xll.qlIMMdate(O30)</f>
        <v>42998</v>
      </c>
      <c r="T30" s="117">
        <f>_xll.qlInterestRateIndexMaturity(Index3M,S30)</f>
        <v>43089</v>
      </c>
      <c r="U30" s="122">
        <f>_xll.qlIndexFixing(Index3M,R30,TRUE,_xll.ohTrigger(Trigger,Trigger3M,InterestRatesTrigger))</f>
        <v>-1.7849961763759782E-4</v>
      </c>
      <c r="V30" s="122">
        <f>IFERROR(_xll.qlQuoteValue(P30,_xll.ohTrigger(Trigger,Trigger3M,InterestRatesTrigger)),NA())</f>
        <v>0</v>
      </c>
      <c r="W30" s="50" t="b">
        <f t="shared" si="8"/>
        <v>1</v>
      </c>
      <c r="X30" s="138">
        <f t="shared" si="7"/>
        <v>-1.7849961763759781</v>
      </c>
      <c r="Y30" s="50" t="b">
        <f>ABS(X30/10000)&lt;=ABS('General Settings'!$D$24)</f>
        <v>1</v>
      </c>
      <c r="AG30" s="144" t="e">
        <f>NA()</f>
        <v>#N/A</v>
      </c>
    </row>
    <row r="31" spans="3:33" x14ac:dyDescent="0.2">
      <c r="M31" s="50" t="s">
        <v>135</v>
      </c>
      <c r="N31" s="50">
        <v>9</v>
      </c>
      <c r="O31" s="50" t="str">
        <f>_xll.qlIMMNextCode(O30,TRUE,Trigger)</f>
        <v>Z7</v>
      </c>
      <c r="P31" s="50" t="str">
        <f t="shared" si="6"/>
        <v>SEK3F9_Quote</v>
      </c>
      <c r="Q31" s="119"/>
      <c r="R31" s="117">
        <f>_xll.qlInterestRateIndexFixingDate(Index3M,S31)</f>
        <v>43087</v>
      </c>
      <c r="S31" s="117">
        <f>_xll.qlIMMdate(O31)</f>
        <v>43089</v>
      </c>
      <c r="T31" s="117">
        <f>_xll.qlInterestRateIndexMaturity(Index3M,S31)</f>
        <v>43179</v>
      </c>
      <c r="U31" s="122">
        <f>_xll.qlIndexFixing(Index3M,R31,TRUE,_xll.ohTrigger(Trigger,Trigger3M,InterestRatesTrigger))</f>
        <v>1.204619433815779E-3</v>
      </c>
      <c r="V31" s="122">
        <f>IFERROR(_xll.qlQuoteValue(P31,_xll.ohTrigger(Trigger,Trigger3M,InterestRatesTrigger)),NA())</f>
        <v>1.1999999999999999E-3</v>
      </c>
      <c r="W31" s="50" t="b">
        <f t="shared" si="8"/>
        <v>1</v>
      </c>
      <c r="X31" s="138">
        <f t="shared" si="7"/>
        <v>4.6194338157790671E-2</v>
      </c>
      <c r="Y31" s="50" t="b">
        <f>ABS(X31/10000)&lt;=ABS('General Settings'!$D$24)</f>
        <v>1</v>
      </c>
      <c r="AG31" s="144" t="e">
        <f>NA()</f>
        <v>#N/A</v>
      </c>
    </row>
    <row r="32" spans="3:33" x14ac:dyDescent="0.2">
      <c r="M32" s="50" t="s">
        <v>135</v>
      </c>
      <c r="N32" s="50">
        <v>10</v>
      </c>
      <c r="O32" s="50" t="str">
        <f>_xll.qlIMMNextCode(O31,TRUE,Trigger)</f>
        <v>H8</v>
      </c>
      <c r="P32" s="50" t="str">
        <f t="shared" si="6"/>
        <v>SEK3F10_Quote</v>
      </c>
      <c r="Q32" s="119"/>
      <c r="R32" s="117">
        <f>_xll.qlInterestRateIndexFixingDate(Index3M,S32)</f>
        <v>43178</v>
      </c>
      <c r="S32" s="117">
        <f>_xll.qlIMMdate(O32)</f>
        <v>43180</v>
      </c>
      <c r="T32" s="117">
        <f>_xll.qlInterestRateIndexMaturity(Index3M,S32)</f>
        <v>43272</v>
      </c>
      <c r="U32" s="122">
        <f>_xll.qlIndexFixing(Index3M,R32,TRUE,_xll.ohTrigger(Trigger,Trigger3M,InterestRatesTrigger))</f>
        <v>2.6021812542872829E-3</v>
      </c>
      <c r="V32" s="122">
        <f>IFERROR(_xll.qlQuoteValue(P32,_xll.ohTrigger(Trigger,Trigger3M,InterestRatesTrigger)),NA())</f>
        <v>2.49E-3</v>
      </c>
      <c r="W32" s="50" t="b">
        <f t="shared" si="8"/>
        <v>1</v>
      </c>
      <c r="X32" s="138">
        <f t="shared" si="7"/>
        <v>1.1218125428728289</v>
      </c>
      <c r="Y32" s="50" t="b">
        <f>ABS(X32/10000)&lt;=ABS('General Settings'!$D$24)</f>
        <v>1</v>
      </c>
      <c r="AG32" s="144" t="e">
        <f>NA()</f>
        <v>#N/A</v>
      </c>
    </row>
    <row r="33" spans="13:33" x14ac:dyDescent="0.2">
      <c r="M33" s="50" t="s">
        <v>135</v>
      </c>
      <c r="N33" s="50">
        <v>11</v>
      </c>
      <c r="O33" s="50" t="str">
        <f>_xll.qlIMMNextCode(O32,TRUE,Trigger)</f>
        <v>M8</v>
      </c>
      <c r="P33" s="50" t="str">
        <f t="shared" si="6"/>
        <v>SEK3F11_Quote</v>
      </c>
      <c r="Q33" s="119"/>
      <c r="R33" s="117">
        <f>_xll.qlInterestRateIndexFixingDate(Index3M,S33)</f>
        <v>43269</v>
      </c>
      <c r="S33" s="117">
        <f>_xll.qlIMMdate(O33)</f>
        <v>43271</v>
      </c>
      <c r="T33" s="117">
        <f>_xll.qlInterestRateIndexMaturity(Index3M,S33)</f>
        <v>43363</v>
      </c>
      <c r="U33" s="122">
        <f>_xll.qlIndexFixing(Index3M,R33,TRUE,_xll.ohTrigger(Trigger,Trigger3M,InterestRatesTrigger))</f>
        <v>3.9420559821467119E-3</v>
      </c>
      <c r="V33" s="122">
        <f>IFERROR(_xll.qlQuoteValue(P33,_xll.ohTrigger(Trigger,Trigger3M,InterestRatesTrigger)),NA())</f>
        <v>3.8600000000000001E-3</v>
      </c>
      <c r="W33" s="50" t="b">
        <f t="shared" si="8"/>
        <v>1</v>
      </c>
      <c r="X33" s="138">
        <f t="shared" si="7"/>
        <v>0.82055982146711759</v>
      </c>
      <c r="Y33" s="50" t="b">
        <f>ABS(X33/10000)&lt;=ABS('General Settings'!$D$24)</f>
        <v>1</v>
      </c>
      <c r="AG33" s="144" t="e">
        <f>NA()</f>
        <v>#N/A</v>
      </c>
    </row>
    <row r="34" spans="13:33" x14ac:dyDescent="0.2">
      <c r="M34" s="50" t="s">
        <v>135</v>
      </c>
      <c r="N34" s="50">
        <v>12</v>
      </c>
      <c r="O34" s="50" t="str">
        <f>_xll.qlIMMNextCode(O33,TRUE,Trigger)</f>
        <v>U8</v>
      </c>
      <c r="P34" s="50" t="str">
        <f t="shared" si="6"/>
        <v>SEK3F12_Quote</v>
      </c>
      <c r="Q34" s="119"/>
      <c r="R34" s="117">
        <f>_xll.qlInterestRateIndexFixingDate(Index3M,S34)</f>
        <v>43360</v>
      </c>
      <c r="S34" s="117">
        <f>_xll.qlIMMdate(O34)</f>
        <v>43362</v>
      </c>
      <c r="T34" s="117">
        <f>_xll.qlInterestRateIndexMaturity(Index3M,S34)</f>
        <v>43453</v>
      </c>
      <c r="U34" s="122">
        <f>_xll.qlIndexFixing(Index3M,R34,TRUE,_xll.ohTrigger(Trigger,Trigger3M,InterestRatesTrigger))</f>
        <v>5.2326310560565888E-3</v>
      </c>
      <c r="V34" s="122">
        <f>IFERROR(_xll.qlQuoteValue(P34,_xll.ohTrigger(Trigger,Trigger3M,InterestRatesTrigger)),NA())</f>
        <v>5.2100000000000002E-3</v>
      </c>
      <c r="W34" s="50" t="b">
        <f t="shared" si="8"/>
        <v>1</v>
      </c>
      <c r="X34" s="138">
        <f t="shared" si="7"/>
        <v>0.22631056056588578</v>
      </c>
      <c r="Y34" s="50" t="b">
        <f>ABS(X34/10000)&lt;=ABS('General Settings'!$D$24)</f>
        <v>1</v>
      </c>
      <c r="AG34" s="145" t="e">
        <f>NA()</f>
        <v>#N/A</v>
      </c>
    </row>
    <row r="35" spans="13:33" x14ac:dyDescent="0.2">
      <c r="M35" s="50" t="s">
        <v>135</v>
      </c>
      <c r="N35" s="50">
        <v>13</v>
      </c>
      <c r="O35" s="50" t="str">
        <f>_xll.qlIMMNextCode(O34,TRUE,Trigger)</f>
        <v>Z8</v>
      </c>
      <c r="P35" s="50" t="str">
        <f t="shared" si="6"/>
        <v>SEK3F13_Quote</v>
      </c>
      <c r="Q35" s="119"/>
      <c r="R35" s="117">
        <f>_xll.qlInterestRateIndexFixingDate(Index3M,S35)</f>
        <v>43451</v>
      </c>
      <c r="S35" s="117">
        <f>_xll.qlIMMdate(O35)</f>
        <v>43453</v>
      </c>
      <c r="T35" s="117">
        <f>_xll.qlInterestRateIndexMaturity(Index3M,S35)</f>
        <v>43543</v>
      </c>
      <c r="U35" s="122">
        <f>_xll.qlIndexFixing(Index3M,R35,TRUE,_xll.ohTrigger(Trigger,Trigger3M,InterestRatesTrigger))</f>
        <v>6.5083370184488842E-3</v>
      </c>
      <c r="V35" s="122" t="e">
        <f>IFERROR(_xll.qlQuoteValue(P35,_xll.ohTrigger(Trigger,Trigger3M,InterestRatesTrigger)),NA())</f>
        <v>#N/A</v>
      </c>
      <c r="W35" s="50" t="b">
        <f t="shared" si="8"/>
        <v>0</v>
      </c>
      <c r="X35" s="138" t="e">
        <f t="shared" si="7"/>
        <v>#N/A</v>
      </c>
      <c r="Y35" s="50" t="e">
        <f>ABS(X35/10000)&lt;=ABS('General Settings'!$D$24)</f>
        <v>#N/A</v>
      </c>
      <c r="AG35" s="143" t="e">
        <f>NA()</f>
        <v>#N/A</v>
      </c>
    </row>
    <row r="36" spans="13:33" x14ac:dyDescent="0.2">
      <c r="M36" s="50" t="s">
        <v>135</v>
      </c>
      <c r="N36" s="50">
        <v>14</v>
      </c>
      <c r="O36" s="50" t="str">
        <f>_xll.qlIMMNextCode(O35,TRUE,Trigger)</f>
        <v>H9</v>
      </c>
      <c r="P36" s="50" t="str">
        <f t="shared" si="6"/>
        <v>SEK3F14_Quote</v>
      </c>
      <c r="Q36" s="119"/>
      <c r="R36" s="117">
        <f>_xll.qlInterestRateIndexFixingDate(Index3M,S36)</f>
        <v>43542</v>
      </c>
      <c r="S36" s="117">
        <f>_xll.qlIMMdate(O36)</f>
        <v>43544</v>
      </c>
      <c r="T36" s="117">
        <f>_xll.qlInterestRateIndexMaturity(Index3M,S36)</f>
        <v>43636</v>
      </c>
      <c r="U36" s="122">
        <f>_xll.qlIndexFixing(Index3M,R36,TRUE,_xll.ohTrigger(Trigger,Trigger3M,InterestRatesTrigger))</f>
        <v>7.8571260090968802E-3</v>
      </c>
      <c r="V36" s="122" t="e">
        <f>IFERROR(_xll.qlQuoteValue(P36,_xll.ohTrigger(Trigger,Trigger3M,InterestRatesTrigger)),NA())</f>
        <v>#N/A</v>
      </c>
      <c r="W36" s="50" t="b">
        <f t="shared" si="8"/>
        <v>0</v>
      </c>
      <c r="X36" s="138" t="e">
        <f t="shared" si="7"/>
        <v>#N/A</v>
      </c>
      <c r="Y36" s="50" t="e">
        <f>ABS(X36/10000)&lt;=ABS('General Settings'!$D$24)</f>
        <v>#N/A</v>
      </c>
      <c r="AG36" s="144" t="e">
        <f>NA()</f>
        <v>#N/A</v>
      </c>
    </row>
    <row r="37" spans="13:33" x14ac:dyDescent="0.2">
      <c r="M37" s="50" t="s">
        <v>135</v>
      </c>
      <c r="N37" s="50">
        <v>15</v>
      </c>
      <c r="O37" s="50" t="str">
        <f>_xll.qlIMMNextCode(O36,TRUE,Trigger)</f>
        <v>M9</v>
      </c>
      <c r="P37" s="50" t="str">
        <f t="shared" si="6"/>
        <v>SEK3F15_Quote</v>
      </c>
      <c r="Q37" s="121"/>
      <c r="R37" s="117">
        <f>_xll.qlInterestRateIndexFixingDate(Index3M,S37)</f>
        <v>43633</v>
      </c>
      <c r="S37" s="117">
        <f>_xll.qlIMMdate(O37)</f>
        <v>43635</v>
      </c>
      <c r="T37" s="117">
        <f>_xll.qlInterestRateIndexMaturity(Index3M,S37)</f>
        <v>43727</v>
      </c>
      <c r="U37" s="122">
        <f>_xll.qlIndexFixing(Index3M,R37,TRUE,_xll.ohTrigger(Trigger,Trigger3M,InterestRatesTrigger))</f>
        <v>9.2519241967799516E-3</v>
      </c>
      <c r="V37" s="122" t="e">
        <f>IFERROR(_xll.qlQuoteValue(P37,_xll.ohTrigger(Trigger,Trigger3M,InterestRatesTrigger)),NA())</f>
        <v>#N/A</v>
      </c>
      <c r="W37" s="50" t="b">
        <f t="shared" si="8"/>
        <v>0</v>
      </c>
      <c r="X37" s="138" t="e">
        <f t="shared" si="7"/>
        <v>#N/A</v>
      </c>
      <c r="Y37" s="51" t="e">
        <f>ABS(X37/10000)&lt;=ABS('General Settings'!$D$24)</f>
        <v>#N/A</v>
      </c>
      <c r="AA37" s="102" t="s">
        <v>103</v>
      </c>
      <c r="AC37" s="101" t="s">
        <v>106</v>
      </c>
      <c r="AD37" s="101" t="s">
        <v>107</v>
      </c>
      <c r="AE37" s="102" t="s">
        <v>108</v>
      </c>
      <c r="AG37" s="144" t="e">
        <f>NA()</f>
        <v>#N/A</v>
      </c>
    </row>
    <row r="38" spans="13:33" x14ac:dyDescent="0.2">
      <c r="M38" s="52" t="s">
        <v>60</v>
      </c>
      <c r="N38" s="52"/>
      <c r="O38" s="52" t="s">
        <v>32</v>
      </c>
      <c r="P38" s="52" t="str">
        <f t="shared" ref="P38:P64" si="9">Currency&amp;"AB3S"&amp;O38&amp;QuoteSuffix</f>
        <v>SEKAB3S6M_Quote</v>
      </c>
      <c r="Q38" s="120"/>
      <c r="R38" s="127">
        <f t="shared" ref="R38:R64" si="10">EvaluationDate</f>
        <v>42335</v>
      </c>
      <c r="S38" s="127">
        <f>_xll.qlInterestRateIndexValueDate(AA38,R38)</f>
        <v>42339</v>
      </c>
      <c r="T38" s="127">
        <f>_xll.qlInterestRateIndexMaturity(AA38,S38)</f>
        <v>42522</v>
      </c>
      <c r="U38" s="126">
        <f>_xll.qlIndexFixing(AA38,R38,TRUE,_xll.ohTrigger(Trigger,Trigger3M,InterestRatesTrigger))</f>
        <v>-4.1961679335244997E-3</v>
      </c>
      <c r="V38" s="126" t="e">
        <f>_xll.qlQuoteValue(P38,_xll.ohTrigger(Trigger,Trigger3M,InterestRatesTrigger))</f>
        <v>#NUM!</v>
      </c>
      <c r="W38" s="52" t="b">
        <f t="shared" ref="W38:W64" si="11">NOT(ISERROR(V38))</f>
        <v>0</v>
      </c>
      <c r="X38" s="142" t="e">
        <f t="shared" ref="X38:X52" si="12">(U38-V38)*10000</f>
        <v>#NUM!</v>
      </c>
      <c r="Y38" s="52" t="e">
        <f>ABS(X38/10000)&lt;=ABS('General Settings'!$D$25)</f>
        <v>#NUM!</v>
      </c>
      <c r="AA38" s="50" t="str">
        <f>_xll.qlSwapIndex(,,O38,SettlementDays,Currency,Calendar,FixedLegTenor,FixedLegBDC,FixedLegDayCounter,Index3M,DiscountingCurve,Permanent,Trigger,ObjectOverwrite)</f>
        <v>obj_00216#0001</v>
      </c>
      <c r="AC38" s="101" t="s">
        <v>33</v>
      </c>
      <c r="AD38" s="101" t="s">
        <v>110</v>
      </c>
      <c r="AE38" s="102" t="s">
        <v>120</v>
      </c>
    </row>
    <row r="39" spans="13:33" x14ac:dyDescent="0.2">
      <c r="M39" s="50" t="s">
        <v>60</v>
      </c>
      <c r="N39" s="50"/>
      <c r="O39" s="50" t="s">
        <v>33</v>
      </c>
      <c r="P39" s="50" t="str">
        <f t="shared" si="9"/>
        <v>SEKAB3S1Y_Quote</v>
      </c>
      <c r="Q39" s="119"/>
      <c r="R39" s="117">
        <f t="shared" si="10"/>
        <v>42335</v>
      </c>
      <c r="S39" s="117">
        <f>_xll.qlInterestRateIndexValueDate(AA39,R39)</f>
        <v>42339</v>
      </c>
      <c r="T39" s="117">
        <f>_xll.qlInterestRateIndexMaturity(AA39,S39)</f>
        <v>42705</v>
      </c>
      <c r="U39" s="122">
        <f>_xll.qlIndexFixing(AA39,R39,TRUE,_xll.ohTrigger(Trigger,Trigger3M,InterestRatesTrigger))</f>
        <v>-4.1278638508615434E-3</v>
      </c>
      <c r="V39" s="122">
        <f>_xll.qlQuoteValue(P39,_xll.ohTrigger(Trigger,Trigger3M,InterestRatesTrigger))</f>
        <v>-4.1250000000000002E-3</v>
      </c>
      <c r="W39" s="50" t="b">
        <f t="shared" si="11"/>
        <v>1</v>
      </c>
      <c r="X39" s="138">
        <f t="shared" si="12"/>
        <v>-2.863850861543199E-2</v>
      </c>
      <c r="Y39" s="50" t="b">
        <f>ABS(X39/10000)&lt;=ABS('General Settings'!$D$25)</f>
        <v>1</v>
      </c>
      <c r="AA39" s="50" t="str">
        <f>_xll.qlSwapIndex(,,O39,SettlementDays,Currency,Calendar,FixedLegTenor,FixedLegBDC,FixedLegDayCounter,Index3M,DiscountingCurve,Permanent,Trigger,ObjectOverwrite)</f>
        <v>obj_00234#0001</v>
      </c>
    </row>
    <row r="40" spans="13:33" x14ac:dyDescent="0.2">
      <c r="M40" s="50" t="s">
        <v>60</v>
      </c>
      <c r="N40" s="50"/>
      <c r="O40" s="50" t="s">
        <v>73</v>
      </c>
      <c r="P40" s="50" t="str">
        <f t="shared" si="9"/>
        <v>SEKAB3S15M_Quote</v>
      </c>
      <c r="Q40" s="119"/>
      <c r="R40" s="117">
        <f t="shared" si="10"/>
        <v>42335</v>
      </c>
      <c r="S40" s="117">
        <f>_xll.qlInterestRateIndexValueDate(AA40,R40)</f>
        <v>42339</v>
      </c>
      <c r="T40" s="117">
        <f>_xll.qlInterestRateIndexMaturity(AA40,S40)</f>
        <v>42795</v>
      </c>
      <c r="U40" s="122">
        <f>_xll.qlIndexFixing(AA40,R40,TRUE,_xll.ohTrigger(Trigger,Trigger3M,InterestRatesTrigger))</f>
        <v>-3.9550166061967738E-3</v>
      </c>
      <c r="V40" s="122" t="e">
        <f>_xll.qlQuoteValue(P40,_xll.ohTrigger(Trigger,Trigger3M,InterestRatesTrigger))</f>
        <v>#NUM!</v>
      </c>
      <c r="W40" s="50" t="b">
        <f t="shared" si="11"/>
        <v>0</v>
      </c>
      <c r="X40" s="138" t="e">
        <f t="shared" si="12"/>
        <v>#NUM!</v>
      </c>
      <c r="Y40" s="50" t="e">
        <f>ABS(X40/10000)&lt;=ABS('General Settings'!$D$25)</f>
        <v>#NUM!</v>
      </c>
      <c r="AA40" s="50" t="str">
        <f>_xll.qlSwapIndex(,,O40,SettlementDays,Currency,Calendar,FixedLegTenor,FixedLegBDC,FixedLegDayCounter,Index3M,DiscountingCurve,Permanent,Trigger,ObjectOverwrite)</f>
        <v>obj_0023d#0001</v>
      </c>
    </row>
    <row r="41" spans="13:33" x14ac:dyDescent="0.2">
      <c r="M41" s="50" t="s">
        <v>60</v>
      </c>
      <c r="N41" s="50"/>
      <c r="O41" s="50" t="s">
        <v>76</v>
      </c>
      <c r="P41" s="50" t="str">
        <f t="shared" si="9"/>
        <v>SEKAB3S18M_Quote</v>
      </c>
      <c r="Q41" s="119"/>
      <c r="R41" s="117">
        <f t="shared" si="10"/>
        <v>42335</v>
      </c>
      <c r="S41" s="117">
        <f>_xll.qlInterestRateIndexValueDate(AA41,R41)</f>
        <v>42339</v>
      </c>
      <c r="T41" s="117">
        <f>_xll.qlInterestRateIndexMaturity(AA41,S41)</f>
        <v>42887</v>
      </c>
      <c r="U41" s="122">
        <f>_xll.qlIndexFixing(AA41,R41,TRUE,_xll.ohTrigger(Trigger,Trigger3M,InterestRatesTrigger))</f>
        <v>-3.7027692379335052E-3</v>
      </c>
      <c r="V41" s="122" t="e">
        <f>_xll.qlQuoteValue(P41,_xll.ohTrigger(Trigger,Trigger3M,InterestRatesTrigger))</f>
        <v>#NUM!</v>
      </c>
      <c r="W41" s="50" t="b">
        <f t="shared" si="11"/>
        <v>0</v>
      </c>
      <c r="X41" s="138" t="e">
        <f t="shared" si="12"/>
        <v>#NUM!</v>
      </c>
      <c r="Y41" s="50" t="e">
        <f>ABS(X41/10000)&lt;=ABS('General Settings'!$D$25)</f>
        <v>#NUM!</v>
      </c>
      <c r="AA41" s="50" t="str">
        <f>_xll.qlSwapIndex(,,O41,SettlementDays,Currency,Calendar,FixedLegTenor,FixedLegBDC,FixedLegDayCounter,Index3M,DiscountingCurve,Permanent,Trigger,ObjectOverwrite)</f>
        <v>obj_0021a#0001</v>
      </c>
    </row>
    <row r="42" spans="13:33" x14ac:dyDescent="0.2">
      <c r="M42" s="50" t="s">
        <v>60</v>
      </c>
      <c r="N42" s="50"/>
      <c r="O42" s="50" t="s">
        <v>79</v>
      </c>
      <c r="P42" s="50" t="str">
        <f t="shared" si="9"/>
        <v>SEKAB3S21M_Quote</v>
      </c>
      <c r="Q42" s="119"/>
      <c r="R42" s="117">
        <f t="shared" si="10"/>
        <v>42335</v>
      </c>
      <c r="S42" s="117">
        <f>_xll.qlInterestRateIndexValueDate(AA42,R42)</f>
        <v>42339</v>
      </c>
      <c r="T42" s="117">
        <f>_xll.qlInterestRateIndexMaturity(AA42,S42)</f>
        <v>42979</v>
      </c>
      <c r="U42" s="122">
        <f>_xll.qlIndexFixing(AA42,R42,TRUE,_xll.ohTrigger(Trigger,Trigger3M,InterestRatesTrigger))</f>
        <v>-3.3942209986604268E-3</v>
      </c>
      <c r="V42" s="122" t="e">
        <f>_xll.qlQuoteValue(P42,_xll.ohTrigger(Trigger,Trigger3M,InterestRatesTrigger))</f>
        <v>#NUM!</v>
      </c>
      <c r="W42" s="50" t="b">
        <f t="shared" si="11"/>
        <v>0</v>
      </c>
      <c r="X42" s="138" t="e">
        <f t="shared" si="12"/>
        <v>#NUM!</v>
      </c>
      <c r="Y42" s="50" t="e">
        <f>ABS(X42/10000)&lt;=ABS('General Settings'!$D$25)</f>
        <v>#NUM!</v>
      </c>
      <c r="AA42" s="50" t="str">
        <f>_xll.qlSwapIndex(,,O42,SettlementDays,Currency,Calendar,FixedLegTenor,FixedLegBDC,FixedLegDayCounter,Index3M,DiscountingCurve,Permanent,Trigger,ObjectOverwrite)</f>
        <v>obj_00231#0001</v>
      </c>
    </row>
    <row r="43" spans="13:33" x14ac:dyDescent="0.2">
      <c r="M43" s="107" t="s">
        <v>60</v>
      </c>
      <c r="N43" s="107"/>
      <c r="O43" s="107" t="s">
        <v>82</v>
      </c>
      <c r="P43" s="107" t="str">
        <f t="shared" si="9"/>
        <v>SEKAB3S2Y_Quote</v>
      </c>
      <c r="Q43" s="119"/>
      <c r="R43" s="108">
        <f t="shared" si="10"/>
        <v>42335</v>
      </c>
      <c r="S43" s="108">
        <f>_xll.qlInterestRateIndexValueDate(AA43,R43)</f>
        <v>42339</v>
      </c>
      <c r="T43" s="108">
        <f>_xll.qlInterestRateIndexMaturity(AA43,S43)</f>
        <v>43070</v>
      </c>
      <c r="U43" s="109">
        <f>_xll.qlIndexFixing(AA43,R43,TRUE,_xll.ohTrigger(Trigger,Trigger3M,InterestRatesTrigger))</f>
        <v>-3.0249999998335502E-3</v>
      </c>
      <c r="V43" s="109">
        <f>_xll.qlQuoteValue(P43,_xll.ohTrigger(Trigger,Trigger3M,InterestRatesTrigger))</f>
        <v>-3.0249999999999999E-3</v>
      </c>
      <c r="W43" s="107" t="b">
        <f t="shared" si="11"/>
        <v>1</v>
      </c>
      <c r="X43" s="140">
        <f t="shared" si="12"/>
        <v>1.664497532860576E-9</v>
      </c>
      <c r="Y43" s="50" t="b">
        <f>ABS(X43/10000)&lt;=ABS('General Settings'!$D$25)</f>
        <v>1</v>
      </c>
      <c r="AA43" s="50" t="str">
        <f>_xll.qlSwapIndex(,,O43,SettlementDays,Currency,Calendar,FixedLegTenor,FixedLegBDC,FixedLegDayCounter,Index3M,DiscountingCurve,Permanent,Trigger,ObjectOverwrite)</f>
        <v>obj_00233#0001</v>
      </c>
    </row>
    <row r="44" spans="13:33" x14ac:dyDescent="0.2">
      <c r="M44" s="50" t="s">
        <v>60</v>
      </c>
      <c r="N44" s="50"/>
      <c r="O44" s="50" t="s">
        <v>125</v>
      </c>
      <c r="P44" s="50" t="str">
        <f t="shared" si="9"/>
        <v>SEKAB3S27M_Quote</v>
      </c>
      <c r="Q44" s="119"/>
      <c r="R44" s="117">
        <f t="shared" si="10"/>
        <v>42335</v>
      </c>
      <c r="S44" s="117">
        <f>_xll.qlInterestRateIndexValueDate(AA44,R44)</f>
        <v>42339</v>
      </c>
      <c r="T44" s="117">
        <f>_xll.qlInterestRateIndexMaturity(AA44,S44)</f>
        <v>43160</v>
      </c>
      <c r="U44" s="122">
        <f>_xll.qlIndexFixing(AA44,R44,TRUE,_xll.ohTrigger(Trigger,Trigger3M,InterestRatesTrigger))</f>
        <v>-2.5877195866580017E-3</v>
      </c>
      <c r="V44" s="122" t="e">
        <f>_xll.qlQuoteValue(P44,_xll.ohTrigger(Trigger,Trigger3M,InterestRatesTrigger))</f>
        <v>#NUM!</v>
      </c>
      <c r="W44" s="50" t="b">
        <f t="shared" si="11"/>
        <v>0</v>
      </c>
      <c r="X44" s="138" t="e">
        <f t="shared" si="12"/>
        <v>#NUM!</v>
      </c>
      <c r="Y44" s="50" t="e">
        <f>ABS(X44/10000)&lt;=ABS('General Settings'!$D$25)</f>
        <v>#NUM!</v>
      </c>
      <c r="AA44" s="50" t="str">
        <f>_xll.qlSwapIndex(,,O44,SettlementDays,Currency,Calendar,FixedLegTenor,FixedLegBDC,FixedLegDayCounter,Index3M,DiscountingCurve,Permanent,Trigger,ObjectOverwrite)</f>
        <v>obj_00238#0001</v>
      </c>
    </row>
    <row r="45" spans="13:33" x14ac:dyDescent="0.2">
      <c r="M45" s="50" t="s">
        <v>60</v>
      </c>
      <c r="N45" s="50"/>
      <c r="O45" s="50" t="s">
        <v>126</v>
      </c>
      <c r="P45" s="50" t="str">
        <f t="shared" si="9"/>
        <v>SEKAB3S30M_Quote</v>
      </c>
      <c r="Q45" s="119"/>
      <c r="R45" s="117">
        <f t="shared" si="10"/>
        <v>42335</v>
      </c>
      <c r="S45" s="117">
        <f>_xll.qlInterestRateIndexValueDate(AA45,R45)</f>
        <v>42339</v>
      </c>
      <c r="T45" s="117">
        <f>_xll.qlInterestRateIndexMaturity(AA45,S45)</f>
        <v>43252</v>
      </c>
      <c r="U45" s="122">
        <f>_xll.qlIndexFixing(AA45,R45,TRUE,_xll.ohTrigger(Trigger,Trigger3M,InterestRatesTrigger))</f>
        <v>-2.0933166153355495E-3</v>
      </c>
      <c r="V45" s="122" t="e">
        <f>_xll.qlQuoteValue(P45,_xll.ohTrigger(Trigger,Trigger3M,InterestRatesTrigger))</f>
        <v>#NUM!</v>
      </c>
      <c r="W45" s="50" t="b">
        <f t="shared" si="11"/>
        <v>0</v>
      </c>
      <c r="X45" s="138" t="e">
        <f t="shared" si="12"/>
        <v>#NUM!</v>
      </c>
      <c r="Y45" s="50" t="e">
        <f>ABS(X45/10000)&lt;=ABS('General Settings'!$D$25)</f>
        <v>#NUM!</v>
      </c>
      <c r="AA45" s="50" t="str">
        <f>_xll.qlSwapIndex(,,O45,SettlementDays,Currency,Calendar,FixedLegTenor,FixedLegBDC,FixedLegDayCounter,Index3M,DiscountingCurve,Permanent,Trigger,ObjectOverwrite)</f>
        <v>obj_0020d#0001</v>
      </c>
    </row>
    <row r="46" spans="13:33" x14ac:dyDescent="0.2">
      <c r="M46" s="50" t="s">
        <v>60</v>
      </c>
      <c r="N46" s="50"/>
      <c r="O46" s="50" t="s">
        <v>127</v>
      </c>
      <c r="P46" s="50" t="str">
        <f t="shared" si="9"/>
        <v>SEKAB3S33M_Quote</v>
      </c>
      <c r="Q46" s="119"/>
      <c r="R46" s="117">
        <f t="shared" si="10"/>
        <v>42335</v>
      </c>
      <c r="S46" s="117">
        <f>_xll.qlInterestRateIndexValueDate(AA46,R46)</f>
        <v>42339</v>
      </c>
      <c r="T46" s="117">
        <f>_xll.qlInterestRateIndexMaturity(AA46,S46)</f>
        <v>43346</v>
      </c>
      <c r="U46" s="122">
        <f>_xll.qlIndexFixing(AA46,R46,TRUE,_xll.ohTrigger(Trigger,Trigger3M,InterestRatesTrigger))</f>
        <v>-1.5501351247026989E-3</v>
      </c>
      <c r="V46" s="122" t="e">
        <f>_xll.qlQuoteValue(P46,_xll.ohTrigger(Trigger,Trigger3M,InterestRatesTrigger))</f>
        <v>#NUM!</v>
      </c>
      <c r="W46" s="50" t="b">
        <f t="shared" si="11"/>
        <v>0</v>
      </c>
      <c r="X46" s="138" t="e">
        <f t="shared" si="12"/>
        <v>#NUM!</v>
      </c>
      <c r="Y46" s="50" t="e">
        <f>ABS(X46/10000)&lt;=ABS('General Settings'!$D$25)</f>
        <v>#NUM!</v>
      </c>
      <c r="AA46" s="50" t="str">
        <f>_xll.qlSwapIndex(,,O46,SettlementDays,Currency,Calendar,FixedLegTenor,FixedLegBDC,FixedLegDayCounter,Index3M,DiscountingCurve,Permanent,Trigger,ObjectOverwrite)</f>
        <v>obj_0023a#0001</v>
      </c>
    </row>
    <row r="47" spans="13:33" x14ac:dyDescent="0.2">
      <c r="M47" s="107" t="s">
        <v>60</v>
      </c>
      <c r="N47" s="107"/>
      <c r="O47" s="107" t="s">
        <v>83</v>
      </c>
      <c r="P47" s="107" t="str">
        <f t="shared" si="9"/>
        <v>SEKAB3S3Y_Quote</v>
      </c>
      <c r="Q47" s="119"/>
      <c r="R47" s="108">
        <f t="shared" si="10"/>
        <v>42335</v>
      </c>
      <c r="S47" s="108">
        <f>_xll.qlInterestRateIndexValueDate(AA47,R47)</f>
        <v>42339</v>
      </c>
      <c r="T47" s="108">
        <f>_xll.qlInterestRateIndexMaturity(AA47,S47)</f>
        <v>43437</v>
      </c>
      <c r="U47" s="109">
        <f>_xll.qlIndexFixing(AA47,R47,TRUE,_xll.ohTrigger(Trigger,Trigger3M,InterestRatesTrigger))</f>
        <v>-1.000000000074985E-3</v>
      </c>
      <c r="V47" s="109">
        <f>_xll.qlQuoteValue(P47,_xll.ohTrigger(Trigger,Trigger3M,InterestRatesTrigger))</f>
        <v>-1E-3</v>
      </c>
      <c r="W47" s="107" t="b">
        <f t="shared" si="11"/>
        <v>1</v>
      </c>
      <c r="X47" s="140">
        <f t="shared" si="12"/>
        <v>-7.4984940132138966E-10</v>
      </c>
      <c r="Y47" s="50" t="b">
        <f>ABS(X47/10000)&lt;=ABS('General Settings'!$D$25)</f>
        <v>1</v>
      </c>
      <c r="AA47" s="50" t="str">
        <f>_xll.qlSwapIndex(,,O47,SettlementDays,Currency,Calendar,FixedLegTenor,FixedLegBDC,FixedLegDayCounter,Index3M,DiscountingCurve,Permanent,Trigger,ObjectOverwrite)</f>
        <v>obj_00211#0001</v>
      </c>
    </row>
    <row r="48" spans="13:33" x14ac:dyDescent="0.2">
      <c r="M48" s="107" t="s">
        <v>60</v>
      </c>
      <c r="N48" s="107"/>
      <c r="O48" s="107" t="s">
        <v>84</v>
      </c>
      <c r="P48" s="107" t="str">
        <f t="shared" si="9"/>
        <v>SEKAB3S4Y_Quote</v>
      </c>
      <c r="Q48" s="119"/>
      <c r="R48" s="108">
        <f t="shared" si="10"/>
        <v>42335</v>
      </c>
      <c r="S48" s="108">
        <f>_xll.qlInterestRateIndexValueDate(AA48,R48)</f>
        <v>42339</v>
      </c>
      <c r="T48" s="108">
        <f>_xll.qlInterestRateIndexMaturity(AA48,S48)</f>
        <v>43801</v>
      </c>
      <c r="U48" s="109">
        <f>_xll.qlIndexFixing(AA48,R48,TRUE,_xll.ohTrigger(Trigger,Trigger3M,InterestRatesTrigger))</f>
        <v>1.3500000000004233E-3</v>
      </c>
      <c r="V48" s="109">
        <f>_xll.qlQuoteValue(P48,_xll.ohTrigger(Trigger,Trigger3M,InterestRatesTrigger))</f>
        <v>1.3500000000000001E-3</v>
      </c>
      <c r="W48" s="107" t="b">
        <f t="shared" si="11"/>
        <v>1</v>
      </c>
      <c r="X48" s="140">
        <f t="shared" si="12"/>
        <v>4.2327252813834093E-12</v>
      </c>
      <c r="Y48" s="50" t="b">
        <f>ABS(X48/10000)&lt;=ABS('General Settings'!$D$25)</f>
        <v>1</v>
      </c>
      <c r="AA48" s="50" t="str">
        <f>_xll.qlSwapIndex(,,O48,SettlementDays,Currency,Calendar,FixedLegTenor,FixedLegBDC,FixedLegDayCounter,Index3M,DiscountingCurve,Permanent,Trigger,ObjectOverwrite)</f>
        <v>obj_00214#0001</v>
      </c>
    </row>
    <row r="49" spans="12:27" x14ac:dyDescent="0.2">
      <c r="M49" s="107" t="s">
        <v>60</v>
      </c>
      <c r="N49" s="107"/>
      <c r="O49" s="107" t="s">
        <v>85</v>
      </c>
      <c r="P49" s="107" t="str">
        <f t="shared" si="9"/>
        <v>SEKAB3S5Y_Quote</v>
      </c>
      <c r="Q49" s="119"/>
      <c r="R49" s="108">
        <f t="shared" si="10"/>
        <v>42335</v>
      </c>
      <c r="S49" s="108">
        <f>_xll.qlInterestRateIndexValueDate(AA49,R49)</f>
        <v>42339</v>
      </c>
      <c r="T49" s="108">
        <f>_xll.qlInterestRateIndexMaturity(AA49,S49)</f>
        <v>44166</v>
      </c>
      <c r="U49" s="109">
        <f>_xll.qlIndexFixing(AA49,R49,TRUE,_xll.ohTrigger(Trigger,Trigger3M,InterestRatesTrigger))</f>
        <v>3.8750000000179891E-3</v>
      </c>
      <c r="V49" s="109">
        <f>_xll.qlQuoteValue(P49,_xll.ohTrigger(Trigger,Trigger3M,InterestRatesTrigger))</f>
        <v>3.8749999999999995E-3</v>
      </c>
      <c r="W49" s="107" t="b">
        <f t="shared" si="11"/>
        <v>1</v>
      </c>
      <c r="X49" s="140">
        <f t="shared" si="12"/>
        <v>1.7989516126748484E-10</v>
      </c>
      <c r="Y49" s="50" t="b">
        <f>ABS(X49/10000)&lt;=ABS('General Settings'!$D$25)</f>
        <v>1</v>
      </c>
      <c r="AA49" s="50" t="str">
        <f>_xll.qlSwapIndex(,,O49,SettlementDays,Currency,Calendar,FixedLegTenor,FixedLegBDC,FixedLegDayCounter,Index3M,DiscountingCurve,Permanent,Trigger,ObjectOverwrite)</f>
        <v>obj_0022a#0001</v>
      </c>
    </row>
    <row r="50" spans="12:27" x14ac:dyDescent="0.2">
      <c r="M50" s="107" t="s">
        <v>60</v>
      </c>
      <c r="N50" s="107"/>
      <c r="O50" s="107" t="s">
        <v>86</v>
      </c>
      <c r="P50" s="107" t="str">
        <f t="shared" si="9"/>
        <v>SEKAB3S6Y_Quote</v>
      </c>
      <c r="Q50" s="119"/>
      <c r="R50" s="108">
        <f t="shared" si="10"/>
        <v>42335</v>
      </c>
      <c r="S50" s="108">
        <f>_xll.qlInterestRateIndexValueDate(AA50,R50)</f>
        <v>42339</v>
      </c>
      <c r="T50" s="108">
        <f>_xll.qlInterestRateIndexMaturity(AA50,S50)</f>
        <v>44531</v>
      </c>
      <c r="U50" s="109">
        <f>_xll.qlIndexFixing(AA50,R50,TRUE,_xll.ohTrigger(Trigger,Trigger3M,InterestRatesTrigger))</f>
        <v>6.2500000000490696E-3</v>
      </c>
      <c r="V50" s="109">
        <f>_xll.qlQuoteValue(P50,_xll.ohTrigger(Trigger,Trigger3M,InterestRatesTrigger))</f>
        <v>6.2500000000000003E-3</v>
      </c>
      <c r="W50" s="107" t="b">
        <f t="shared" si="11"/>
        <v>1</v>
      </c>
      <c r="X50" s="140">
        <f t="shared" si="12"/>
        <v>4.9069255603217954E-10</v>
      </c>
      <c r="Y50" s="50" t="b">
        <f>ABS(X50/10000)&lt;=ABS('General Settings'!$D$25)</f>
        <v>1</v>
      </c>
      <c r="AA50" s="50" t="str">
        <f>_xll.qlSwapIndex(,,O50,SettlementDays,Currency,Calendar,FixedLegTenor,FixedLegBDC,FixedLegDayCounter,Index3M,DiscountingCurve,Permanent,Trigger,ObjectOverwrite)</f>
        <v>obj_0020b#0001</v>
      </c>
    </row>
    <row r="51" spans="12:27" x14ac:dyDescent="0.2">
      <c r="M51" s="107" t="s">
        <v>60</v>
      </c>
      <c r="N51" s="107"/>
      <c r="O51" s="107" t="s">
        <v>87</v>
      </c>
      <c r="P51" s="107" t="str">
        <f t="shared" si="9"/>
        <v>SEKAB3S7Y_Quote</v>
      </c>
      <c r="Q51" s="119"/>
      <c r="R51" s="108">
        <f t="shared" si="10"/>
        <v>42335</v>
      </c>
      <c r="S51" s="108">
        <f>_xll.qlInterestRateIndexValueDate(AA51,R51)</f>
        <v>42339</v>
      </c>
      <c r="T51" s="108">
        <f>_xll.qlInterestRateIndexMaturity(AA51,S51)</f>
        <v>44896</v>
      </c>
      <c r="U51" s="109">
        <f>_xll.qlIndexFixing(AA51,R51,TRUE,_xll.ohTrigger(Trigger,Trigger3M,InterestRatesTrigger))</f>
        <v>8.3500000000617317E-3</v>
      </c>
      <c r="V51" s="109">
        <f>_xll.qlQuoteValue(P51,_xll.ohTrigger(Trigger,Trigger3M,InterestRatesTrigger))</f>
        <v>8.3499999999999998E-3</v>
      </c>
      <c r="W51" s="107" t="b">
        <f t="shared" si="11"/>
        <v>1</v>
      </c>
      <c r="X51" s="140">
        <f t="shared" si="12"/>
        <v>6.1731869616110657E-10</v>
      </c>
      <c r="Y51" s="50" t="b">
        <f>ABS(X51/10000)&lt;=ABS('General Settings'!$D$25)</f>
        <v>1</v>
      </c>
      <c r="AA51" s="50" t="str">
        <f>_xll.qlSwapIndex(,,O51,SettlementDays,Currency,Calendar,FixedLegTenor,FixedLegBDC,FixedLegDayCounter,Index3M,DiscountingCurve,Permanent,Trigger,ObjectOverwrite)</f>
        <v>obj_00229#0001</v>
      </c>
    </row>
    <row r="52" spans="12:27" x14ac:dyDescent="0.2">
      <c r="M52" s="107" t="s">
        <v>60</v>
      </c>
      <c r="N52" s="107"/>
      <c r="O52" s="107" t="s">
        <v>88</v>
      </c>
      <c r="P52" s="107" t="str">
        <f t="shared" si="9"/>
        <v>SEKAB3S8Y_Quote</v>
      </c>
      <c r="Q52" s="119"/>
      <c r="R52" s="108">
        <f t="shared" si="10"/>
        <v>42335</v>
      </c>
      <c r="S52" s="108">
        <f>_xll.qlInterestRateIndexValueDate(AA52,R52)</f>
        <v>42339</v>
      </c>
      <c r="T52" s="108">
        <f>_xll.qlInterestRateIndexMaturity(AA52,S52)</f>
        <v>45261</v>
      </c>
      <c r="U52" s="109">
        <f>_xll.qlIndexFixing(AA52,R52,TRUE,_xll.ohTrigger(Trigger,Trigger3M,InterestRatesTrigger))</f>
        <v>1.0175000000048987E-2</v>
      </c>
      <c r="V52" s="109">
        <f>_xll.qlQuoteValue(P52,_xll.ohTrigger(Trigger,Trigger3M,InterestRatesTrigger))</f>
        <v>1.0175E-2</v>
      </c>
      <c r="W52" s="107" t="b">
        <f t="shared" si="11"/>
        <v>1</v>
      </c>
      <c r="X52" s="140">
        <f t="shared" si="12"/>
        <v>4.8986856238109056E-10</v>
      </c>
      <c r="Y52" s="50" t="b">
        <f>ABS(X52/10000)&lt;=ABS('General Settings'!$D$25)</f>
        <v>1</v>
      </c>
      <c r="AA52" s="50" t="str">
        <f>_xll.qlSwapIndex(,,O52,SettlementDays,Currency,Calendar,FixedLegTenor,FixedLegBDC,FixedLegDayCounter,Index3M,DiscountingCurve,Permanent,Trigger,ObjectOverwrite)</f>
        <v>obj_0023b#0001</v>
      </c>
    </row>
    <row r="53" spans="12:27" x14ac:dyDescent="0.2">
      <c r="M53" s="107" t="s">
        <v>60</v>
      </c>
      <c r="N53" s="107"/>
      <c r="O53" s="107" t="s">
        <v>89</v>
      </c>
      <c r="P53" s="107" t="str">
        <f t="shared" si="9"/>
        <v>SEKAB3S9Y_Quote</v>
      </c>
      <c r="Q53" s="119"/>
      <c r="R53" s="108">
        <f t="shared" si="10"/>
        <v>42335</v>
      </c>
      <c r="S53" s="108">
        <f>_xll.qlInterestRateIndexValueDate(AA53,R53)</f>
        <v>42339</v>
      </c>
      <c r="T53" s="108">
        <f>_xll.qlInterestRateIndexMaturity(AA53,S53)</f>
        <v>45628</v>
      </c>
      <c r="U53" s="109">
        <f>_xll.qlIndexFixing(AA53,R53,TRUE,_xll.ohTrigger(Trigger,Trigger3M,InterestRatesTrigger))</f>
        <v>1.1750000000000257E-2</v>
      </c>
      <c r="V53" s="109">
        <f>_xll.qlQuoteValue(P53,_xll.ohTrigger(Trigger,Trigger3M,InterestRatesTrigger))</f>
        <v>1.1749999999999998E-2</v>
      </c>
      <c r="W53" s="107" t="b">
        <f t="shared" si="11"/>
        <v>1</v>
      </c>
      <c r="X53" s="140">
        <f t="shared" ref="X53:X64" si="13">(U53-V53)*10000</f>
        <v>2.5847379792054426E-12</v>
      </c>
      <c r="Y53" s="50" t="b">
        <f>ABS(X53/10000)&lt;=ABS('General Settings'!$D$25)</f>
        <v>1</v>
      </c>
      <c r="AA53" s="50" t="str">
        <f>_xll.qlSwapIndex(,,O53,SettlementDays,Currency,Calendar,FixedLegTenor,FixedLegBDC,FixedLegDayCounter,Index3M,DiscountingCurve,Permanent,Trigger,ObjectOverwrite)</f>
        <v>obj_00223#0001</v>
      </c>
    </row>
    <row r="54" spans="12:27" x14ac:dyDescent="0.2">
      <c r="M54" s="107" t="s">
        <v>60</v>
      </c>
      <c r="N54" s="107"/>
      <c r="O54" s="107" t="s">
        <v>90</v>
      </c>
      <c r="P54" s="107" t="str">
        <f t="shared" si="9"/>
        <v>SEKAB3S10Y_Quote</v>
      </c>
      <c r="Q54" s="119"/>
      <c r="R54" s="108">
        <f t="shared" si="10"/>
        <v>42335</v>
      </c>
      <c r="S54" s="108">
        <f>_xll.qlInterestRateIndexValueDate(AA54,R54)</f>
        <v>42339</v>
      </c>
      <c r="T54" s="108">
        <f>_xll.qlInterestRateIndexMaturity(AA54,S54)</f>
        <v>45992</v>
      </c>
      <c r="U54" s="109">
        <f>_xll.qlIndexFixing(AA54,R54,TRUE,_xll.ohTrigger(Trigger,Trigger3M,InterestRatesTrigger))</f>
        <v>1.3125000000020598E-2</v>
      </c>
      <c r="V54" s="109">
        <f>_xll.qlQuoteValue(P54,_xll.ohTrigger(Trigger,Trigger3M,InterestRatesTrigger))</f>
        <v>1.3125E-2</v>
      </c>
      <c r="W54" s="107" t="b">
        <f t="shared" si="11"/>
        <v>1</v>
      </c>
      <c r="X54" s="140">
        <f t="shared" si="13"/>
        <v>2.0598106553748607E-10</v>
      </c>
      <c r="Y54" s="50" t="b">
        <f>ABS(X54/10000)&lt;=ABS('General Settings'!$D$25)</f>
        <v>1</v>
      </c>
      <c r="AA54" s="50" t="str">
        <f>_xll.qlSwapIndex(,,O54,SettlementDays,Currency,Calendar,FixedLegTenor,FixedLegBDC,FixedLegDayCounter,Index3M,DiscountingCurve,Permanent,Trigger,ObjectOverwrite)</f>
        <v>obj_0022b#0001</v>
      </c>
    </row>
    <row r="55" spans="12:27" x14ac:dyDescent="0.2">
      <c r="M55" s="107" t="s">
        <v>60</v>
      </c>
      <c r="N55" s="107"/>
      <c r="O55" s="107" t="s">
        <v>91</v>
      </c>
      <c r="P55" s="107" t="str">
        <f t="shared" si="9"/>
        <v>SEKAB3S12Y_Quote</v>
      </c>
      <c r="Q55" s="119"/>
      <c r="R55" s="108">
        <f t="shared" si="10"/>
        <v>42335</v>
      </c>
      <c r="S55" s="108">
        <f>_xll.qlInterestRateIndexValueDate(AA55,R55)</f>
        <v>42339</v>
      </c>
      <c r="T55" s="108">
        <f>_xll.qlInterestRateIndexMaturity(AA55,S55)</f>
        <v>46722</v>
      </c>
      <c r="U55" s="109">
        <f>_xll.qlIndexFixing(AA55,R55,TRUE,_xll.ohTrigger(Trigger,Trigger3M,InterestRatesTrigger))</f>
        <v>1.5450000000077738E-2</v>
      </c>
      <c r="V55" s="109">
        <f>_xll.qlQuoteValue(P55,_xll.ohTrigger(Trigger,Trigger3M,InterestRatesTrigger))</f>
        <v>1.5449999999999998E-2</v>
      </c>
      <c r="W55" s="107" t="b">
        <f t="shared" si="11"/>
        <v>1</v>
      </c>
      <c r="X55" s="140">
        <f t="shared" si="13"/>
        <v>7.7739897852424633E-10</v>
      </c>
      <c r="Y55" s="50" t="b">
        <f>ABS(X55/10000)&lt;=ABS('General Settings'!$D$25)</f>
        <v>1</v>
      </c>
      <c r="AA55" s="50" t="str">
        <f>_xll.qlSwapIndex(,,O55,SettlementDays,Currency,Calendar,FixedLegTenor,FixedLegBDC,FixedLegDayCounter,Index3M,DiscountingCurve,Permanent,Trigger,ObjectOverwrite)</f>
        <v>obj_0020c#0001</v>
      </c>
    </row>
    <row r="56" spans="12:27" x14ac:dyDescent="0.2">
      <c r="M56" s="107" t="s">
        <v>60</v>
      </c>
      <c r="N56" s="107"/>
      <c r="O56" s="107" t="s">
        <v>92</v>
      </c>
      <c r="P56" s="107" t="str">
        <f t="shared" si="9"/>
        <v>SEKAB3S15Y_Quote</v>
      </c>
      <c r="Q56" s="119"/>
      <c r="R56" s="108">
        <f t="shared" si="10"/>
        <v>42335</v>
      </c>
      <c r="S56" s="108">
        <f>_xll.qlInterestRateIndexValueDate(AA56,R56)</f>
        <v>42339</v>
      </c>
      <c r="T56" s="108">
        <f>_xll.qlInterestRateIndexMaturity(AA56,S56)</f>
        <v>47819</v>
      </c>
      <c r="U56" s="109">
        <f>_xll.qlIndexFixing(AA56,R56,TRUE,_xll.ohTrigger(Trigger,Trigger3M,InterestRatesTrigger))</f>
        <v>1.8025000000004607E-2</v>
      </c>
      <c r="V56" s="109">
        <f>_xll.qlQuoteValue(P56,_xll.ohTrigger(Trigger,Trigger3M,InterestRatesTrigger))</f>
        <v>1.8024999999999999E-2</v>
      </c>
      <c r="W56" s="107" t="b">
        <f t="shared" si="11"/>
        <v>1</v>
      </c>
      <c r="X56" s="140">
        <f t="shared" si="13"/>
        <v>4.6074255521943996E-11</v>
      </c>
      <c r="Y56" s="50" t="b">
        <f>ABS(X56/10000)&lt;=ABS('General Settings'!$D$25)</f>
        <v>1</v>
      </c>
      <c r="AA56" s="50" t="str">
        <f>_xll.qlSwapIndex(,,O56,SettlementDays,Currency,Calendar,FixedLegTenor,FixedLegBDC,FixedLegDayCounter,Index3M,DiscountingCurve,Permanent,Trigger,ObjectOverwrite)</f>
        <v>obj_00240#0001</v>
      </c>
    </row>
    <row r="57" spans="12:27" x14ac:dyDescent="0.2">
      <c r="M57" s="107" t="s">
        <v>60</v>
      </c>
      <c r="N57" s="107"/>
      <c r="O57" s="107" t="s">
        <v>93</v>
      </c>
      <c r="P57" s="107" t="str">
        <f t="shared" si="9"/>
        <v>SEKAB3S20Y_Quote</v>
      </c>
      <c r="Q57" s="119"/>
      <c r="R57" s="108">
        <f t="shared" si="10"/>
        <v>42335</v>
      </c>
      <c r="S57" s="108">
        <f>_xll.qlInterestRateIndexValueDate(AA57,R57)</f>
        <v>42339</v>
      </c>
      <c r="T57" s="108">
        <f>_xll.qlInterestRateIndexMaturity(AA57,S57)</f>
        <v>49646</v>
      </c>
      <c r="U57" s="109">
        <f>_xll.qlIndexFixing(AA57,R57,TRUE,_xll.ohTrigger(Trigger,Trigger3M,InterestRatesTrigger))</f>
        <v>2.0749999999963964E-2</v>
      </c>
      <c r="V57" s="109">
        <f>_xll.qlQuoteValue(P57,_xll.ohTrigger(Trigger,Trigger3M,InterestRatesTrigger))</f>
        <v>2.0750000000000001E-2</v>
      </c>
      <c r="W57" s="107" t="b">
        <f t="shared" si="11"/>
        <v>1</v>
      </c>
      <c r="X57" s="140">
        <f t="shared" si="13"/>
        <v>-3.6037145489942191E-10</v>
      </c>
      <c r="Y57" s="50" t="b">
        <f>ABS(X57/10000)&lt;=ABS('General Settings'!$D$25)</f>
        <v>1</v>
      </c>
      <c r="AA57" s="50" t="str">
        <f>_xll.qlSwapIndex(,,O57,SettlementDays,Currency,Calendar,FixedLegTenor,FixedLegBDC,FixedLegDayCounter,Index3M,DiscountingCurve,Permanent,Trigger,ObjectOverwrite)</f>
        <v>obj_0022f#0001</v>
      </c>
    </row>
    <row r="58" spans="12:27" x14ac:dyDescent="0.2">
      <c r="M58" s="107" t="s">
        <v>60</v>
      </c>
      <c r="N58" s="107"/>
      <c r="O58" s="107" t="s">
        <v>94</v>
      </c>
      <c r="P58" s="107" t="str">
        <f t="shared" si="9"/>
        <v>SEKAB3S25Y_Quote</v>
      </c>
      <c r="Q58" s="119"/>
      <c r="R58" s="108">
        <f t="shared" si="10"/>
        <v>42335</v>
      </c>
      <c r="S58" s="108">
        <f>_xll.qlInterestRateIndexValueDate(AA58,R58)</f>
        <v>42339</v>
      </c>
      <c r="T58" s="108">
        <f>_xll.qlInterestRateIndexMaturity(AA58,S58)</f>
        <v>51473</v>
      </c>
      <c r="U58" s="109">
        <f>_xll.qlIndexFixing(AA58,R58,TRUE,_xll.ohTrigger(Trigger,Trigger3M,InterestRatesTrigger))</f>
        <v>2.1849999999999429E-2</v>
      </c>
      <c r="V58" s="109">
        <f>_xll.qlQuoteValue(P58,_xll.ohTrigger(Trigger,Trigger3M,InterestRatesTrigger))</f>
        <v>2.1850000000000001E-2</v>
      </c>
      <c r="W58" s="107" t="b">
        <f t="shared" si="11"/>
        <v>1</v>
      </c>
      <c r="X58" s="140">
        <f t="shared" si="13"/>
        <v>-5.7245874707234634E-12</v>
      </c>
      <c r="Y58" s="50" t="b">
        <f>ABS(X58/10000)&lt;=ABS('General Settings'!$D$25)</f>
        <v>1</v>
      </c>
      <c r="AA58" s="50" t="str">
        <f>_xll.qlSwapIndex(,,O58,SettlementDays,Currency,Calendar,FixedLegTenor,FixedLegBDC,FixedLegDayCounter,Index3M,DiscountingCurve,Permanent,Trigger,ObjectOverwrite)</f>
        <v>obj_00219#0001</v>
      </c>
    </row>
    <row r="59" spans="12:27" x14ac:dyDescent="0.2">
      <c r="M59" s="50" t="s">
        <v>60</v>
      </c>
      <c r="N59" s="50"/>
      <c r="O59" s="50" t="s">
        <v>95</v>
      </c>
      <c r="P59" s="50" t="str">
        <f t="shared" si="9"/>
        <v>SEKAB3S27Y_Quote</v>
      </c>
      <c r="Q59" s="119"/>
      <c r="R59" s="117">
        <f t="shared" si="10"/>
        <v>42335</v>
      </c>
      <c r="S59" s="117">
        <f>_xll.qlInterestRateIndexValueDate(AA59,R59)</f>
        <v>42339</v>
      </c>
      <c r="T59" s="117">
        <f>_xll.qlInterestRateIndexMaturity(AA59,S59)</f>
        <v>52201</v>
      </c>
      <c r="U59" s="122">
        <f>_xll.qlIndexFixing(AA59,R59,TRUE,_xll.ohTrigger(Trigger,Trigger3M,InterestRatesTrigger))</f>
        <v>2.201693693708219E-2</v>
      </c>
      <c r="V59" s="122" t="e">
        <f>_xll.qlQuoteValue(P59,_xll.ohTrigger(Trigger,Trigger3M,InterestRatesTrigger))</f>
        <v>#NUM!</v>
      </c>
      <c r="W59" s="50" t="b">
        <f t="shared" si="11"/>
        <v>0</v>
      </c>
      <c r="X59" s="138" t="e">
        <f t="shared" si="13"/>
        <v>#NUM!</v>
      </c>
      <c r="Y59" s="50" t="e">
        <f>ABS(X59/10000)&lt;=ABS('General Settings'!$D$25)</f>
        <v>#NUM!</v>
      </c>
      <c r="AA59" s="50" t="str">
        <f>_xll.qlSwapIndex(,,O59,SettlementDays,Currency,Calendar,FixedLegTenor,FixedLegBDC,FixedLegDayCounter,Index3M,DiscountingCurve,Permanent,Trigger,ObjectOverwrite)</f>
        <v>obj_00235#0001</v>
      </c>
    </row>
    <row r="60" spans="12:27" x14ac:dyDescent="0.2">
      <c r="M60" s="107" t="s">
        <v>60</v>
      </c>
      <c r="N60" s="107"/>
      <c r="O60" s="107" t="s">
        <v>96</v>
      </c>
      <c r="P60" s="107" t="str">
        <f t="shared" si="9"/>
        <v>SEKAB3S30Y_Quote</v>
      </c>
      <c r="Q60" s="119"/>
      <c r="R60" s="108">
        <f t="shared" si="10"/>
        <v>42335</v>
      </c>
      <c r="S60" s="108">
        <f>_xll.qlInterestRateIndexValueDate(AA60,R60)</f>
        <v>42339</v>
      </c>
      <c r="T60" s="108">
        <f>_xll.qlInterestRateIndexMaturity(AA60,S60)</f>
        <v>53297</v>
      </c>
      <c r="U60" s="109">
        <f>_xll.qlIndexFixing(AA60,R60,TRUE,_xll.ohTrigger(Trigger,Trigger3M,InterestRatesTrigger))</f>
        <v>2.2149999999963674E-2</v>
      </c>
      <c r="V60" s="109">
        <f>_xll.qlQuoteValue(P60,_xll.ohTrigger(Trigger,Trigger3M,InterestRatesTrigger))</f>
        <v>2.215E-2</v>
      </c>
      <c r="W60" s="107" t="b">
        <f t="shared" si="11"/>
        <v>1</v>
      </c>
      <c r="X60" s="140">
        <f t="shared" si="13"/>
        <v>-3.6325109586954341E-10</v>
      </c>
      <c r="Y60" s="50" t="b">
        <f>ABS(X60/10000)&lt;=ABS('General Settings'!$D$25)</f>
        <v>1</v>
      </c>
      <c r="AA60" s="50" t="str">
        <f>_xll.qlSwapIndex(,,O60,SettlementDays,Currency,Calendar,FixedLegTenor,FixedLegBDC,FixedLegDayCounter,Index3M,DiscountingCurve,Permanent,Trigger,ObjectOverwrite)</f>
        <v>obj_0023e#0001</v>
      </c>
    </row>
    <row r="61" spans="12:27" x14ac:dyDescent="0.2">
      <c r="L61" s="62"/>
      <c r="M61" s="50" t="s">
        <v>60</v>
      </c>
      <c r="N61" s="50"/>
      <c r="O61" s="50" t="s">
        <v>97</v>
      </c>
      <c r="P61" s="50" t="str">
        <f t="shared" si="9"/>
        <v>SEKAB3S35Y_Quote</v>
      </c>
      <c r="Q61" s="119"/>
      <c r="R61" s="117">
        <f t="shared" si="10"/>
        <v>42335</v>
      </c>
      <c r="S61" s="117">
        <f>_xll.qlInterestRateIndexValueDate(AA61,R61)</f>
        <v>42339</v>
      </c>
      <c r="T61" s="117">
        <f>_xll.qlInterestRateIndexMaturity(AA61,S61)</f>
        <v>55123</v>
      </c>
      <c r="U61" s="122" t="e">
        <f>_xll.qlIndexFixing(AA61,R61,TRUE,_xll.ohTrigger(Trigger,Trigger3M,InterestRatesTrigger))</f>
        <v>#NUM!</v>
      </c>
      <c r="V61" s="122" t="e">
        <f>_xll.qlQuoteValue(P61,_xll.ohTrigger(Trigger,Trigger3M,InterestRatesTrigger))</f>
        <v>#NUM!</v>
      </c>
      <c r="W61" s="50" t="b">
        <f t="shared" si="11"/>
        <v>0</v>
      </c>
      <c r="X61" s="138" t="e">
        <f t="shared" si="13"/>
        <v>#NUM!</v>
      </c>
      <c r="Y61" s="50" t="e">
        <f>ABS(X61/10000)&lt;=ABS('General Settings'!$D$25)</f>
        <v>#NUM!</v>
      </c>
      <c r="AA61" s="50" t="str">
        <f>_xll.qlSwapIndex(,,O61,SettlementDays,Currency,Calendar,FixedLegTenor,FixedLegBDC,FixedLegDayCounter,Index3M,DiscountingCurve,Permanent,Trigger,ObjectOverwrite)</f>
        <v>obj_0021b#0001</v>
      </c>
    </row>
    <row r="62" spans="12:27" x14ac:dyDescent="0.2">
      <c r="M62" s="50" t="s">
        <v>60</v>
      </c>
      <c r="N62" s="50"/>
      <c r="O62" s="50" t="s">
        <v>98</v>
      </c>
      <c r="P62" s="50" t="str">
        <f t="shared" si="9"/>
        <v>SEKAB3S40Y_Quote</v>
      </c>
      <c r="Q62" s="119"/>
      <c r="R62" s="117">
        <f t="shared" si="10"/>
        <v>42335</v>
      </c>
      <c r="S62" s="117">
        <f>_xll.qlInterestRateIndexValueDate(AA62,R62)</f>
        <v>42339</v>
      </c>
      <c r="T62" s="117">
        <f>_xll.qlInterestRateIndexMaturity(AA62,S62)</f>
        <v>56949</v>
      </c>
      <c r="U62" s="122" t="e">
        <f>_xll.qlIndexFixing(AA62,R62,TRUE,_xll.ohTrigger(Trigger,Trigger3M,InterestRatesTrigger))</f>
        <v>#NUM!</v>
      </c>
      <c r="V62" s="122" t="e">
        <f>_xll.qlQuoteValue(P62,_xll.ohTrigger(Trigger,Trigger3M,InterestRatesTrigger))</f>
        <v>#NUM!</v>
      </c>
      <c r="W62" s="50" t="b">
        <f t="shared" si="11"/>
        <v>0</v>
      </c>
      <c r="X62" s="138" t="e">
        <f t="shared" si="13"/>
        <v>#NUM!</v>
      </c>
      <c r="Y62" s="50" t="e">
        <f>ABS(X62/10000)&lt;=ABS('General Settings'!$D$25)</f>
        <v>#NUM!</v>
      </c>
      <c r="AA62" s="50" t="str">
        <f>_xll.qlSwapIndex(,,O62,SettlementDays,Currency,Calendar,FixedLegTenor,FixedLegBDC,FixedLegDayCounter,Index3M,DiscountingCurve,Permanent,Trigger,ObjectOverwrite)</f>
        <v>obj_00227#0001</v>
      </c>
    </row>
    <row r="63" spans="12:27" x14ac:dyDescent="0.2">
      <c r="M63" s="50" t="s">
        <v>60</v>
      </c>
      <c r="N63" s="50"/>
      <c r="O63" s="50" t="s">
        <v>134</v>
      </c>
      <c r="P63" s="50" t="str">
        <f t="shared" si="9"/>
        <v>SEKAB3S45Y_Quote</v>
      </c>
      <c r="Q63" s="119"/>
      <c r="R63" s="117">
        <f t="shared" si="10"/>
        <v>42335</v>
      </c>
      <c r="S63" s="117">
        <f>_xll.qlInterestRateIndexValueDate(AA63,R63)</f>
        <v>42339</v>
      </c>
      <c r="T63" s="117">
        <f>_xll.qlInterestRateIndexMaturity(AA63,S63)</f>
        <v>58776</v>
      </c>
      <c r="U63" s="122" t="e">
        <f>_xll.qlIndexFixing(AA63,R63,TRUE,_xll.ohTrigger(Trigger,Trigger3M,InterestRatesTrigger))</f>
        <v>#NUM!</v>
      </c>
      <c r="V63" s="122" t="e">
        <f>_xll.qlQuoteValue(P63,_xll.ohTrigger(Trigger,Trigger3M,InterestRatesTrigger))</f>
        <v>#NUM!</v>
      </c>
      <c r="W63" s="50" t="b">
        <f t="shared" si="11"/>
        <v>0</v>
      </c>
      <c r="X63" s="138" t="e">
        <f t="shared" si="13"/>
        <v>#NUM!</v>
      </c>
      <c r="Y63" s="50" t="e">
        <f>ABS(X63/10000)&lt;=ABS('General Settings'!$D$25)</f>
        <v>#NUM!</v>
      </c>
      <c r="AA63" s="50" t="str">
        <f>_xll.qlSwapIndex(,,O63,SettlementDays,Currency,Calendar,FixedLegTenor,FixedLegBDC,FixedLegDayCounter,Index3M,DiscountingCurve,Permanent,Trigger,ObjectOverwrite)</f>
        <v>obj_00221#0001</v>
      </c>
    </row>
    <row r="64" spans="12:27" x14ac:dyDescent="0.2">
      <c r="M64" s="51" t="s">
        <v>60</v>
      </c>
      <c r="N64" s="51"/>
      <c r="O64" s="51" t="s">
        <v>99</v>
      </c>
      <c r="P64" s="51" t="str">
        <f t="shared" si="9"/>
        <v>SEKAB3S50Y_Quote</v>
      </c>
      <c r="Q64" s="121"/>
      <c r="R64" s="118">
        <f t="shared" si="10"/>
        <v>42335</v>
      </c>
      <c r="S64" s="118">
        <f>_xll.qlInterestRateIndexValueDate(AA64,R64)</f>
        <v>42339</v>
      </c>
      <c r="T64" s="118">
        <f>_xll.qlInterestRateIndexMaturity(AA64,S64)</f>
        <v>60602</v>
      </c>
      <c r="U64" s="123" t="e">
        <f>_xll.qlIndexFixing(AA64,R64,TRUE,_xll.ohTrigger(Trigger,Trigger3M,InterestRatesTrigger))</f>
        <v>#NUM!</v>
      </c>
      <c r="V64" s="123" t="e">
        <f>_xll.qlQuoteValue(P64,_xll.ohTrigger(Trigger,Trigger3M,InterestRatesTrigger))</f>
        <v>#NUM!</v>
      </c>
      <c r="W64" s="51" t="b">
        <f t="shared" si="11"/>
        <v>0</v>
      </c>
      <c r="X64" s="141" t="e">
        <f t="shared" si="13"/>
        <v>#NUM!</v>
      </c>
      <c r="Y64" s="51" t="e">
        <f>ABS(X64/10000)&lt;=ABS('General Settings'!$D$25)</f>
        <v>#NUM!</v>
      </c>
      <c r="AA64" s="51" t="str">
        <f>_xll.qlSwapIndex(,,O64,SettlementDays,Currency,Calendar,FixedLegTenor,FixedLegBDC,FixedLegDayCounter,Index3M,DiscountingCurve,Permanent,Trigger,ObjectOverwrite)</f>
        <v>obj_00217#0001</v>
      </c>
    </row>
    <row r="65" spans="10:27" x14ac:dyDescent="0.2">
      <c r="W65" s="62"/>
      <c r="X65" s="63"/>
      <c r="AA65" s="87"/>
    </row>
    <row r="66" spans="10:27" x14ac:dyDescent="0.2">
      <c r="W66" s="62"/>
      <c r="X66" s="63"/>
      <c r="AA66" s="87"/>
    </row>
    <row r="67" spans="10:27" x14ac:dyDescent="0.2">
      <c r="W67" s="62"/>
      <c r="X67" s="63"/>
      <c r="AA67" s="87"/>
    </row>
    <row r="68" spans="10:27" x14ac:dyDescent="0.2">
      <c r="W68" s="62"/>
      <c r="X68" s="63"/>
      <c r="AA68" s="87"/>
    </row>
    <row r="69" spans="10:27" x14ac:dyDescent="0.2">
      <c r="W69" s="62"/>
      <c r="X69" s="63"/>
      <c r="AA69" s="87"/>
    </row>
    <row r="70" spans="10:27" x14ac:dyDescent="0.2">
      <c r="W70" s="62"/>
      <c r="X70" s="63"/>
      <c r="AA70" s="87"/>
    </row>
    <row r="71" spans="10:27" x14ac:dyDescent="0.2">
      <c r="J71" s="62"/>
      <c r="K71" s="62"/>
      <c r="W71" s="62"/>
      <c r="X71" s="63"/>
      <c r="AA71" s="87"/>
    </row>
    <row r="72" spans="10:27" x14ac:dyDescent="0.2">
      <c r="W72" s="62"/>
      <c r="X72" s="63"/>
      <c r="AA72" s="87"/>
    </row>
    <row r="73" spans="10:27" x14ac:dyDescent="0.2">
      <c r="W73" s="62"/>
      <c r="X73" s="63"/>
      <c r="AA73" s="87"/>
    </row>
    <row r="74" spans="10:27" x14ac:dyDescent="0.2">
      <c r="W74" s="62"/>
      <c r="X74" s="63"/>
      <c r="AA74" s="87"/>
    </row>
    <row r="75" spans="10:27" x14ac:dyDescent="0.2">
      <c r="W75" s="62"/>
      <c r="X75" s="63"/>
      <c r="AA75" s="87"/>
    </row>
    <row r="76" spans="10:27" x14ac:dyDescent="0.2">
      <c r="W76" s="62"/>
      <c r="X76" s="63"/>
      <c r="AA76" s="87"/>
    </row>
    <row r="77" spans="10:27" x14ac:dyDescent="0.2">
      <c r="W77" s="62"/>
      <c r="X77" s="63"/>
      <c r="AA77" s="87"/>
    </row>
    <row r="78" spans="10:27" x14ac:dyDescent="0.2">
      <c r="W78" s="62"/>
      <c r="X78" s="63"/>
      <c r="AA78" s="87"/>
    </row>
    <row r="79" spans="10:27" x14ac:dyDescent="0.2">
      <c r="W79" s="62"/>
      <c r="X79" s="63"/>
      <c r="AA79" s="87"/>
    </row>
    <row r="80" spans="10:27" x14ac:dyDescent="0.2">
      <c r="W80" s="62"/>
      <c r="X80" s="63"/>
      <c r="AA80" s="87"/>
    </row>
    <row r="81" spans="23:27" x14ac:dyDescent="0.2">
      <c r="W81" s="62"/>
      <c r="X81" s="63"/>
      <c r="AA81" s="87"/>
    </row>
    <row r="82" spans="23:27" x14ac:dyDescent="0.2">
      <c r="W82" s="62"/>
      <c r="X82" s="63"/>
      <c r="AA82" s="87"/>
    </row>
    <row r="83" spans="23:27" x14ac:dyDescent="0.2">
      <c r="W83" s="62"/>
      <c r="X83" s="63"/>
      <c r="AA83" s="87"/>
    </row>
    <row r="84" spans="23:27" x14ac:dyDescent="0.2">
      <c r="W84" s="62"/>
      <c r="X84" s="63"/>
      <c r="AA84" s="87"/>
    </row>
    <row r="85" spans="23:27" x14ac:dyDescent="0.2">
      <c r="W85" s="62"/>
      <c r="X85" s="63"/>
      <c r="AA85" s="87"/>
    </row>
    <row r="86" spans="23:27" x14ac:dyDescent="0.2">
      <c r="W86" s="62"/>
      <c r="X86" s="63"/>
      <c r="AA86" s="87"/>
    </row>
    <row r="87" spans="23:27" x14ac:dyDescent="0.2">
      <c r="W87" s="62"/>
      <c r="X87" s="63"/>
      <c r="AA87" s="87"/>
    </row>
    <row r="88" spans="23:27" x14ac:dyDescent="0.2">
      <c r="W88" s="62"/>
      <c r="X88" s="63"/>
      <c r="AA88" s="87"/>
    </row>
    <row r="89" spans="23:27" x14ac:dyDescent="0.2">
      <c r="W89" s="62"/>
      <c r="X89" s="63"/>
      <c r="AA89" s="87"/>
    </row>
    <row r="90" spans="23:27" x14ac:dyDescent="0.2">
      <c r="W90" s="62"/>
      <c r="X90" s="63"/>
      <c r="AA90" s="87"/>
    </row>
    <row r="91" spans="23:27" x14ac:dyDescent="0.2">
      <c r="W91" s="62"/>
      <c r="X91" s="63"/>
      <c r="AA91" s="87"/>
    </row>
    <row r="92" spans="23:27" x14ac:dyDescent="0.2">
      <c r="W92" s="62"/>
      <c r="X92" s="63"/>
      <c r="AA92" s="87"/>
    </row>
    <row r="93" spans="23:27" x14ac:dyDescent="0.2">
      <c r="W93" s="62"/>
      <c r="X93" s="63"/>
      <c r="AA93" s="87"/>
    </row>
    <row r="94" spans="23:27" x14ac:dyDescent="0.2">
      <c r="W94" s="62"/>
      <c r="X94" s="63"/>
      <c r="AA94" s="87"/>
    </row>
    <row r="95" spans="23:27" x14ac:dyDescent="0.2">
      <c r="W95" s="62"/>
      <c r="X95" s="63"/>
      <c r="AA95" s="87"/>
    </row>
    <row r="96" spans="23:27" x14ac:dyDescent="0.2">
      <c r="W96" s="62"/>
      <c r="X96" s="63"/>
      <c r="AA96" s="87"/>
    </row>
    <row r="97" spans="23:77" x14ac:dyDescent="0.2">
      <c r="W97" s="62"/>
      <c r="X97" s="63"/>
      <c r="AA97" s="87"/>
    </row>
    <row r="98" spans="23:77" x14ac:dyDescent="0.2">
      <c r="W98" s="62"/>
      <c r="X98" s="63"/>
      <c r="AA98" s="87"/>
    </row>
    <row r="99" spans="23:77" x14ac:dyDescent="0.2">
      <c r="W99" s="62"/>
      <c r="X99" s="63"/>
      <c r="AA99" s="87"/>
    </row>
    <row r="100" spans="23:77" x14ac:dyDescent="0.2">
      <c r="W100" s="62"/>
      <c r="X100" s="63"/>
      <c r="AA100" s="87"/>
    </row>
    <row r="101" spans="23:77" x14ac:dyDescent="0.2">
      <c r="W101" s="62"/>
      <c r="X101" s="63"/>
      <c r="AA101" s="87"/>
    </row>
    <row r="102" spans="23:77" x14ac:dyDescent="0.2">
      <c r="W102" s="62"/>
      <c r="X102" s="63"/>
      <c r="AA102" s="87"/>
      <c r="AO102" s="128"/>
    </row>
    <row r="103" spans="23:77" x14ac:dyDescent="0.2">
      <c r="W103" s="62"/>
      <c r="X103" s="63"/>
      <c r="AA103" s="87"/>
      <c r="AO103" s="128"/>
    </row>
    <row r="104" spans="23:77" x14ac:dyDescent="0.2">
      <c r="W104" s="62"/>
      <c r="X104" s="63"/>
      <c r="AF104" s="130"/>
      <c r="AH104" s="130"/>
      <c r="AI104" s="87"/>
      <c r="AJ104" s="130"/>
      <c r="AK104" s="131"/>
      <c r="AL104" s="128"/>
      <c r="AM104" s="128"/>
      <c r="AN104" s="132"/>
      <c r="AO104" s="128"/>
      <c r="AP104" s="128"/>
      <c r="AQ104" s="128"/>
      <c r="AR104" s="128"/>
      <c r="AS104" s="128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</row>
    <row r="105" spans="23:77" x14ac:dyDescent="0.2">
      <c r="W105" s="62"/>
      <c r="X105" s="63"/>
      <c r="AB105" s="129"/>
      <c r="AC105" s="129"/>
      <c r="AD105" s="87"/>
      <c r="AE105" s="87"/>
      <c r="AF105" s="130"/>
      <c r="AG105" s="110"/>
      <c r="AH105" s="130"/>
      <c r="AK105" s="131"/>
      <c r="AL105" s="128"/>
      <c r="AM105" s="128"/>
      <c r="AN105" s="132"/>
      <c r="AO105" s="128"/>
      <c r="AP105" s="128"/>
      <c r="AQ105" s="128"/>
      <c r="AR105" s="128"/>
      <c r="AS105" s="128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</row>
    <row r="106" spans="23:77" x14ac:dyDescent="0.2">
      <c r="W106" s="62"/>
      <c r="X106" s="63"/>
      <c r="AB106" s="129"/>
      <c r="AC106" s="129"/>
      <c r="AD106" s="87"/>
      <c r="AE106" s="87"/>
      <c r="AF106" s="130"/>
      <c r="AG106" s="110"/>
      <c r="AH106" s="130"/>
      <c r="AI106" s="87"/>
      <c r="AJ106" s="130"/>
      <c r="AK106" s="131"/>
      <c r="AL106" s="128"/>
      <c r="AM106" s="128"/>
      <c r="AN106" s="132"/>
      <c r="AO106" s="128"/>
      <c r="AP106" s="128"/>
      <c r="AQ106" s="128"/>
      <c r="AR106" s="128"/>
      <c r="AS106" s="128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</row>
    <row r="107" spans="23:77" x14ac:dyDescent="0.2">
      <c r="W107" s="62"/>
      <c r="X107" s="63"/>
      <c r="AB107" s="129"/>
      <c r="AC107" s="129"/>
      <c r="AD107" s="87"/>
      <c r="AE107" s="87"/>
      <c r="AF107" s="130"/>
      <c r="AG107" s="110"/>
      <c r="AH107" s="130"/>
      <c r="AI107" s="87"/>
      <c r="AJ107" s="130"/>
      <c r="AK107" s="131"/>
      <c r="AL107" s="128"/>
      <c r="AM107" s="128"/>
      <c r="AN107" s="132"/>
      <c r="AO107" s="128"/>
      <c r="AP107" s="128"/>
      <c r="AQ107" s="128"/>
      <c r="AR107" s="128"/>
      <c r="AS107" s="128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</row>
    <row r="108" spans="23:77" x14ac:dyDescent="0.2">
      <c r="W108" s="62"/>
      <c r="X108" s="63"/>
      <c r="AB108" s="129"/>
      <c r="AC108" s="129"/>
      <c r="AD108" s="87"/>
      <c r="AE108" s="87"/>
      <c r="AF108" s="130"/>
      <c r="AG108" s="110"/>
      <c r="AH108" s="130"/>
      <c r="AI108" s="87"/>
      <c r="AJ108" s="130"/>
      <c r="AK108" s="131"/>
      <c r="AL108" s="128"/>
      <c r="AM108" s="128"/>
      <c r="AN108" s="132"/>
      <c r="AO108" s="128"/>
      <c r="AP108" s="128"/>
      <c r="AQ108" s="128"/>
      <c r="AR108" s="128"/>
      <c r="AS108" s="128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</row>
    <row r="109" spans="23:77" x14ac:dyDescent="0.2">
      <c r="W109" s="62"/>
      <c r="X109" s="63"/>
      <c r="AB109" s="129"/>
      <c r="AC109" s="129"/>
      <c r="AD109" s="87"/>
      <c r="AE109" s="87"/>
      <c r="AF109" s="130"/>
      <c r="AG109" s="110"/>
      <c r="AH109" s="130"/>
      <c r="AI109" s="87"/>
      <c r="AJ109" s="130"/>
      <c r="AK109" s="131"/>
      <c r="AL109" s="128"/>
      <c r="AM109" s="128"/>
      <c r="AN109" s="132"/>
      <c r="AO109" s="128"/>
      <c r="AP109" s="128"/>
      <c r="AQ109" s="128"/>
      <c r="AR109" s="128"/>
      <c r="AS109" s="128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</row>
    <row r="110" spans="23:77" x14ac:dyDescent="0.2">
      <c r="W110" s="62"/>
      <c r="X110" s="63"/>
      <c r="AB110" s="129"/>
      <c r="AC110" s="129"/>
      <c r="AD110" s="87"/>
      <c r="AE110" s="87"/>
      <c r="AF110" s="130"/>
      <c r="AG110" s="110"/>
      <c r="AH110" s="130"/>
      <c r="AI110" s="87"/>
      <c r="AJ110" s="130"/>
      <c r="AK110" s="131"/>
      <c r="AL110" s="128"/>
      <c r="AM110" s="128"/>
      <c r="AN110" s="132"/>
      <c r="AO110" s="128"/>
      <c r="AP110" s="128"/>
      <c r="AQ110" s="128"/>
      <c r="AR110" s="128"/>
      <c r="AS110" s="128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</row>
    <row r="111" spans="23:77" x14ac:dyDescent="0.2">
      <c r="W111" s="62"/>
      <c r="X111" s="63"/>
      <c r="AB111" s="129"/>
      <c r="AC111" s="129"/>
      <c r="AD111" s="87"/>
      <c r="AE111" s="87"/>
      <c r="AF111" s="130"/>
      <c r="AG111" s="110"/>
      <c r="AH111" s="130"/>
      <c r="AI111" s="87"/>
      <c r="AJ111" s="130"/>
      <c r="AK111" s="131"/>
      <c r="AL111" s="128"/>
      <c r="AM111" s="128"/>
      <c r="AN111" s="132"/>
      <c r="AO111" s="128"/>
      <c r="AP111" s="128"/>
      <c r="AQ111" s="128"/>
      <c r="AR111" s="128"/>
      <c r="AS111" s="128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</row>
    <row r="112" spans="23:77" x14ac:dyDescent="0.2">
      <c r="W112" s="62"/>
      <c r="X112" s="63"/>
      <c r="AB112" s="129"/>
      <c r="AC112" s="129"/>
      <c r="AD112" s="87"/>
      <c r="AE112" s="87"/>
      <c r="AF112" s="130"/>
      <c r="AG112" s="110"/>
      <c r="AH112" s="130"/>
      <c r="AI112" s="87"/>
      <c r="AJ112" s="130"/>
      <c r="AK112" s="131"/>
      <c r="AL112" s="128"/>
      <c r="AM112" s="128"/>
      <c r="AN112" s="132"/>
      <c r="AO112" s="128"/>
      <c r="AP112" s="128"/>
      <c r="AQ112" s="128"/>
      <c r="AR112" s="128"/>
      <c r="AS112" s="128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</row>
    <row r="113" spans="23:77" x14ac:dyDescent="0.2">
      <c r="W113" s="62"/>
      <c r="X113" s="63"/>
      <c r="AB113" s="129"/>
      <c r="AC113" s="129"/>
      <c r="AD113" s="87"/>
      <c r="AE113" s="87"/>
      <c r="AH113" s="130"/>
      <c r="AI113" s="87"/>
      <c r="AJ113" s="130"/>
      <c r="AK113" s="131"/>
      <c r="AL113" s="128"/>
      <c r="AM113" s="128"/>
      <c r="AN113" s="132"/>
      <c r="AO113" s="128"/>
      <c r="AP113" s="128"/>
      <c r="AQ113" s="128"/>
      <c r="AR113" s="128"/>
      <c r="AS113" s="128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</row>
    <row r="114" spans="23:77" x14ac:dyDescent="0.2">
      <c r="W114" s="62"/>
      <c r="X114" s="63"/>
      <c r="AB114" s="129"/>
      <c r="AC114" s="129"/>
      <c r="AD114" s="87"/>
      <c r="AE114" s="87"/>
      <c r="AK114" s="131"/>
      <c r="AL114" s="128"/>
      <c r="AM114" s="128"/>
      <c r="AN114" s="132"/>
      <c r="AO114" s="128"/>
      <c r="AP114" s="128"/>
      <c r="AQ114" s="128"/>
      <c r="AR114" s="128"/>
      <c r="AS114" s="128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</row>
    <row r="115" spans="23:77" x14ac:dyDescent="0.2">
      <c r="W115" s="62"/>
      <c r="X115" s="63"/>
      <c r="AB115" s="129"/>
      <c r="AC115" s="129"/>
      <c r="AD115" s="87"/>
      <c r="AE115" s="87"/>
      <c r="AK115" s="131"/>
      <c r="AL115" s="128"/>
      <c r="AM115" s="128"/>
      <c r="AN115" s="132"/>
      <c r="AO115" s="128"/>
      <c r="AP115" s="128"/>
      <c r="AQ115" s="128"/>
      <c r="AR115" s="128"/>
      <c r="AS115" s="128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</row>
    <row r="116" spans="23:77" x14ac:dyDescent="0.2">
      <c r="W116" s="62"/>
      <c r="X116" s="63"/>
      <c r="AB116" s="129"/>
      <c r="AC116" s="129"/>
      <c r="AD116" s="87"/>
      <c r="AE116" s="87"/>
      <c r="AK116" s="131"/>
      <c r="AL116" s="128"/>
      <c r="AM116" s="128"/>
      <c r="AN116" s="132"/>
      <c r="AO116" s="128"/>
      <c r="AP116" s="128"/>
      <c r="AQ116" s="128"/>
      <c r="AR116" s="128"/>
      <c r="AS116" s="128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</row>
    <row r="117" spans="23:77" x14ac:dyDescent="0.2">
      <c r="W117" s="62"/>
      <c r="X117" s="63"/>
      <c r="AB117" s="129"/>
      <c r="AC117" s="129"/>
      <c r="AD117" s="87"/>
      <c r="AE117" s="87"/>
      <c r="AK117" s="131"/>
      <c r="AL117" s="128"/>
      <c r="AM117" s="128"/>
      <c r="AN117" s="132"/>
      <c r="AO117" s="128"/>
      <c r="AP117" s="128"/>
      <c r="AQ117" s="128"/>
      <c r="AR117" s="128"/>
      <c r="AS117" s="128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</row>
    <row r="118" spans="23:77" x14ac:dyDescent="0.2">
      <c r="W118" s="62"/>
      <c r="X118" s="63"/>
      <c r="AB118" s="129"/>
      <c r="AC118" s="129"/>
      <c r="AD118" s="87"/>
      <c r="AE118" s="87"/>
      <c r="AK118" s="131"/>
      <c r="AL118" s="128"/>
      <c r="AM118" s="128"/>
      <c r="AN118" s="132"/>
      <c r="AO118" s="128"/>
      <c r="AP118" s="128"/>
      <c r="AQ118" s="128"/>
      <c r="AR118" s="128"/>
      <c r="AS118" s="128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</row>
    <row r="119" spans="23:77" x14ac:dyDescent="0.2">
      <c r="W119" s="62"/>
      <c r="X119" s="63"/>
      <c r="AB119" s="129"/>
      <c r="AC119" s="129"/>
      <c r="AD119" s="87"/>
      <c r="AE119" s="87"/>
      <c r="AK119" s="131"/>
      <c r="AL119" s="128"/>
      <c r="AM119" s="128"/>
      <c r="AN119" s="132"/>
      <c r="AO119" s="128"/>
      <c r="AP119" s="128"/>
      <c r="AQ119" s="128"/>
      <c r="AR119" s="128"/>
      <c r="AS119" s="128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</row>
    <row r="120" spans="23:77" x14ac:dyDescent="0.2">
      <c r="W120" s="62"/>
      <c r="X120" s="63"/>
      <c r="AB120" s="129"/>
      <c r="AC120" s="129"/>
      <c r="AD120" s="87"/>
      <c r="AE120" s="87"/>
      <c r="AK120" s="131"/>
      <c r="AL120" s="128"/>
      <c r="AM120" s="128"/>
      <c r="AN120" s="132"/>
      <c r="AO120" s="128"/>
      <c r="AP120" s="128"/>
      <c r="AQ120" s="128"/>
      <c r="AR120" s="128"/>
      <c r="AS120" s="128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</row>
    <row r="121" spans="23:77" x14ac:dyDescent="0.2">
      <c r="W121" s="62"/>
      <c r="X121" s="63"/>
      <c r="AB121" s="129"/>
      <c r="AC121" s="129"/>
      <c r="AD121" s="87"/>
      <c r="AE121" s="87"/>
      <c r="AK121" s="131"/>
      <c r="AL121" s="128"/>
      <c r="AM121" s="128"/>
      <c r="AN121" s="132"/>
      <c r="AO121" s="128"/>
      <c r="AP121" s="128"/>
      <c r="AQ121" s="128"/>
      <c r="AR121" s="128"/>
      <c r="AS121" s="128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</row>
    <row r="122" spans="23:77" x14ac:dyDescent="0.2">
      <c r="W122" s="62"/>
      <c r="X122" s="63"/>
      <c r="AB122" s="129"/>
      <c r="AC122" s="129"/>
      <c r="AD122" s="87"/>
      <c r="AE122" s="87"/>
      <c r="AK122" s="131"/>
      <c r="AL122" s="128"/>
      <c r="AM122" s="128"/>
      <c r="AN122" s="132"/>
      <c r="AO122" s="128"/>
      <c r="AP122" s="128"/>
      <c r="AQ122" s="128"/>
      <c r="AR122" s="128"/>
      <c r="AS122" s="128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</row>
    <row r="123" spans="23:77" x14ac:dyDescent="0.2">
      <c r="W123" s="62"/>
      <c r="X123" s="63"/>
      <c r="AB123" s="129"/>
      <c r="AC123" s="129"/>
      <c r="AD123" s="87"/>
      <c r="AE123" s="87"/>
      <c r="AP123" s="128"/>
      <c r="AQ123" s="128"/>
      <c r="AR123" s="128"/>
      <c r="AS123" s="128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</row>
    <row r="124" spans="23:77" x14ac:dyDescent="0.2">
      <c r="W124" s="62"/>
      <c r="X124" s="63"/>
      <c r="AP124" s="128"/>
      <c r="AQ124" s="128"/>
      <c r="AR124" s="128"/>
      <c r="AS124" s="128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</row>
    <row r="125" spans="23:77" x14ac:dyDescent="0.2">
      <c r="W125" s="62"/>
      <c r="X125" s="63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64">
    <cfRule type="cellIs" dxfId="0" priority="2" operator="equal">
      <formula>FALSE</formula>
    </cfRule>
  </conditionalFormatting>
  <dataValidations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38">
      <formula1>"Following,Modified Following,Preceding,Modified Preceding,Unadjusted,Half-Month Modified Following"</formula1>
    </dataValidation>
    <dataValidation type="list" allowBlank="1" showInputMessage="1" showErrorMessage="1" sqref="AE38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2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3560"/>
  <sheetViews>
    <sheetView showGridLines="0" topLeftCell="A17" zoomScaleNormal="100" zoomScaleSheetLayoutView="110" workbookViewId="0">
      <selection activeCell="A17" sqref="A17"/>
    </sheetView>
  </sheetViews>
  <sheetFormatPr defaultRowHeight="11.25" outlineLevelRow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customWidth="1"/>
    <col min="28" max="28" width="6" style="62" customWidth="1"/>
    <col min="29" max="29" width="14.140625" style="62" customWidth="1"/>
    <col min="30" max="30" width="19.28515625" style="62" customWidth="1"/>
    <col min="31" max="31" width="20.28515625" style="62" customWidth="1"/>
    <col min="32" max="32" width="9.140625" style="62" customWidth="1"/>
    <col min="33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2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42308</v>
      </c>
      <c r="E3" s="73">
        <f t="shared" ref="E3:E16" si="0">EDATE(SettlementDate,$B3)</f>
        <v>42705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-3.0965629506890433E-3</v>
      </c>
      <c r="H3" s="53">
        <f>IF(G3&gt;=0,ROUNDDOWN(G3*10,2)/10,ROUNDUP(G3*10,2)/10)</f>
        <v>-4.0000000000000001E-3</v>
      </c>
      <c r="I3" s="82">
        <f>MAX(_xll.ohPack(Data!$L$4:INDEX(Fwd6M,MATCH(E3+1,SettlementDates,1),1)))</f>
        <v>-1.8967221722261079E-3</v>
      </c>
      <c r="J3" s="53">
        <f t="shared" ref="J3:J16" si="2">IF(I3-G3&gt;1%,(QUOTIENT(I3*10000,50)+1)*0.5%,(QUOTIENT(I3*10000,10)+1)*0.1%)</f>
        <v>0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3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43070</v>
      </c>
      <c r="F4" s="77">
        <f t="shared" si="1"/>
        <v>3</v>
      </c>
      <c r="G4" s="83">
        <f>MIN(_xll.ohPack(Data!$L$4:INDEX(Fwd6M,MATCH(E4+1,SettlementDates,1),1)))</f>
        <v>-3.0965629506890433E-3</v>
      </c>
      <c r="H4" s="54">
        <f t="shared" ref="H4:H16" si="4">IF(G4&gt;=0,ROUNDDOWN(G4*10,2)/10,ROUNDUP(G4*10,2)/10)</f>
        <v>-4.0000000000000001E-3</v>
      </c>
      <c r="I4" s="83">
        <f>MAX(_xll.ohPack(Data!$L$4:INDEX(Fwd6M,MATCH(E4+1,SettlementDates,1),1)))</f>
        <v>2.6470627843310848E-3</v>
      </c>
      <c r="J4" s="54">
        <f t="shared" si="2"/>
        <v>3.0000000000000001E-3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3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44166</v>
      </c>
      <c r="F5" s="77">
        <f t="shared" si="1"/>
        <v>6</v>
      </c>
      <c r="G5" s="83">
        <f>MIN(_xll.ohPack(Data!$L$4:INDEX(Fwd6M,MATCH(E5+1,SettlementDates,1),1)))</f>
        <v>-3.0965629506890433E-3</v>
      </c>
      <c r="H5" s="54">
        <f t="shared" si="4"/>
        <v>-4.0000000000000001E-3</v>
      </c>
      <c r="I5" s="83">
        <f>MAX(_xll.ohPack(Data!$L$4:INDEX(Fwd6M,MATCH(E5+1,SettlementDates,1),1)))</f>
        <v>1.8195840210597333E-2</v>
      </c>
      <c r="J5" s="54">
        <f t="shared" si="2"/>
        <v>0.02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3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45992</v>
      </c>
      <c r="F6" s="77">
        <f t="shared" si="1"/>
        <v>6</v>
      </c>
      <c r="G6" s="83">
        <f>MIN(_xll.ohPack(Data!$L$4:INDEX(Fwd6M,MATCH(E6+1,SettlementDates,1),1)))</f>
        <v>-3.0965629506890433E-3</v>
      </c>
      <c r="H6" s="54">
        <f t="shared" si="4"/>
        <v>-4.0000000000000001E-3</v>
      </c>
      <c r="I6" s="83">
        <f>MAX(_xll.ohPack(Data!$L$4:INDEX(Fwd6M,MATCH(E6+1,SettlementDates,1),1)))</f>
        <v>2.8122362591992689E-2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3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49644</v>
      </c>
      <c r="F7" s="77">
        <f t="shared" si="1"/>
        <v>12</v>
      </c>
      <c r="G7" s="83">
        <f>MIN(_xll.ohPack(Data!$L$4:INDEX(Fwd6M,MATCH(E7+1,SettlementDates,1),1)))</f>
        <v>-3.0965629506890433E-3</v>
      </c>
      <c r="H7" s="54">
        <f t="shared" si="4"/>
        <v>-4.0000000000000001E-3</v>
      </c>
      <c r="I7" s="83">
        <f>MAX(_xll.ohPack(Data!$L$4:INDEX(Fwd6M,MATCH(E7+1,SettlementDates,1),1)))</f>
        <v>3.1474831117984534E-2</v>
      </c>
      <c r="J7" s="54">
        <f t="shared" si="2"/>
        <v>3.5000000000000003E-2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3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53297</v>
      </c>
      <c r="F8" s="77">
        <f t="shared" si="1"/>
        <v>36</v>
      </c>
      <c r="G8" s="83">
        <f>MIN(_xll.ohPack(Data!$L$4:INDEX(Fwd6M,MATCH(E8+1,SettlementDates,1),1)))</f>
        <v>-3.0965629506890433E-3</v>
      </c>
      <c r="H8" s="54">
        <f t="shared" si="4"/>
        <v>-4.0000000000000001E-3</v>
      </c>
      <c r="I8" s="83">
        <f>MAX(_xll.ohPack(Data!$L$4:INDEX(Fwd6M,MATCH(E8+1,SettlementDates,1),1)))</f>
        <v>3.1474831117984534E-2</v>
      </c>
      <c r="J8" s="54">
        <f t="shared" si="2"/>
        <v>3.5000000000000003E-2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4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64254</v>
      </c>
      <c r="F9" s="77">
        <f t="shared" si="1"/>
        <v>60</v>
      </c>
      <c r="G9" s="84">
        <f>MIN(_xll.ohPack(Data!$L$4:INDEX(Fwd6M,MATCH(E9+1,SettlementDates,1),1)))</f>
        <v>-3.0965629506890433E-3</v>
      </c>
      <c r="H9" s="55">
        <f t="shared" si="4"/>
        <v>-4.0000000000000001E-3</v>
      </c>
      <c r="I9" s="84">
        <f>MAX(_xll.ohPack(Data!$L$4:INDEX(Fwd6M,MATCH(E9+1,SettlementDates,1),1)))</f>
        <v>3.1474831117984534E-2</v>
      </c>
      <c r="J9" s="55">
        <f t="shared" si="2"/>
        <v>3.5000000000000003E-2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2" t="s">
        <v>49</v>
      </c>
      <c r="B10" s="67">
        <v>12</v>
      </c>
      <c r="C10" s="52" t="str">
        <f>_xll.qlPeriodEquivalent(B10&amp;"M")</f>
        <v>1Y</v>
      </c>
      <c r="D10" s="72">
        <f>D3</f>
        <v>42308</v>
      </c>
      <c r="E10" s="73">
        <f t="shared" si="0"/>
        <v>42705</v>
      </c>
      <c r="F10" s="78">
        <f t="shared" si="1"/>
        <v>1</v>
      </c>
      <c r="G10" s="83">
        <f>MIN(_xll.ohPack(Data!$O$4:INDEX(ONFwd6M,MATCH(E10+1,SettlementDates,1),1)))</f>
        <v>-3.1479130212908046E-3</v>
      </c>
      <c r="H10" s="53">
        <f t="shared" si="4"/>
        <v>-4.0000000000000001E-3</v>
      </c>
      <c r="I10" s="82">
        <f>MAX(_xll.ohPack(Data!$O$4:INDEX(ONFwd6M,MATCH(E10+1,SettlementDates,1),1)))</f>
        <v>-2.2811408813883105E-3</v>
      </c>
      <c r="J10" s="53">
        <f t="shared" si="2"/>
        <v>-1E-3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3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43070</v>
      </c>
      <c r="F11" s="77">
        <f t="shared" si="1"/>
        <v>3</v>
      </c>
      <c r="G11" s="83">
        <f>MIN(_xll.ohPack(Data!$O$4:INDEX(ONFwd6M,MATCH(E11+1,SettlementDates,1),1)))</f>
        <v>-3.1479130212908046E-3</v>
      </c>
      <c r="H11" s="54">
        <f t="shared" si="4"/>
        <v>-4.0000000000000001E-3</v>
      </c>
      <c r="I11" s="83">
        <f>MAX(_xll.ohPack(Data!$O$4:INDEX(ONFwd6M,MATCH(E11+1,SettlementDates,1),1)))</f>
        <v>1.3875557151266094E-3</v>
      </c>
      <c r="J11" s="54">
        <f t="shared" si="2"/>
        <v>2E-3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3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44166</v>
      </c>
      <c r="F12" s="77">
        <f t="shared" si="1"/>
        <v>6</v>
      </c>
      <c r="G12" s="83">
        <f>MIN(_xll.ohPack(Data!$O$4:INDEX(ONFwd6M,MATCH(E12+1,SettlementDates,1),1)))</f>
        <v>-3.1479130212908046E-3</v>
      </c>
      <c r="H12" s="54">
        <f t="shared" si="4"/>
        <v>-4.0000000000000001E-3</v>
      </c>
      <c r="I12" s="83">
        <f>MAX(_xll.ohPack(Data!$O$4:INDEX(ONFwd6M,MATCH(E12+1,SettlementDates,1),1)))</f>
        <v>1.7190566987101974E-2</v>
      </c>
      <c r="J12" s="54">
        <f t="shared" si="2"/>
        <v>0.02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3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45992</v>
      </c>
      <c r="F13" s="77">
        <f t="shared" si="1"/>
        <v>6</v>
      </c>
      <c r="G13" s="83">
        <f>MIN(_xll.ohPack(Data!$O$4:INDEX(ONFwd6M,MATCH(E13+1,SettlementDates,1),1)))</f>
        <v>-3.1479130212908046E-3</v>
      </c>
      <c r="H13" s="54">
        <f t="shared" si="4"/>
        <v>-4.0000000000000001E-3</v>
      </c>
      <c r="I13" s="83">
        <f>MAX(_xll.ohPack(Data!$O$4:INDEX(ONFwd6M,MATCH(E13+1,SettlementDates,1),1)))</f>
        <v>2.7633350051861072E-2</v>
      </c>
      <c r="J13" s="54">
        <f t="shared" si="2"/>
        <v>0.03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3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49644</v>
      </c>
      <c r="F14" s="77">
        <f t="shared" si="1"/>
        <v>12</v>
      </c>
      <c r="G14" s="83">
        <f>MIN(_xll.ohPack(Data!$O$4:INDEX(ONFwd6M,MATCH(E14+1,SettlementDates,1),1)))</f>
        <v>-3.1479130212908046E-3</v>
      </c>
      <c r="H14" s="54">
        <f t="shared" si="4"/>
        <v>-4.0000000000000001E-3</v>
      </c>
      <c r="I14" s="83">
        <f>MAX(_xll.ohPack(Data!$O$4:INDEX(ONFwd6M,MATCH(E14+1,SettlementDates,1),1)))</f>
        <v>3.1227473472741352E-2</v>
      </c>
      <c r="J14" s="54">
        <f t="shared" si="2"/>
        <v>3.5000000000000003E-2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3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53297</v>
      </c>
      <c r="F15" s="77">
        <f t="shared" si="1"/>
        <v>36</v>
      </c>
      <c r="G15" s="83">
        <f>MIN(_xll.ohPack(Data!$O$4:INDEX(ONFwd6M,MATCH(E15+1,SettlementDates,1),1)))</f>
        <v>-3.1479130212908046E-3</v>
      </c>
      <c r="H15" s="54">
        <f t="shared" si="4"/>
        <v>-4.0000000000000001E-3</v>
      </c>
      <c r="I15" s="83">
        <f>MAX(_xll.ohPack(Data!$O$4:INDEX(ONFwd6M,MATCH(E15+1,SettlementDates,1),1)))</f>
        <v>3.1227473472741352E-2</v>
      </c>
      <c r="J15" s="54">
        <f t="shared" si="2"/>
        <v>3.5000000000000003E-2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4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64254</v>
      </c>
      <c r="F16" s="81">
        <f t="shared" si="1"/>
        <v>60</v>
      </c>
      <c r="G16" s="84">
        <f>MIN(_xll.ohPack(Data!$O$4:INDEX(ONFwd6M,MATCH(E16+1,SettlementDates,1),1)))</f>
        <v>-3.1479130212908046E-3</v>
      </c>
      <c r="H16" s="55">
        <f t="shared" si="4"/>
        <v>-4.0000000000000001E-3</v>
      </c>
      <c r="I16" s="84">
        <f>MAX(_xll.ohPack(Data!$O$4:INDEX(ONFwd6M,MATCH(E16+1,SettlementDates,1),1)))</f>
        <v>3.1227473472741352E-2</v>
      </c>
      <c r="J16" s="55">
        <f t="shared" si="2"/>
        <v>3.5000000000000003E-2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6" t="s">
        <v>117</v>
      </c>
      <c r="P18" s="63"/>
      <c r="Q18" s="63"/>
      <c r="R18" s="63"/>
      <c r="S18" s="63"/>
      <c r="T18" s="63"/>
      <c r="V18" s="63"/>
      <c r="AA18" s="61"/>
    </row>
    <row r="19" spans="3:27" x14ac:dyDescent="0.2">
      <c r="M19" s="99"/>
      <c r="P19" s="63"/>
      <c r="Q19" s="63"/>
      <c r="R19" s="63"/>
      <c r="S19" s="63"/>
      <c r="T19" s="63"/>
      <c r="V19" s="63"/>
      <c r="AA19" s="85"/>
    </row>
    <row r="20" spans="3:27" x14ac:dyDescent="0.2">
      <c r="P20" s="63"/>
      <c r="Q20" s="63"/>
      <c r="R20" s="63"/>
      <c r="S20" s="63"/>
      <c r="T20" s="63"/>
      <c r="U20" s="63"/>
      <c r="V20" s="63"/>
      <c r="Y20" s="63"/>
    </row>
    <row r="21" spans="3:27" x14ac:dyDescent="0.2">
      <c r="P21" s="63"/>
      <c r="Q21" s="63"/>
      <c r="R21" s="63"/>
      <c r="S21" s="63"/>
      <c r="T21" s="63"/>
      <c r="U21" s="63"/>
      <c r="V21" s="63"/>
      <c r="Y21" s="63"/>
    </row>
    <row r="22" spans="3:27" x14ac:dyDescent="0.2">
      <c r="J22" s="62"/>
      <c r="L22" s="62"/>
      <c r="P22" s="63"/>
      <c r="Q22" s="63"/>
      <c r="R22" s="63"/>
      <c r="S22" s="63"/>
      <c r="T22" s="63"/>
      <c r="U22" s="63"/>
      <c r="V22" s="63"/>
      <c r="Y22" s="63"/>
    </row>
    <row r="23" spans="3:27" x14ac:dyDescent="0.2">
      <c r="J23" s="62"/>
      <c r="L23" s="62"/>
      <c r="P23" s="63"/>
      <c r="Q23" s="63"/>
      <c r="R23" s="63"/>
      <c r="S23" s="63"/>
      <c r="T23" s="63"/>
      <c r="U23" s="63"/>
      <c r="V23" s="63"/>
      <c r="Y23" s="63"/>
    </row>
    <row r="24" spans="3:27" x14ac:dyDescent="0.2">
      <c r="P24" s="63"/>
      <c r="Q24" s="63"/>
      <c r="R24" s="63"/>
      <c r="S24" s="63"/>
      <c r="T24" s="63"/>
      <c r="U24" s="63"/>
      <c r="V24" s="63"/>
      <c r="Y24" s="63"/>
    </row>
    <row r="25" spans="3:27" x14ac:dyDescent="0.2">
      <c r="P25" s="63"/>
      <c r="Q25" s="63"/>
      <c r="R25" s="63"/>
      <c r="S25" s="63"/>
      <c r="T25" s="63"/>
      <c r="U25" s="63"/>
      <c r="V25" s="63"/>
      <c r="Y25" s="63"/>
    </row>
    <row r="26" spans="3:27" x14ac:dyDescent="0.2">
      <c r="P26" s="63"/>
      <c r="Q26" s="63"/>
      <c r="R26" s="63"/>
      <c r="S26" s="63"/>
      <c r="T26" s="63"/>
      <c r="U26" s="63"/>
      <c r="V26" s="63"/>
      <c r="Y26" s="63"/>
    </row>
    <row r="27" spans="3:27" x14ac:dyDescent="0.2">
      <c r="P27" s="63"/>
      <c r="Q27" s="63"/>
      <c r="R27" s="63"/>
      <c r="S27" s="63"/>
      <c r="T27" s="63"/>
      <c r="U27" s="63"/>
      <c r="V27" s="63"/>
      <c r="Y27" s="63"/>
    </row>
    <row r="28" spans="3:27" x14ac:dyDescent="0.2">
      <c r="P28" s="63"/>
      <c r="Q28" s="63"/>
      <c r="R28" s="63"/>
      <c r="S28" s="63"/>
      <c r="T28" s="63"/>
      <c r="U28" s="63"/>
      <c r="V28" s="63"/>
      <c r="Y28" s="63"/>
    </row>
    <row r="29" spans="3:27" x14ac:dyDescent="0.2">
      <c r="P29" s="63"/>
      <c r="Q29" s="63"/>
      <c r="R29" s="63"/>
      <c r="S29" s="63"/>
      <c r="T29" s="63"/>
      <c r="U29" s="63"/>
      <c r="V29" s="63"/>
      <c r="Y29" s="63"/>
    </row>
    <row r="30" spans="3:27" x14ac:dyDescent="0.2">
      <c r="P30" s="63"/>
      <c r="Q30" s="63"/>
      <c r="R30" s="63"/>
      <c r="S30" s="63"/>
      <c r="T30" s="63"/>
      <c r="U30" s="63"/>
      <c r="V30" s="63"/>
      <c r="Y30" s="63"/>
    </row>
    <row r="31" spans="3:27" x14ac:dyDescent="0.2">
      <c r="P31" s="63"/>
      <c r="Q31" s="63"/>
      <c r="R31" s="63"/>
      <c r="S31" s="63"/>
      <c r="T31" s="63"/>
      <c r="U31" s="63"/>
      <c r="V31" s="63"/>
      <c r="Y31" s="63"/>
    </row>
    <row r="32" spans="3:27" x14ac:dyDescent="0.2">
      <c r="P32" s="63"/>
      <c r="Q32" s="63"/>
      <c r="R32" s="63"/>
      <c r="S32" s="63"/>
      <c r="T32" s="63"/>
      <c r="U32" s="63"/>
      <c r="V32" s="63"/>
      <c r="Y32" s="63"/>
    </row>
    <row r="33" spans="16:25" x14ac:dyDescent="0.2">
      <c r="P33" s="63"/>
      <c r="Q33" s="63"/>
      <c r="R33" s="63"/>
      <c r="S33" s="63"/>
      <c r="T33" s="63"/>
      <c r="U33" s="63"/>
      <c r="V33" s="63"/>
      <c r="Y33" s="63"/>
    </row>
    <row r="34" spans="16:25" x14ac:dyDescent="0.2">
      <c r="P34" s="63"/>
      <c r="Q34" s="63"/>
      <c r="R34" s="63"/>
      <c r="S34" s="63"/>
      <c r="T34" s="63"/>
      <c r="U34" s="63"/>
      <c r="V34" s="63"/>
      <c r="Y34" s="63"/>
    </row>
    <row r="35" spans="16:25" x14ac:dyDescent="0.2">
      <c r="P35" s="63"/>
      <c r="Q35" s="63"/>
      <c r="R35" s="63"/>
      <c r="S35" s="63"/>
      <c r="T35" s="63"/>
      <c r="U35" s="63"/>
      <c r="V35" s="63"/>
      <c r="Y35" s="63"/>
    </row>
    <row r="36" spans="16:25" x14ac:dyDescent="0.2">
      <c r="P36" s="63"/>
      <c r="Q36" s="63"/>
      <c r="R36" s="63"/>
      <c r="S36" s="63"/>
      <c r="T36" s="63"/>
      <c r="U36" s="63"/>
      <c r="V36" s="63"/>
      <c r="Y36" s="63"/>
    </row>
    <row r="37" spans="16:25" x14ac:dyDescent="0.2">
      <c r="P37" s="63"/>
      <c r="Q37" s="63"/>
      <c r="R37" s="63"/>
      <c r="S37" s="63"/>
      <c r="T37" s="63"/>
      <c r="U37" s="63"/>
      <c r="V37" s="63"/>
      <c r="Y37" s="63"/>
    </row>
    <row r="38" spans="16:25" x14ac:dyDescent="0.2">
      <c r="P38" s="63"/>
      <c r="Q38" s="63"/>
      <c r="R38" s="63"/>
      <c r="S38" s="63"/>
      <c r="T38" s="63"/>
      <c r="U38" s="63"/>
      <c r="V38" s="63"/>
      <c r="Y38" s="63"/>
    </row>
    <row r="39" spans="16:25" x14ac:dyDescent="0.2">
      <c r="P39" s="63"/>
      <c r="Q39" s="63"/>
      <c r="R39" s="63"/>
      <c r="S39" s="63"/>
      <c r="T39" s="63"/>
      <c r="U39" s="63"/>
      <c r="V39" s="63"/>
      <c r="Y39" s="63"/>
    </row>
    <row r="40" spans="16:25" x14ac:dyDescent="0.2">
      <c r="P40" s="63"/>
      <c r="Q40" s="63"/>
      <c r="R40" s="63"/>
      <c r="S40" s="63"/>
      <c r="T40" s="63"/>
      <c r="U40" s="63"/>
      <c r="V40" s="63"/>
      <c r="Y40" s="63"/>
    </row>
    <row r="41" spans="16:25" x14ac:dyDescent="0.2">
      <c r="P41" s="63"/>
      <c r="Q41" s="63"/>
      <c r="R41" s="63"/>
      <c r="S41" s="63"/>
      <c r="T41" s="63"/>
      <c r="U41" s="63"/>
      <c r="V41" s="63"/>
      <c r="Y41" s="63"/>
    </row>
    <row r="42" spans="16:25" x14ac:dyDescent="0.2">
      <c r="P42" s="63"/>
      <c r="Q42" s="63"/>
      <c r="R42" s="63"/>
      <c r="S42" s="63"/>
      <c r="T42" s="63"/>
      <c r="U42" s="63"/>
      <c r="V42" s="63"/>
      <c r="Y42" s="63"/>
    </row>
    <row r="43" spans="16:25" x14ac:dyDescent="0.2">
      <c r="P43" s="63"/>
      <c r="Q43" s="63"/>
      <c r="R43" s="63"/>
      <c r="S43" s="63"/>
      <c r="T43" s="63"/>
      <c r="U43" s="63"/>
      <c r="V43" s="63"/>
      <c r="Y43" s="63"/>
    </row>
    <row r="44" spans="16:25" x14ac:dyDescent="0.2">
      <c r="P44" s="63"/>
      <c r="Q44" s="63"/>
      <c r="R44" s="63"/>
      <c r="S44" s="63"/>
      <c r="T44" s="63"/>
      <c r="U44" s="63"/>
      <c r="V44" s="63"/>
      <c r="Y44" s="63"/>
    </row>
    <row r="45" spans="16:25" x14ac:dyDescent="0.2">
      <c r="P45" s="63"/>
      <c r="Q45" s="63"/>
      <c r="R45" s="63"/>
      <c r="S45" s="63"/>
      <c r="T45" s="63"/>
      <c r="U45" s="63"/>
      <c r="V45" s="63"/>
      <c r="Y45" s="63"/>
    </row>
    <row r="46" spans="16:25" x14ac:dyDescent="0.2">
      <c r="P46" s="63"/>
      <c r="Q46" s="63"/>
      <c r="R46" s="63"/>
      <c r="S46" s="63"/>
      <c r="T46" s="63"/>
      <c r="U46" s="63"/>
      <c r="V46" s="63"/>
      <c r="Y46" s="63"/>
    </row>
    <row r="47" spans="16:25" x14ac:dyDescent="0.2">
      <c r="P47" s="63"/>
      <c r="Q47" s="63"/>
      <c r="R47" s="63"/>
      <c r="S47" s="63"/>
      <c r="T47" s="63"/>
      <c r="U47" s="63"/>
      <c r="V47" s="63"/>
      <c r="Y47" s="63"/>
    </row>
    <row r="48" spans="16:25" x14ac:dyDescent="0.2">
      <c r="P48" s="63"/>
      <c r="Q48" s="63"/>
      <c r="R48" s="63"/>
      <c r="S48" s="63"/>
      <c r="T48" s="63"/>
      <c r="U48" s="63"/>
      <c r="V48" s="63"/>
      <c r="Y48" s="63"/>
    </row>
    <row r="49" spans="16:25" x14ac:dyDescent="0.2">
      <c r="P49" s="63"/>
      <c r="Q49" s="63"/>
      <c r="R49" s="63"/>
      <c r="S49" s="63"/>
      <c r="T49" s="63"/>
      <c r="U49" s="63"/>
      <c r="V49" s="63"/>
      <c r="Y49" s="63"/>
    </row>
    <row r="50" spans="16:25" x14ac:dyDescent="0.2">
      <c r="P50" s="63"/>
      <c r="Q50" s="63"/>
      <c r="R50" s="63"/>
      <c r="S50" s="63"/>
      <c r="T50" s="63"/>
      <c r="U50" s="63"/>
      <c r="V50" s="63"/>
      <c r="Y50" s="63"/>
    </row>
    <row r="51" spans="16:25" x14ac:dyDescent="0.2">
      <c r="P51" s="63"/>
      <c r="Q51" s="63"/>
      <c r="R51" s="63"/>
      <c r="S51" s="63"/>
      <c r="T51" s="63"/>
      <c r="U51" s="63"/>
      <c r="V51" s="63"/>
      <c r="Y51" s="63"/>
    </row>
    <row r="52" spans="16:25" x14ac:dyDescent="0.2">
      <c r="P52" s="63"/>
      <c r="Q52" s="63"/>
      <c r="R52" s="63"/>
      <c r="S52" s="63"/>
      <c r="T52" s="63"/>
      <c r="U52" s="63"/>
      <c r="V52" s="63"/>
      <c r="Y52" s="63"/>
    </row>
    <row r="53" spans="16:25" x14ac:dyDescent="0.2">
      <c r="P53" s="63"/>
      <c r="Q53" s="63"/>
      <c r="R53" s="63"/>
      <c r="S53" s="63"/>
      <c r="T53" s="63"/>
      <c r="U53" s="63"/>
      <c r="V53" s="63"/>
      <c r="Y53" s="63"/>
    </row>
    <row r="54" spans="16:25" x14ac:dyDescent="0.2">
      <c r="P54" s="63"/>
      <c r="Q54" s="63"/>
      <c r="R54" s="63"/>
      <c r="S54" s="63"/>
      <c r="T54" s="63"/>
      <c r="U54" s="63"/>
      <c r="V54" s="63"/>
      <c r="Y54" s="63"/>
    </row>
    <row r="55" spans="16:25" x14ac:dyDescent="0.2">
      <c r="P55" s="63"/>
      <c r="Q55" s="63"/>
      <c r="R55" s="63"/>
      <c r="S55" s="63"/>
      <c r="T55" s="63"/>
      <c r="U55" s="63"/>
      <c r="V55" s="63"/>
      <c r="Y55" s="63"/>
    </row>
    <row r="56" spans="16:25" x14ac:dyDescent="0.2">
      <c r="P56" s="63"/>
      <c r="Q56" s="63"/>
      <c r="R56" s="63"/>
      <c r="S56" s="63"/>
      <c r="T56" s="63"/>
      <c r="U56" s="63"/>
      <c r="V56" s="63"/>
      <c r="Y56" s="63"/>
    </row>
    <row r="57" spans="16:25" x14ac:dyDescent="0.2">
      <c r="P57" s="63"/>
      <c r="Q57" s="63"/>
      <c r="R57" s="63"/>
      <c r="S57" s="63"/>
      <c r="T57" s="63"/>
      <c r="U57" s="63"/>
      <c r="V57" s="63"/>
      <c r="Y57" s="63"/>
    </row>
    <row r="58" spans="16:25" x14ac:dyDescent="0.2">
      <c r="P58" s="63"/>
      <c r="Q58" s="63"/>
      <c r="R58" s="63"/>
      <c r="S58" s="63"/>
      <c r="T58" s="63"/>
      <c r="U58" s="63"/>
      <c r="V58" s="63"/>
      <c r="Y58" s="63"/>
    </row>
    <row r="59" spans="16:25" x14ac:dyDescent="0.2">
      <c r="P59" s="63"/>
      <c r="Q59" s="63"/>
      <c r="R59" s="63"/>
      <c r="S59" s="63"/>
      <c r="T59" s="63"/>
      <c r="U59" s="63"/>
      <c r="V59" s="63"/>
      <c r="Y59" s="63"/>
    </row>
    <row r="60" spans="16:25" x14ac:dyDescent="0.2">
      <c r="P60" s="63"/>
      <c r="Q60" s="63"/>
      <c r="R60" s="63"/>
      <c r="S60" s="63"/>
      <c r="T60" s="63"/>
      <c r="U60" s="63"/>
      <c r="V60" s="63"/>
      <c r="Y60" s="63"/>
    </row>
    <row r="61" spans="16:25" x14ac:dyDescent="0.2">
      <c r="P61" s="63"/>
      <c r="Q61" s="63"/>
      <c r="R61" s="63"/>
      <c r="S61" s="63"/>
      <c r="T61" s="63"/>
      <c r="U61" s="63"/>
      <c r="V61" s="63"/>
      <c r="Y61" s="63"/>
    </row>
    <row r="62" spans="16:25" x14ac:dyDescent="0.2">
      <c r="P62" s="63"/>
      <c r="Q62" s="63"/>
      <c r="R62" s="63"/>
      <c r="S62" s="63"/>
      <c r="T62" s="63"/>
      <c r="U62" s="63"/>
      <c r="V62" s="63"/>
      <c r="Y62" s="63"/>
    </row>
    <row r="63" spans="16:25" x14ac:dyDescent="0.2">
      <c r="P63" s="63"/>
      <c r="Q63" s="63"/>
      <c r="R63" s="63"/>
      <c r="S63" s="63"/>
      <c r="T63" s="63"/>
      <c r="U63" s="63"/>
      <c r="V63" s="63"/>
      <c r="Y63" s="63"/>
    </row>
    <row r="64" spans="16:25" x14ac:dyDescent="0.2">
      <c r="P64" s="63"/>
      <c r="Q64" s="63"/>
      <c r="R64" s="63"/>
      <c r="S64" s="63"/>
      <c r="T64" s="63"/>
      <c r="U64" s="63"/>
      <c r="V64" s="63"/>
      <c r="Y64" s="63"/>
    </row>
    <row r="65" spans="10:25" x14ac:dyDescent="0.2">
      <c r="P65" s="63"/>
      <c r="Q65" s="63"/>
      <c r="R65" s="63"/>
      <c r="S65" s="63"/>
      <c r="T65" s="63"/>
      <c r="U65" s="63"/>
      <c r="V65" s="63"/>
      <c r="Y65" s="63"/>
    </row>
    <row r="66" spans="10:25" x14ac:dyDescent="0.2">
      <c r="P66" s="63"/>
      <c r="Q66" s="63"/>
      <c r="R66" s="63"/>
      <c r="S66" s="63"/>
      <c r="T66" s="63"/>
      <c r="U66" s="63"/>
      <c r="V66" s="63"/>
      <c r="Y66" s="63"/>
    </row>
    <row r="67" spans="10:25" x14ac:dyDescent="0.2">
      <c r="P67" s="63"/>
      <c r="Q67" s="63"/>
      <c r="R67" s="63"/>
      <c r="S67" s="63"/>
      <c r="T67" s="63"/>
      <c r="U67" s="63"/>
      <c r="V67" s="63"/>
      <c r="Y67" s="63"/>
    </row>
    <row r="68" spans="10:25" x14ac:dyDescent="0.2">
      <c r="P68" s="63"/>
      <c r="Q68" s="63"/>
      <c r="R68" s="63"/>
      <c r="S68" s="63"/>
      <c r="T68" s="63"/>
      <c r="U68" s="63"/>
      <c r="V68" s="63"/>
      <c r="Y68" s="63"/>
    </row>
    <row r="69" spans="10:25" x14ac:dyDescent="0.2">
      <c r="P69" s="63"/>
      <c r="Q69" s="63"/>
      <c r="R69" s="63"/>
      <c r="S69" s="63"/>
      <c r="T69" s="63"/>
      <c r="U69" s="63"/>
      <c r="V69" s="63"/>
      <c r="Y69" s="63"/>
    </row>
    <row r="70" spans="10:25" x14ac:dyDescent="0.2">
      <c r="P70" s="63"/>
      <c r="Q70" s="63"/>
      <c r="R70" s="63"/>
      <c r="S70" s="63"/>
      <c r="T70" s="63"/>
      <c r="U70" s="63"/>
      <c r="V70" s="63"/>
      <c r="Y70" s="63"/>
    </row>
    <row r="71" spans="10:25" x14ac:dyDescent="0.2">
      <c r="J71" s="62"/>
      <c r="K71" s="62"/>
      <c r="L71" s="62"/>
      <c r="P71" s="63"/>
      <c r="Q71" s="63"/>
      <c r="R71" s="63"/>
      <c r="S71" s="63"/>
      <c r="T71" s="63"/>
      <c r="U71" s="63"/>
      <c r="V71" s="63"/>
      <c r="Y71" s="63"/>
    </row>
    <row r="72" spans="10:25" x14ac:dyDescent="0.2">
      <c r="P72" s="63"/>
      <c r="Q72" s="63"/>
      <c r="R72" s="63"/>
      <c r="S72" s="63"/>
      <c r="T72" s="63"/>
      <c r="U72" s="63"/>
      <c r="V72" s="63"/>
      <c r="Y72" s="63"/>
    </row>
    <row r="73" spans="10:25" x14ac:dyDescent="0.2">
      <c r="P73" s="63"/>
      <c r="Q73" s="63"/>
      <c r="R73" s="63"/>
      <c r="S73" s="63"/>
      <c r="T73" s="63"/>
      <c r="U73" s="63"/>
      <c r="V73" s="63"/>
      <c r="Y73" s="63"/>
    </row>
    <row r="74" spans="10:25" x14ac:dyDescent="0.2">
      <c r="P74" s="63"/>
      <c r="Q74" s="63"/>
      <c r="R74" s="63"/>
      <c r="S74" s="63"/>
      <c r="T74" s="63"/>
      <c r="U74" s="63"/>
      <c r="V74" s="63"/>
      <c r="Y74" s="63"/>
    </row>
    <row r="75" spans="10:25" x14ac:dyDescent="0.2">
      <c r="P75" s="63"/>
      <c r="Q75" s="63"/>
      <c r="R75" s="63"/>
      <c r="S75" s="63"/>
      <c r="T75" s="63"/>
      <c r="U75" s="63"/>
      <c r="V75" s="63"/>
      <c r="Y75" s="63"/>
    </row>
    <row r="76" spans="10:25" x14ac:dyDescent="0.2">
      <c r="P76" s="63"/>
      <c r="Q76" s="63"/>
      <c r="R76" s="63"/>
      <c r="S76" s="63"/>
      <c r="T76" s="63"/>
      <c r="U76" s="63"/>
      <c r="V76" s="63"/>
      <c r="Y76" s="63"/>
    </row>
    <row r="77" spans="10:25" x14ac:dyDescent="0.2">
      <c r="P77" s="63"/>
      <c r="Q77" s="63"/>
      <c r="R77" s="63"/>
      <c r="S77" s="63"/>
      <c r="T77" s="63"/>
      <c r="U77" s="63"/>
      <c r="V77" s="63"/>
      <c r="Y77" s="63"/>
    </row>
    <row r="78" spans="10:25" x14ac:dyDescent="0.2">
      <c r="P78" s="63"/>
      <c r="Q78" s="63"/>
      <c r="R78" s="63"/>
      <c r="S78" s="63"/>
      <c r="T78" s="63"/>
      <c r="U78" s="63"/>
      <c r="V78" s="63"/>
      <c r="Y78" s="63"/>
    </row>
    <row r="79" spans="10:25" x14ac:dyDescent="0.2">
      <c r="P79" s="63"/>
      <c r="Q79" s="63"/>
      <c r="R79" s="63"/>
      <c r="S79" s="63"/>
      <c r="T79" s="63"/>
      <c r="U79" s="63"/>
      <c r="V79" s="63"/>
      <c r="Y79" s="63"/>
    </row>
    <row r="80" spans="10:25" x14ac:dyDescent="0.2">
      <c r="P80" s="63"/>
      <c r="Q80" s="63"/>
      <c r="R80" s="63"/>
      <c r="S80" s="63"/>
      <c r="T80" s="63"/>
      <c r="U80" s="63"/>
      <c r="V80" s="63"/>
      <c r="Y80" s="63"/>
    </row>
    <row r="81" spans="16:25" x14ac:dyDescent="0.2">
      <c r="P81" s="63"/>
      <c r="Q81" s="63"/>
      <c r="R81" s="63"/>
      <c r="S81" s="63"/>
      <c r="T81" s="63"/>
      <c r="U81" s="63"/>
      <c r="V81" s="63"/>
      <c r="Y81" s="63"/>
    </row>
    <row r="82" spans="16:25" x14ac:dyDescent="0.2">
      <c r="P82" s="63"/>
      <c r="Q82" s="63"/>
      <c r="R82" s="63"/>
      <c r="S82" s="63"/>
      <c r="T82" s="63"/>
      <c r="U82" s="63"/>
      <c r="V82" s="63"/>
      <c r="Y82" s="63"/>
    </row>
    <row r="83" spans="16:25" x14ac:dyDescent="0.2">
      <c r="P83" s="63"/>
      <c r="Q83" s="63"/>
      <c r="R83" s="63"/>
      <c r="S83" s="63"/>
      <c r="T83" s="63"/>
      <c r="U83" s="63"/>
      <c r="V83" s="63"/>
      <c r="Y83" s="63"/>
    </row>
    <row r="84" spans="16:25" x14ac:dyDescent="0.2">
      <c r="P84" s="63"/>
      <c r="Q84" s="63"/>
      <c r="R84" s="63"/>
      <c r="S84" s="63"/>
      <c r="T84" s="63"/>
      <c r="U84" s="63"/>
      <c r="V84" s="63"/>
      <c r="Y84" s="63"/>
    </row>
    <row r="85" spans="16:25" x14ac:dyDescent="0.2">
      <c r="P85" s="63"/>
      <c r="Q85" s="63"/>
      <c r="R85" s="63"/>
      <c r="S85" s="63"/>
      <c r="T85" s="63"/>
      <c r="U85" s="63"/>
      <c r="V85" s="63"/>
      <c r="Y85" s="63"/>
    </row>
    <row r="86" spans="16:25" x14ac:dyDescent="0.2">
      <c r="P86" s="63"/>
      <c r="Q86" s="63"/>
      <c r="R86" s="63"/>
      <c r="S86" s="63"/>
      <c r="T86" s="63"/>
      <c r="U86" s="63"/>
      <c r="V86" s="63"/>
      <c r="Y86" s="63"/>
    </row>
    <row r="87" spans="16:25" x14ac:dyDescent="0.2">
      <c r="P87" s="63"/>
      <c r="Q87" s="63"/>
      <c r="R87" s="63"/>
      <c r="S87" s="63"/>
      <c r="T87" s="63"/>
      <c r="U87" s="63"/>
      <c r="V87" s="63"/>
      <c r="Y87" s="63"/>
    </row>
    <row r="88" spans="16:25" x14ac:dyDescent="0.2">
      <c r="P88" s="63"/>
      <c r="Q88" s="63"/>
      <c r="R88" s="63"/>
      <c r="S88" s="63"/>
      <c r="T88" s="63"/>
      <c r="U88" s="63"/>
      <c r="V88" s="63"/>
      <c r="Y88" s="63"/>
    </row>
    <row r="89" spans="16:25" x14ac:dyDescent="0.2">
      <c r="P89" s="63"/>
      <c r="Q89" s="63"/>
      <c r="R89" s="63"/>
      <c r="S89" s="63"/>
      <c r="T89" s="63"/>
      <c r="U89" s="63"/>
      <c r="V89" s="63"/>
      <c r="Y89" s="63"/>
    </row>
    <row r="90" spans="16:25" x14ac:dyDescent="0.2">
      <c r="P90" s="63"/>
      <c r="Q90" s="63"/>
      <c r="R90" s="63"/>
      <c r="S90" s="63"/>
      <c r="T90" s="63"/>
      <c r="U90" s="63"/>
      <c r="V90" s="63"/>
      <c r="Y90" s="63"/>
    </row>
    <row r="91" spans="16:25" x14ac:dyDescent="0.2">
      <c r="P91" s="63"/>
      <c r="Q91" s="63"/>
      <c r="R91" s="63"/>
      <c r="S91" s="63"/>
      <c r="T91" s="63"/>
      <c r="U91" s="63"/>
      <c r="V91" s="63"/>
      <c r="Y91" s="63"/>
    </row>
    <row r="92" spans="16:25" x14ac:dyDescent="0.2">
      <c r="P92" s="63"/>
      <c r="Q92" s="63"/>
      <c r="R92" s="63"/>
      <c r="S92" s="63"/>
      <c r="T92" s="63"/>
      <c r="U92" s="63"/>
      <c r="V92" s="63"/>
      <c r="Y92" s="63"/>
    </row>
    <row r="93" spans="16:25" x14ac:dyDescent="0.2">
      <c r="P93" s="63"/>
      <c r="Q93" s="63"/>
      <c r="R93" s="63"/>
      <c r="S93" s="63"/>
      <c r="T93" s="63"/>
      <c r="U93" s="63"/>
      <c r="V93" s="63"/>
      <c r="Y93" s="63"/>
    </row>
    <row r="94" spans="16:25" x14ac:dyDescent="0.2">
      <c r="P94" s="63"/>
      <c r="Q94" s="63"/>
      <c r="R94" s="63"/>
      <c r="S94" s="63"/>
      <c r="T94" s="63"/>
      <c r="U94" s="63"/>
      <c r="V94" s="63"/>
      <c r="Y94" s="63"/>
    </row>
    <row r="95" spans="16:25" x14ac:dyDescent="0.2">
      <c r="P95" s="63"/>
      <c r="Q95" s="63"/>
      <c r="R95" s="63"/>
      <c r="S95" s="63"/>
      <c r="T95" s="63"/>
      <c r="U95" s="63"/>
      <c r="V95" s="63"/>
      <c r="Y95" s="63"/>
    </row>
    <row r="96" spans="16:25" x14ac:dyDescent="0.2">
      <c r="P96" s="63"/>
      <c r="Q96" s="63"/>
      <c r="R96" s="63"/>
      <c r="S96" s="63"/>
      <c r="T96" s="63"/>
      <c r="U96" s="63"/>
      <c r="V96" s="63"/>
      <c r="Y96" s="63"/>
    </row>
    <row r="97" spans="16:25" x14ac:dyDescent="0.2">
      <c r="P97" s="63"/>
      <c r="Q97" s="63"/>
      <c r="R97" s="63"/>
      <c r="S97" s="63"/>
      <c r="T97" s="63"/>
      <c r="U97" s="63"/>
      <c r="V97" s="63"/>
      <c r="Y97" s="63"/>
    </row>
    <row r="98" spans="16:25" x14ac:dyDescent="0.2">
      <c r="P98" s="63"/>
      <c r="Q98" s="63"/>
      <c r="R98" s="63"/>
      <c r="S98" s="63"/>
      <c r="T98" s="63"/>
      <c r="U98" s="63"/>
      <c r="V98" s="63"/>
      <c r="Y98" s="63"/>
    </row>
    <row r="99" spans="16:25" x14ac:dyDescent="0.2">
      <c r="P99" s="63"/>
      <c r="Q99" s="63"/>
      <c r="R99" s="63"/>
      <c r="S99" s="63"/>
      <c r="T99" s="63"/>
      <c r="U99" s="63"/>
      <c r="V99" s="63"/>
      <c r="Y99" s="63"/>
    </row>
    <row r="100" spans="16:25" x14ac:dyDescent="0.2">
      <c r="P100" s="63"/>
      <c r="Q100" s="63"/>
      <c r="R100" s="63"/>
      <c r="S100" s="63"/>
      <c r="T100" s="63"/>
      <c r="U100" s="63"/>
      <c r="V100" s="63"/>
      <c r="Y100" s="63"/>
    </row>
    <row r="101" spans="16:25" x14ac:dyDescent="0.2">
      <c r="P101" s="63"/>
      <c r="Q101" s="63"/>
      <c r="R101" s="63"/>
      <c r="S101" s="63"/>
      <c r="T101" s="63"/>
      <c r="U101" s="63"/>
      <c r="V101" s="63"/>
      <c r="Y101" s="63"/>
    </row>
    <row r="102" spans="16:25" x14ac:dyDescent="0.2">
      <c r="P102" s="63"/>
      <c r="Q102" s="63"/>
      <c r="R102" s="63"/>
      <c r="S102" s="63"/>
      <c r="T102" s="63"/>
      <c r="U102" s="63"/>
      <c r="V102" s="63"/>
      <c r="Y102" s="63"/>
    </row>
    <row r="103" spans="16:25" x14ac:dyDescent="0.2">
      <c r="P103" s="63"/>
      <c r="Q103" s="63"/>
      <c r="R103" s="63"/>
      <c r="S103" s="63"/>
      <c r="T103" s="63"/>
      <c r="U103" s="63"/>
      <c r="V103" s="63"/>
      <c r="Y103" s="63"/>
    </row>
    <row r="104" spans="16:25" x14ac:dyDescent="0.2">
      <c r="P104" s="63"/>
      <c r="Q104" s="63"/>
      <c r="R104" s="63"/>
      <c r="S104" s="63"/>
      <c r="T104" s="63"/>
      <c r="U104" s="63"/>
      <c r="V104" s="63"/>
      <c r="Y104" s="63"/>
    </row>
    <row r="105" spans="16:25" x14ac:dyDescent="0.2">
      <c r="P105" s="63"/>
      <c r="Q105" s="63"/>
      <c r="R105" s="63"/>
      <c r="S105" s="63"/>
      <c r="T105" s="63"/>
      <c r="U105" s="63"/>
      <c r="V105" s="63"/>
      <c r="Y105" s="63"/>
    </row>
    <row r="106" spans="16:25" x14ac:dyDescent="0.2">
      <c r="P106" s="63"/>
      <c r="Q106" s="63"/>
      <c r="R106" s="63"/>
      <c r="S106" s="63"/>
      <c r="T106" s="63"/>
      <c r="U106" s="63"/>
      <c r="V106" s="63"/>
      <c r="Y106" s="63"/>
    </row>
    <row r="107" spans="16:25" x14ac:dyDescent="0.2">
      <c r="P107" s="63"/>
      <c r="Q107" s="63"/>
      <c r="R107" s="63"/>
      <c r="S107" s="63"/>
      <c r="T107" s="63"/>
      <c r="U107" s="63"/>
      <c r="V107" s="63"/>
      <c r="Y107" s="63"/>
    </row>
    <row r="108" spans="16:25" x14ac:dyDescent="0.2">
      <c r="P108" s="63"/>
      <c r="Q108" s="63"/>
      <c r="R108" s="63"/>
      <c r="S108" s="63"/>
      <c r="T108" s="63"/>
      <c r="U108" s="63"/>
      <c r="V108" s="63"/>
      <c r="Y108" s="63"/>
    </row>
    <row r="109" spans="16:25" x14ac:dyDescent="0.2">
      <c r="P109" s="63"/>
      <c r="Q109" s="63"/>
      <c r="R109" s="63"/>
      <c r="S109" s="63"/>
      <c r="T109" s="63"/>
      <c r="U109" s="63"/>
      <c r="V109" s="63"/>
      <c r="Y109" s="63"/>
    </row>
    <row r="110" spans="16:25" x14ac:dyDescent="0.2">
      <c r="P110" s="63"/>
      <c r="Q110" s="63"/>
      <c r="R110" s="63"/>
      <c r="S110" s="63"/>
      <c r="T110" s="63"/>
      <c r="U110" s="63"/>
      <c r="V110" s="63"/>
      <c r="Y110" s="63"/>
    </row>
    <row r="111" spans="16:25" x14ac:dyDescent="0.2">
      <c r="P111" s="63"/>
      <c r="Q111" s="63"/>
      <c r="R111" s="63"/>
      <c r="S111" s="63"/>
      <c r="T111" s="63"/>
      <c r="U111" s="63"/>
      <c r="V111" s="63"/>
      <c r="Y111" s="63"/>
    </row>
    <row r="112" spans="16:25" x14ac:dyDescent="0.2">
      <c r="P112" s="63"/>
      <c r="Q112" s="63"/>
      <c r="R112" s="63"/>
      <c r="S112" s="63"/>
      <c r="T112" s="63"/>
      <c r="U112" s="63"/>
      <c r="V112" s="63"/>
      <c r="Y112" s="63"/>
    </row>
    <row r="113" spans="16:25" x14ac:dyDescent="0.2">
      <c r="P113" s="63"/>
      <c r="Q113" s="63"/>
      <c r="R113" s="63"/>
      <c r="S113" s="63"/>
      <c r="T113" s="63"/>
      <c r="U113" s="63"/>
      <c r="V113" s="63"/>
      <c r="Y113" s="63"/>
    </row>
    <row r="114" spans="16:25" x14ac:dyDescent="0.2">
      <c r="P114" s="63"/>
      <c r="Q114" s="63"/>
      <c r="R114" s="63"/>
      <c r="S114" s="63"/>
      <c r="T114" s="63"/>
      <c r="U114" s="63"/>
      <c r="V114" s="63"/>
      <c r="Y114" s="63"/>
    </row>
    <row r="115" spans="16:25" x14ac:dyDescent="0.2">
      <c r="P115" s="63"/>
      <c r="Q115" s="63"/>
      <c r="R115" s="63"/>
      <c r="S115" s="63"/>
      <c r="T115" s="63"/>
      <c r="U115" s="63"/>
      <c r="V115" s="63"/>
      <c r="Y115" s="63"/>
    </row>
    <row r="116" spans="16:25" x14ac:dyDescent="0.2">
      <c r="P116" s="63"/>
      <c r="Q116" s="63"/>
      <c r="R116" s="63"/>
      <c r="S116" s="63"/>
      <c r="T116" s="63"/>
      <c r="U116" s="63"/>
      <c r="V116" s="63"/>
      <c r="Y116" s="63"/>
    </row>
    <row r="117" spans="16:25" x14ac:dyDescent="0.2">
      <c r="P117" s="63"/>
      <c r="Q117" s="63"/>
      <c r="R117" s="63"/>
      <c r="S117" s="63"/>
      <c r="T117" s="63"/>
      <c r="U117" s="63"/>
      <c r="V117" s="63"/>
      <c r="Y117" s="63"/>
    </row>
    <row r="118" spans="16:25" x14ac:dyDescent="0.2">
      <c r="P118" s="63"/>
      <c r="Q118" s="63"/>
      <c r="R118" s="63"/>
      <c r="S118" s="63"/>
      <c r="T118" s="63"/>
      <c r="U118" s="63"/>
      <c r="V118" s="63"/>
      <c r="Y118" s="63"/>
    </row>
    <row r="119" spans="16:25" x14ac:dyDescent="0.2">
      <c r="P119" s="63"/>
      <c r="Q119" s="63"/>
      <c r="R119" s="63"/>
      <c r="S119" s="63"/>
      <c r="T119" s="63"/>
      <c r="U119" s="63"/>
      <c r="V119" s="63"/>
      <c r="Y119" s="63"/>
    </row>
    <row r="120" spans="16:25" x14ac:dyDescent="0.2">
      <c r="P120" s="63"/>
      <c r="Q120" s="63"/>
      <c r="R120" s="63"/>
      <c r="S120" s="63"/>
      <c r="T120" s="63"/>
      <c r="U120" s="63"/>
      <c r="V120" s="63"/>
      <c r="Y120" s="63"/>
    </row>
    <row r="121" spans="16:25" x14ac:dyDescent="0.2">
      <c r="P121" s="63"/>
      <c r="Q121" s="63"/>
      <c r="R121" s="63"/>
      <c r="S121" s="63"/>
      <c r="T121" s="63"/>
      <c r="U121" s="63"/>
      <c r="V121" s="63"/>
      <c r="Y121" s="63"/>
    </row>
    <row r="122" spans="16:25" x14ac:dyDescent="0.2">
      <c r="P122" s="63"/>
      <c r="Q122" s="63"/>
      <c r="R122" s="63"/>
      <c r="S122" s="63"/>
      <c r="T122" s="63"/>
      <c r="U122" s="63"/>
      <c r="V122" s="63"/>
      <c r="Y122" s="63"/>
    </row>
    <row r="123" spans="16:25" x14ac:dyDescent="0.2">
      <c r="P123" s="63"/>
      <c r="Q123" s="63"/>
      <c r="R123" s="63"/>
      <c r="S123" s="63"/>
      <c r="T123" s="63"/>
      <c r="U123" s="63"/>
      <c r="V123" s="63"/>
      <c r="Y123" s="63"/>
    </row>
    <row r="124" spans="16:25" x14ac:dyDescent="0.2">
      <c r="P124" s="63"/>
      <c r="Q124" s="63"/>
      <c r="R124" s="63"/>
      <c r="S124" s="63"/>
      <c r="T124" s="63"/>
      <c r="U124" s="63"/>
      <c r="V124" s="63"/>
      <c r="Y124" s="63"/>
    </row>
    <row r="125" spans="16:25" x14ac:dyDescent="0.2">
      <c r="P125" s="63"/>
      <c r="Q125" s="63"/>
      <c r="R125" s="63"/>
      <c r="S125" s="63"/>
      <c r="T125" s="63"/>
      <c r="U125" s="63"/>
      <c r="V125" s="63"/>
      <c r="Y125" s="63"/>
    </row>
    <row r="126" spans="16:25" x14ac:dyDescent="0.2">
      <c r="P126" s="63"/>
      <c r="Q126" s="63"/>
      <c r="R126" s="63"/>
      <c r="S126" s="63"/>
      <c r="T126" s="63"/>
      <c r="U126" s="63"/>
      <c r="V126" s="63"/>
      <c r="Y126" s="63"/>
    </row>
    <row r="127" spans="16:25" x14ac:dyDescent="0.2">
      <c r="P127" s="63"/>
      <c r="Q127" s="63"/>
      <c r="R127" s="63"/>
      <c r="S127" s="63"/>
      <c r="T127" s="63"/>
      <c r="U127" s="63"/>
      <c r="V127" s="63"/>
      <c r="Y127" s="63"/>
    </row>
    <row r="128" spans="16:25" x14ac:dyDescent="0.2">
      <c r="P128" s="63"/>
      <c r="Q128" s="63"/>
      <c r="R128" s="63"/>
      <c r="S128" s="63"/>
      <c r="T128" s="63"/>
      <c r="U128" s="63"/>
      <c r="V128" s="63"/>
      <c r="Y128" s="63"/>
    </row>
    <row r="129" spans="16:25" x14ac:dyDescent="0.2">
      <c r="P129" s="63"/>
      <c r="Q129" s="63"/>
      <c r="R129" s="63"/>
      <c r="S129" s="63"/>
      <c r="T129" s="63"/>
      <c r="U129" s="63"/>
      <c r="V129" s="63"/>
      <c r="Y129" s="63"/>
    </row>
    <row r="130" spans="16:25" x14ac:dyDescent="0.2">
      <c r="P130" s="63"/>
      <c r="Q130" s="63"/>
      <c r="R130" s="63"/>
      <c r="S130" s="63"/>
      <c r="T130" s="63"/>
      <c r="U130" s="63"/>
      <c r="V130" s="63"/>
      <c r="Y130" s="63"/>
    </row>
    <row r="131" spans="16:25" x14ac:dyDescent="0.2">
      <c r="P131" s="63"/>
      <c r="Q131" s="63"/>
      <c r="R131" s="63"/>
      <c r="S131" s="63"/>
      <c r="T131" s="63"/>
      <c r="U131" s="63"/>
      <c r="V131" s="63"/>
      <c r="Y131" s="63"/>
    </row>
    <row r="132" spans="16:25" x14ac:dyDescent="0.2">
      <c r="P132" s="63"/>
      <c r="Q132" s="63"/>
      <c r="R132" s="63"/>
      <c r="S132" s="63"/>
      <c r="T132" s="63"/>
      <c r="U132" s="63"/>
      <c r="V132" s="63"/>
      <c r="Y132" s="63"/>
    </row>
    <row r="133" spans="16:25" x14ac:dyDescent="0.2">
      <c r="P133" s="63"/>
      <c r="Q133" s="63"/>
      <c r="R133" s="63"/>
      <c r="S133" s="63"/>
      <c r="T133" s="63"/>
      <c r="U133" s="63"/>
      <c r="V133" s="63"/>
      <c r="Y133" s="63"/>
    </row>
    <row r="134" spans="16:25" x14ac:dyDescent="0.2">
      <c r="P134" s="63"/>
      <c r="Q134" s="63"/>
      <c r="R134" s="63"/>
      <c r="S134" s="63"/>
      <c r="T134" s="63"/>
      <c r="U134" s="63"/>
      <c r="V134" s="63"/>
      <c r="Y134" s="63"/>
    </row>
    <row r="135" spans="16:25" x14ac:dyDescent="0.2">
      <c r="P135" s="63"/>
      <c r="Q135" s="63"/>
      <c r="R135" s="63"/>
      <c r="S135" s="63"/>
      <c r="T135" s="63"/>
      <c r="U135" s="63"/>
      <c r="V135" s="63"/>
      <c r="Y135" s="63"/>
    </row>
    <row r="136" spans="16:25" x14ac:dyDescent="0.2">
      <c r="P136" s="63"/>
      <c r="Q136" s="63"/>
      <c r="R136" s="63"/>
      <c r="S136" s="63"/>
      <c r="T136" s="63"/>
      <c r="U136" s="63"/>
      <c r="V136" s="63"/>
      <c r="Y136" s="63"/>
    </row>
    <row r="137" spans="16:25" x14ac:dyDescent="0.2">
      <c r="P137" s="63"/>
      <c r="Q137" s="63"/>
      <c r="R137" s="63"/>
      <c r="S137" s="63"/>
      <c r="T137" s="63"/>
      <c r="U137" s="63"/>
      <c r="V137" s="63"/>
      <c r="Y137" s="63"/>
    </row>
    <row r="138" spans="16:25" x14ac:dyDescent="0.2">
      <c r="P138" s="63"/>
      <c r="Q138" s="63"/>
      <c r="R138" s="63"/>
      <c r="S138" s="63"/>
      <c r="T138" s="63"/>
      <c r="U138" s="63"/>
      <c r="V138" s="63"/>
      <c r="Y138" s="63"/>
    </row>
    <row r="139" spans="16:25" x14ac:dyDescent="0.2">
      <c r="P139" s="63"/>
      <c r="Q139" s="63"/>
      <c r="R139" s="63"/>
      <c r="S139" s="63"/>
      <c r="T139" s="63"/>
      <c r="U139" s="63"/>
      <c r="V139" s="63"/>
      <c r="Y139" s="63"/>
    </row>
    <row r="140" spans="16:25" x14ac:dyDescent="0.2">
      <c r="P140" s="63"/>
      <c r="Q140" s="63"/>
      <c r="R140" s="63"/>
      <c r="S140" s="63"/>
      <c r="T140" s="63"/>
      <c r="U140" s="63"/>
      <c r="V140" s="63"/>
      <c r="Y140" s="63"/>
    </row>
    <row r="141" spans="16:25" x14ac:dyDescent="0.2">
      <c r="P141" s="63"/>
      <c r="Q141" s="63"/>
      <c r="R141" s="63"/>
      <c r="S141" s="63"/>
      <c r="T141" s="63"/>
      <c r="U141" s="63"/>
      <c r="V141" s="63"/>
      <c r="Y141" s="63"/>
    </row>
    <row r="142" spans="16:25" x14ac:dyDescent="0.2">
      <c r="P142" s="63"/>
      <c r="Q142" s="63"/>
      <c r="R142" s="63"/>
      <c r="S142" s="63"/>
      <c r="T142" s="63"/>
      <c r="U142" s="63"/>
      <c r="V142" s="63"/>
      <c r="Y142" s="63"/>
    </row>
    <row r="143" spans="16:25" x14ac:dyDescent="0.2">
      <c r="P143" s="63"/>
      <c r="Q143" s="63"/>
      <c r="R143" s="63"/>
      <c r="S143" s="63"/>
      <c r="T143" s="63"/>
      <c r="U143" s="63"/>
      <c r="V143" s="63"/>
      <c r="Y143" s="63"/>
    </row>
    <row r="144" spans="16:25" x14ac:dyDescent="0.2">
      <c r="P144" s="63"/>
      <c r="Q144" s="63"/>
      <c r="R144" s="63"/>
      <c r="S144" s="63"/>
      <c r="T144" s="63"/>
      <c r="U144" s="63"/>
      <c r="V144" s="63"/>
      <c r="Y144" s="63"/>
    </row>
    <row r="145" spans="16:25" x14ac:dyDescent="0.2">
      <c r="P145" s="63"/>
      <c r="Q145" s="63"/>
      <c r="R145" s="63"/>
      <c r="S145" s="63"/>
      <c r="T145" s="63"/>
      <c r="U145" s="63"/>
      <c r="V145" s="63"/>
      <c r="Y145" s="63"/>
    </row>
    <row r="146" spans="16:25" x14ac:dyDescent="0.2">
      <c r="P146" s="63"/>
      <c r="Q146" s="63"/>
      <c r="R146" s="63"/>
      <c r="S146" s="63"/>
      <c r="T146" s="63"/>
      <c r="U146" s="63"/>
      <c r="V146" s="63"/>
      <c r="Y146" s="63"/>
    </row>
    <row r="147" spans="16:25" x14ac:dyDescent="0.2">
      <c r="P147" s="63"/>
      <c r="Q147" s="63"/>
      <c r="R147" s="63"/>
      <c r="S147" s="63"/>
      <c r="T147" s="63"/>
      <c r="U147" s="63"/>
      <c r="V147" s="63"/>
      <c r="Y147" s="63"/>
    </row>
    <row r="148" spans="16:25" x14ac:dyDescent="0.2">
      <c r="P148" s="63"/>
      <c r="Q148" s="63"/>
      <c r="R148" s="63"/>
      <c r="S148" s="63"/>
      <c r="T148" s="63"/>
      <c r="U148" s="63"/>
      <c r="V148" s="63"/>
      <c r="Y148" s="63"/>
    </row>
    <row r="149" spans="16:25" x14ac:dyDescent="0.2">
      <c r="P149" s="63"/>
      <c r="Q149" s="63"/>
      <c r="R149" s="63"/>
      <c r="S149" s="63"/>
      <c r="T149" s="63"/>
      <c r="U149" s="63"/>
      <c r="V149" s="63"/>
      <c r="Y149" s="63"/>
    </row>
    <row r="150" spans="16:25" x14ac:dyDescent="0.2">
      <c r="P150" s="63"/>
      <c r="Q150" s="63"/>
      <c r="R150" s="63"/>
      <c r="S150" s="63"/>
      <c r="T150" s="63"/>
      <c r="U150" s="63"/>
      <c r="V150" s="63"/>
      <c r="Y150" s="63"/>
    </row>
    <row r="151" spans="16:25" x14ac:dyDescent="0.2">
      <c r="P151" s="63"/>
      <c r="Q151" s="63"/>
      <c r="R151" s="63"/>
      <c r="S151" s="63"/>
      <c r="T151" s="63"/>
      <c r="U151" s="63"/>
      <c r="V151" s="63"/>
      <c r="Y151" s="63"/>
    </row>
    <row r="152" spans="16:25" x14ac:dyDescent="0.2">
      <c r="P152" s="63"/>
      <c r="Q152" s="63"/>
      <c r="R152" s="63"/>
      <c r="S152" s="63"/>
      <c r="T152" s="63"/>
      <c r="U152" s="63"/>
      <c r="V152" s="63"/>
      <c r="Y152" s="63"/>
    </row>
    <row r="153" spans="16:25" x14ac:dyDescent="0.2">
      <c r="P153" s="63"/>
      <c r="Q153" s="63"/>
      <c r="R153" s="63"/>
      <c r="S153" s="63"/>
      <c r="T153" s="63"/>
      <c r="U153" s="63"/>
      <c r="V153" s="63"/>
      <c r="Y153" s="63"/>
    </row>
    <row r="154" spans="16:25" x14ac:dyDescent="0.2">
      <c r="P154" s="63"/>
      <c r="Q154" s="63"/>
      <c r="R154" s="63"/>
      <c r="S154" s="63"/>
      <c r="T154" s="63"/>
      <c r="U154" s="63"/>
      <c r="V154" s="63"/>
      <c r="Y154" s="63"/>
    </row>
    <row r="155" spans="16:25" x14ac:dyDescent="0.2">
      <c r="P155" s="63"/>
      <c r="Q155" s="63"/>
      <c r="R155" s="63"/>
      <c r="S155" s="63"/>
      <c r="T155" s="63"/>
      <c r="U155" s="63"/>
      <c r="V155" s="63"/>
      <c r="Y155" s="63"/>
    </row>
    <row r="156" spans="16:25" x14ac:dyDescent="0.2">
      <c r="P156" s="63"/>
      <c r="Q156" s="63"/>
      <c r="R156" s="63"/>
      <c r="S156" s="63"/>
      <c r="T156" s="63"/>
      <c r="U156" s="63"/>
      <c r="V156" s="63"/>
      <c r="Y156" s="63"/>
    </row>
    <row r="157" spans="16:25" x14ac:dyDescent="0.2">
      <c r="P157" s="63"/>
      <c r="Q157" s="63"/>
      <c r="R157" s="63"/>
      <c r="S157" s="63"/>
      <c r="T157" s="63"/>
      <c r="U157" s="63"/>
      <c r="V157" s="63"/>
      <c r="Y157" s="63"/>
    </row>
    <row r="158" spans="16:25" x14ac:dyDescent="0.2">
      <c r="P158" s="63"/>
      <c r="Q158" s="63"/>
      <c r="R158" s="63"/>
      <c r="S158" s="63"/>
      <c r="T158" s="63"/>
      <c r="U158" s="63"/>
      <c r="V158" s="63"/>
      <c r="Y158" s="63"/>
    </row>
    <row r="159" spans="16:25" x14ac:dyDescent="0.2">
      <c r="P159" s="63"/>
      <c r="Q159" s="63"/>
      <c r="R159" s="63"/>
      <c r="S159" s="63"/>
      <c r="T159" s="63"/>
      <c r="U159" s="63"/>
      <c r="V159" s="63"/>
      <c r="Y159" s="63"/>
    </row>
    <row r="160" spans="16:25" x14ac:dyDescent="0.2">
      <c r="P160" s="63"/>
      <c r="Q160" s="63"/>
      <c r="R160" s="63"/>
      <c r="S160" s="63"/>
      <c r="T160" s="63"/>
      <c r="U160" s="63"/>
      <c r="V160" s="63"/>
      <c r="Y160" s="63"/>
    </row>
    <row r="161" spans="16:25" x14ac:dyDescent="0.2">
      <c r="P161" s="63"/>
      <c r="Q161" s="63"/>
      <c r="R161" s="63"/>
      <c r="S161" s="63"/>
      <c r="T161" s="63"/>
      <c r="U161" s="63"/>
      <c r="V161" s="63"/>
      <c r="Y161" s="63"/>
    </row>
    <row r="162" spans="16:25" x14ac:dyDescent="0.2">
      <c r="P162" s="63"/>
      <c r="Q162" s="63"/>
      <c r="R162" s="63"/>
      <c r="S162" s="63"/>
      <c r="T162" s="63"/>
      <c r="U162" s="63"/>
      <c r="V162" s="63"/>
      <c r="Y162" s="63"/>
    </row>
    <row r="163" spans="16:25" x14ac:dyDescent="0.2">
      <c r="P163" s="63"/>
      <c r="Q163" s="63"/>
      <c r="R163" s="63"/>
      <c r="S163" s="63"/>
      <c r="T163" s="63"/>
      <c r="U163" s="63"/>
      <c r="V163" s="63"/>
      <c r="Y163" s="63"/>
    </row>
    <row r="164" spans="16:25" x14ac:dyDescent="0.2">
      <c r="P164" s="63"/>
      <c r="Q164" s="63"/>
      <c r="R164" s="63"/>
      <c r="S164" s="63"/>
      <c r="T164" s="63"/>
      <c r="U164" s="63"/>
      <c r="V164" s="63"/>
      <c r="Y164" s="63"/>
    </row>
    <row r="165" spans="16:25" x14ac:dyDescent="0.2">
      <c r="P165" s="63"/>
      <c r="Q165" s="63"/>
      <c r="R165" s="63"/>
      <c r="S165" s="63"/>
      <c r="T165" s="63"/>
      <c r="U165" s="63"/>
      <c r="V165" s="63"/>
      <c r="Y165" s="63"/>
    </row>
    <row r="166" spans="16:25" x14ac:dyDescent="0.2">
      <c r="P166" s="63"/>
      <c r="Q166" s="63"/>
      <c r="R166" s="63"/>
      <c r="S166" s="63"/>
      <c r="T166" s="63"/>
      <c r="U166" s="63"/>
      <c r="V166" s="63"/>
      <c r="Y166" s="63"/>
    </row>
    <row r="167" spans="16:25" x14ac:dyDescent="0.2">
      <c r="P167" s="63"/>
      <c r="Q167" s="63"/>
      <c r="R167" s="63"/>
      <c r="S167" s="63"/>
      <c r="T167" s="63"/>
      <c r="U167" s="63"/>
      <c r="V167" s="63"/>
      <c r="Y167" s="63"/>
    </row>
    <row r="168" spans="16:25" x14ac:dyDescent="0.2">
      <c r="P168" s="63"/>
      <c r="Q168" s="63"/>
      <c r="R168" s="63"/>
      <c r="S168" s="63"/>
      <c r="T168" s="63"/>
      <c r="U168" s="63"/>
      <c r="V168" s="63"/>
      <c r="Y168" s="63"/>
    </row>
    <row r="169" spans="16:25" x14ac:dyDescent="0.2">
      <c r="P169" s="63"/>
      <c r="Q169" s="63"/>
      <c r="R169" s="63"/>
      <c r="S169" s="63"/>
      <c r="T169" s="63"/>
      <c r="U169" s="63"/>
      <c r="V169" s="63"/>
      <c r="Y169" s="63"/>
    </row>
    <row r="170" spans="16:25" x14ac:dyDescent="0.2">
      <c r="P170" s="63"/>
      <c r="Q170" s="63"/>
      <c r="R170" s="63"/>
      <c r="S170" s="63"/>
      <c r="T170" s="63"/>
      <c r="U170" s="63"/>
      <c r="V170" s="63"/>
      <c r="Y170" s="63"/>
    </row>
    <row r="171" spans="16:25" x14ac:dyDescent="0.2">
      <c r="P171" s="63"/>
      <c r="Q171" s="63"/>
      <c r="R171" s="63"/>
      <c r="S171" s="63"/>
      <c r="T171" s="63"/>
      <c r="U171" s="63"/>
      <c r="V171" s="63"/>
      <c r="Y171" s="63"/>
    </row>
    <row r="172" spans="16:25" x14ac:dyDescent="0.2">
      <c r="P172" s="63"/>
      <c r="Q172" s="63"/>
      <c r="R172" s="63"/>
      <c r="S172" s="63"/>
      <c r="T172" s="63"/>
      <c r="U172" s="63"/>
      <c r="V172" s="63"/>
      <c r="Y172" s="63"/>
    </row>
    <row r="173" spans="16:25" x14ac:dyDescent="0.2">
      <c r="P173" s="63"/>
      <c r="Q173" s="63"/>
      <c r="R173" s="63"/>
      <c r="S173" s="63"/>
      <c r="T173" s="63"/>
      <c r="U173" s="63"/>
      <c r="V173" s="63"/>
      <c r="Y173" s="63"/>
    </row>
    <row r="174" spans="16:25" x14ac:dyDescent="0.2">
      <c r="P174" s="63"/>
      <c r="Q174" s="63"/>
      <c r="R174" s="63"/>
      <c r="S174" s="63"/>
      <c r="T174" s="63"/>
      <c r="U174" s="63"/>
      <c r="V174" s="63"/>
      <c r="Y174" s="63"/>
    </row>
    <row r="175" spans="16:25" x14ac:dyDescent="0.2">
      <c r="P175" s="63"/>
      <c r="Q175" s="63"/>
      <c r="R175" s="63"/>
      <c r="S175" s="63"/>
      <c r="T175" s="63"/>
      <c r="U175" s="63"/>
      <c r="V175" s="63"/>
      <c r="Y175" s="63"/>
    </row>
    <row r="176" spans="16:25" x14ac:dyDescent="0.2">
      <c r="P176" s="63"/>
      <c r="Q176" s="63"/>
      <c r="R176" s="63"/>
      <c r="S176" s="63"/>
      <c r="T176" s="63"/>
      <c r="U176" s="63"/>
      <c r="V176" s="63"/>
      <c r="Y176" s="63"/>
    </row>
    <row r="177" spans="16:25" x14ac:dyDescent="0.2">
      <c r="P177" s="63"/>
      <c r="Q177" s="63"/>
      <c r="R177" s="63"/>
      <c r="S177" s="63"/>
      <c r="T177" s="63"/>
      <c r="U177" s="63"/>
      <c r="V177" s="63"/>
      <c r="Y177" s="63"/>
    </row>
    <row r="178" spans="16:25" x14ac:dyDescent="0.2">
      <c r="P178" s="63"/>
      <c r="Q178" s="63"/>
      <c r="R178" s="63"/>
      <c r="S178" s="63"/>
      <c r="T178" s="63"/>
      <c r="U178" s="63"/>
      <c r="V178" s="63"/>
      <c r="Y178" s="63"/>
    </row>
    <row r="179" spans="16:25" x14ac:dyDescent="0.2">
      <c r="P179" s="63"/>
      <c r="Q179" s="63"/>
      <c r="R179" s="63"/>
      <c r="S179" s="63"/>
      <c r="T179" s="63"/>
      <c r="U179" s="63"/>
      <c r="V179" s="63"/>
      <c r="Y179" s="63"/>
    </row>
    <row r="180" spans="16:25" x14ac:dyDescent="0.2">
      <c r="P180" s="63"/>
      <c r="Q180" s="63"/>
      <c r="R180" s="63"/>
      <c r="S180" s="63"/>
      <c r="T180" s="63"/>
      <c r="U180" s="63"/>
      <c r="V180" s="63"/>
      <c r="Y180" s="63"/>
    </row>
    <row r="181" spans="16:25" x14ac:dyDescent="0.2">
      <c r="P181" s="63"/>
      <c r="Q181" s="63"/>
      <c r="R181" s="63"/>
      <c r="S181" s="63"/>
      <c r="T181" s="63"/>
      <c r="U181" s="63"/>
      <c r="V181" s="63"/>
      <c r="Y181" s="63"/>
    </row>
    <row r="182" spans="16:25" x14ac:dyDescent="0.2">
      <c r="P182" s="63"/>
      <c r="Q182" s="63"/>
      <c r="R182" s="63"/>
      <c r="S182" s="63"/>
      <c r="T182" s="63"/>
      <c r="U182" s="63"/>
      <c r="V182" s="63"/>
      <c r="Y182" s="63"/>
    </row>
    <row r="183" spans="16:25" x14ac:dyDescent="0.2">
      <c r="P183" s="63"/>
      <c r="Q183" s="63"/>
      <c r="R183" s="63"/>
      <c r="S183" s="63"/>
      <c r="T183" s="63"/>
      <c r="U183" s="63"/>
      <c r="V183" s="63"/>
      <c r="Y183" s="63"/>
    </row>
    <row r="184" spans="16:25" x14ac:dyDescent="0.2">
      <c r="P184" s="63"/>
      <c r="Q184" s="63"/>
      <c r="R184" s="63"/>
      <c r="S184" s="63"/>
      <c r="T184" s="63"/>
      <c r="U184" s="63"/>
      <c r="V184" s="63"/>
      <c r="Y184" s="63"/>
    </row>
    <row r="185" spans="16:25" x14ac:dyDescent="0.2">
      <c r="P185" s="63"/>
      <c r="Q185" s="63"/>
      <c r="R185" s="63"/>
      <c r="S185" s="63"/>
      <c r="T185" s="63"/>
      <c r="U185" s="63"/>
      <c r="V185" s="63"/>
      <c r="Y185" s="63"/>
    </row>
    <row r="186" spans="16:25" x14ac:dyDescent="0.2">
      <c r="P186" s="63"/>
      <c r="Q186" s="63"/>
      <c r="R186" s="63"/>
      <c r="S186" s="63"/>
      <c r="T186" s="63"/>
      <c r="U186" s="63"/>
      <c r="V186" s="63"/>
      <c r="Y186" s="63"/>
    </row>
    <row r="187" spans="16:25" x14ac:dyDescent="0.2">
      <c r="P187" s="63"/>
      <c r="Q187" s="63"/>
      <c r="R187" s="63"/>
      <c r="S187" s="63"/>
      <c r="T187" s="63"/>
      <c r="U187" s="63"/>
      <c r="V187" s="63"/>
      <c r="Y187" s="63"/>
    </row>
    <row r="188" spans="16:25" x14ac:dyDescent="0.2">
      <c r="P188" s="63"/>
      <c r="Q188" s="63"/>
      <c r="R188" s="63"/>
      <c r="S188" s="63"/>
      <c r="T188" s="63"/>
      <c r="U188" s="63"/>
      <c r="V188" s="63"/>
      <c r="Y188" s="63"/>
    </row>
    <row r="189" spans="16:25" x14ac:dyDescent="0.2">
      <c r="P189" s="63"/>
      <c r="Q189" s="63"/>
      <c r="R189" s="63"/>
      <c r="S189" s="63"/>
      <c r="T189" s="63"/>
      <c r="U189" s="63"/>
      <c r="V189" s="63"/>
      <c r="Y189" s="63"/>
    </row>
    <row r="190" spans="16:25" x14ac:dyDescent="0.2">
      <c r="P190" s="63"/>
      <c r="Q190" s="63"/>
      <c r="R190" s="63"/>
      <c r="S190" s="63"/>
      <c r="T190" s="63"/>
      <c r="U190" s="63"/>
      <c r="V190" s="63"/>
      <c r="Y190" s="63"/>
    </row>
    <row r="191" spans="16:25" x14ac:dyDescent="0.2">
      <c r="P191" s="63"/>
      <c r="Q191" s="63"/>
      <c r="R191" s="63"/>
      <c r="S191" s="63"/>
      <c r="T191" s="63"/>
      <c r="U191" s="63"/>
      <c r="V191" s="63"/>
      <c r="Y191" s="63"/>
    </row>
    <row r="192" spans="16:25" x14ac:dyDescent="0.2">
      <c r="P192" s="63"/>
      <c r="Q192" s="63"/>
      <c r="R192" s="63"/>
      <c r="S192" s="63"/>
      <c r="T192" s="63"/>
      <c r="U192" s="63"/>
      <c r="V192" s="63"/>
      <c r="Y192" s="63"/>
    </row>
    <row r="193" spans="16:25" x14ac:dyDescent="0.2">
      <c r="P193" s="63"/>
      <c r="Q193" s="63"/>
      <c r="R193" s="63"/>
      <c r="S193" s="63"/>
      <c r="T193" s="63"/>
      <c r="U193" s="63"/>
      <c r="V193" s="63"/>
      <c r="Y193" s="63"/>
    </row>
    <row r="194" spans="16:25" x14ac:dyDescent="0.2">
      <c r="P194" s="63"/>
      <c r="Q194" s="63"/>
      <c r="R194" s="63"/>
      <c r="S194" s="63"/>
      <c r="T194" s="63"/>
      <c r="U194" s="63"/>
      <c r="V194" s="63"/>
      <c r="Y194" s="63"/>
    </row>
    <row r="195" spans="16:25" x14ac:dyDescent="0.2">
      <c r="P195" s="63"/>
      <c r="Q195" s="63"/>
      <c r="R195" s="63"/>
      <c r="S195" s="63"/>
      <c r="T195" s="63"/>
      <c r="U195" s="63"/>
      <c r="V195" s="63"/>
      <c r="Y195" s="63"/>
    </row>
    <row r="196" spans="16:25" x14ac:dyDescent="0.2">
      <c r="P196" s="63"/>
      <c r="Q196" s="63"/>
      <c r="R196" s="63"/>
      <c r="S196" s="63"/>
      <c r="T196" s="63"/>
      <c r="U196" s="63"/>
      <c r="V196" s="63"/>
      <c r="Y196" s="63"/>
    </row>
    <row r="197" spans="16:25" x14ac:dyDescent="0.2">
      <c r="P197" s="63"/>
      <c r="Q197" s="63"/>
      <c r="R197" s="63"/>
      <c r="S197" s="63"/>
      <c r="T197" s="63"/>
      <c r="U197" s="63"/>
      <c r="V197" s="63"/>
      <c r="Y197" s="63"/>
    </row>
    <row r="198" spans="16:25" x14ac:dyDescent="0.2">
      <c r="P198" s="63"/>
      <c r="Q198" s="63"/>
      <c r="R198" s="63"/>
      <c r="S198" s="63"/>
      <c r="T198" s="63"/>
      <c r="U198" s="63"/>
      <c r="V198" s="63"/>
      <c r="Y198" s="63"/>
    </row>
    <row r="199" spans="16:25" x14ac:dyDescent="0.2">
      <c r="P199" s="63"/>
      <c r="Q199" s="63"/>
      <c r="R199" s="63"/>
      <c r="S199" s="63"/>
      <c r="T199" s="63"/>
      <c r="U199" s="63"/>
      <c r="V199" s="63"/>
      <c r="Y199" s="63"/>
    </row>
    <row r="200" spans="16:25" x14ac:dyDescent="0.2">
      <c r="P200" s="63"/>
      <c r="Q200" s="63"/>
      <c r="R200" s="63"/>
      <c r="S200" s="63"/>
      <c r="T200" s="63"/>
      <c r="U200" s="63"/>
      <c r="V200" s="63"/>
      <c r="Y200" s="63"/>
    </row>
    <row r="201" spans="16:25" x14ac:dyDescent="0.2">
      <c r="P201" s="63"/>
      <c r="Q201" s="63"/>
      <c r="R201" s="63"/>
      <c r="S201" s="63"/>
      <c r="T201" s="63"/>
      <c r="U201" s="63"/>
      <c r="V201" s="63"/>
      <c r="Y201" s="63"/>
    </row>
    <row r="202" spans="16:25" x14ac:dyDescent="0.2">
      <c r="P202" s="63"/>
      <c r="Q202" s="63"/>
      <c r="R202" s="63"/>
      <c r="S202" s="63"/>
      <c r="T202" s="63"/>
      <c r="U202" s="63"/>
      <c r="V202" s="63"/>
      <c r="Y202" s="63"/>
    </row>
    <row r="203" spans="16:25" x14ac:dyDescent="0.2">
      <c r="P203" s="63"/>
      <c r="Q203" s="63"/>
      <c r="R203" s="63"/>
      <c r="S203" s="63"/>
      <c r="T203" s="63"/>
      <c r="U203" s="63"/>
      <c r="V203" s="63"/>
      <c r="Y203" s="63"/>
    </row>
    <row r="204" spans="16:25" x14ac:dyDescent="0.2">
      <c r="P204" s="63"/>
      <c r="Q204" s="63"/>
      <c r="R204" s="63"/>
      <c r="S204" s="63"/>
      <c r="T204" s="63"/>
      <c r="U204" s="63"/>
      <c r="V204" s="63"/>
      <c r="Y204" s="63"/>
    </row>
    <row r="205" spans="16:25" x14ac:dyDescent="0.2">
      <c r="P205" s="63"/>
      <c r="Q205" s="63"/>
      <c r="R205" s="63"/>
      <c r="S205" s="63"/>
      <c r="T205" s="63"/>
      <c r="U205" s="63"/>
      <c r="V205" s="63"/>
      <c r="Y205" s="63"/>
    </row>
    <row r="206" spans="16:25" x14ac:dyDescent="0.2">
      <c r="P206" s="63"/>
      <c r="Q206" s="63"/>
      <c r="R206" s="63"/>
      <c r="S206" s="63"/>
      <c r="T206" s="63"/>
      <c r="U206" s="63"/>
      <c r="V206" s="63"/>
      <c r="Y206" s="63"/>
    </row>
    <row r="207" spans="16:25" x14ac:dyDescent="0.2">
      <c r="P207" s="63"/>
      <c r="Q207" s="63"/>
      <c r="R207" s="63"/>
      <c r="S207" s="63"/>
      <c r="T207" s="63"/>
      <c r="U207" s="63"/>
      <c r="V207" s="63"/>
      <c r="Y207" s="63"/>
    </row>
    <row r="208" spans="16:25" x14ac:dyDescent="0.2">
      <c r="P208" s="63"/>
      <c r="Q208" s="63"/>
      <c r="R208" s="63"/>
      <c r="S208" s="63"/>
      <c r="T208" s="63"/>
      <c r="U208" s="63"/>
      <c r="V208" s="63"/>
      <c r="Y208" s="63"/>
    </row>
    <row r="209" spans="16:25" x14ac:dyDescent="0.2">
      <c r="P209" s="63"/>
      <c r="Q209" s="63"/>
      <c r="R209" s="63"/>
      <c r="S209" s="63"/>
      <c r="T209" s="63"/>
      <c r="U209" s="63"/>
      <c r="V209" s="63"/>
      <c r="Y209" s="63"/>
    </row>
    <row r="210" spans="16:25" x14ac:dyDescent="0.2">
      <c r="P210" s="63"/>
      <c r="Q210" s="63"/>
      <c r="R210" s="63"/>
      <c r="S210" s="63"/>
      <c r="T210" s="63"/>
      <c r="U210" s="63"/>
      <c r="V210" s="63"/>
      <c r="Y210" s="63"/>
    </row>
    <row r="211" spans="16:25" x14ac:dyDescent="0.2">
      <c r="P211" s="63"/>
      <c r="Q211" s="63"/>
      <c r="R211" s="63"/>
      <c r="S211" s="63"/>
      <c r="T211" s="63"/>
      <c r="U211" s="63"/>
      <c r="V211" s="63"/>
      <c r="Y211" s="63"/>
    </row>
    <row r="212" spans="16:25" x14ac:dyDescent="0.2">
      <c r="P212" s="63"/>
      <c r="Q212" s="63"/>
      <c r="R212" s="63"/>
      <c r="S212" s="63"/>
      <c r="T212" s="63"/>
      <c r="U212" s="63"/>
      <c r="V212" s="63"/>
      <c r="Y212" s="63"/>
    </row>
    <row r="213" spans="16:25" x14ac:dyDescent="0.2">
      <c r="P213" s="63"/>
      <c r="Q213" s="63"/>
      <c r="R213" s="63"/>
      <c r="S213" s="63"/>
      <c r="T213" s="63"/>
      <c r="U213" s="63"/>
      <c r="V213" s="63"/>
      <c r="Y213" s="63"/>
    </row>
    <row r="214" spans="16:25" x14ac:dyDescent="0.2">
      <c r="P214" s="63"/>
      <c r="Q214" s="63"/>
      <c r="R214" s="63"/>
      <c r="S214" s="63"/>
      <c r="T214" s="63"/>
      <c r="U214" s="63"/>
      <c r="V214" s="63"/>
      <c r="Y214" s="63"/>
    </row>
    <row r="215" spans="16:25" x14ac:dyDescent="0.2">
      <c r="P215" s="63"/>
      <c r="Q215" s="63"/>
      <c r="R215" s="63"/>
      <c r="S215" s="63"/>
      <c r="T215" s="63"/>
      <c r="U215" s="63"/>
      <c r="V215" s="63"/>
      <c r="Y215" s="63"/>
    </row>
    <row r="216" spans="16:25" x14ac:dyDescent="0.2">
      <c r="P216" s="63"/>
      <c r="Q216" s="63"/>
      <c r="R216" s="63"/>
      <c r="S216" s="63"/>
      <c r="T216" s="63"/>
      <c r="U216" s="63"/>
      <c r="V216" s="63"/>
      <c r="Y216" s="63"/>
    </row>
    <row r="217" spans="16:25" x14ac:dyDescent="0.2">
      <c r="P217" s="63"/>
      <c r="Q217" s="63"/>
      <c r="R217" s="63"/>
      <c r="S217" s="63"/>
      <c r="T217" s="63"/>
      <c r="U217" s="63"/>
      <c r="V217" s="63"/>
      <c r="Y217" s="63"/>
    </row>
    <row r="218" spans="16:25" x14ac:dyDescent="0.2">
      <c r="P218" s="63"/>
      <c r="Q218" s="63"/>
      <c r="R218" s="63"/>
      <c r="S218" s="63"/>
      <c r="T218" s="63"/>
      <c r="U218" s="63"/>
      <c r="V218" s="63"/>
      <c r="Y218" s="63"/>
    </row>
    <row r="219" spans="16:25" x14ac:dyDescent="0.2">
      <c r="P219" s="63"/>
      <c r="Q219" s="63"/>
      <c r="R219" s="63"/>
      <c r="S219" s="63"/>
      <c r="T219" s="63"/>
      <c r="U219" s="63"/>
      <c r="V219" s="63"/>
      <c r="Y219" s="63"/>
    </row>
    <row r="220" spans="16:25" x14ac:dyDescent="0.2">
      <c r="P220" s="63"/>
      <c r="Q220" s="63"/>
      <c r="R220" s="63"/>
      <c r="S220" s="63"/>
      <c r="T220" s="63"/>
      <c r="U220" s="63"/>
      <c r="V220" s="63"/>
      <c r="Y220" s="63"/>
    </row>
    <row r="221" spans="16:25" x14ac:dyDescent="0.2">
      <c r="P221" s="63"/>
      <c r="Q221" s="63"/>
      <c r="R221" s="63"/>
      <c r="S221" s="63"/>
      <c r="T221" s="63"/>
      <c r="U221" s="63"/>
      <c r="V221" s="63"/>
      <c r="Y221" s="63"/>
    </row>
    <row r="222" spans="16:25" x14ac:dyDescent="0.2">
      <c r="P222" s="63"/>
      <c r="Q222" s="63"/>
      <c r="R222" s="63"/>
      <c r="S222" s="63"/>
      <c r="T222" s="63"/>
      <c r="U222" s="63"/>
      <c r="V222" s="63"/>
      <c r="Y222" s="63"/>
    </row>
    <row r="223" spans="16:25" x14ac:dyDescent="0.2">
      <c r="P223" s="63"/>
      <c r="Q223" s="63"/>
      <c r="R223" s="63"/>
      <c r="S223" s="63"/>
      <c r="T223" s="63"/>
      <c r="U223" s="63"/>
      <c r="V223" s="63"/>
      <c r="Y223" s="63"/>
    </row>
    <row r="224" spans="16:25" x14ac:dyDescent="0.2">
      <c r="P224" s="63"/>
      <c r="Q224" s="63"/>
      <c r="R224" s="63"/>
      <c r="S224" s="63"/>
      <c r="T224" s="63"/>
      <c r="U224" s="63"/>
      <c r="V224" s="63"/>
      <c r="Y224" s="63"/>
    </row>
    <row r="225" spans="16:25" x14ac:dyDescent="0.2">
      <c r="P225" s="63"/>
      <c r="Q225" s="63"/>
      <c r="R225" s="63"/>
      <c r="S225" s="63"/>
      <c r="T225" s="63"/>
      <c r="U225" s="63"/>
      <c r="V225" s="63"/>
      <c r="Y225" s="63"/>
    </row>
    <row r="226" spans="16:25" x14ac:dyDescent="0.2">
      <c r="P226" s="63"/>
      <c r="Q226" s="63"/>
      <c r="R226" s="63"/>
      <c r="S226" s="63"/>
      <c r="T226" s="63"/>
      <c r="U226" s="63"/>
      <c r="V226" s="63"/>
      <c r="Y226" s="63"/>
    </row>
    <row r="227" spans="16:25" x14ac:dyDescent="0.2">
      <c r="P227" s="63"/>
      <c r="Q227" s="63"/>
      <c r="R227" s="63"/>
      <c r="S227" s="63"/>
      <c r="T227" s="63"/>
      <c r="U227" s="63"/>
      <c r="V227" s="63"/>
      <c r="Y227" s="63"/>
    </row>
    <row r="228" spans="16:25" x14ac:dyDescent="0.2">
      <c r="P228" s="63"/>
      <c r="Q228" s="63"/>
      <c r="R228" s="63"/>
      <c r="S228" s="63"/>
      <c r="T228" s="63"/>
      <c r="U228" s="63"/>
      <c r="V228" s="63"/>
      <c r="Y228" s="63"/>
    </row>
    <row r="229" spans="16:25" x14ac:dyDescent="0.2">
      <c r="P229" s="63"/>
      <c r="Q229" s="63"/>
      <c r="R229" s="63"/>
      <c r="S229" s="63"/>
      <c r="T229" s="63"/>
      <c r="U229" s="63"/>
      <c r="V229" s="63"/>
      <c r="Y229" s="63"/>
    </row>
    <row r="230" spans="16:25" x14ac:dyDescent="0.2">
      <c r="P230" s="63"/>
      <c r="Q230" s="63"/>
      <c r="R230" s="63"/>
      <c r="S230" s="63"/>
      <c r="T230" s="63"/>
      <c r="U230" s="63"/>
      <c r="V230" s="63"/>
      <c r="Y230" s="63"/>
    </row>
    <row r="231" spans="16:25" x14ac:dyDescent="0.2">
      <c r="P231" s="63"/>
      <c r="Q231" s="63"/>
      <c r="R231" s="63"/>
      <c r="S231" s="63"/>
      <c r="T231" s="63"/>
      <c r="U231" s="63"/>
      <c r="V231" s="63"/>
      <c r="Y231" s="63"/>
    </row>
    <row r="232" spans="16:25" x14ac:dyDescent="0.2">
      <c r="P232" s="63"/>
      <c r="Q232" s="63"/>
      <c r="R232" s="63"/>
      <c r="S232" s="63"/>
      <c r="T232" s="63"/>
      <c r="U232" s="63"/>
      <c r="V232" s="63"/>
      <c r="Y232" s="63"/>
    </row>
    <row r="233" spans="16:25" x14ac:dyDescent="0.2">
      <c r="P233" s="63"/>
      <c r="Q233" s="63"/>
      <c r="R233" s="63"/>
      <c r="S233" s="63"/>
      <c r="T233" s="63"/>
      <c r="U233" s="63"/>
      <c r="V233" s="63"/>
      <c r="Y233" s="63"/>
    </row>
    <row r="234" spans="16:25" x14ac:dyDescent="0.2">
      <c r="P234" s="63"/>
      <c r="Q234" s="63"/>
      <c r="R234" s="63"/>
      <c r="S234" s="63"/>
      <c r="T234" s="63"/>
      <c r="U234" s="63"/>
      <c r="V234" s="63"/>
      <c r="Y234" s="63"/>
    </row>
    <row r="235" spans="16:25" x14ac:dyDescent="0.2">
      <c r="P235" s="63"/>
      <c r="Q235" s="63"/>
      <c r="R235" s="63"/>
      <c r="S235" s="63"/>
      <c r="T235" s="63"/>
      <c r="U235" s="63"/>
      <c r="V235" s="63"/>
      <c r="Y235" s="63"/>
    </row>
    <row r="236" spans="16:25" x14ac:dyDescent="0.2">
      <c r="P236" s="63"/>
      <c r="Q236" s="63"/>
      <c r="R236" s="63"/>
      <c r="S236" s="63"/>
      <c r="T236" s="63"/>
      <c r="U236" s="63"/>
      <c r="V236" s="63"/>
      <c r="Y236" s="63"/>
    </row>
    <row r="237" spans="16:25" x14ac:dyDescent="0.2">
      <c r="P237" s="63"/>
      <c r="Q237" s="63"/>
      <c r="R237" s="63"/>
      <c r="S237" s="63"/>
      <c r="T237" s="63"/>
      <c r="U237" s="63"/>
      <c r="V237" s="63"/>
      <c r="Y237" s="63"/>
    </row>
    <row r="238" spans="16:25" x14ac:dyDescent="0.2">
      <c r="P238" s="63"/>
      <c r="Q238" s="63"/>
      <c r="R238" s="63"/>
      <c r="S238" s="63"/>
      <c r="T238" s="63"/>
      <c r="U238" s="63"/>
      <c r="V238" s="63"/>
      <c r="Y238" s="63"/>
    </row>
    <row r="239" spans="16:25" x14ac:dyDescent="0.2">
      <c r="P239" s="63"/>
      <c r="Q239" s="63"/>
      <c r="R239" s="63"/>
      <c r="S239" s="63"/>
      <c r="T239" s="63"/>
      <c r="U239" s="63"/>
      <c r="V239" s="63"/>
      <c r="Y239" s="63"/>
    </row>
    <row r="240" spans="16:25" x14ac:dyDescent="0.2">
      <c r="P240" s="63"/>
      <c r="Q240" s="63"/>
      <c r="R240" s="63"/>
      <c r="S240" s="63"/>
      <c r="T240" s="63"/>
      <c r="U240" s="63"/>
      <c r="V240" s="63"/>
      <c r="Y240" s="63"/>
    </row>
    <row r="241" spans="16:25" x14ac:dyDescent="0.2">
      <c r="P241" s="63"/>
      <c r="Q241" s="63"/>
      <c r="R241" s="63"/>
      <c r="S241" s="63"/>
      <c r="T241" s="63"/>
      <c r="U241" s="63"/>
      <c r="V241" s="63"/>
      <c r="Y241" s="63"/>
    </row>
    <row r="242" spans="16:25" x14ac:dyDescent="0.2">
      <c r="P242" s="63"/>
      <c r="Q242" s="63"/>
      <c r="R242" s="63"/>
      <c r="S242" s="63"/>
      <c r="T242" s="63"/>
      <c r="U242" s="63"/>
      <c r="V242" s="63"/>
      <c r="Y242" s="63"/>
    </row>
    <row r="243" spans="16:25" x14ac:dyDescent="0.2">
      <c r="P243" s="63"/>
      <c r="Q243" s="63"/>
      <c r="R243" s="63"/>
      <c r="S243" s="63"/>
      <c r="T243" s="63"/>
      <c r="U243" s="63"/>
      <c r="V243" s="63"/>
      <c r="Y243" s="63"/>
    </row>
    <row r="244" spans="16:25" x14ac:dyDescent="0.2">
      <c r="P244" s="63"/>
      <c r="Q244" s="63"/>
      <c r="R244" s="63"/>
      <c r="S244" s="63"/>
      <c r="T244" s="63"/>
      <c r="U244" s="63"/>
      <c r="V244" s="63"/>
      <c r="Y244" s="63"/>
    </row>
    <row r="245" spans="16:25" x14ac:dyDescent="0.2">
      <c r="P245" s="63"/>
      <c r="Q245" s="63"/>
      <c r="R245" s="63"/>
      <c r="S245" s="63"/>
      <c r="T245" s="63"/>
      <c r="U245" s="63"/>
      <c r="V245" s="63"/>
      <c r="Y245" s="63"/>
    </row>
    <row r="246" spans="16:25" x14ac:dyDescent="0.2">
      <c r="P246" s="63"/>
      <c r="Q246" s="63"/>
      <c r="R246" s="63"/>
      <c r="S246" s="63"/>
      <c r="T246" s="63"/>
      <c r="U246" s="63"/>
      <c r="V246" s="63"/>
      <c r="Y246" s="63"/>
    </row>
    <row r="247" spans="16:25" x14ac:dyDescent="0.2">
      <c r="P247" s="63"/>
      <c r="Q247" s="63"/>
      <c r="R247" s="63"/>
      <c r="S247" s="63"/>
      <c r="T247" s="63"/>
      <c r="U247" s="63"/>
      <c r="V247" s="63"/>
      <c r="Y247" s="63"/>
    </row>
    <row r="248" spans="16:25" x14ac:dyDescent="0.2">
      <c r="P248" s="63"/>
      <c r="Q248" s="63"/>
      <c r="R248" s="63"/>
      <c r="S248" s="63"/>
      <c r="T248" s="63"/>
      <c r="U248" s="63"/>
      <c r="V248" s="63"/>
      <c r="Y248" s="63"/>
    </row>
    <row r="249" spans="16:25" x14ac:dyDescent="0.2">
      <c r="P249" s="63"/>
      <c r="Q249" s="63"/>
      <c r="R249" s="63"/>
      <c r="S249" s="63"/>
      <c r="T249" s="63"/>
      <c r="U249" s="63"/>
      <c r="V249" s="63"/>
      <c r="Y249" s="63"/>
    </row>
    <row r="250" spans="16:25" x14ac:dyDescent="0.2">
      <c r="P250" s="63"/>
      <c r="Q250" s="63"/>
      <c r="R250" s="63"/>
      <c r="S250" s="63"/>
      <c r="T250" s="63"/>
      <c r="U250" s="63"/>
      <c r="V250" s="63"/>
      <c r="Y250" s="63"/>
    </row>
    <row r="251" spans="16:25" x14ac:dyDescent="0.2">
      <c r="P251" s="63"/>
      <c r="Q251" s="63"/>
      <c r="R251" s="63"/>
      <c r="S251" s="63"/>
      <c r="T251" s="63"/>
      <c r="U251" s="63"/>
      <c r="V251" s="63"/>
      <c r="Y251" s="63"/>
    </row>
    <row r="252" spans="16:25" x14ac:dyDescent="0.2">
      <c r="P252" s="63"/>
      <c r="Q252" s="63"/>
      <c r="R252" s="63"/>
      <c r="S252" s="63"/>
      <c r="T252" s="63"/>
      <c r="U252" s="63"/>
      <c r="V252" s="63"/>
      <c r="Y252" s="63"/>
    </row>
    <row r="253" spans="16:25" x14ac:dyDescent="0.2">
      <c r="P253" s="63"/>
      <c r="Q253" s="63"/>
      <c r="R253" s="63"/>
      <c r="S253" s="63"/>
      <c r="T253" s="63"/>
      <c r="U253" s="63"/>
      <c r="V253" s="63"/>
      <c r="Y253" s="63"/>
    </row>
    <row r="254" spans="16:25" x14ac:dyDescent="0.2">
      <c r="P254" s="63"/>
      <c r="Q254" s="63"/>
      <c r="R254" s="63"/>
      <c r="S254" s="63"/>
      <c r="T254" s="63"/>
      <c r="U254" s="63"/>
      <c r="V254" s="63"/>
      <c r="Y254" s="63"/>
    </row>
    <row r="255" spans="16:25" x14ac:dyDescent="0.2">
      <c r="P255" s="63"/>
      <c r="Q255" s="63"/>
      <c r="R255" s="63"/>
      <c r="S255" s="63"/>
      <c r="T255" s="63"/>
      <c r="U255" s="63"/>
      <c r="V255" s="63"/>
      <c r="Y255" s="63"/>
    </row>
    <row r="256" spans="16:25" x14ac:dyDescent="0.2">
      <c r="P256" s="63"/>
      <c r="Q256" s="63"/>
      <c r="R256" s="63"/>
      <c r="S256" s="63"/>
      <c r="T256" s="63"/>
      <c r="U256" s="63"/>
      <c r="V256" s="63"/>
      <c r="Y256" s="63"/>
    </row>
    <row r="257" spans="16:25" x14ac:dyDescent="0.2">
      <c r="P257" s="63"/>
      <c r="Q257" s="63"/>
      <c r="R257" s="63"/>
      <c r="S257" s="63"/>
      <c r="T257" s="63"/>
      <c r="U257" s="63"/>
      <c r="V257" s="63"/>
      <c r="Y257" s="63"/>
    </row>
    <row r="258" spans="16:25" x14ac:dyDescent="0.2">
      <c r="P258" s="63"/>
      <c r="Q258" s="63"/>
      <c r="R258" s="63"/>
      <c r="S258" s="63"/>
      <c r="T258" s="63"/>
      <c r="U258" s="63"/>
      <c r="V258" s="63"/>
      <c r="Y258" s="63"/>
    </row>
    <row r="259" spans="16:25" x14ac:dyDescent="0.2">
      <c r="P259" s="63"/>
      <c r="Q259" s="63"/>
      <c r="R259" s="63"/>
      <c r="S259" s="63"/>
      <c r="T259" s="63"/>
      <c r="U259" s="63"/>
      <c r="V259" s="63"/>
      <c r="Y259" s="63"/>
    </row>
    <row r="260" spans="16:25" x14ac:dyDescent="0.2">
      <c r="P260" s="63"/>
      <c r="Q260" s="63"/>
      <c r="R260" s="63"/>
      <c r="S260" s="63"/>
      <c r="T260" s="63"/>
      <c r="U260" s="63"/>
      <c r="V260" s="63"/>
      <c r="Y260" s="63"/>
    </row>
    <row r="261" spans="16:25" x14ac:dyDescent="0.2">
      <c r="P261" s="63"/>
      <c r="Q261" s="63"/>
      <c r="R261" s="63"/>
      <c r="S261" s="63"/>
      <c r="T261" s="63"/>
      <c r="U261" s="63"/>
      <c r="V261" s="63"/>
      <c r="Y261" s="63"/>
    </row>
    <row r="262" spans="16:25" x14ac:dyDescent="0.2">
      <c r="P262" s="63"/>
      <c r="Q262" s="63"/>
      <c r="R262" s="63"/>
      <c r="S262" s="63"/>
      <c r="T262" s="63"/>
      <c r="U262" s="63"/>
      <c r="V262" s="63"/>
      <c r="Y262" s="63"/>
    </row>
    <row r="263" spans="16:25" x14ac:dyDescent="0.2">
      <c r="P263" s="63"/>
      <c r="Q263" s="63"/>
      <c r="R263" s="63"/>
      <c r="S263" s="63"/>
      <c r="T263" s="63"/>
      <c r="U263" s="63"/>
      <c r="V263" s="63"/>
      <c r="Y263" s="63"/>
    </row>
    <row r="264" spans="16:25" x14ac:dyDescent="0.2">
      <c r="P264" s="63"/>
      <c r="Q264" s="63"/>
      <c r="R264" s="63"/>
      <c r="S264" s="63"/>
      <c r="T264" s="63"/>
      <c r="U264" s="63"/>
      <c r="V264" s="63"/>
      <c r="Y264" s="63"/>
    </row>
    <row r="265" spans="16:25" x14ac:dyDescent="0.2">
      <c r="P265" s="63"/>
      <c r="Q265" s="63"/>
      <c r="R265" s="63"/>
      <c r="S265" s="63"/>
      <c r="T265" s="63"/>
      <c r="U265" s="63"/>
      <c r="V265" s="63"/>
      <c r="Y265" s="63"/>
    </row>
    <row r="266" spans="16:25" x14ac:dyDescent="0.2">
      <c r="P266" s="63"/>
      <c r="Q266" s="63"/>
      <c r="R266" s="63"/>
      <c r="S266" s="63"/>
      <c r="T266" s="63"/>
      <c r="U266" s="63"/>
      <c r="V266" s="63"/>
      <c r="Y266" s="63"/>
    </row>
    <row r="267" spans="16:25" x14ac:dyDescent="0.2">
      <c r="P267" s="63"/>
      <c r="Q267" s="63"/>
      <c r="R267" s="63"/>
      <c r="S267" s="63"/>
      <c r="T267" s="63"/>
      <c r="U267" s="63"/>
      <c r="V267" s="63"/>
      <c r="Y267" s="63"/>
    </row>
    <row r="268" spans="16:25" x14ac:dyDescent="0.2">
      <c r="P268" s="63"/>
      <c r="Q268" s="63"/>
      <c r="R268" s="63"/>
      <c r="S268" s="63"/>
      <c r="T268" s="63"/>
      <c r="U268" s="63"/>
      <c r="V268" s="63"/>
      <c r="Y268" s="63"/>
    </row>
    <row r="269" spans="16:25" x14ac:dyDescent="0.2">
      <c r="P269" s="63"/>
      <c r="Q269" s="63"/>
      <c r="R269" s="63"/>
      <c r="S269" s="63"/>
      <c r="T269" s="63"/>
      <c r="U269" s="63"/>
      <c r="V269" s="63"/>
      <c r="Y269" s="63"/>
    </row>
    <row r="270" spans="16:25" x14ac:dyDescent="0.2">
      <c r="P270" s="63"/>
      <c r="Q270" s="63"/>
      <c r="R270" s="63"/>
      <c r="S270" s="63"/>
      <c r="T270" s="63"/>
      <c r="U270" s="63"/>
      <c r="V270" s="63"/>
      <c r="Y270" s="63"/>
    </row>
    <row r="271" spans="16:25" x14ac:dyDescent="0.2">
      <c r="P271" s="63"/>
      <c r="Q271" s="63"/>
      <c r="R271" s="63"/>
      <c r="S271" s="63"/>
      <c r="T271" s="63"/>
      <c r="U271" s="63"/>
      <c r="V271" s="63"/>
      <c r="Y271" s="63"/>
    </row>
    <row r="272" spans="16:25" x14ac:dyDescent="0.2">
      <c r="P272" s="63"/>
      <c r="Q272" s="63"/>
      <c r="R272" s="63"/>
      <c r="S272" s="63"/>
      <c r="T272" s="63"/>
      <c r="U272" s="63"/>
      <c r="V272" s="63"/>
      <c r="Y272" s="63"/>
    </row>
    <row r="273" spans="16:25" x14ac:dyDescent="0.2">
      <c r="P273" s="63"/>
      <c r="Q273" s="63"/>
      <c r="R273" s="63"/>
      <c r="S273" s="63"/>
      <c r="T273" s="63"/>
      <c r="U273" s="63"/>
      <c r="V273" s="63"/>
      <c r="Y273" s="63"/>
    </row>
    <row r="274" spans="16:25" x14ac:dyDescent="0.2">
      <c r="P274" s="63"/>
      <c r="Q274" s="63"/>
      <c r="R274" s="63"/>
      <c r="S274" s="63"/>
      <c r="T274" s="63"/>
      <c r="U274" s="63"/>
      <c r="V274" s="63"/>
      <c r="Y274" s="63"/>
    </row>
    <row r="275" spans="16:25" x14ac:dyDescent="0.2">
      <c r="P275" s="63"/>
      <c r="Q275" s="63"/>
      <c r="R275" s="63"/>
      <c r="S275" s="63"/>
      <c r="T275" s="63"/>
      <c r="U275" s="63"/>
      <c r="V275" s="63"/>
      <c r="Y275" s="63"/>
    </row>
    <row r="276" spans="16:25" x14ac:dyDescent="0.2">
      <c r="P276" s="63"/>
      <c r="Q276" s="63"/>
      <c r="R276" s="63"/>
      <c r="S276" s="63"/>
      <c r="T276" s="63"/>
      <c r="U276" s="63"/>
      <c r="V276" s="63"/>
      <c r="Y276" s="63"/>
    </row>
    <row r="277" spans="16:25" x14ac:dyDescent="0.2">
      <c r="P277" s="63"/>
      <c r="Q277" s="63"/>
      <c r="R277" s="63"/>
      <c r="S277" s="63"/>
      <c r="T277" s="63"/>
      <c r="U277" s="63"/>
      <c r="V277" s="63"/>
      <c r="Y277" s="63"/>
    </row>
    <row r="278" spans="16:25" x14ac:dyDescent="0.2">
      <c r="P278" s="63"/>
      <c r="Q278" s="63"/>
      <c r="R278" s="63"/>
      <c r="S278" s="63"/>
      <c r="T278" s="63"/>
      <c r="U278" s="63"/>
      <c r="V278" s="63"/>
      <c r="Y278" s="63"/>
    </row>
    <row r="279" spans="16:25" x14ac:dyDescent="0.2">
      <c r="P279" s="63"/>
      <c r="Q279" s="63"/>
      <c r="R279" s="63"/>
      <c r="S279" s="63"/>
      <c r="T279" s="63"/>
      <c r="U279" s="63"/>
      <c r="V279" s="63"/>
      <c r="Y279" s="63"/>
    </row>
    <row r="280" spans="16:25" x14ac:dyDescent="0.2">
      <c r="P280" s="63"/>
      <c r="Q280" s="63"/>
      <c r="R280" s="63"/>
      <c r="S280" s="63"/>
      <c r="T280" s="63"/>
      <c r="U280" s="63"/>
      <c r="V280" s="63"/>
      <c r="Y280" s="63"/>
    </row>
    <row r="281" spans="16:25" x14ac:dyDescent="0.2">
      <c r="P281" s="63"/>
      <c r="Q281" s="63"/>
      <c r="R281" s="63"/>
      <c r="S281" s="63"/>
      <c r="T281" s="63"/>
      <c r="U281" s="63"/>
      <c r="V281" s="63"/>
      <c r="Y281" s="63"/>
    </row>
    <row r="282" spans="16:25" x14ac:dyDescent="0.2">
      <c r="P282" s="63"/>
      <c r="Q282" s="63"/>
      <c r="R282" s="63"/>
      <c r="S282" s="63"/>
      <c r="T282" s="63"/>
      <c r="U282" s="63"/>
      <c r="V282" s="63"/>
      <c r="Y282" s="63"/>
    </row>
    <row r="283" spans="16:25" x14ac:dyDescent="0.2">
      <c r="P283" s="63"/>
      <c r="Q283" s="63"/>
      <c r="R283" s="63"/>
      <c r="S283" s="63"/>
      <c r="T283" s="63"/>
      <c r="U283" s="63"/>
      <c r="V283" s="63"/>
      <c r="Y283" s="63"/>
    </row>
    <row r="284" spans="16:25" x14ac:dyDescent="0.2">
      <c r="P284" s="63"/>
      <c r="Q284" s="63"/>
      <c r="R284" s="63"/>
      <c r="S284" s="63"/>
      <c r="T284" s="63"/>
      <c r="U284" s="63"/>
      <c r="V284" s="63"/>
      <c r="Y284" s="63"/>
    </row>
    <row r="285" spans="16:25" x14ac:dyDescent="0.2">
      <c r="P285" s="63"/>
      <c r="Q285" s="63"/>
      <c r="R285" s="63"/>
      <c r="S285" s="63"/>
      <c r="T285" s="63"/>
      <c r="U285" s="63"/>
      <c r="V285" s="63"/>
      <c r="Y285" s="63"/>
    </row>
    <row r="286" spans="16:25" x14ac:dyDescent="0.2">
      <c r="P286" s="63"/>
      <c r="Q286" s="63"/>
      <c r="R286" s="63"/>
      <c r="S286" s="63"/>
      <c r="T286" s="63"/>
      <c r="U286" s="63"/>
      <c r="V286" s="63"/>
      <c r="Y286" s="63"/>
    </row>
    <row r="287" spans="16:25" x14ac:dyDescent="0.2">
      <c r="P287" s="63"/>
      <c r="Q287" s="63"/>
      <c r="R287" s="63"/>
      <c r="S287" s="63"/>
      <c r="T287" s="63"/>
      <c r="U287" s="63"/>
      <c r="V287" s="63"/>
      <c r="Y287" s="63"/>
    </row>
    <row r="288" spans="16:25" x14ac:dyDescent="0.2">
      <c r="P288" s="63"/>
      <c r="Q288" s="63"/>
      <c r="R288" s="63"/>
      <c r="S288" s="63"/>
      <c r="T288" s="63"/>
      <c r="U288" s="63"/>
      <c r="V288" s="63"/>
      <c r="Y288" s="63"/>
    </row>
    <row r="289" spans="16:25" x14ac:dyDescent="0.2">
      <c r="P289" s="63"/>
      <c r="Q289" s="63"/>
      <c r="R289" s="63"/>
      <c r="S289" s="63"/>
      <c r="T289" s="63"/>
      <c r="U289" s="63"/>
      <c r="V289" s="63"/>
      <c r="Y289" s="63"/>
    </row>
    <row r="290" spans="16:25" x14ac:dyDescent="0.2">
      <c r="P290" s="63"/>
      <c r="Q290" s="63"/>
      <c r="R290" s="63"/>
      <c r="S290" s="63"/>
      <c r="T290" s="63"/>
      <c r="U290" s="63"/>
      <c r="V290" s="63"/>
      <c r="Y290" s="63"/>
    </row>
    <row r="291" spans="16:25" x14ac:dyDescent="0.2">
      <c r="P291" s="63"/>
      <c r="Q291" s="63"/>
      <c r="R291" s="63"/>
      <c r="S291" s="63"/>
      <c r="T291" s="63"/>
      <c r="U291" s="63"/>
      <c r="V291" s="63"/>
      <c r="Y291" s="63"/>
    </row>
    <row r="292" spans="16:25" x14ac:dyDescent="0.2">
      <c r="P292" s="63"/>
      <c r="Q292" s="63"/>
      <c r="R292" s="63"/>
      <c r="S292" s="63"/>
      <c r="T292" s="63"/>
      <c r="U292" s="63"/>
      <c r="V292" s="63"/>
      <c r="Y292" s="63"/>
    </row>
    <row r="293" spans="16:25" x14ac:dyDescent="0.2">
      <c r="P293" s="63"/>
      <c r="Q293" s="63"/>
      <c r="R293" s="63"/>
      <c r="S293" s="63"/>
      <c r="T293" s="63"/>
      <c r="U293" s="63"/>
      <c r="V293" s="63"/>
      <c r="Y293" s="63"/>
    </row>
    <row r="294" spans="16:25" x14ac:dyDescent="0.2">
      <c r="P294" s="63"/>
      <c r="Q294" s="63"/>
      <c r="R294" s="63"/>
      <c r="S294" s="63"/>
      <c r="T294" s="63"/>
      <c r="U294" s="63"/>
      <c r="V294" s="63"/>
      <c r="Y294" s="63"/>
    </row>
    <row r="295" spans="16:25" x14ac:dyDescent="0.2">
      <c r="P295" s="63"/>
      <c r="Q295" s="63"/>
      <c r="R295" s="63"/>
      <c r="S295" s="63"/>
      <c r="T295" s="63"/>
      <c r="U295" s="63"/>
      <c r="V295" s="63"/>
      <c r="Y295" s="63"/>
    </row>
    <row r="296" spans="16:25" x14ac:dyDescent="0.2">
      <c r="P296" s="63"/>
      <c r="Q296" s="63"/>
      <c r="R296" s="63"/>
      <c r="S296" s="63"/>
      <c r="T296" s="63"/>
      <c r="U296" s="63"/>
      <c r="V296" s="63"/>
      <c r="Y296" s="63"/>
    </row>
    <row r="297" spans="16:25" x14ac:dyDescent="0.2">
      <c r="P297" s="63"/>
      <c r="Q297" s="63"/>
      <c r="R297" s="63"/>
      <c r="S297" s="63"/>
      <c r="T297" s="63"/>
      <c r="U297" s="63"/>
      <c r="V297" s="63"/>
      <c r="Y297" s="63"/>
    </row>
    <row r="298" spans="16:25" x14ac:dyDescent="0.2">
      <c r="P298" s="63"/>
      <c r="Q298" s="63"/>
      <c r="R298" s="63"/>
      <c r="S298" s="63"/>
      <c r="T298" s="63"/>
      <c r="U298" s="63"/>
      <c r="V298" s="63"/>
      <c r="Y298" s="63"/>
    </row>
    <row r="299" spans="16:25" x14ac:dyDescent="0.2">
      <c r="P299" s="63"/>
      <c r="Q299" s="63"/>
      <c r="R299" s="63"/>
      <c r="S299" s="63"/>
      <c r="T299" s="63"/>
      <c r="U299" s="63"/>
      <c r="V299" s="63"/>
      <c r="Y299" s="63"/>
    </row>
    <row r="300" spans="16:25" x14ac:dyDescent="0.2">
      <c r="P300" s="63"/>
      <c r="Q300" s="63"/>
      <c r="R300" s="63"/>
      <c r="S300" s="63"/>
      <c r="T300" s="63"/>
      <c r="U300" s="63"/>
      <c r="V300" s="63"/>
      <c r="Y300" s="63"/>
    </row>
    <row r="301" spans="16:25" x14ac:dyDescent="0.2">
      <c r="P301" s="63"/>
      <c r="Q301" s="63"/>
      <c r="R301" s="63"/>
      <c r="S301" s="63"/>
      <c r="T301" s="63"/>
      <c r="U301" s="63"/>
      <c r="V301" s="63"/>
      <c r="Y301" s="63"/>
    </row>
    <row r="302" spans="16:25" x14ac:dyDescent="0.2">
      <c r="P302" s="63"/>
      <c r="Q302" s="63"/>
      <c r="R302" s="63"/>
      <c r="S302" s="63"/>
      <c r="T302" s="63"/>
      <c r="U302" s="63"/>
      <c r="V302" s="63"/>
      <c r="Y302" s="63"/>
    </row>
    <row r="303" spans="16:25" x14ac:dyDescent="0.2">
      <c r="P303" s="63"/>
      <c r="Q303" s="63"/>
      <c r="R303" s="63"/>
      <c r="S303" s="63"/>
      <c r="T303" s="63"/>
      <c r="U303" s="63"/>
      <c r="V303" s="63"/>
      <c r="Y303" s="63"/>
    </row>
    <row r="304" spans="16:25" x14ac:dyDescent="0.2">
      <c r="P304" s="63"/>
      <c r="Q304" s="63"/>
      <c r="R304" s="63"/>
      <c r="S304" s="63"/>
      <c r="T304" s="63"/>
      <c r="U304" s="63"/>
      <c r="V304" s="63"/>
      <c r="Y304" s="63"/>
    </row>
    <row r="305" spans="16:25" x14ac:dyDescent="0.2">
      <c r="P305" s="63"/>
      <c r="Q305" s="63"/>
      <c r="R305" s="63"/>
      <c r="S305" s="63"/>
      <c r="T305" s="63"/>
      <c r="U305" s="63"/>
      <c r="V305" s="63"/>
      <c r="Y305" s="63"/>
    </row>
    <row r="306" spans="16:25" x14ac:dyDescent="0.2">
      <c r="P306" s="63"/>
      <c r="Q306" s="63"/>
      <c r="R306" s="63"/>
      <c r="S306" s="63"/>
      <c r="T306" s="63"/>
      <c r="U306" s="63"/>
      <c r="V306" s="63"/>
      <c r="Y306" s="63"/>
    </row>
    <row r="307" spans="16:25" x14ac:dyDescent="0.2">
      <c r="P307" s="63"/>
      <c r="Q307" s="63"/>
      <c r="R307" s="63"/>
      <c r="S307" s="63"/>
      <c r="T307" s="63"/>
      <c r="U307" s="63"/>
      <c r="V307" s="63"/>
      <c r="Y307" s="63"/>
    </row>
    <row r="308" spans="16:25" x14ac:dyDescent="0.2">
      <c r="P308" s="63"/>
      <c r="Q308" s="63"/>
      <c r="R308" s="63"/>
      <c r="S308" s="63"/>
      <c r="T308" s="63"/>
      <c r="U308" s="63"/>
      <c r="V308" s="63"/>
      <c r="Y308" s="63"/>
    </row>
    <row r="309" spans="16:25" x14ac:dyDescent="0.2">
      <c r="P309" s="63"/>
      <c r="Q309" s="63"/>
      <c r="R309" s="63"/>
      <c r="S309" s="63"/>
      <c r="T309" s="63"/>
      <c r="U309" s="63"/>
      <c r="V309" s="63"/>
      <c r="Y309" s="63"/>
    </row>
    <row r="310" spans="16:25" x14ac:dyDescent="0.2">
      <c r="P310" s="63"/>
      <c r="Q310" s="63"/>
      <c r="R310" s="63"/>
      <c r="S310" s="63"/>
      <c r="T310" s="63"/>
      <c r="U310" s="63"/>
      <c r="V310" s="63"/>
      <c r="Y310" s="63"/>
    </row>
    <row r="311" spans="16:25" x14ac:dyDescent="0.2">
      <c r="P311" s="63"/>
      <c r="Q311" s="63"/>
      <c r="R311" s="63"/>
      <c r="S311" s="63"/>
      <c r="T311" s="63"/>
      <c r="U311" s="63"/>
      <c r="V311" s="63"/>
      <c r="Y311" s="63"/>
    </row>
    <row r="312" spans="16:25" x14ac:dyDescent="0.2">
      <c r="P312" s="63"/>
      <c r="Q312" s="63"/>
      <c r="R312" s="63"/>
      <c r="S312" s="63"/>
      <c r="T312" s="63"/>
      <c r="U312" s="63"/>
      <c r="V312" s="63"/>
      <c r="Y312" s="63"/>
    </row>
    <row r="313" spans="16:25" x14ac:dyDescent="0.2">
      <c r="P313" s="63"/>
      <c r="Q313" s="63"/>
      <c r="R313" s="63"/>
      <c r="S313" s="63"/>
      <c r="T313" s="63"/>
      <c r="U313" s="63"/>
      <c r="V313" s="63"/>
      <c r="Y313" s="63"/>
    </row>
    <row r="314" spans="16:25" x14ac:dyDescent="0.2">
      <c r="P314" s="63"/>
      <c r="Q314" s="63"/>
      <c r="R314" s="63"/>
      <c r="S314" s="63"/>
      <c r="T314" s="63"/>
      <c r="U314" s="63"/>
      <c r="V314" s="63"/>
      <c r="Y314" s="63"/>
    </row>
    <row r="315" spans="16:25" x14ac:dyDescent="0.2">
      <c r="P315" s="63"/>
      <c r="Q315" s="63"/>
      <c r="R315" s="63"/>
      <c r="S315" s="63"/>
      <c r="T315" s="63"/>
      <c r="U315" s="63"/>
      <c r="V315" s="63"/>
      <c r="Y315" s="63"/>
    </row>
    <row r="316" spans="16:25" x14ac:dyDescent="0.2">
      <c r="P316" s="63"/>
      <c r="Q316" s="63"/>
      <c r="R316" s="63"/>
      <c r="S316" s="63"/>
      <c r="T316" s="63"/>
      <c r="U316" s="63"/>
      <c r="V316" s="63"/>
      <c r="Y316" s="63"/>
    </row>
    <row r="317" spans="16:25" x14ac:dyDescent="0.2">
      <c r="P317" s="63"/>
      <c r="Q317" s="63"/>
      <c r="R317" s="63"/>
      <c r="S317" s="63"/>
      <c r="T317" s="63"/>
      <c r="U317" s="63"/>
      <c r="V317" s="63"/>
      <c r="Y317" s="63"/>
    </row>
    <row r="318" spans="16:25" x14ac:dyDescent="0.2">
      <c r="P318" s="63"/>
      <c r="Q318" s="63"/>
      <c r="R318" s="63"/>
      <c r="S318" s="63"/>
      <c r="T318" s="63"/>
      <c r="U318" s="63"/>
      <c r="V318" s="63"/>
      <c r="Y318" s="63"/>
    </row>
    <row r="319" spans="16:25" x14ac:dyDescent="0.2">
      <c r="P319" s="63"/>
      <c r="Q319" s="63"/>
      <c r="R319" s="63"/>
      <c r="S319" s="63"/>
      <c r="T319" s="63"/>
      <c r="U319" s="63"/>
      <c r="V319" s="63"/>
      <c r="Y319" s="63"/>
    </row>
    <row r="320" spans="16:25" x14ac:dyDescent="0.2">
      <c r="P320" s="63"/>
      <c r="Q320" s="63"/>
      <c r="R320" s="63"/>
      <c r="S320" s="63"/>
      <c r="T320" s="63"/>
      <c r="U320" s="63"/>
      <c r="V320" s="63"/>
      <c r="Y320" s="63"/>
    </row>
    <row r="321" spans="16:25" x14ac:dyDescent="0.2">
      <c r="P321" s="63"/>
      <c r="Q321" s="63"/>
      <c r="R321" s="63"/>
      <c r="S321" s="63"/>
      <c r="T321" s="63"/>
      <c r="U321" s="63"/>
      <c r="V321" s="63"/>
      <c r="Y321" s="63"/>
    </row>
    <row r="322" spans="16:25" x14ac:dyDescent="0.2">
      <c r="P322" s="63"/>
      <c r="Q322" s="63"/>
      <c r="R322" s="63"/>
      <c r="S322" s="63"/>
      <c r="T322" s="63"/>
      <c r="U322" s="63"/>
      <c r="V322" s="63"/>
      <c r="Y322" s="63"/>
    </row>
    <row r="323" spans="16:25" x14ac:dyDescent="0.2">
      <c r="P323" s="63"/>
      <c r="Q323" s="63"/>
      <c r="R323" s="63"/>
      <c r="S323" s="63"/>
      <c r="T323" s="63"/>
      <c r="U323" s="63"/>
      <c r="V323" s="63"/>
      <c r="Y323" s="63"/>
    </row>
    <row r="324" spans="16:25" x14ac:dyDescent="0.2">
      <c r="P324" s="63"/>
      <c r="Q324" s="63"/>
      <c r="R324" s="63"/>
      <c r="S324" s="63"/>
      <c r="T324" s="63"/>
      <c r="U324" s="63"/>
      <c r="V324" s="63"/>
      <c r="Y324" s="63"/>
    </row>
    <row r="325" spans="16:25" x14ac:dyDescent="0.2">
      <c r="P325" s="63"/>
      <c r="Q325" s="63"/>
      <c r="R325" s="63"/>
      <c r="S325" s="63"/>
      <c r="T325" s="63"/>
      <c r="U325" s="63"/>
      <c r="V325" s="63"/>
      <c r="Y325" s="63"/>
    </row>
    <row r="326" spans="16:25" x14ac:dyDescent="0.2">
      <c r="P326" s="63"/>
      <c r="Q326" s="63"/>
      <c r="R326" s="63"/>
      <c r="S326" s="63"/>
      <c r="T326" s="63"/>
      <c r="U326" s="63"/>
      <c r="V326" s="63"/>
      <c r="Y326" s="63"/>
    </row>
    <row r="327" spans="16:25" x14ac:dyDescent="0.2">
      <c r="P327" s="63"/>
      <c r="Q327" s="63"/>
      <c r="R327" s="63"/>
      <c r="S327" s="63"/>
      <c r="T327" s="63"/>
      <c r="U327" s="63"/>
      <c r="V327" s="63"/>
      <c r="Y327" s="63"/>
    </row>
    <row r="328" spans="16:25" x14ac:dyDescent="0.2">
      <c r="P328" s="63"/>
      <c r="Q328" s="63"/>
      <c r="R328" s="63"/>
      <c r="S328" s="63"/>
      <c r="T328" s="63"/>
      <c r="U328" s="63"/>
      <c r="V328" s="63"/>
      <c r="Y328" s="63"/>
    </row>
    <row r="329" spans="16:25" x14ac:dyDescent="0.2">
      <c r="P329" s="63"/>
      <c r="Q329" s="63"/>
      <c r="R329" s="63"/>
      <c r="S329" s="63"/>
      <c r="T329" s="63"/>
      <c r="U329" s="63"/>
      <c r="V329" s="63"/>
      <c r="Y329" s="63"/>
    </row>
    <row r="330" spans="16:25" x14ac:dyDescent="0.2">
      <c r="P330" s="63"/>
      <c r="Q330" s="63"/>
      <c r="R330" s="63"/>
      <c r="S330" s="63"/>
      <c r="T330" s="63"/>
      <c r="U330" s="63"/>
      <c r="V330" s="63"/>
      <c r="Y330" s="63"/>
    </row>
    <row r="331" spans="16:25" x14ac:dyDescent="0.2">
      <c r="P331" s="63"/>
      <c r="Q331" s="63"/>
      <c r="R331" s="63"/>
      <c r="S331" s="63"/>
      <c r="T331" s="63"/>
      <c r="U331" s="63"/>
      <c r="V331" s="63"/>
      <c r="Y331" s="63"/>
    </row>
    <row r="332" spans="16:25" x14ac:dyDescent="0.2">
      <c r="P332" s="63"/>
      <c r="Q332" s="63"/>
      <c r="R332" s="63"/>
      <c r="S332" s="63"/>
      <c r="T332" s="63"/>
      <c r="U332" s="63"/>
      <c r="V332" s="63"/>
      <c r="Y332" s="63"/>
    </row>
    <row r="333" spans="16:25" x14ac:dyDescent="0.2">
      <c r="P333" s="63"/>
      <c r="Q333" s="63"/>
      <c r="R333" s="63"/>
      <c r="S333" s="63"/>
      <c r="T333" s="63"/>
      <c r="U333" s="63"/>
      <c r="V333" s="63"/>
      <c r="Y333" s="63"/>
    </row>
    <row r="334" spans="16:25" x14ac:dyDescent="0.2">
      <c r="P334" s="63"/>
      <c r="Q334" s="63"/>
      <c r="R334" s="63"/>
      <c r="S334" s="63"/>
      <c r="T334" s="63"/>
      <c r="U334" s="63"/>
      <c r="V334" s="63"/>
      <c r="Y334" s="63"/>
    </row>
    <row r="335" spans="16:25" x14ac:dyDescent="0.2">
      <c r="P335" s="63"/>
      <c r="Q335" s="63"/>
      <c r="R335" s="63"/>
      <c r="S335" s="63"/>
      <c r="T335" s="63"/>
      <c r="U335" s="63"/>
      <c r="V335" s="63"/>
      <c r="Y335" s="63"/>
    </row>
    <row r="336" spans="16:25" x14ac:dyDescent="0.2">
      <c r="P336" s="63"/>
      <c r="Q336" s="63"/>
      <c r="R336" s="63"/>
      <c r="S336" s="63"/>
      <c r="T336" s="63"/>
      <c r="U336" s="63"/>
      <c r="V336" s="63"/>
      <c r="Y336" s="63"/>
    </row>
    <row r="337" spans="16:25" x14ac:dyDescent="0.2">
      <c r="P337" s="63"/>
      <c r="Q337" s="63"/>
      <c r="R337" s="63"/>
      <c r="S337" s="63"/>
      <c r="T337" s="63"/>
      <c r="U337" s="63"/>
      <c r="V337" s="63"/>
      <c r="Y337" s="63"/>
    </row>
    <row r="338" spans="16:25" x14ac:dyDescent="0.2">
      <c r="P338" s="63"/>
      <c r="Q338" s="63"/>
      <c r="R338" s="63"/>
      <c r="S338" s="63"/>
      <c r="T338" s="63"/>
      <c r="U338" s="63"/>
      <c r="V338" s="63"/>
      <c r="Y338" s="63"/>
    </row>
    <row r="339" spans="16:25" x14ac:dyDescent="0.2">
      <c r="P339" s="63"/>
      <c r="Q339" s="63"/>
      <c r="R339" s="63"/>
      <c r="S339" s="63"/>
      <c r="T339" s="63"/>
      <c r="U339" s="63"/>
      <c r="V339" s="63"/>
      <c r="Y339" s="63"/>
    </row>
    <row r="340" spans="16:25" x14ac:dyDescent="0.2">
      <c r="P340" s="63"/>
      <c r="Q340" s="63"/>
      <c r="R340" s="63"/>
      <c r="S340" s="63"/>
      <c r="T340" s="63"/>
      <c r="U340" s="63"/>
      <c r="V340" s="63"/>
      <c r="Y340" s="63"/>
    </row>
    <row r="341" spans="16:25" x14ac:dyDescent="0.2">
      <c r="P341" s="63"/>
      <c r="Q341" s="63"/>
      <c r="R341" s="63"/>
      <c r="S341" s="63"/>
      <c r="T341" s="63"/>
      <c r="U341" s="63"/>
      <c r="V341" s="63"/>
      <c r="Y341" s="63"/>
    </row>
    <row r="342" spans="16:25" x14ac:dyDescent="0.2">
      <c r="P342" s="63"/>
      <c r="Q342" s="63"/>
      <c r="R342" s="63"/>
      <c r="S342" s="63"/>
      <c r="T342" s="63"/>
      <c r="U342" s="63"/>
      <c r="V342" s="63"/>
      <c r="Y342" s="63"/>
    </row>
    <row r="343" spans="16:25" x14ac:dyDescent="0.2">
      <c r="P343" s="63"/>
      <c r="Q343" s="63"/>
      <c r="R343" s="63"/>
      <c r="S343" s="63"/>
      <c r="T343" s="63"/>
      <c r="U343" s="63"/>
      <c r="V343" s="63"/>
      <c r="Y343" s="63"/>
    </row>
    <row r="344" spans="16:25" x14ac:dyDescent="0.2">
      <c r="P344" s="63"/>
      <c r="Q344" s="63"/>
      <c r="R344" s="63"/>
      <c r="S344" s="63"/>
      <c r="T344" s="63"/>
      <c r="U344" s="63"/>
      <c r="V344" s="63"/>
      <c r="Y344" s="63"/>
    </row>
    <row r="345" spans="16:25" x14ac:dyDescent="0.2">
      <c r="P345" s="63"/>
      <c r="Q345" s="63"/>
      <c r="R345" s="63"/>
      <c r="S345" s="63"/>
      <c r="T345" s="63"/>
      <c r="U345" s="63"/>
      <c r="V345" s="63"/>
      <c r="Y345" s="63"/>
    </row>
    <row r="346" spans="16:25" x14ac:dyDescent="0.2">
      <c r="P346" s="63"/>
      <c r="Q346" s="63"/>
      <c r="R346" s="63"/>
      <c r="S346" s="63"/>
      <c r="T346" s="63"/>
      <c r="U346" s="63"/>
      <c r="V346" s="63"/>
      <c r="Y346" s="63"/>
    </row>
    <row r="347" spans="16:25" x14ac:dyDescent="0.2">
      <c r="P347" s="63"/>
      <c r="Q347" s="63"/>
      <c r="R347" s="63"/>
      <c r="S347" s="63"/>
      <c r="T347" s="63"/>
      <c r="U347" s="63"/>
      <c r="V347" s="63"/>
      <c r="Y347" s="63"/>
    </row>
    <row r="348" spans="16:25" x14ac:dyDescent="0.2">
      <c r="P348" s="63"/>
      <c r="Q348" s="63"/>
      <c r="R348" s="63"/>
      <c r="S348" s="63"/>
      <c r="T348" s="63"/>
      <c r="U348" s="63"/>
      <c r="V348" s="63"/>
      <c r="Y348" s="63"/>
    </row>
    <row r="349" spans="16:25" x14ac:dyDescent="0.2">
      <c r="P349" s="63"/>
      <c r="Q349" s="63"/>
      <c r="R349" s="63"/>
      <c r="S349" s="63"/>
      <c r="T349" s="63"/>
      <c r="U349" s="63"/>
      <c r="V349" s="63"/>
      <c r="Y349" s="63"/>
    </row>
    <row r="350" spans="16:25" x14ac:dyDescent="0.2">
      <c r="P350" s="63"/>
      <c r="Q350" s="63"/>
      <c r="R350" s="63"/>
      <c r="S350" s="63"/>
      <c r="T350" s="63"/>
      <c r="U350" s="63"/>
      <c r="V350" s="63"/>
      <c r="Y350" s="63"/>
    </row>
    <row r="351" spans="16:25" x14ac:dyDescent="0.2">
      <c r="P351" s="63"/>
      <c r="Q351" s="63"/>
      <c r="R351" s="63"/>
      <c r="S351" s="63"/>
      <c r="T351" s="63"/>
      <c r="U351" s="63"/>
      <c r="V351" s="63"/>
      <c r="Y351" s="63"/>
    </row>
    <row r="352" spans="16:25" x14ac:dyDescent="0.2">
      <c r="P352" s="63"/>
      <c r="Q352" s="63"/>
      <c r="R352" s="63"/>
      <c r="S352" s="63"/>
      <c r="T352" s="63"/>
      <c r="U352" s="63"/>
      <c r="V352" s="63"/>
      <c r="Y352" s="63"/>
    </row>
    <row r="353" spans="16:25" x14ac:dyDescent="0.2">
      <c r="P353" s="63"/>
      <c r="Q353" s="63"/>
      <c r="R353" s="63"/>
      <c r="S353" s="63"/>
      <c r="T353" s="63"/>
      <c r="U353" s="63"/>
      <c r="V353" s="63"/>
      <c r="Y353" s="63"/>
    </row>
    <row r="354" spans="16:25" x14ac:dyDescent="0.2">
      <c r="P354" s="63"/>
      <c r="Q354" s="63"/>
      <c r="R354" s="63"/>
      <c r="S354" s="63"/>
      <c r="T354" s="63"/>
      <c r="U354" s="63"/>
      <c r="V354" s="63"/>
      <c r="Y354" s="63"/>
    </row>
    <row r="355" spans="16:25" x14ac:dyDescent="0.2">
      <c r="P355" s="63"/>
      <c r="Q355" s="63"/>
      <c r="R355" s="63"/>
      <c r="S355" s="63"/>
      <c r="T355" s="63"/>
      <c r="U355" s="63"/>
      <c r="V355" s="63"/>
      <c r="Y355" s="63"/>
    </row>
    <row r="356" spans="16:25" x14ac:dyDescent="0.2">
      <c r="P356" s="63"/>
      <c r="Q356" s="63"/>
      <c r="R356" s="63"/>
      <c r="S356" s="63"/>
      <c r="T356" s="63"/>
      <c r="U356" s="63"/>
      <c r="V356" s="63"/>
      <c r="Y356" s="63"/>
    </row>
    <row r="357" spans="16:25" x14ac:dyDescent="0.2">
      <c r="P357" s="63"/>
      <c r="Q357" s="63"/>
      <c r="R357" s="63"/>
      <c r="S357" s="63"/>
      <c r="T357" s="63"/>
      <c r="U357" s="63"/>
      <c r="V357" s="63"/>
      <c r="Y357" s="63"/>
    </row>
    <row r="358" spans="16:25" x14ac:dyDescent="0.2">
      <c r="P358" s="63"/>
      <c r="Q358" s="63"/>
      <c r="R358" s="63"/>
      <c r="S358" s="63"/>
      <c r="T358" s="63"/>
      <c r="U358" s="63"/>
      <c r="V358" s="63"/>
      <c r="Y358" s="63"/>
    </row>
    <row r="359" spans="16:25" x14ac:dyDescent="0.2">
      <c r="P359" s="63"/>
      <c r="Q359" s="63"/>
      <c r="R359" s="63"/>
      <c r="S359" s="63"/>
      <c r="T359" s="63"/>
      <c r="U359" s="63"/>
      <c r="V359" s="63"/>
      <c r="Y359" s="63"/>
    </row>
    <row r="360" spans="16:25" x14ac:dyDescent="0.2">
      <c r="P360" s="63"/>
      <c r="Q360" s="63"/>
      <c r="R360" s="63"/>
      <c r="S360" s="63"/>
      <c r="T360" s="63"/>
      <c r="U360" s="63"/>
      <c r="V360" s="63"/>
      <c r="Y360" s="63"/>
    </row>
    <row r="361" spans="16:25" x14ac:dyDescent="0.2">
      <c r="P361" s="63"/>
      <c r="Q361" s="63"/>
      <c r="R361" s="63"/>
      <c r="S361" s="63"/>
      <c r="T361" s="63"/>
      <c r="U361" s="63"/>
      <c r="V361" s="63"/>
      <c r="Y361" s="63"/>
    </row>
    <row r="362" spans="16:25" x14ac:dyDescent="0.2">
      <c r="P362" s="63"/>
      <c r="Q362" s="63"/>
      <c r="R362" s="63"/>
      <c r="S362" s="63"/>
      <c r="T362" s="63"/>
      <c r="U362" s="63"/>
      <c r="V362" s="63"/>
      <c r="Y362" s="63"/>
    </row>
    <row r="363" spans="16:25" x14ac:dyDescent="0.2">
      <c r="P363" s="63"/>
      <c r="Q363" s="63"/>
      <c r="R363" s="63"/>
      <c r="S363" s="63"/>
      <c r="T363" s="63"/>
      <c r="U363" s="63"/>
      <c r="V363" s="63"/>
      <c r="Y363" s="63"/>
    </row>
    <row r="364" spans="16:25" x14ac:dyDescent="0.2">
      <c r="P364" s="63"/>
      <c r="Q364" s="63"/>
      <c r="R364" s="63"/>
      <c r="S364" s="63"/>
      <c r="T364" s="63"/>
      <c r="U364" s="63"/>
      <c r="V364" s="63"/>
      <c r="Y364" s="63"/>
    </row>
    <row r="365" spans="16:25" x14ac:dyDescent="0.2">
      <c r="P365" s="63"/>
      <c r="Q365" s="63"/>
      <c r="R365" s="63"/>
      <c r="S365" s="63"/>
      <c r="T365" s="63"/>
      <c r="U365" s="63"/>
      <c r="V365" s="63"/>
      <c r="Y365" s="63"/>
    </row>
    <row r="366" spans="16:25" x14ac:dyDescent="0.2">
      <c r="P366" s="63"/>
      <c r="Q366" s="63"/>
      <c r="R366" s="63"/>
      <c r="S366" s="63"/>
      <c r="T366" s="63"/>
      <c r="U366" s="63"/>
      <c r="V366" s="63"/>
      <c r="Y366" s="63"/>
    </row>
    <row r="367" spans="16:25" x14ac:dyDescent="0.2">
      <c r="P367" s="63"/>
      <c r="Q367" s="63"/>
      <c r="R367" s="63"/>
      <c r="S367" s="63"/>
      <c r="T367" s="63"/>
      <c r="U367" s="63"/>
      <c r="V367" s="63"/>
      <c r="Y367" s="63"/>
    </row>
    <row r="368" spans="16:25" x14ac:dyDescent="0.2">
      <c r="P368" s="63"/>
      <c r="Q368" s="63"/>
      <c r="R368" s="63"/>
      <c r="S368" s="63"/>
      <c r="T368" s="63"/>
      <c r="U368" s="63"/>
      <c r="V368" s="63"/>
      <c r="Y368" s="63"/>
    </row>
    <row r="369" spans="16:25" x14ac:dyDescent="0.2">
      <c r="P369" s="63"/>
      <c r="Q369" s="63"/>
      <c r="R369" s="63"/>
      <c r="S369" s="63"/>
      <c r="T369" s="63"/>
      <c r="U369" s="63"/>
      <c r="V369" s="63"/>
      <c r="Y369" s="63"/>
    </row>
    <row r="370" spans="16:25" x14ac:dyDescent="0.2">
      <c r="P370" s="63"/>
      <c r="Q370" s="63"/>
      <c r="R370" s="63"/>
      <c r="S370" s="63"/>
      <c r="T370" s="63"/>
      <c r="U370" s="63"/>
      <c r="V370" s="63"/>
      <c r="Y370" s="63"/>
    </row>
    <row r="371" spans="16:25" x14ac:dyDescent="0.2">
      <c r="P371" s="63"/>
      <c r="Q371" s="63"/>
      <c r="R371" s="63"/>
      <c r="S371" s="63"/>
      <c r="T371" s="63"/>
      <c r="U371" s="63"/>
      <c r="V371" s="63"/>
      <c r="Y371" s="63"/>
    </row>
    <row r="372" spans="16:25" x14ac:dyDescent="0.2">
      <c r="P372" s="63"/>
      <c r="Q372" s="63"/>
      <c r="R372" s="63"/>
      <c r="S372" s="63"/>
      <c r="T372" s="63"/>
      <c r="U372" s="63"/>
      <c r="V372" s="63"/>
      <c r="Y372" s="63"/>
    </row>
    <row r="373" spans="16:25" x14ac:dyDescent="0.2">
      <c r="P373" s="63"/>
      <c r="Q373" s="63"/>
      <c r="R373" s="63"/>
      <c r="S373" s="63"/>
      <c r="T373" s="63"/>
      <c r="U373" s="63"/>
      <c r="V373" s="63"/>
      <c r="Y373" s="63"/>
    </row>
    <row r="374" spans="16:25" x14ac:dyDescent="0.2">
      <c r="P374" s="63"/>
      <c r="Q374" s="63"/>
      <c r="R374" s="63"/>
      <c r="S374" s="63"/>
      <c r="T374" s="63"/>
      <c r="U374" s="63"/>
      <c r="V374" s="63"/>
      <c r="Y374" s="63"/>
    </row>
    <row r="375" spans="16:25" x14ac:dyDescent="0.2">
      <c r="P375" s="63"/>
      <c r="Q375" s="63"/>
      <c r="R375" s="63"/>
      <c r="S375" s="63"/>
      <c r="T375" s="63"/>
      <c r="U375" s="63"/>
      <c r="V375" s="63"/>
      <c r="Y375" s="63"/>
    </row>
    <row r="376" spans="16:25" x14ac:dyDescent="0.2">
      <c r="P376" s="63"/>
      <c r="Q376" s="63"/>
      <c r="R376" s="63"/>
      <c r="S376" s="63"/>
      <c r="T376" s="63"/>
      <c r="U376" s="63"/>
      <c r="V376" s="63"/>
      <c r="Y376" s="63"/>
    </row>
    <row r="377" spans="16:25" x14ac:dyDescent="0.2">
      <c r="P377" s="63"/>
      <c r="Q377" s="63"/>
      <c r="R377" s="63"/>
      <c r="S377" s="63"/>
      <c r="T377" s="63"/>
      <c r="U377" s="63"/>
      <c r="V377" s="63"/>
      <c r="Y377" s="63"/>
    </row>
    <row r="378" spans="16:25" x14ac:dyDescent="0.2">
      <c r="P378" s="63"/>
      <c r="Q378" s="63"/>
      <c r="R378" s="63"/>
      <c r="S378" s="63"/>
      <c r="T378" s="63"/>
      <c r="U378" s="63"/>
      <c r="V378" s="63"/>
      <c r="Y378" s="63"/>
    </row>
    <row r="379" spans="16:25" x14ac:dyDescent="0.2">
      <c r="P379" s="63"/>
      <c r="Q379" s="63"/>
      <c r="R379" s="63"/>
      <c r="S379" s="63"/>
      <c r="T379" s="63"/>
      <c r="U379" s="63"/>
      <c r="V379" s="63"/>
      <c r="Y379" s="63"/>
    </row>
    <row r="380" spans="16:25" x14ac:dyDescent="0.2">
      <c r="P380" s="63"/>
      <c r="Q380" s="63"/>
      <c r="R380" s="63"/>
      <c r="S380" s="63"/>
      <c r="T380" s="63"/>
      <c r="U380" s="63"/>
      <c r="V380" s="63"/>
      <c r="Y380" s="63"/>
    </row>
    <row r="381" spans="16:25" x14ac:dyDescent="0.2">
      <c r="P381" s="63"/>
      <c r="Q381" s="63"/>
      <c r="R381" s="63"/>
      <c r="S381" s="63"/>
      <c r="T381" s="63"/>
      <c r="U381" s="63"/>
      <c r="V381" s="63"/>
      <c r="Y381" s="63"/>
    </row>
    <row r="382" spans="16:25" x14ac:dyDescent="0.2">
      <c r="P382" s="63"/>
      <c r="Q382" s="63"/>
      <c r="R382" s="63"/>
      <c r="S382" s="63"/>
      <c r="T382" s="63"/>
      <c r="U382" s="63"/>
      <c r="V382" s="63"/>
      <c r="Y382" s="63"/>
    </row>
    <row r="383" spans="16:25" x14ac:dyDescent="0.2">
      <c r="P383" s="63"/>
      <c r="Q383" s="63"/>
      <c r="R383" s="63"/>
      <c r="S383" s="63"/>
      <c r="T383" s="63"/>
      <c r="U383" s="63"/>
      <c r="V383" s="63"/>
      <c r="Y383" s="63"/>
    </row>
    <row r="384" spans="16:25" x14ac:dyDescent="0.2">
      <c r="P384" s="63"/>
      <c r="Q384" s="63"/>
      <c r="R384" s="63"/>
      <c r="S384" s="63"/>
      <c r="T384" s="63"/>
      <c r="U384" s="63"/>
      <c r="V384" s="63"/>
      <c r="Y384" s="63"/>
    </row>
    <row r="385" spans="16:25" x14ac:dyDescent="0.2">
      <c r="P385" s="63"/>
      <c r="Q385" s="63"/>
      <c r="R385" s="63"/>
      <c r="S385" s="63"/>
      <c r="T385" s="63"/>
      <c r="U385" s="63"/>
      <c r="V385" s="63"/>
      <c r="Y385" s="63"/>
    </row>
    <row r="386" spans="16:25" x14ac:dyDescent="0.2">
      <c r="P386" s="63"/>
      <c r="Q386" s="63"/>
      <c r="R386" s="63"/>
      <c r="S386" s="63"/>
      <c r="T386" s="63"/>
      <c r="U386" s="63"/>
      <c r="V386" s="63"/>
      <c r="Y386" s="63"/>
    </row>
    <row r="387" spans="16:25" x14ac:dyDescent="0.2">
      <c r="P387" s="63"/>
      <c r="Q387" s="63"/>
      <c r="R387" s="63"/>
      <c r="S387" s="63"/>
      <c r="T387" s="63"/>
      <c r="U387" s="63"/>
      <c r="V387" s="63"/>
      <c r="Y387" s="63"/>
    </row>
    <row r="388" spans="16:25" x14ac:dyDescent="0.2">
      <c r="P388" s="63"/>
      <c r="Q388" s="63"/>
      <c r="R388" s="63"/>
      <c r="S388" s="63"/>
      <c r="T388" s="63"/>
      <c r="U388" s="63"/>
      <c r="V388" s="63"/>
      <c r="Y388" s="63"/>
    </row>
    <row r="389" spans="16:25" x14ac:dyDescent="0.2">
      <c r="P389" s="63"/>
      <c r="Q389" s="63"/>
      <c r="R389" s="63"/>
      <c r="S389" s="63"/>
      <c r="T389" s="63"/>
      <c r="U389" s="63"/>
      <c r="V389" s="63"/>
      <c r="Y389" s="63"/>
    </row>
    <row r="390" spans="16:25" x14ac:dyDescent="0.2">
      <c r="P390" s="63"/>
      <c r="Q390" s="63"/>
      <c r="R390" s="63"/>
      <c r="S390" s="63"/>
      <c r="T390" s="63"/>
      <c r="U390" s="63"/>
      <c r="V390" s="63"/>
      <c r="Y390" s="63"/>
    </row>
    <row r="391" spans="16:25" x14ac:dyDescent="0.2">
      <c r="P391" s="63"/>
      <c r="Q391" s="63"/>
      <c r="R391" s="63"/>
      <c r="S391" s="63"/>
      <c r="T391" s="63"/>
      <c r="U391" s="63"/>
      <c r="V391" s="63"/>
      <c r="Y391" s="63"/>
    </row>
    <row r="392" spans="16:25" x14ac:dyDescent="0.2">
      <c r="P392" s="63"/>
      <c r="Q392" s="63"/>
      <c r="R392" s="63"/>
      <c r="S392" s="63"/>
      <c r="T392" s="63"/>
      <c r="U392" s="63"/>
      <c r="V392" s="63"/>
      <c r="Y392" s="63"/>
    </row>
    <row r="393" spans="16:25" x14ac:dyDescent="0.2">
      <c r="P393" s="63"/>
      <c r="Q393" s="63"/>
      <c r="R393" s="63"/>
      <c r="S393" s="63"/>
      <c r="T393" s="63"/>
      <c r="U393" s="63"/>
      <c r="V393" s="63"/>
      <c r="Y393" s="63"/>
    </row>
    <row r="394" spans="16:25" x14ac:dyDescent="0.2">
      <c r="P394" s="63"/>
      <c r="Q394" s="63"/>
      <c r="R394" s="63"/>
      <c r="S394" s="63"/>
      <c r="T394" s="63"/>
      <c r="U394" s="63"/>
      <c r="V394" s="63"/>
      <c r="Y394" s="63"/>
    </row>
    <row r="395" spans="16:25" x14ac:dyDescent="0.2">
      <c r="P395" s="63"/>
      <c r="Q395" s="63"/>
      <c r="R395" s="63"/>
      <c r="S395" s="63"/>
      <c r="T395" s="63"/>
      <c r="U395" s="63"/>
      <c r="V395" s="63"/>
      <c r="Y395" s="63"/>
    </row>
    <row r="396" spans="16:25" x14ac:dyDescent="0.2">
      <c r="P396" s="63"/>
      <c r="Q396" s="63"/>
      <c r="R396" s="63"/>
      <c r="S396" s="63"/>
      <c r="T396" s="63"/>
      <c r="U396" s="63"/>
      <c r="V396" s="63"/>
      <c r="Y396" s="63"/>
    </row>
    <row r="397" spans="16:25" x14ac:dyDescent="0.2">
      <c r="P397" s="63"/>
      <c r="Q397" s="63"/>
      <c r="R397" s="63"/>
      <c r="S397" s="63"/>
      <c r="T397" s="63"/>
      <c r="U397" s="63"/>
      <c r="V397" s="63"/>
      <c r="Y397" s="63"/>
    </row>
    <row r="398" spans="16:25" x14ac:dyDescent="0.2">
      <c r="P398" s="63"/>
      <c r="Q398" s="63"/>
      <c r="R398" s="63"/>
      <c r="S398" s="63"/>
      <c r="T398" s="63"/>
      <c r="U398" s="63"/>
      <c r="V398" s="63"/>
      <c r="Y398" s="63"/>
    </row>
    <row r="399" spans="16:25" x14ac:dyDescent="0.2">
      <c r="P399" s="63"/>
      <c r="Q399" s="63"/>
      <c r="R399" s="63"/>
      <c r="S399" s="63"/>
      <c r="T399" s="63"/>
      <c r="U399" s="63"/>
      <c r="V399" s="63"/>
      <c r="Y399" s="63"/>
    </row>
    <row r="400" spans="16:25" x14ac:dyDescent="0.2">
      <c r="P400" s="63"/>
      <c r="Q400" s="63"/>
      <c r="R400" s="63"/>
      <c r="S400" s="63"/>
      <c r="T400" s="63"/>
      <c r="U400" s="63"/>
      <c r="V400" s="63"/>
      <c r="Y400" s="63"/>
    </row>
    <row r="401" spans="16:25" x14ac:dyDescent="0.2">
      <c r="P401" s="63"/>
      <c r="Q401" s="63"/>
      <c r="R401" s="63"/>
      <c r="S401" s="63"/>
      <c r="T401" s="63"/>
      <c r="U401" s="63"/>
      <c r="V401" s="63"/>
      <c r="Y401" s="63"/>
    </row>
    <row r="402" spans="16:25" x14ac:dyDescent="0.2">
      <c r="P402" s="63"/>
      <c r="Q402" s="63"/>
      <c r="R402" s="63"/>
      <c r="S402" s="63"/>
      <c r="T402" s="63"/>
      <c r="U402" s="63"/>
      <c r="V402" s="63"/>
      <c r="Y402" s="63"/>
    </row>
    <row r="403" spans="16:25" x14ac:dyDescent="0.2">
      <c r="P403" s="63"/>
      <c r="Q403" s="63"/>
      <c r="R403" s="63"/>
      <c r="S403" s="63"/>
      <c r="T403" s="63"/>
      <c r="U403" s="63"/>
      <c r="V403" s="63"/>
      <c r="Y403" s="63"/>
    </row>
    <row r="404" spans="16:25" x14ac:dyDescent="0.2">
      <c r="P404" s="63"/>
      <c r="Q404" s="63"/>
      <c r="R404" s="63"/>
      <c r="S404" s="63"/>
      <c r="T404" s="63"/>
      <c r="U404" s="63"/>
      <c r="V404" s="63"/>
      <c r="Y404" s="63"/>
    </row>
    <row r="405" spans="16:25" x14ac:dyDescent="0.2">
      <c r="P405" s="63"/>
      <c r="Q405" s="63"/>
      <c r="R405" s="63"/>
      <c r="S405" s="63"/>
      <c r="T405" s="63"/>
      <c r="U405" s="63"/>
      <c r="V405" s="63"/>
      <c r="Y405" s="63"/>
    </row>
    <row r="406" spans="16:25" x14ac:dyDescent="0.2">
      <c r="P406" s="63"/>
      <c r="Q406" s="63"/>
      <c r="R406" s="63"/>
      <c r="S406" s="63"/>
      <c r="T406" s="63"/>
      <c r="U406" s="63"/>
      <c r="V406" s="63"/>
      <c r="Y406" s="63"/>
    </row>
    <row r="407" spans="16:25" x14ac:dyDescent="0.2">
      <c r="P407" s="63"/>
      <c r="Q407" s="63"/>
      <c r="R407" s="63"/>
      <c r="S407" s="63"/>
      <c r="T407" s="63"/>
      <c r="U407" s="63"/>
      <c r="V407" s="63"/>
      <c r="Y407" s="63"/>
    </row>
    <row r="408" spans="16:25" x14ac:dyDescent="0.2">
      <c r="P408" s="63"/>
      <c r="Q408" s="63"/>
      <c r="R408" s="63"/>
      <c r="S408" s="63"/>
      <c r="T408" s="63"/>
      <c r="U408" s="63"/>
      <c r="V408" s="63"/>
      <c r="Y408" s="63"/>
    </row>
    <row r="409" spans="16:25" x14ac:dyDescent="0.2">
      <c r="P409" s="63"/>
      <c r="Q409" s="63"/>
      <c r="R409" s="63"/>
      <c r="S409" s="63"/>
      <c r="T409" s="63"/>
      <c r="U409" s="63"/>
      <c r="V409" s="63"/>
      <c r="Y409" s="63"/>
    </row>
    <row r="410" spans="16:25" x14ac:dyDescent="0.2">
      <c r="P410" s="63"/>
      <c r="Q410" s="63"/>
      <c r="R410" s="63"/>
      <c r="S410" s="63"/>
      <c r="T410" s="63"/>
      <c r="U410" s="63"/>
      <c r="V410" s="63"/>
      <c r="Y410" s="63"/>
    </row>
    <row r="411" spans="16:25" x14ac:dyDescent="0.2">
      <c r="P411" s="63"/>
      <c r="Q411" s="63"/>
      <c r="R411" s="63"/>
      <c r="S411" s="63"/>
      <c r="T411" s="63"/>
      <c r="U411" s="63"/>
      <c r="V411" s="63"/>
      <c r="Y411" s="63"/>
    </row>
    <row r="412" spans="16:25" x14ac:dyDescent="0.2">
      <c r="P412" s="63"/>
      <c r="Q412" s="63"/>
      <c r="R412" s="63"/>
      <c r="S412" s="63"/>
      <c r="T412" s="63"/>
      <c r="U412" s="63"/>
      <c r="V412" s="63"/>
      <c r="Y412" s="63"/>
    </row>
    <row r="413" spans="16:25" x14ac:dyDescent="0.2">
      <c r="P413" s="63"/>
      <c r="Q413" s="63"/>
      <c r="R413" s="63"/>
      <c r="S413" s="63"/>
      <c r="T413" s="63"/>
      <c r="U413" s="63"/>
      <c r="V413" s="63"/>
      <c r="Y413" s="63"/>
    </row>
    <row r="414" spans="16:25" x14ac:dyDescent="0.2">
      <c r="P414" s="63"/>
      <c r="Q414" s="63"/>
      <c r="R414" s="63"/>
      <c r="S414" s="63"/>
      <c r="T414" s="63"/>
      <c r="U414" s="63"/>
      <c r="V414" s="63"/>
      <c r="Y414" s="63"/>
    </row>
    <row r="415" spans="16:25" x14ac:dyDescent="0.2">
      <c r="P415" s="63"/>
      <c r="Q415" s="63"/>
      <c r="R415" s="63"/>
      <c r="S415" s="63"/>
      <c r="T415" s="63"/>
      <c r="U415" s="63"/>
      <c r="V415" s="63"/>
      <c r="Y415" s="63"/>
    </row>
    <row r="416" spans="16:25" x14ac:dyDescent="0.2">
      <c r="P416" s="63"/>
      <c r="Q416" s="63"/>
      <c r="R416" s="63"/>
      <c r="S416" s="63"/>
      <c r="T416" s="63"/>
      <c r="U416" s="63"/>
      <c r="V416" s="63"/>
      <c r="Y416" s="63"/>
    </row>
    <row r="417" spans="16:25" x14ac:dyDescent="0.2">
      <c r="P417" s="63"/>
      <c r="Q417" s="63"/>
      <c r="R417" s="63"/>
      <c r="S417" s="63"/>
      <c r="T417" s="63"/>
      <c r="U417" s="63"/>
      <c r="V417" s="63"/>
      <c r="Y417" s="63"/>
    </row>
    <row r="418" spans="16:25" x14ac:dyDescent="0.2">
      <c r="P418" s="63"/>
      <c r="Q418" s="63"/>
      <c r="R418" s="63"/>
      <c r="S418" s="63"/>
      <c r="T418" s="63"/>
      <c r="U418" s="63"/>
      <c r="V418" s="63"/>
      <c r="Y418" s="63"/>
    </row>
    <row r="419" spans="16:25" x14ac:dyDescent="0.2">
      <c r="P419" s="63"/>
      <c r="Q419" s="63"/>
      <c r="R419" s="63"/>
      <c r="S419" s="63"/>
      <c r="T419" s="63"/>
      <c r="U419" s="63"/>
      <c r="V419" s="63"/>
      <c r="Y419" s="63"/>
    </row>
    <row r="420" spans="16:25" x14ac:dyDescent="0.2">
      <c r="P420" s="63"/>
      <c r="Q420" s="63"/>
      <c r="R420" s="63"/>
      <c r="S420" s="63"/>
      <c r="T420" s="63"/>
      <c r="U420" s="63"/>
      <c r="V420" s="63"/>
      <c r="Y420" s="63"/>
    </row>
    <row r="421" spans="16:25" x14ac:dyDescent="0.2">
      <c r="P421" s="63"/>
      <c r="Q421" s="63"/>
      <c r="R421" s="63"/>
      <c r="S421" s="63"/>
      <c r="T421" s="63"/>
      <c r="U421" s="63"/>
      <c r="V421" s="63"/>
      <c r="Y421" s="63"/>
    </row>
    <row r="422" spans="16:25" x14ac:dyDescent="0.2">
      <c r="P422" s="63"/>
      <c r="Q422" s="63"/>
      <c r="R422" s="63"/>
      <c r="S422" s="63"/>
      <c r="T422" s="63"/>
      <c r="U422" s="63"/>
      <c r="V422" s="63"/>
      <c r="Y422" s="63"/>
    </row>
    <row r="423" spans="16:25" x14ac:dyDescent="0.2">
      <c r="P423" s="63"/>
      <c r="Q423" s="63"/>
      <c r="R423" s="63"/>
      <c r="S423" s="63"/>
      <c r="T423" s="63"/>
      <c r="U423" s="63"/>
      <c r="V423" s="63"/>
      <c r="Y423" s="63"/>
    </row>
    <row r="424" spans="16:25" x14ac:dyDescent="0.2">
      <c r="P424" s="63"/>
      <c r="Q424" s="63"/>
      <c r="R424" s="63"/>
      <c r="S424" s="63"/>
      <c r="T424" s="63"/>
      <c r="U424" s="63"/>
      <c r="V424" s="63"/>
      <c r="Y424" s="63"/>
    </row>
    <row r="425" spans="16:25" x14ac:dyDescent="0.2">
      <c r="P425" s="63"/>
      <c r="Q425" s="63"/>
      <c r="R425" s="63"/>
      <c r="S425" s="63"/>
      <c r="T425" s="63"/>
      <c r="U425" s="63"/>
      <c r="V425" s="63"/>
      <c r="Y425" s="63"/>
    </row>
    <row r="426" spans="16:25" x14ac:dyDescent="0.2">
      <c r="P426" s="63"/>
      <c r="Q426" s="63"/>
      <c r="R426" s="63"/>
      <c r="S426" s="63"/>
      <c r="T426" s="63"/>
      <c r="U426" s="63"/>
      <c r="V426" s="63"/>
      <c r="Y426" s="63"/>
    </row>
    <row r="427" spans="16:25" x14ac:dyDescent="0.2">
      <c r="P427" s="63"/>
      <c r="Q427" s="63"/>
      <c r="R427" s="63"/>
      <c r="S427" s="63"/>
      <c r="T427" s="63"/>
      <c r="U427" s="63"/>
      <c r="V427" s="63"/>
      <c r="Y427" s="63"/>
    </row>
    <row r="428" spans="16:25" x14ac:dyDescent="0.2">
      <c r="P428" s="63"/>
      <c r="Q428" s="63"/>
      <c r="R428" s="63"/>
      <c r="S428" s="63"/>
      <c r="T428" s="63"/>
      <c r="U428" s="63"/>
      <c r="V428" s="63"/>
      <c r="Y428" s="63"/>
    </row>
    <row r="429" spans="16:25" x14ac:dyDescent="0.2">
      <c r="P429" s="63"/>
      <c r="Q429" s="63"/>
      <c r="R429" s="63"/>
      <c r="S429" s="63"/>
      <c r="T429" s="63"/>
      <c r="U429" s="63"/>
      <c r="V429" s="63"/>
      <c r="Y429" s="63"/>
    </row>
    <row r="430" spans="16:25" x14ac:dyDescent="0.2">
      <c r="P430" s="63"/>
      <c r="Q430" s="63"/>
      <c r="R430" s="63"/>
      <c r="S430" s="63"/>
      <c r="T430" s="63"/>
      <c r="U430" s="63"/>
      <c r="V430" s="63"/>
      <c r="Y430" s="63"/>
    </row>
    <row r="431" spans="16:25" x14ac:dyDescent="0.2">
      <c r="P431" s="63"/>
      <c r="Q431" s="63"/>
      <c r="R431" s="63"/>
      <c r="S431" s="63"/>
      <c r="T431" s="63"/>
      <c r="U431" s="63"/>
      <c r="V431" s="63"/>
      <c r="Y431" s="63"/>
    </row>
    <row r="432" spans="16:25" x14ac:dyDescent="0.2">
      <c r="P432" s="63"/>
      <c r="Q432" s="63"/>
      <c r="R432" s="63"/>
      <c r="S432" s="63"/>
      <c r="T432" s="63"/>
      <c r="U432" s="63"/>
      <c r="V432" s="63"/>
      <c r="Y432" s="63"/>
    </row>
    <row r="433" spans="16:25" x14ac:dyDescent="0.2">
      <c r="P433" s="63"/>
      <c r="Q433" s="63"/>
      <c r="R433" s="63"/>
      <c r="S433" s="63"/>
      <c r="T433" s="63"/>
      <c r="U433" s="63"/>
      <c r="V433" s="63"/>
      <c r="Y433" s="63"/>
    </row>
    <row r="434" spans="16:25" x14ac:dyDescent="0.2">
      <c r="P434" s="63"/>
      <c r="Q434" s="63"/>
      <c r="R434" s="63"/>
      <c r="S434" s="63"/>
      <c r="T434" s="63"/>
      <c r="U434" s="63"/>
      <c r="V434" s="63"/>
      <c r="Y434" s="63"/>
    </row>
    <row r="435" spans="16:25" x14ac:dyDescent="0.2">
      <c r="P435" s="63"/>
      <c r="Q435" s="63"/>
      <c r="R435" s="63"/>
      <c r="S435" s="63"/>
      <c r="T435" s="63"/>
      <c r="U435" s="63"/>
      <c r="V435" s="63"/>
      <c r="Y435" s="63"/>
    </row>
    <row r="436" spans="16:25" x14ac:dyDescent="0.2">
      <c r="P436" s="63"/>
      <c r="Q436" s="63"/>
      <c r="R436" s="63"/>
      <c r="S436" s="63"/>
      <c r="T436" s="63"/>
      <c r="U436" s="63"/>
      <c r="V436" s="63"/>
      <c r="Y436" s="63"/>
    </row>
    <row r="437" spans="16:25" x14ac:dyDescent="0.2">
      <c r="P437" s="63"/>
      <c r="Q437" s="63"/>
      <c r="R437" s="63"/>
      <c r="S437" s="63"/>
      <c r="T437" s="63"/>
      <c r="U437" s="63"/>
      <c r="V437" s="63"/>
      <c r="Y437" s="63"/>
    </row>
    <row r="438" spans="16:25" x14ac:dyDescent="0.2">
      <c r="P438" s="63"/>
      <c r="Q438" s="63"/>
      <c r="R438" s="63"/>
      <c r="S438" s="63"/>
      <c r="T438" s="63"/>
      <c r="U438" s="63"/>
      <c r="V438" s="63"/>
      <c r="Y438" s="63"/>
    </row>
    <row r="439" spans="16:25" x14ac:dyDescent="0.2">
      <c r="P439" s="63"/>
      <c r="Q439" s="63"/>
      <c r="R439" s="63"/>
      <c r="S439" s="63"/>
      <c r="T439" s="63"/>
      <c r="U439" s="63"/>
      <c r="V439" s="63"/>
      <c r="Y439" s="63"/>
    </row>
    <row r="440" spans="16:25" x14ac:dyDescent="0.2">
      <c r="P440" s="63"/>
      <c r="Q440" s="63"/>
      <c r="R440" s="63"/>
      <c r="S440" s="63"/>
      <c r="T440" s="63"/>
      <c r="U440" s="63"/>
      <c r="V440" s="63"/>
      <c r="Y440" s="63"/>
    </row>
    <row r="441" spans="16:25" x14ac:dyDescent="0.2">
      <c r="P441" s="63"/>
      <c r="Q441" s="63"/>
      <c r="R441" s="63"/>
      <c r="S441" s="63"/>
      <c r="T441" s="63"/>
      <c r="U441" s="63"/>
      <c r="V441" s="63"/>
      <c r="Y441" s="63"/>
    </row>
    <row r="442" spans="16:25" x14ac:dyDescent="0.2">
      <c r="P442" s="63"/>
      <c r="Q442" s="63"/>
      <c r="R442" s="63"/>
      <c r="S442" s="63"/>
      <c r="T442" s="63"/>
      <c r="U442" s="63"/>
      <c r="V442" s="63"/>
      <c r="Y442" s="63"/>
    </row>
    <row r="443" spans="16:25" x14ac:dyDescent="0.2">
      <c r="P443" s="63"/>
      <c r="Q443" s="63"/>
      <c r="R443" s="63"/>
      <c r="S443" s="63"/>
      <c r="T443" s="63"/>
      <c r="U443" s="63"/>
      <c r="V443" s="63"/>
      <c r="Y443" s="63"/>
    </row>
    <row r="444" spans="16:25" x14ac:dyDescent="0.2">
      <c r="P444" s="63"/>
      <c r="Q444" s="63"/>
      <c r="R444" s="63"/>
      <c r="S444" s="63"/>
      <c r="T444" s="63"/>
      <c r="U444" s="63"/>
      <c r="V444" s="63"/>
      <c r="Y444" s="63"/>
    </row>
    <row r="445" spans="16:25" x14ac:dyDescent="0.2">
      <c r="P445" s="63"/>
      <c r="Q445" s="63"/>
      <c r="R445" s="63"/>
      <c r="S445" s="63"/>
      <c r="T445" s="63"/>
      <c r="U445" s="63"/>
      <c r="V445" s="63"/>
      <c r="Y445" s="63"/>
    </row>
    <row r="446" spans="16:25" x14ac:dyDescent="0.2">
      <c r="P446" s="63"/>
      <c r="Q446" s="63"/>
      <c r="R446" s="63"/>
      <c r="S446" s="63"/>
      <c r="T446" s="63"/>
      <c r="U446" s="63"/>
      <c r="V446" s="63"/>
      <c r="Y446" s="63"/>
    </row>
    <row r="447" spans="16:25" x14ac:dyDescent="0.2">
      <c r="P447" s="63"/>
      <c r="Q447" s="63"/>
      <c r="R447" s="63"/>
      <c r="S447" s="63"/>
      <c r="T447" s="63"/>
      <c r="U447" s="63"/>
      <c r="V447" s="63"/>
      <c r="Y447" s="63"/>
    </row>
    <row r="448" spans="16:25" x14ac:dyDescent="0.2">
      <c r="P448" s="63"/>
      <c r="Q448" s="63"/>
      <c r="R448" s="63"/>
      <c r="S448" s="63"/>
      <c r="T448" s="63"/>
      <c r="U448" s="63"/>
      <c r="V448" s="63"/>
      <c r="Y448" s="63"/>
    </row>
    <row r="449" spans="16:25" x14ac:dyDescent="0.2">
      <c r="P449" s="63"/>
      <c r="Q449" s="63"/>
      <c r="R449" s="63"/>
      <c r="S449" s="63"/>
      <c r="T449" s="63"/>
      <c r="U449" s="63"/>
      <c r="V449" s="63"/>
      <c r="Y449" s="63"/>
    </row>
    <row r="450" spans="16:25" x14ac:dyDescent="0.2">
      <c r="P450" s="63"/>
      <c r="Q450" s="63"/>
      <c r="R450" s="63"/>
      <c r="S450" s="63"/>
      <c r="T450" s="63"/>
      <c r="U450" s="63"/>
      <c r="V450" s="63"/>
      <c r="Y450" s="63"/>
    </row>
    <row r="451" spans="16:25" x14ac:dyDescent="0.2">
      <c r="P451" s="63"/>
      <c r="Q451" s="63"/>
      <c r="R451" s="63"/>
      <c r="S451" s="63"/>
      <c r="T451" s="63"/>
      <c r="U451" s="63"/>
      <c r="V451" s="63"/>
      <c r="Y451" s="63"/>
    </row>
    <row r="452" spans="16:25" x14ac:dyDescent="0.2">
      <c r="P452" s="63"/>
      <c r="Q452" s="63"/>
      <c r="R452" s="63"/>
      <c r="S452" s="63"/>
      <c r="T452" s="63"/>
      <c r="U452" s="63"/>
      <c r="V452" s="63"/>
      <c r="Y452" s="63"/>
    </row>
    <row r="453" spans="16:25" x14ac:dyDescent="0.2">
      <c r="P453" s="63"/>
      <c r="Q453" s="63"/>
      <c r="R453" s="63"/>
      <c r="S453" s="63"/>
      <c r="T453" s="63"/>
      <c r="U453" s="63"/>
      <c r="V453" s="63"/>
      <c r="Y453" s="63"/>
    </row>
    <row r="454" spans="16:25" x14ac:dyDescent="0.2">
      <c r="P454" s="63"/>
      <c r="Q454" s="63"/>
      <c r="R454" s="63"/>
      <c r="S454" s="63"/>
      <c r="T454" s="63"/>
      <c r="U454" s="63"/>
      <c r="V454" s="63"/>
      <c r="Y454" s="63"/>
    </row>
    <row r="455" spans="16:25" x14ac:dyDescent="0.2">
      <c r="P455" s="63"/>
      <c r="Q455" s="63"/>
      <c r="R455" s="63"/>
      <c r="S455" s="63"/>
      <c r="T455" s="63"/>
      <c r="U455" s="63"/>
      <c r="V455" s="63"/>
      <c r="Y455" s="63"/>
    </row>
    <row r="456" spans="16:25" x14ac:dyDescent="0.2">
      <c r="P456" s="63"/>
      <c r="Q456" s="63"/>
      <c r="R456" s="63"/>
      <c r="S456" s="63"/>
      <c r="T456" s="63"/>
      <c r="U456" s="63"/>
      <c r="V456" s="63"/>
      <c r="Y456" s="63"/>
    </row>
    <row r="457" spans="16:25" x14ac:dyDescent="0.2">
      <c r="P457" s="63"/>
      <c r="Q457" s="63"/>
      <c r="R457" s="63"/>
      <c r="S457" s="63"/>
      <c r="T457" s="63"/>
      <c r="U457" s="63"/>
      <c r="V457" s="63"/>
      <c r="Y457" s="63"/>
    </row>
    <row r="458" spans="16:25" x14ac:dyDescent="0.2">
      <c r="P458" s="63"/>
      <c r="Q458" s="63"/>
      <c r="R458" s="63"/>
      <c r="S458" s="63"/>
      <c r="T458" s="63"/>
      <c r="U458" s="63"/>
      <c r="V458" s="63"/>
      <c r="Y458" s="63"/>
    </row>
    <row r="459" spans="16:25" x14ac:dyDescent="0.2">
      <c r="P459" s="63"/>
      <c r="Q459" s="63"/>
      <c r="R459" s="63"/>
      <c r="S459" s="63"/>
      <c r="T459" s="63"/>
      <c r="U459" s="63"/>
      <c r="V459" s="63"/>
      <c r="Y459" s="63"/>
    </row>
    <row r="460" spans="16:25" x14ac:dyDescent="0.2">
      <c r="P460" s="63"/>
      <c r="Q460" s="63"/>
      <c r="R460" s="63"/>
      <c r="S460" s="63"/>
      <c r="T460" s="63"/>
      <c r="U460" s="63"/>
      <c r="V460" s="63"/>
      <c r="Y460" s="63"/>
    </row>
    <row r="461" spans="16:25" x14ac:dyDescent="0.2">
      <c r="P461" s="63"/>
      <c r="Q461" s="63"/>
      <c r="R461" s="63"/>
      <c r="S461" s="63"/>
      <c r="T461" s="63"/>
      <c r="U461" s="63"/>
      <c r="V461" s="63"/>
      <c r="Y461" s="63"/>
    </row>
    <row r="462" spans="16:25" x14ac:dyDescent="0.2">
      <c r="P462" s="63"/>
      <c r="Q462" s="63"/>
      <c r="R462" s="63"/>
      <c r="S462" s="63"/>
      <c r="T462" s="63"/>
      <c r="U462" s="63"/>
      <c r="V462" s="63"/>
      <c r="Y462" s="63"/>
    </row>
    <row r="463" spans="16:25" x14ac:dyDescent="0.2">
      <c r="P463" s="63"/>
      <c r="Q463" s="63"/>
      <c r="R463" s="63"/>
      <c r="S463" s="63"/>
      <c r="T463" s="63"/>
      <c r="U463" s="63"/>
      <c r="V463" s="63"/>
      <c r="Y463" s="63"/>
    </row>
    <row r="464" spans="16:25" x14ac:dyDescent="0.2">
      <c r="P464" s="63"/>
      <c r="Q464" s="63"/>
      <c r="R464" s="63"/>
      <c r="S464" s="63"/>
      <c r="T464" s="63"/>
      <c r="U464" s="63"/>
      <c r="V464" s="63"/>
      <c r="Y464" s="63"/>
    </row>
    <row r="465" spans="16:25" x14ac:dyDescent="0.2">
      <c r="P465" s="63"/>
      <c r="Q465" s="63"/>
      <c r="R465" s="63"/>
      <c r="S465" s="63"/>
      <c r="T465" s="63"/>
      <c r="U465" s="63"/>
      <c r="V465" s="63"/>
      <c r="Y465" s="63"/>
    </row>
    <row r="466" spans="16:25" x14ac:dyDescent="0.2">
      <c r="P466" s="63"/>
      <c r="Q466" s="63"/>
      <c r="R466" s="63"/>
      <c r="S466" s="63"/>
      <c r="T466" s="63"/>
      <c r="U466" s="63"/>
      <c r="V466" s="63"/>
      <c r="Y466" s="63"/>
    </row>
    <row r="467" spans="16:25" x14ac:dyDescent="0.2">
      <c r="P467" s="63"/>
      <c r="Q467" s="63"/>
      <c r="R467" s="63"/>
      <c r="S467" s="63"/>
      <c r="T467" s="63"/>
      <c r="U467" s="63"/>
      <c r="V467" s="63"/>
      <c r="Y467" s="63"/>
    </row>
    <row r="468" spans="16:25" x14ac:dyDescent="0.2">
      <c r="P468" s="63"/>
      <c r="Q468" s="63"/>
      <c r="R468" s="63"/>
      <c r="S468" s="63"/>
      <c r="T468" s="63"/>
      <c r="U468" s="63"/>
      <c r="V468" s="63"/>
      <c r="Y468" s="63"/>
    </row>
    <row r="469" spans="16:25" x14ac:dyDescent="0.2">
      <c r="P469" s="63"/>
      <c r="Q469" s="63"/>
      <c r="R469" s="63"/>
      <c r="S469" s="63"/>
      <c r="T469" s="63"/>
      <c r="U469" s="63"/>
      <c r="V469" s="63"/>
      <c r="Y469" s="63"/>
    </row>
    <row r="470" spans="16:25" x14ac:dyDescent="0.2">
      <c r="P470" s="63"/>
      <c r="Q470" s="63"/>
      <c r="R470" s="63"/>
      <c r="S470" s="63"/>
      <c r="T470" s="63"/>
      <c r="U470" s="63"/>
      <c r="V470" s="63"/>
      <c r="Y470" s="63"/>
    </row>
    <row r="471" spans="16:25" x14ac:dyDescent="0.2">
      <c r="P471" s="63"/>
      <c r="Q471" s="63"/>
      <c r="R471" s="63"/>
      <c r="S471" s="63"/>
      <c r="T471" s="63"/>
      <c r="U471" s="63"/>
      <c r="V471" s="63"/>
      <c r="Y471" s="63"/>
    </row>
    <row r="472" spans="16:25" x14ac:dyDescent="0.2">
      <c r="P472" s="63"/>
      <c r="Q472" s="63"/>
      <c r="R472" s="63"/>
      <c r="S472" s="63"/>
      <c r="T472" s="63"/>
      <c r="U472" s="63"/>
      <c r="V472" s="63"/>
      <c r="Y472" s="63"/>
    </row>
    <row r="473" spans="16:25" x14ac:dyDescent="0.2">
      <c r="P473" s="63"/>
      <c r="Q473" s="63"/>
      <c r="R473" s="63"/>
      <c r="S473" s="63"/>
      <c r="T473" s="63"/>
      <c r="U473" s="63"/>
      <c r="V473" s="63"/>
      <c r="Y473" s="63"/>
    </row>
    <row r="474" spans="16:25" x14ac:dyDescent="0.2">
      <c r="P474" s="63"/>
      <c r="Q474" s="63"/>
      <c r="R474" s="63"/>
      <c r="S474" s="63"/>
      <c r="T474" s="63"/>
      <c r="U474" s="63"/>
      <c r="V474" s="63"/>
      <c r="Y474" s="63"/>
    </row>
    <row r="475" spans="16:25" x14ac:dyDescent="0.2">
      <c r="P475" s="63"/>
      <c r="Q475" s="63"/>
      <c r="R475" s="63"/>
      <c r="S475" s="63"/>
      <c r="T475" s="63"/>
      <c r="U475" s="63"/>
      <c r="V475" s="63"/>
      <c r="Y475" s="63"/>
    </row>
    <row r="476" spans="16:25" x14ac:dyDescent="0.2">
      <c r="P476" s="63"/>
      <c r="Q476" s="63"/>
      <c r="R476" s="63"/>
      <c r="S476" s="63"/>
      <c r="T476" s="63"/>
      <c r="U476" s="63"/>
      <c r="V476" s="63"/>
      <c r="Y476" s="63"/>
    </row>
    <row r="477" spans="16:25" x14ac:dyDescent="0.2">
      <c r="P477" s="63"/>
      <c r="Q477" s="63"/>
      <c r="R477" s="63"/>
      <c r="S477" s="63"/>
      <c r="T477" s="63"/>
      <c r="U477" s="63"/>
      <c r="V477" s="63"/>
      <c r="Y477" s="63"/>
    </row>
    <row r="478" spans="16:25" x14ac:dyDescent="0.2">
      <c r="P478" s="63"/>
      <c r="Q478" s="63"/>
      <c r="R478" s="63"/>
      <c r="S478" s="63"/>
      <c r="T478" s="63"/>
      <c r="U478" s="63"/>
      <c r="V478" s="63"/>
      <c r="Y478" s="63"/>
    </row>
    <row r="479" spans="16:25" x14ac:dyDescent="0.2">
      <c r="P479" s="63"/>
      <c r="Q479" s="63"/>
      <c r="R479" s="63"/>
      <c r="S479" s="63"/>
      <c r="T479" s="63"/>
      <c r="U479" s="63"/>
      <c r="V479" s="63"/>
      <c r="Y479" s="63"/>
    </row>
    <row r="480" spans="16:25" x14ac:dyDescent="0.2">
      <c r="P480" s="63"/>
      <c r="Q480" s="63"/>
      <c r="R480" s="63"/>
      <c r="S480" s="63"/>
      <c r="T480" s="63"/>
      <c r="U480" s="63"/>
      <c r="V480" s="63"/>
      <c r="Y480" s="63"/>
    </row>
    <row r="481" spans="16:25" x14ac:dyDescent="0.2">
      <c r="P481" s="63"/>
      <c r="Q481" s="63"/>
      <c r="R481" s="63"/>
      <c r="S481" s="63"/>
      <c r="T481" s="63"/>
      <c r="U481" s="63"/>
      <c r="V481" s="63"/>
      <c r="Y481" s="63"/>
    </row>
    <row r="482" spans="16:25" x14ac:dyDescent="0.2">
      <c r="P482" s="63"/>
      <c r="Q482" s="63"/>
      <c r="R482" s="63"/>
      <c r="S482" s="63"/>
      <c r="T482" s="63"/>
      <c r="U482" s="63"/>
      <c r="V482" s="63"/>
      <c r="Y482" s="63"/>
    </row>
    <row r="483" spans="16:25" x14ac:dyDescent="0.2">
      <c r="P483" s="63"/>
      <c r="Q483" s="63"/>
      <c r="R483" s="63"/>
      <c r="S483" s="63"/>
      <c r="T483" s="63"/>
      <c r="U483" s="63"/>
      <c r="V483" s="63"/>
      <c r="Y483" s="63"/>
    </row>
    <row r="484" spans="16:25" x14ac:dyDescent="0.2">
      <c r="P484" s="63"/>
      <c r="Q484" s="63"/>
      <c r="R484" s="63"/>
      <c r="S484" s="63"/>
      <c r="T484" s="63"/>
      <c r="U484" s="63"/>
      <c r="V484" s="63"/>
      <c r="Y484" s="63"/>
    </row>
    <row r="485" spans="16:25" x14ac:dyDescent="0.2">
      <c r="P485" s="63"/>
      <c r="Q485" s="63"/>
      <c r="R485" s="63"/>
      <c r="S485" s="63"/>
      <c r="T485" s="63"/>
      <c r="U485" s="63"/>
      <c r="V485" s="63"/>
      <c r="Y485" s="63"/>
    </row>
    <row r="486" spans="16:25" x14ac:dyDescent="0.2">
      <c r="P486" s="63"/>
      <c r="Q486" s="63"/>
      <c r="R486" s="63"/>
      <c r="S486" s="63"/>
      <c r="T486" s="63"/>
      <c r="U486" s="63"/>
      <c r="V486" s="63"/>
      <c r="Y486" s="63"/>
    </row>
    <row r="487" spans="16:25" x14ac:dyDescent="0.2">
      <c r="W487" s="62"/>
      <c r="X487" s="63"/>
    </row>
    <row r="488" spans="16:25" x14ac:dyDescent="0.2">
      <c r="W488" s="62"/>
      <c r="X488" s="63"/>
    </row>
    <row r="489" spans="16:25" x14ac:dyDescent="0.2">
      <c r="W489" s="62"/>
      <c r="X489" s="63"/>
    </row>
    <row r="490" spans="16:25" x14ac:dyDescent="0.2">
      <c r="W490" s="62"/>
      <c r="X490" s="63"/>
    </row>
    <row r="491" spans="16:25" x14ac:dyDescent="0.2">
      <c r="W491" s="62"/>
      <c r="X491" s="63"/>
    </row>
    <row r="492" spans="16:25" x14ac:dyDescent="0.2">
      <c r="W492" s="62"/>
      <c r="X492" s="63"/>
    </row>
    <row r="493" spans="16:25" x14ac:dyDescent="0.2">
      <c r="W493" s="62"/>
      <c r="X493" s="63"/>
    </row>
    <row r="494" spans="16:25" x14ac:dyDescent="0.2">
      <c r="W494" s="62"/>
      <c r="X494" s="63"/>
    </row>
    <row r="495" spans="16:25" x14ac:dyDescent="0.2">
      <c r="W495" s="62"/>
      <c r="X495" s="63"/>
    </row>
    <row r="496" spans="16:25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5" width="11" style="1" customWidth="1"/>
    <col min="16" max="16" width="2.7109375" style="1" customWidth="1"/>
    <col min="17" max="17" width="9.140625" style="1"/>
    <col min="18" max="18" width="10" style="1" bestFit="1" customWidth="1"/>
    <col min="19" max="16384" width="9.140625" style="1"/>
  </cols>
  <sheetData>
    <row r="1" spans="2:15" ht="12" thickBot="1" x14ac:dyDescent="0.25">
      <c r="B1" s="48" t="s">
        <v>46</v>
      </c>
      <c r="C1" s="49"/>
      <c r="K1" s="1" t="s">
        <v>47</v>
      </c>
    </row>
    <row r="2" spans="2:15" x14ac:dyDescent="0.2">
      <c r="F2" s="167" t="str">
        <f>Currency&amp;"ON"</f>
        <v>SEKON</v>
      </c>
      <c r="J2" s="155" t="s">
        <v>39</v>
      </c>
      <c r="K2" s="156"/>
      <c r="L2" s="156"/>
      <c r="M2" s="155" t="s">
        <v>40</v>
      </c>
      <c r="N2" s="156"/>
      <c r="O2" s="157"/>
    </row>
    <row r="3" spans="2:15" s="150" customFormat="1" ht="22.5" customHeight="1" thickBot="1" x14ac:dyDescent="0.3">
      <c r="B3" s="149" t="s">
        <v>41</v>
      </c>
      <c r="D3" s="149" t="s">
        <v>44</v>
      </c>
      <c r="E3" s="151" t="s">
        <v>45</v>
      </c>
      <c r="F3" s="170" t="s">
        <v>39</v>
      </c>
      <c r="H3" s="149" t="s">
        <v>44</v>
      </c>
      <c r="I3" s="151" t="s">
        <v>45</v>
      </c>
      <c r="J3" s="163" t="s">
        <v>30</v>
      </c>
      <c r="K3" s="164" t="s">
        <v>31</v>
      </c>
      <c r="L3" s="164" t="s">
        <v>32</v>
      </c>
      <c r="M3" s="163" t="s">
        <v>30</v>
      </c>
      <c r="N3" s="165" t="s">
        <v>31</v>
      </c>
      <c r="O3" s="166" t="s">
        <v>32</v>
      </c>
    </row>
    <row r="4" spans="2:15" x14ac:dyDescent="0.2">
      <c r="B4" s="38"/>
      <c r="D4" s="41">
        <f>_xll.qlCalendarAdvance(Calendar,EvaluationDate,"1D",,,Trigger)</f>
        <v>42338</v>
      </c>
      <c r="E4" s="152">
        <f>_xll.qlInterestRateIndexValueDate(IndexON,D4)</f>
        <v>42339</v>
      </c>
      <c r="F4" s="168">
        <f>IFERROR(_xll.qlIndexFixing(IndexON,D4,TRUE,_xll.ohTrigger(RecalcTrigger,TriggerON)),NA())</f>
        <v>-3.9982880820188527E-3</v>
      </c>
      <c r="H4" s="41">
        <f>EvaluationDate</f>
        <v>42335</v>
      </c>
      <c r="I4" s="152">
        <f>_xll.qlInterestRateIndexValueDate(Index1M,$H4)</f>
        <v>42339</v>
      </c>
      <c r="J4" s="158">
        <f>IFERROR(_xll.qlIndexFixing(Index1M,$H4,TRUE,_xll.ohTrigger(_xll.ohTrigger(RecalcTrigger,Trigger1M),Trigger1M)),NA())</f>
        <v>-4.3899999999996069E-3</v>
      </c>
      <c r="K4" s="44">
        <f>IFERROR(_xll.qlIndexFixing(Index3M,H4,TRUE,_xll.ohTrigger(RecalcTrigger,Trigger3M)),NA())</f>
        <v>-4.0900000000001343E-3</v>
      </c>
      <c r="L4" s="44">
        <f>IFERROR(_xll.qlIndexFixing(Index6M,$H4,TRUE,_xll.ohTrigger(RecalcTrigger,Trigger6M)),NA())</f>
        <v>-2.810000000000085E-3</v>
      </c>
      <c r="M4" s="158">
        <f>IFERROR(_xll.qlIndexFixing(ONIndex1M,I4,TRUE,_xll.ohTrigger(RecalcTrigger,Trigger1M)),NA())</f>
        <v>-4.2906849590496066E-3</v>
      </c>
      <c r="N4" s="44">
        <f>IFERROR(_xll.qlIndexFixing(ONIndex3M,I4,TRUE,_xll.ohTrigger(RecalcTrigger,Trigger3M)),NA())</f>
        <v>-4.1002280497659527E-3</v>
      </c>
      <c r="O4" s="159">
        <f>IFERROR(_xll.qlIndexFixing(ONIndex6M,I4,TRUE,_xll.ohTrigger(RecalcTrigger,Trigger6M)),NA())</f>
        <v>-2.2811408813883105E-3</v>
      </c>
    </row>
    <row r="5" spans="2:15" x14ac:dyDescent="0.2">
      <c r="B5" s="39" t="s">
        <v>17</v>
      </c>
      <c r="D5" s="42">
        <f>_xll.qlCalendarAdvance(Calendar,$D4,B5,"f",FALSE)</f>
        <v>42339</v>
      </c>
      <c r="E5" s="153">
        <f>_xll.qlInterestRateIndexValueDate(IndexON,D5)</f>
        <v>42340</v>
      </c>
      <c r="F5" s="168">
        <f>IFERROR(_xll.qlIndexFixing(IndexON,D5,TRUE,_xll.ohTrigger(RecalcTrigger,TriggerON)),NA())</f>
        <v>-3.9988204591212551E-3</v>
      </c>
      <c r="H5" s="42">
        <f>_xll.qlCalendarAdvance(Calendar,$H4,B5,"f",FALSE)</f>
        <v>42338</v>
      </c>
      <c r="I5" s="153">
        <f>_xll.qlInterestRateIndexValueDate(Index1M,$H5)</f>
        <v>42340</v>
      </c>
      <c r="J5" s="158">
        <f>IFERROR(_xll.qlIndexFixing(Index1M,$H5,TRUE,_xll.ohTrigger(RecalcTrigger,Trigger1M)),NA())</f>
        <v>-4.3931067723662117E-3</v>
      </c>
      <c r="K5" s="44">
        <f>IFERROR(_xll.qlIndexFixing(Index3M,H5,TRUE,_xll.ohTrigger(RecalcTrigger,Trigger3M)),NA())</f>
        <v>-4.0874086707219448E-3</v>
      </c>
      <c r="L5" s="44">
        <f>IFERROR(_xll.qlIndexFixing(Index6M,$H5,TRUE,_xll.ohTrigger(RecalcTrigger,Trigger6M)),NA())</f>
        <v>-2.8142511214715405E-3</v>
      </c>
      <c r="M5" s="158">
        <f>IFERROR(_xll.qlIndexFixing(ONIndex1M,I5,TRUE,_xll.ohTrigger(RecalcTrigger,Trigger1M)),NA())</f>
        <v>-4.2942543927981802E-3</v>
      </c>
      <c r="N5" s="44">
        <f>IFERROR(_xll.qlIndexFixing(ONIndex3M,I5,TRUE,_xll.ohTrigger(RecalcTrigger,Trigger3M)),NA())</f>
        <v>-4.1010540125574479E-3</v>
      </c>
      <c r="O5" s="159">
        <f>IFERROR(_xll.qlIndexFixing(ONIndex6M,I5,TRUE,_xll.ohTrigger(RecalcTrigger,Trigger6M)),NA())</f>
        <v>-2.2851169349680234E-3</v>
      </c>
    </row>
    <row r="6" spans="2:15" x14ac:dyDescent="0.2">
      <c r="B6" s="39" t="s">
        <v>17</v>
      </c>
      <c r="D6" s="42">
        <f>_xll.qlCalendarAdvance(Calendar,$D5,B6,"f",FALSE)</f>
        <v>42340</v>
      </c>
      <c r="E6" s="153">
        <f>_xll.qlInterestRateIndexValueDate(IndexON,D6)</f>
        <v>42341</v>
      </c>
      <c r="F6" s="168">
        <f>IFERROR(_xll.qlIndexFixing(IndexON,D6,TRUE,_xll.ohTrigger(RecalcTrigger,TriggerON)),NA())</f>
        <v>-3.9998852132860918E-3</v>
      </c>
      <c r="H6" s="42">
        <f>_xll.qlCalendarAdvance(Calendar,$H5,B6,"f",FALSE)</f>
        <v>42339</v>
      </c>
      <c r="I6" s="153">
        <f>_xll.qlInterestRateIndexValueDate(Index1M,$H6)</f>
        <v>42341</v>
      </c>
      <c r="J6" s="158">
        <f>IFERROR(_xll.qlIndexFixing(Index1M,$H6,TRUE,_xll.ohTrigger(RecalcTrigger,Trigger1M)),NA())</f>
        <v>-4.3963906985448886E-3</v>
      </c>
      <c r="K6" s="44">
        <f>IFERROR(_xll.qlIndexFixing(Index3M,H6,TRUE,_xll.ohTrigger(RecalcTrigger,Trigger3M)),NA())</f>
        <v>-4.0847457029209496E-3</v>
      </c>
      <c r="L6" s="44">
        <f>IFERROR(_xll.qlIndexFixing(Index6M,$H6,TRUE,_xll.ohTrigger(RecalcTrigger,Trigger6M)),NA())</f>
        <v>-2.8185166306635193E-3</v>
      </c>
      <c r="M6" s="158">
        <f>IFERROR(_xll.qlIndexFixing(ONIndex1M,I6,TRUE,_xll.ohTrigger(RecalcTrigger,Trigger1M)),NA())</f>
        <v>-4.2995720303284912E-3</v>
      </c>
      <c r="N6" s="44">
        <f>IFERROR(_xll.qlIndexFixing(ONIndex3M,I6,TRUE,_xll.ohTrigger(RecalcTrigger,Trigger3M)),NA())</f>
        <v>-4.1023700876730018E-3</v>
      </c>
      <c r="O6" s="159">
        <f>IFERROR(_xll.qlIndexFixing(ONIndex6M,I6,TRUE,_xll.ohTrigger(RecalcTrigger,Trigger6M)),NA())</f>
        <v>-2.2909358889133813E-3</v>
      </c>
    </row>
    <row r="7" spans="2:15" x14ac:dyDescent="0.2">
      <c r="B7" s="39" t="s">
        <v>17</v>
      </c>
      <c r="D7" s="42">
        <f>_xll.qlCalendarAdvance(Calendar,$D6,B7,"f",FALSE)</f>
        <v>42341</v>
      </c>
      <c r="E7" s="153">
        <f>_xll.qlInterestRateIndexValueDate(IndexON,D7)</f>
        <v>42342</v>
      </c>
      <c r="F7" s="168">
        <f>IFERROR(_xll.qlIndexFixing(IndexON,D7,TRUE,_xll.ohTrigger(RecalcTrigger,TriggerON)),NA())</f>
        <v>-4.0037447832430573E-3</v>
      </c>
      <c r="H7" s="42">
        <f>_xll.qlCalendarAdvance(Calendar,$H6,B7,"f",FALSE)</f>
        <v>42340</v>
      </c>
      <c r="I7" s="153">
        <f>_xll.qlInterestRateIndexValueDate(Index1M,$H7)</f>
        <v>42342</v>
      </c>
      <c r="J7" s="158">
        <f>IFERROR(_xll.qlIndexFixing(Index1M,$H7,TRUE,_xll.ohTrigger(RecalcTrigger,Trigger1M)),NA())</f>
        <v>-4.3998530010622774E-3</v>
      </c>
      <c r="K7" s="44">
        <f>IFERROR(_xll.qlIndexFixing(Index3M,H7,TRUE,_xll.ohTrigger(RecalcTrigger,Trigger3M)),NA())</f>
        <v>-4.0820251447979917E-3</v>
      </c>
      <c r="L7" s="44">
        <f>IFERROR(_xll.qlIndexFixing(Index6M,$H7,TRUE,_xll.ohTrigger(RecalcTrigger,Trigger6M)),NA())</f>
        <v>-2.8254120542852688E-3</v>
      </c>
      <c r="M7" s="158">
        <f>IFERROR(_xll.qlIndexFixing(ONIndex1M,I7,TRUE,_xll.ohTrigger(RecalcTrigger,Trigger1M)),NA())</f>
        <v>-4.3030315739001068E-3</v>
      </c>
      <c r="N7" s="44">
        <f>IFERROR(_xll.qlIndexFixing(ONIndex3M,I7,TRUE,_xll.ohTrigger(RecalcTrigger,Trigger3M)),NA())</f>
        <v>-4.1032031023702231E-3</v>
      </c>
      <c r="O7" s="159">
        <f>IFERROR(_xll.qlIndexFixing(ONIndex6M,I7,TRUE,_xll.ohTrigger(RecalcTrigger,Trigger6M)),NA())</f>
        <v>-2.2947450583732376E-3</v>
      </c>
    </row>
    <row r="8" spans="2:15" x14ac:dyDescent="0.2">
      <c r="B8" s="39" t="s">
        <v>17</v>
      </c>
      <c r="D8" s="42">
        <f>_xll.qlCalendarAdvance(Calendar,$D7,B8,"f",FALSE)</f>
        <v>42342</v>
      </c>
      <c r="E8" s="153">
        <f>_xll.qlInterestRateIndexValueDate(IndexON,D8)</f>
        <v>42345</v>
      </c>
      <c r="F8" s="168">
        <f>IFERROR(_xll.qlIndexFixing(IndexON,D8,TRUE,_xll.ohTrigger(RecalcTrigger,TriggerON)),NA())</f>
        <v>-4.0094680004099104E-3</v>
      </c>
      <c r="H8" s="42">
        <f>_xll.qlCalendarAdvance(Calendar,$H7,B8,"f",FALSE)</f>
        <v>42341</v>
      </c>
      <c r="I8" s="153">
        <f>_xll.qlInterestRateIndexValueDate(Index1M,$H8)</f>
        <v>42345</v>
      </c>
      <c r="J8" s="158">
        <f>IFERROR(_xll.qlIndexFixing(Index1M,$H8,TRUE,_xll.ohTrigger(RecalcTrigger,Trigger1M)),NA())</f>
        <v>-4.4257719194054721E-3</v>
      </c>
      <c r="K8" s="44">
        <f>IFERROR(_xll.qlIndexFixing(Index3M,H8,TRUE,_xll.ohTrigger(RecalcTrigger,Trigger3M)),NA())</f>
        <v>-4.0736584110275722E-3</v>
      </c>
      <c r="L8" s="44">
        <f>IFERROR(_xll.qlIndexFixing(Index6M,$H8,TRUE,_xll.ohTrigger(RecalcTrigger,Trigger6M)),NA())</f>
        <v>-2.8356568576337251E-3</v>
      </c>
      <c r="M8" s="158">
        <f>IFERROR(_xll.qlIndexFixing(ONIndex1M,I8,TRUE,_xll.ohTrigger(RecalcTrigger,Trigger1M)),NA())</f>
        <v>-4.3070021453317509E-3</v>
      </c>
      <c r="N8" s="44">
        <f>IFERROR(_xll.qlIndexFixing(ONIndex3M,I8,TRUE,_xll.ohTrigger(RecalcTrigger,Trigger3M)),NA())</f>
        <v>-4.1041551192755321E-3</v>
      </c>
      <c r="O8" s="159">
        <f>IFERROR(_xll.qlIndexFixing(ONIndex6M,I8,TRUE,_xll.ohTrigger(RecalcTrigger,Trigger6M)),NA())</f>
        <v>-2.2990983949044974E-3</v>
      </c>
    </row>
    <row r="9" spans="2:15" x14ac:dyDescent="0.2">
      <c r="B9" s="39" t="s">
        <v>17</v>
      </c>
      <c r="D9" s="42">
        <f>_xll.qlCalendarAdvance(Calendar,$D8,B9,"f",FALSE)</f>
        <v>42345</v>
      </c>
      <c r="E9" s="153">
        <f>_xll.qlInterestRateIndexValueDate(IndexON,D9)</f>
        <v>42346</v>
      </c>
      <c r="F9" s="168">
        <f>IFERROR(_xll.qlIndexFixing(IndexON,D9,TRUE,_xll.ohTrigger(RecalcTrigger,TriggerON)),NA())</f>
        <v>-4.0131946397670148E-3</v>
      </c>
      <c r="H9" s="42">
        <f>_xll.qlCalendarAdvance(Calendar,$H8,B9,"f",FALSE)</f>
        <v>42342</v>
      </c>
      <c r="I9" s="153">
        <f>_xll.qlInterestRateIndexValueDate(Index1M,$H9)</f>
        <v>42346</v>
      </c>
      <c r="J9" s="158">
        <f>IFERROR(_xll.qlIndexFixing(Index1M,$H9,TRUE,_xll.ohTrigger(RecalcTrigger,Trigger1M)),NA())</f>
        <v>-4.4346420884086492E-3</v>
      </c>
      <c r="K9" s="44">
        <f>IFERROR(_xll.qlIndexFixing(Index3M,H9,TRUE,_xll.ohTrigger(RecalcTrigger,Trigger3M)),NA())</f>
        <v>-4.0708479743398049E-3</v>
      </c>
      <c r="L9" s="44">
        <f>IFERROR(_xll.qlIndexFixing(Index6M,$H9,TRUE,_xll.ohTrigger(RecalcTrigger,Trigger6M)),NA())</f>
        <v>-2.8399450404246588E-3</v>
      </c>
      <c r="M9" s="158">
        <f>IFERROR(_xll.qlIndexFixing(ONIndex1M,I9,TRUE,_xll.ohTrigger(RecalcTrigger,Trigger1M)),NA())</f>
        <v>-4.3114872051752684E-3</v>
      </c>
      <c r="N9" s="44">
        <f>IFERROR(_xll.qlIndexFixing(ONIndex3M,I9,TRUE,_xll.ohTrigger(RecalcTrigger,Trigger3M)),NA())</f>
        <v>-4.1052261381091526E-3</v>
      </c>
      <c r="O9" s="159">
        <f>IFERROR(_xll.qlIndexFixing(ONIndex6M,I9,TRUE,_xll.ohTrigger(RecalcTrigger,Trigger6M)),NA())</f>
        <v>-2.3039958984671927E-3</v>
      </c>
    </row>
    <row r="10" spans="2:15" x14ac:dyDescent="0.2">
      <c r="B10" s="39" t="s">
        <v>17</v>
      </c>
      <c r="D10" s="42">
        <f>_xll.qlCalendarAdvance(Calendar,$D9,B10,"f",FALSE)</f>
        <v>42346</v>
      </c>
      <c r="E10" s="153">
        <f>_xll.qlInterestRateIndexValueDate(IndexON,D10)</f>
        <v>42347</v>
      </c>
      <c r="F10" s="168">
        <f>IFERROR(_xll.qlIndexFixing(IndexON,D10,TRUE,_xll.ohTrigger(RecalcTrigger,TriggerON)),NA())</f>
        <v>-4.0174536562265217E-3</v>
      </c>
      <c r="H10" s="42">
        <f>_xll.qlCalendarAdvance(Calendar,$H9,B10,"f",FALSE)</f>
        <v>42345</v>
      </c>
      <c r="I10" s="153">
        <f>_xll.qlInterestRateIndexValueDate(Index1M,$H10)</f>
        <v>42347</v>
      </c>
      <c r="J10" s="158">
        <f>IFERROR(_xll.qlIndexFixing(Index1M,$H10,TRUE,_xll.ohTrigger(RecalcTrigger,Trigger1M)),NA())</f>
        <v>-4.4523597752219798E-3</v>
      </c>
      <c r="K10" s="44">
        <f>IFERROR(_xll.qlIndexFixing(Index3M,H10,TRUE,_xll.ohTrigger(RecalcTrigger,Trigger3M)),NA())</f>
        <v>-4.068050188887261E-3</v>
      </c>
      <c r="L10" s="44">
        <f>IFERROR(_xll.qlIndexFixing(Index6M,$H10,TRUE,_xll.ohTrigger(RecalcTrigger,Trigger6M)),NA())</f>
        <v>-2.8442279051343164E-3</v>
      </c>
      <c r="M10" s="158">
        <f>IFERROR(_xll.qlIndexFixing(ONIndex1M,I10,TRUE,_xll.ohTrigger(RecalcTrigger,Trigger1M)),NA())</f>
        <v>-4.3221203938248465E-3</v>
      </c>
      <c r="N10" s="44">
        <f>IFERROR(_xll.qlIndexFixing(ONIndex3M,I10,TRUE,_xll.ohTrigger(RecalcTrigger,Trigger3M)),NA())</f>
        <v>-4.1077179784299034E-3</v>
      </c>
      <c r="O10" s="159">
        <f>IFERROR(_xll.qlIndexFixing(ONIndex6M,I10,TRUE,_xll.ohTrigger(RecalcTrigger,Trigger6M)),NA())</f>
        <v>-2.315589900971915E-3</v>
      </c>
    </row>
    <row r="11" spans="2:15" x14ac:dyDescent="0.2">
      <c r="B11" s="39" t="s">
        <v>17</v>
      </c>
      <c r="D11" s="42">
        <f>_xll.qlCalendarAdvance(Calendar,$D10,B11,"f",FALSE)</f>
        <v>42347</v>
      </c>
      <c r="E11" s="153">
        <f>_xll.qlInterestRateIndexValueDate(IndexON,D11)</f>
        <v>42348</v>
      </c>
      <c r="F11" s="168">
        <f>IFERROR(_xll.qlIndexFixing(IndexON,D11,TRUE,_xll.ohTrigger(RecalcTrigger,TriggerON)),NA())</f>
        <v>-4.0222450495885909E-3</v>
      </c>
      <c r="H11" s="42">
        <f>_xll.qlCalendarAdvance(Calendar,$H10,B11,"f",FALSE)</f>
        <v>42346</v>
      </c>
      <c r="I11" s="153">
        <f>_xll.qlInterestRateIndexValueDate(Index1M,$H11)</f>
        <v>42348</v>
      </c>
      <c r="J11" s="158">
        <f>IFERROR(_xll.qlIndexFixing(Index1M,$H11,TRUE,_xll.ohTrigger(RecalcTrigger,Trigger1M)),NA())</f>
        <v>-4.4569555237024272E-3</v>
      </c>
      <c r="K11" s="44">
        <f>IFERROR(_xll.qlIndexFixing(Index3M,H11,TRUE,_xll.ohTrigger(RecalcTrigger,Trigger3M)),NA())</f>
        <v>-4.065279103098735E-3</v>
      </c>
      <c r="L11" s="44">
        <f>IFERROR(_xll.qlIndexFixing(Index6M,$H11,TRUE,_xll.ohTrigger(RecalcTrigger,Trigger6M)),NA())</f>
        <v>-2.8485021675631189E-3</v>
      </c>
      <c r="M11" s="158">
        <f>IFERROR(_xll.qlIndexFixing(ONIndex1M,I11,TRUE,_xll.ohTrigger(RecalcTrigger,Trigger1M)),NA())</f>
        <v>-4.3345723270693526E-3</v>
      </c>
      <c r="N11" s="44">
        <f>IFERROR(_xll.qlIndexFixing(ONIndex3M,I11,TRUE,_xll.ohTrigger(RecalcTrigger,Trigger3M)),NA())</f>
        <v>-4.110700234845055E-3</v>
      </c>
      <c r="O11" s="159">
        <f>IFERROR(_xll.qlIndexFixing(ONIndex6M,I11,TRUE,_xll.ohTrigger(RecalcTrigger,Trigger6M)),NA())</f>
        <v>-2.3290275822329676E-3</v>
      </c>
    </row>
    <row r="12" spans="2:15" x14ac:dyDescent="0.2">
      <c r="B12" s="39" t="s">
        <v>17</v>
      </c>
      <c r="D12" s="42">
        <f>_xll.qlCalendarAdvance(Calendar,$D11,B12,"f",FALSE)</f>
        <v>42348</v>
      </c>
      <c r="E12" s="153">
        <f>_xll.qlInterestRateIndexValueDate(IndexON,D12)</f>
        <v>42349</v>
      </c>
      <c r="F12" s="168">
        <f>IFERROR(_xll.qlIndexFixing(IndexON,D12,TRUE,_xll.ohTrigger(RecalcTrigger,TriggerON)),NA())</f>
        <v>-4.0335572321392732E-3</v>
      </c>
      <c r="H12" s="42">
        <f>_xll.qlCalendarAdvance(Calendar,$H11,B12,"f",FALSE)</f>
        <v>42347</v>
      </c>
      <c r="I12" s="153">
        <f>_xll.qlInterestRateIndexValueDate(Index1M,$H12)</f>
        <v>42349</v>
      </c>
      <c r="J12" s="158">
        <f>IFERROR(_xll.qlIndexFixing(Index1M,$H12,TRUE,_xll.ohTrigger(RecalcTrigger,Trigger1M)),NA())</f>
        <v>-4.4617014850210869E-3</v>
      </c>
      <c r="K12" s="44">
        <f>IFERROR(_xll.qlIndexFixing(Index3M,H12,TRUE,_xll.ohTrigger(RecalcTrigger,Trigger3M)),NA())</f>
        <v>-4.0625487654460642E-3</v>
      </c>
      <c r="L12" s="44">
        <f>IFERROR(_xll.qlIndexFixing(Index6M,$H12,TRUE,_xll.ohTrigger(RecalcTrigger,Trigger6M)),NA())</f>
        <v>-2.8552709776964598E-3</v>
      </c>
      <c r="M12" s="158">
        <f>IFERROR(_xll.qlIndexFixing(ONIndex1M,I12,TRUE,_xll.ohTrigger(RecalcTrigger,Trigger1M)),NA())</f>
        <v>-4.3417313166305149E-3</v>
      </c>
      <c r="N12" s="44">
        <f>IFERROR(_xll.qlIndexFixing(ONIndex3M,I12,TRUE,_xll.ohTrigger(RecalcTrigger,Trigger3M)),NA())</f>
        <v>-4.1123662643594017E-3</v>
      </c>
      <c r="O12" s="159">
        <f>IFERROR(_xll.qlIndexFixing(ONIndex6M,I12,TRUE,_xll.ohTrigger(RecalcTrigger,Trigger6M)),NA())</f>
        <v>-2.3366459202733836E-3</v>
      </c>
    </row>
    <row r="13" spans="2:15" x14ac:dyDescent="0.2">
      <c r="B13" s="39" t="s">
        <v>17</v>
      </c>
      <c r="D13" s="42">
        <f>_xll.qlCalendarAdvance(Calendar,$D12,B13,"f",FALSE)</f>
        <v>42349</v>
      </c>
      <c r="E13" s="153">
        <f>_xll.qlInterestRateIndexValueDate(IndexON,D13)</f>
        <v>42352</v>
      </c>
      <c r="F13" s="168">
        <f>IFERROR(_xll.qlIndexFixing(IndexON,D13,TRUE,_xll.ohTrigger(RecalcTrigger,TriggerON)),NA())</f>
        <v>-4.0467343926220423E-3</v>
      </c>
      <c r="H13" s="42">
        <f>_xll.qlCalendarAdvance(Calendar,$H12,B13,"f",FALSE)</f>
        <v>42348</v>
      </c>
      <c r="I13" s="153">
        <f>_xll.qlInterestRateIndexValueDate(Index1M,$H13)</f>
        <v>42352</v>
      </c>
      <c r="J13" s="158">
        <f>IFERROR(_xll.qlIndexFixing(Index1M,$H13,TRUE,_xll.ohTrigger(RecalcTrigger,Trigger1M)),NA())</f>
        <v>-4.4890611319316973E-3</v>
      </c>
      <c r="K13" s="44">
        <f>IFERROR(_xll.qlIndexFixing(Index3M,H13,TRUE,_xll.ohTrigger(RecalcTrigger,Trigger3M)),NA())</f>
        <v>-4.0547427265314644E-3</v>
      </c>
      <c r="L13" s="44">
        <f>IFERROR(_xll.qlIndexFixing(Index6M,$H13,TRUE,_xll.ohTrigger(RecalcTrigger,Trigger6M)),NA())</f>
        <v>-2.8654475114529413E-3</v>
      </c>
      <c r="M13" s="158">
        <f>IFERROR(_xll.qlIndexFixing(ONIndex1M,I13,TRUE,_xll.ohTrigger(RecalcTrigger,Trigger1M)),NA())</f>
        <v>-4.3499122374113242E-3</v>
      </c>
      <c r="N13" s="44">
        <f>IFERROR(_xll.qlIndexFixing(ONIndex3M,I13,TRUE,_xll.ohTrigger(RecalcTrigger,Trigger3M)),NA())</f>
        <v>-4.1141512958020598E-3</v>
      </c>
      <c r="O13" s="159">
        <f>IFERROR(_xll.qlIndexFixing(ONIndex6M,I13,TRUE,_xll.ohTrigger(RecalcTrigger,Trigger6M)),NA())</f>
        <v>-2.344808425345235E-3</v>
      </c>
    </row>
    <row r="14" spans="2:15" x14ac:dyDescent="0.2">
      <c r="B14" s="39" t="s">
        <v>17</v>
      </c>
      <c r="D14" s="42">
        <f>_xll.qlCalendarAdvance(Calendar,$D13,B14,"f",FALSE)</f>
        <v>42352</v>
      </c>
      <c r="E14" s="153">
        <f>_xll.qlInterestRateIndexValueDate(IndexON,D14)</f>
        <v>42353</v>
      </c>
      <c r="F14" s="168">
        <f>IFERROR(_xll.qlIndexFixing(IndexON,D14,TRUE,_xll.ohTrigger(RecalcTrigger,TriggerON)),NA())</f>
        <v>-4.0541876705368907E-3</v>
      </c>
      <c r="H14" s="42">
        <f>_xll.qlCalendarAdvance(Calendar,$H13,B14,"f",FALSE)</f>
        <v>42349</v>
      </c>
      <c r="I14" s="153">
        <f>_xll.qlInterestRateIndexValueDate(Index1M,$H14)</f>
        <v>42353</v>
      </c>
      <c r="J14" s="158">
        <f>IFERROR(_xll.qlIndexFixing(Index1M,$H14,TRUE,_xll.ohTrigger(RecalcTrigger,Trigger1M)),NA())</f>
        <v>-4.4981647178787111E-3</v>
      </c>
      <c r="K14" s="44">
        <f>IFERROR(_xll.qlIndexFixing(Index3M,H14,TRUE,_xll.ohTrigger(RecalcTrigger,Trigger3M)),NA())</f>
        <v>-4.0523158668296939E-3</v>
      </c>
      <c r="L14" s="44">
        <f>IFERROR(_xll.qlIndexFixing(Index6M,$H14,TRUE,_xll.ohTrigger(RecalcTrigger,Trigger6M)),NA())</f>
        <v>-2.8696295004618008E-3</v>
      </c>
      <c r="M14" s="158">
        <f>IFERROR(_xll.qlIndexFixing(ONIndex1M,I14,TRUE,_xll.ohTrigger(RecalcTrigger,Trigger1M)),NA())</f>
        <v>-4.3592165778694181E-3</v>
      </c>
      <c r="N14" s="44">
        <f>IFERROR(_xll.qlIndexFixing(ONIndex3M,I14,TRUE,_xll.ohTrigger(RecalcTrigger,Trigger3M)),NA())</f>
        <v>-4.1160553294128377E-3</v>
      </c>
      <c r="O14" s="159">
        <f>IFERROR(_xll.qlIndexFixing(ONIndex6M,I14,TRUE,_xll.ohTrigger(RecalcTrigger,Trigger6M)),NA())</f>
        <v>-2.3535150971687457E-3</v>
      </c>
    </row>
    <row r="15" spans="2:15" x14ac:dyDescent="0.2">
      <c r="B15" s="39" t="s">
        <v>17</v>
      </c>
      <c r="D15" s="42">
        <f>_xll.qlCalendarAdvance(Calendar,$D14,B15,"f",FALSE)</f>
        <v>42353</v>
      </c>
      <c r="E15" s="153">
        <f>_xll.qlInterestRateIndexValueDate(IndexON,D15)</f>
        <v>42354</v>
      </c>
      <c r="F15" s="168">
        <f>IFERROR(_xll.qlIndexFixing(IndexON,D15,TRUE,_xll.ohTrigger(RecalcTrigger,TriggerON)),NA())</f>
        <v>-4.0621733253143333E-3</v>
      </c>
      <c r="H15" s="42">
        <f>_xll.qlCalendarAdvance(Calendar,$H14,B15,"f",FALSE)</f>
        <v>42352</v>
      </c>
      <c r="I15" s="153">
        <f>_xll.qlInterestRateIndexValueDate(Index1M,$H15)</f>
        <v>42354</v>
      </c>
      <c r="J15" s="158">
        <f>IFERROR(_xll.qlIndexFixing(Index1M,$H15,TRUE,_xll.ohTrigger(RecalcTrigger,Trigger1M)),NA())</f>
        <v>-4.5146499065282994E-3</v>
      </c>
      <c r="K15" s="44">
        <f>IFERROR(_xll.qlIndexFixing(Index3M,H15,TRUE,_xll.ohTrigger(RecalcTrigger,Trigger3M)),NA())</f>
        <v>-4.0499999981315647E-3</v>
      </c>
      <c r="L15" s="44">
        <f>IFERROR(_xll.qlIndexFixing(Index6M,$H15,TRUE,_xll.ohTrigger(RecalcTrigger,Trigger6M)),NA())</f>
        <v>-2.8737831825798397E-3</v>
      </c>
      <c r="M15" s="158">
        <f>IFERROR(_xll.qlIndexFixing(ONIndex1M,I15,TRUE,_xll.ohTrigger(RecalcTrigger,Trigger1M)),NA())</f>
        <v>-4.3815166627547697E-3</v>
      </c>
      <c r="N15" s="44">
        <f>IFERROR(_xll.qlIndexFixing(ONIndex3M,I15,TRUE,_xll.ohTrigger(RecalcTrigger,Trigger3M)),NA())</f>
        <v>-4.1202129134365606E-3</v>
      </c>
      <c r="O15" s="159">
        <f>IFERROR(_xll.qlIndexFixing(ONIndex6M,I15,TRUE,_xll.ohTrigger(RecalcTrigger,Trigger6M)),NA())</f>
        <v>-2.3727266913509126E-3</v>
      </c>
    </row>
    <row r="16" spans="2:15" x14ac:dyDescent="0.2">
      <c r="B16" s="39" t="s">
        <v>17</v>
      </c>
      <c r="D16" s="42">
        <f>_xll.qlCalendarAdvance(Calendar,$D15,B16,"f",FALSE)</f>
        <v>42354</v>
      </c>
      <c r="E16" s="153">
        <f>_xll.qlInterestRateIndexValueDate(IndexON,D16)</f>
        <v>42355</v>
      </c>
      <c r="F16" s="168">
        <f>IFERROR(_xll.qlIndexFixing(IndexON,D16,TRUE,_xll.ohTrigger(RecalcTrigger,TriggerON)),NA())</f>
        <v>-4.0706913569543701E-3</v>
      </c>
      <c r="H16" s="42">
        <f>_xll.qlCalendarAdvance(Calendar,$H15,B16,"f",FALSE)</f>
        <v>42353</v>
      </c>
      <c r="I16" s="153">
        <f>_xll.qlInterestRateIndexValueDate(Index1M,$H16)</f>
        <v>42355</v>
      </c>
      <c r="J16" s="158">
        <f>IFERROR(_xll.qlIndexFixing(Index1M,$H16,TRUE,_xll.ohTrigger(RecalcTrigger,Trigger1M)),NA())</f>
        <v>-4.5198525724716998E-3</v>
      </c>
      <c r="K16" s="44">
        <f>IFERROR(_xll.qlIndexFixing(Index3M,H16,TRUE,_xll.ohTrigger(RecalcTrigger,Trigger3M)),NA())</f>
        <v>-4.0478062707327081E-3</v>
      </c>
      <c r="L16" s="44">
        <f>IFERROR(_xll.qlIndexFixing(Index6M,$H16,TRUE,_xll.ohTrigger(RecalcTrigger,Trigger6M)),NA())</f>
        <v>-2.8779052737990204E-3</v>
      </c>
      <c r="M16" s="158">
        <f>IFERROR(_xll.qlIndexFixing(ONIndex1M,I16,TRUE,_xll.ohTrigger(RecalcTrigger,Trigger1M)),NA())</f>
        <v>-4.4076681347160473E-3</v>
      </c>
      <c r="N16" s="44">
        <f>IFERROR(_xll.qlIndexFixing(ONIndex3M,I16,TRUE,_xll.ohTrigger(RecalcTrigger,Trigger3M)),NA())</f>
        <v>-4.1248614847377851E-3</v>
      </c>
      <c r="O16" s="159">
        <f>IFERROR(_xll.qlIndexFixing(ONIndex6M,I16,TRUE,_xll.ohTrigger(RecalcTrigger,Trigger6M)),NA())</f>
        <v>-2.3937834514997647E-3</v>
      </c>
    </row>
    <row r="17" spans="2:15" x14ac:dyDescent="0.2">
      <c r="B17" s="39" t="s">
        <v>17</v>
      </c>
      <c r="D17" s="42">
        <f>_xll.qlCalendarAdvance(Calendar,$D16,B17,"f",FALSE)</f>
        <v>42355</v>
      </c>
      <c r="E17" s="153">
        <f>_xll.qlInterestRateIndexValueDate(IndexON,D17)</f>
        <v>42356</v>
      </c>
      <c r="F17" s="168">
        <f>IFERROR(_xll.qlIndexFixing(IndexON,D17,TRUE,_xll.ohTrigger(RecalcTrigger,TriggerON)),NA())</f>
        <v>-4.089455553857313E-3</v>
      </c>
      <c r="H17" s="42">
        <f>_xll.qlCalendarAdvance(Calendar,$H16,B17,"f",FALSE)</f>
        <v>42354</v>
      </c>
      <c r="I17" s="153">
        <f>_xll.qlInterestRateIndexValueDate(Index1M,$H17)</f>
        <v>42356</v>
      </c>
      <c r="J17" s="158">
        <f>IFERROR(_xll.qlIndexFixing(Index1M,$H17,TRUE,_xll.ohTrigger(RecalcTrigger,Trigger1M)),NA())</f>
        <v>-4.525089172759812E-3</v>
      </c>
      <c r="K17" s="44">
        <f>IFERROR(_xll.qlIndexFixing(Index3M,H17,TRUE,_xll.ohTrigger(RecalcTrigger,Trigger3M)),NA())</f>
        <v>-4.0457342414750861E-3</v>
      </c>
      <c r="L17" s="44">
        <f>IFERROR(_xll.qlIndexFixing(Index6M,$H17,TRUE,_xll.ohTrigger(RecalcTrigger,Trigger6M)),NA())</f>
        <v>-2.8843640612866857E-3</v>
      </c>
      <c r="M17" s="158">
        <f>IFERROR(_xll.qlIndexFixing(ONIndex1M,I17,TRUE,_xll.ohTrigger(RecalcTrigger,Trigger1M)),NA())</f>
        <v>-4.422291736685402E-3</v>
      </c>
      <c r="N17" s="44">
        <f>IFERROR(_xll.qlIndexFixing(ONIndex3M,I17,TRUE,_xll.ohTrigger(RecalcTrigger,Trigger3M)),NA())</f>
        <v>-4.127360528789481E-3</v>
      </c>
      <c r="O17" s="159">
        <f>IFERROR(_xll.qlIndexFixing(ONIndex6M,I17,TRUE,_xll.ohTrigger(RecalcTrigger,Trigger6M)),NA())</f>
        <v>-2.4052109566818913E-3</v>
      </c>
    </row>
    <row r="18" spans="2:15" x14ac:dyDescent="0.2">
      <c r="B18" s="39" t="s">
        <v>17</v>
      </c>
      <c r="D18" s="42">
        <f>_xll.qlCalendarAdvance(Calendar,$D17,B18,"f",FALSE)</f>
        <v>42356</v>
      </c>
      <c r="E18" s="153">
        <f>_xll.qlInterestRateIndexValueDate(IndexON,D18)</f>
        <v>42359</v>
      </c>
      <c r="F18" s="168">
        <f>IFERROR(_xll.qlIndexFixing(IndexON,D18,TRUE,_xll.ohTrigger(RecalcTrigger,TriggerON)),NA())</f>
        <v>-4.1100872503818664E-3</v>
      </c>
      <c r="H18" s="42">
        <f>_xll.qlCalendarAdvance(Calendar,$H17,B18,"f",FALSE)</f>
        <v>42355</v>
      </c>
      <c r="I18" s="153">
        <f>_xll.qlInterestRateIndexValueDate(Index1M,$H18)</f>
        <v>42359</v>
      </c>
      <c r="J18" s="158">
        <f>IFERROR(_xll.qlIndexFixing(Index1M,$H18,TRUE,_xll.ohTrigger(RecalcTrigger,Trigger1M)),NA())</f>
        <v>-4.5506629769915246E-3</v>
      </c>
      <c r="K18" s="44">
        <f>IFERROR(_xll.qlIndexFixing(Index3M,H18,TRUE,_xll.ohTrigger(RecalcTrigger,Trigger3M)),NA())</f>
        <v>-4.0402149270748451E-3</v>
      </c>
      <c r="L18" s="44">
        <f>IFERROR(_xll.qlIndexFixing(Index6M,$H18,TRUE,_xll.ohTrigger(RecalcTrigger,Trigger6M)),NA())</f>
        <v>-2.8940120504742685E-3</v>
      </c>
      <c r="M18" s="158">
        <f>IFERROR(_xll.qlIndexFixing(ONIndex1M,I18,TRUE,_xll.ohTrigger(RecalcTrigger,Trigger1M)),NA())</f>
        <v>-4.462300267533692E-3</v>
      </c>
      <c r="N18" s="44">
        <f>IFERROR(_xll.qlIndexFixing(ONIndex3M,I18,TRUE,_xll.ohTrigger(RecalcTrigger,Trigger3M)),NA())</f>
        <v>-4.135595654658708E-3</v>
      </c>
      <c r="O18" s="159">
        <f>IFERROR(_xll.qlIndexFixing(ONIndex6M,I18,TRUE,_xll.ohTrigger(RecalcTrigger,Trigger6M)),NA())</f>
        <v>-2.4432694728924176E-3</v>
      </c>
    </row>
    <row r="19" spans="2:15" x14ac:dyDescent="0.2">
      <c r="B19" s="39" t="s">
        <v>17</v>
      </c>
      <c r="D19" s="42">
        <f>_xll.qlCalendarAdvance(Calendar,$D18,B19,"f",FALSE)</f>
        <v>42359</v>
      </c>
      <c r="E19" s="153">
        <f>_xll.qlInterestRateIndexValueDate(IndexON,D19)</f>
        <v>42360</v>
      </c>
      <c r="F19" s="168">
        <f>IFERROR(_xll.qlIndexFixing(IndexON,D19,TRUE,_xll.ohTrigger(RecalcTrigger,TriggerON)),NA())</f>
        <v>-4.1212671652957056E-3</v>
      </c>
      <c r="H19" s="42">
        <f>_xll.qlCalendarAdvance(Calendar,$H18,B19,"f",FALSE)</f>
        <v>42356</v>
      </c>
      <c r="I19" s="153">
        <f>_xll.qlInterestRateIndexValueDate(Index1M,$H19)</f>
        <v>42360</v>
      </c>
      <c r="J19" s="158">
        <f>IFERROR(_xll.qlIndexFixing(Index1M,$H19,TRUE,_xll.ohTrigger(RecalcTrigger,Trigger1M)),NA())</f>
        <v>-4.558712785279858E-3</v>
      </c>
      <c r="K19" s="44">
        <f>IFERROR(_xll.qlIndexFixing(Index3M,H19,TRUE,_xll.ohTrigger(RecalcTrigger,Trigger3M)),NA())</f>
        <v>-4.0385962748270042E-3</v>
      </c>
      <c r="L19" s="44">
        <f>IFERROR(_xll.qlIndexFixing(Index6M,$H19,TRUE,_xll.ohTrigger(RecalcTrigger,Trigger6M)),NA())</f>
        <v>-2.8979269280046184E-3</v>
      </c>
      <c r="M19" s="158">
        <f>IFERROR(_xll.qlIndexFixing(ONIndex1M,I19,TRUE,_xll.ohTrigger(RecalcTrigger,Trigger1M)),NA())</f>
        <v>-4.4978848977761388E-3</v>
      </c>
      <c r="N19" s="44">
        <f>IFERROR(_xll.qlIndexFixing(ONIndex3M,I19,TRUE,_xll.ohTrigger(RecalcTrigger,Trigger3M)),NA())</f>
        <v>-4.1448538365518317E-3</v>
      </c>
      <c r="O19" s="159">
        <f>IFERROR(_xll.qlIndexFixing(ONIndex6M,I19,TRUE,_xll.ohTrigger(RecalcTrigger,Trigger6M)),NA())</f>
        <v>-2.4852034824851543E-3</v>
      </c>
    </row>
    <row r="20" spans="2:15" x14ac:dyDescent="0.2">
      <c r="B20" s="39" t="s">
        <v>17</v>
      </c>
      <c r="D20" s="42">
        <f>_xll.qlCalendarAdvance(Calendar,$D19,B20,"f",FALSE)</f>
        <v>42360</v>
      </c>
      <c r="E20" s="153">
        <f>_xll.qlInterestRateIndexValueDate(IndexON,D20)</f>
        <v>42361</v>
      </c>
      <c r="F20" s="168">
        <f>IFERROR(_xll.qlIndexFixing(IndexON,D20,TRUE,_xll.ohTrigger(RecalcTrigger,TriggerON)),NA())</f>
        <v>-4.1584374725598394E-3</v>
      </c>
      <c r="H20" s="42">
        <f>_xll.qlCalendarAdvance(Calendar,$H19,B20,"f",FALSE)</f>
        <v>42359</v>
      </c>
      <c r="I20" s="153">
        <f>_xll.qlInterestRateIndexValueDate(Index1M,$H20)</f>
        <v>42361</v>
      </c>
      <c r="J20" s="158">
        <f>IFERROR(_xll.qlIndexFixing(Index1M,$H20,TRUE,_xll.ohTrigger(RecalcTrigger,Trigger1M)),NA())</f>
        <v>-4.5727121789146908E-3</v>
      </c>
      <c r="K20" s="44">
        <f>IFERROR(_xll.qlIndexFixing(Index3M,H20,TRUE,_xll.ohTrigger(RecalcTrigger,Trigger3M)),NA())</f>
        <v>-4.0370826128628828E-3</v>
      </c>
      <c r="L20" s="44">
        <f>IFERROR(_xll.qlIndexFixing(Index6M,$H20,TRUE,_xll.ohTrigger(RecalcTrigger,Trigger6M)),NA())</f>
        <v>-2.9017905111264663E-3</v>
      </c>
      <c r="M20" s="158">
        <f>IFERROR(_xll.qlIndexFixing(ONIndex1M,I20,TRUE,_xll.ohTrigger(RecalcTrigger,Trigger1M)),NA())</f>
        <v>-4.5081611812802791E-3</v>
      </c>
      <c r="N20" s="44">
        <f>IFERROR(_xll.qlIndexFixing(ONIndex3M,I20,TRUE,_xll.ohTrigger(RecalcTrigger,Trigger3M)),NA())</f>
        <v>-4.1481858950209727E-3</v>
      </c>
      <c r="O20" s="159">
        <f>IFERROR(_xll.qlIndexFixing(ONIndex6M,I20,TRUE,_xll.ohTrigger(RecalcTrigger,Trigger6M)),NA())</f>
        <v>-2.5004401521311337E-3</v>
      </c>
    </row>
    <row r="21" spans="2:15" x14ac:dyDescent="0.2">
      <c r="B21" s="39" t="s">
        <v>17</v>
      </c>
      <c r="D21" s="42">
        <f>_xll.qlCalendarAdvance(Calendar,$D20,B21,"f",FALSE)</f>
        <v>42361</v>
      </c>
      <c r="E21" s="153">
        <f>_xll.qlInterestRateIndexValueDate(IndexON,D21)</f>
        <v>42366</v>
      </c>
      <c r="F21" s="168">
        <f>IFERROR(_xll.qlIndexFixing(IndexON,D21,TRUE,_xll.ohTrigger(RecalcTrigger,TriggerON)),NA())</f>
        <v>-4.1995265600203169E-3</v>
      </c>
      <c r="H21" s="42">
        <f>_xll.qlCalendarAdvance(Calendar,$H20,B21,"f",FALSE)</f>
        <v>42360</v>
      </c>
      <c r="I21" s="153">
        <f>_xll.qlInterestRateIndexValueDate(Index1M,$H21)</f>
        <v>42366</v>
      </c>
      <c r="J21" s="158">
        <f>IFERROR(_xll.qlIndexFixing(Index1M,$H21,TRUE,_xll.ohTrigger(RecalcTrigger,Trigger1M)),NA())</f>
        <v>-4.6014810430448153E-3</v>
      </c>
      <c r="K21" s="44">
        <f>IFERROR(_xll.qlIndexFixing(Index3M,H21,TRUE,_xll.ohTrigger(RecalcTrigger,Trigger3M)),NA())</f>
        <v>-4.0312206227824032E-3</v>
      </c>
      <c r="L21" s="44">
        <f>IFERROR(_xll.qlIndexFixing(Index6M,$H21,TRUE,_xll.ohTrigger(RecalcTrigger,Trigger6M)),NA())</f>
        <v>-2.9202240770528228E-3</v>
      </c>
      <c r="M21" s="158">
        <f>IFERROR(_xll.qlIndexFixing(ONIndex1M,I21,TRUE,_xll.ohTrigger(RecalcTrigger,Trigger1M)),NA())</f>
        <v>-4.5342306581295233E-3</v>
      </c>
      <c r="N21" s="44">
        <f>IFERROR(_xll.qlIndexFixing(ONIndex3M,I21,TRUE,_xll.ohTrigger(RecalcTrigger,Trigger3M)),NA())</f>
        <v>-4.1589189894581935E-3</v>
      </c>
      <c r="O21" s="159">
        <f>IFERROR(_xll.qlIndexFixing(ONIndex6M,I21,TRUE,_xll.ohTrigger(RecalcTrigger,Trigger6M)),NA())</f>
        <v>-2.5499232001422456E-3</v>
      </c>
    </row>
    <row r="22" spans="2:15" x14ac:dyDescent="0.2">
      <c r="B22" s="39" t="s">
        <v>17</v>
      </c>
      <c r="D22" s="42">
        <f>_xll.qlCalendarAdvance(Calendar,$D21,B22,"f",FALSE)</f>
        <v>42366</v>
      </c>
      <c r="E22" s="153">
        <f>_xll.qlInterestRateIndexValueDate(IndexON,D22)</f>
        <v>42367</v>
      </c>
      <c r="F22" s="168">
        <f>IFERROR(_xll.qlIndexFixing(IndexON,D22,TRUE,_xll.ohTrigger(RecalcTrigger,TriggerON)),NA())</f>
        <v>-4.2144331095750331E-3</v>
      </c>
      <c r="H22" s="42">
        <f>_xll.qlCalendarAdvance(Calendar,$H21,B22,"f",FALSE)</f>
        <v>42361</v>
      </c>
      <c r="I22" s="153">
        <f>_xll.qlInterestRateIndexValueDate(Index1M,$H22)</f>
        <v>42367</v>
      </c>
      <c r="J22" s="158">
        <f>IFERROR(_xll.qlIndexFixing(Index1M,$H22,TRUE,_xll.ohTrigger(RecalcTrigger,Trigger1M)),NA())</f>
        <v>-4.6078662410551433E-3</v>
      </c>
      <c r="K22" s="44">
        <f>IFERROR(_xll.qlIndexFixing(Index3M,H22,TRUE,_xll.ohTrigger(RecalcTrigger,Trigger3M)),NA())</f>
        <v>-4.0300183056946352E-3</v>
      </c>
      <c r="L22" s="44">
        <f>IFERROR(_xll.qlIndexFixing(Index6M,$H22,TRUE,_xll.ohTrigger(RecalcTrigger,Trigger6M)),NA())</f>
        <v>-2.9237109338602647E-3</v>
      </c>
      <c r="M22" s="158">
        <f>IFERROR(_xll.qlIndexFixing(ONIndex1M,I22,TRUE,_xll.ohTrigger(RecalcTrigger,Trigger1M)),NA())</f>
        <v>-4.5559878274836763E-3</v>
      </c>
      <c r="N22" s="44">
        <f>IFERROR(_xll.qlIndexFixing(ONIndex3M,I22,TRUE,_xll.ohTrigger(RecalcTrigger,Trigger3M)),NA())</f>
        <v>-4.170582282885249E-3</v>
      </c>
      <c r="O22" s="159">
        <f>IFERROR(_xll.qlIndexFixing(ONIndex6M,I22,TRUE,_xll.ohTrigger(RecalcTrigger,Trigger6M)),NA())</f>
        <v>-2.6030376978303238E-3</v>
      </c>
    </row>
    <row r="23" spans="2:15" x14ac:dyDescent="0.2">
      <c r="B23" s="39" t="s">
        <v>17</v>
      </c>
      <c r="D23" s="42">
        <f>_xll.qlCalendarAdvance(Calendar,$D22,B23,"f",FALSE)</f>
        <v>42367</v>
      </c>
      <c r="E23" s="153">
        <f>_xll.qlInterestRateIndexValueDate(IndexON,D23)</f>
        <v>42368</v>
      </c>
      <c r="F23" s="168">
        <f>IFERROR(_xll.qlIndexFixing(IndexON,D23,TRUE,_xll.ohTrigger(RecalcTrigger,TriggerON)),NA())</f>
        <v>-4.2627784358613141E-3</v>
      </c>
      <c r="H23" s="42">
        <f>_xll.qlCalendarAdvance(Calendar,$H22,B23,"f",FALSE)</f>
        <v>42366</v>
      </c>
      <c r="I23" s="153">
        <f>_xll.qlInterestRateIndexValueDate(Index1M,$H23)</f>
        <v>42368</v>
      </c>
      <c r="J23" s="158">
        <f>IFERROR(_xll.qlIndexFixing(Index1M,$H23,TRUE,_xll.ohTrigger(RecalcTrigger,Trigger1M)),NA())</f>
        <v>-4.6112474881789822E-3</v>
      </c>
      <c r="K23" s="44">
        <f>IFERROR(_xll.qlIndexFixing(Index3M,H23,TRUE,_xll.ohTrigger(RecalcTrigger,Trigger3M)),NA())</f>
        <v>-4.029646073845517E-3</v>
      </c>
      <c r="L23" s="44">
        <f>IFERROR(_xll.qlIndexFixing(Index6M,$H23,TRUE,_xll.ohTrigger(RecalcTrigger,Trigger6M)),NA())</f>
        <v>-2.9271235098106124E-3</v>
      </c>
      <c r="M23" s="158">
        <f>IFERROR(_xll.qlIndexFixing(ONIndex1M,I23,TRUE,_xll.ohTrigger(RecalcTrigger,Trigger1M)),NA())</f>
        <v>-4.5653265729805881E-3</v>
      </c>
      <c r="N23" s="44">
        <f>IFERROR(_xll.qlIndexFixing(ONIndex3M,I23,TRUE,_xll.ohTrigger(RecalcTrigger,Trigger3M)),NA())</f>
        <v>-4.1757250986584893E-3</v>
      </c>
      <c r="O23" s="159">
        <f>IFERROR(_xll.qlIndexFixing(ONIndex6M,I23,TRUE,_xll.ohTrigger(RecalcTrigger,Trigger6M)),NA())</f>
        <v>-2.6288694441722882E-3</v>
      </c>
    </row>
    <row r="24" spans="2:15" x14ac:dyDescent="0.2">
      <c r="B24" s="39" t="s">
        <v>17</v>
      </c>
      <c r="D24" s="42">
        <f>_xll.qlCalendarAdvance(Calendar,$D23,B24,"f",FALSE)</f>
        <v>42368</v>
      </c>
      <c r="E24" s="153">
        <f>_xll.qlInterestRateIndexValueDate(IndexON,D24)</f>
        <v>42373</v>
      </c>
      <c r="F24" s="168">
        <f>IFERROR(_xll.qlIndexFixing(IndexON,D24,TRUE,_xll.ohTrigger(RecalcTrigger,TriggerON)),NA())</f>
        <v>-4.314804481868606E-3</v>
      </c>
      <c r="H24" s="42">
        <f>_xll.qlCalendarAdvance(Calendar,$H23,B24,"f",FALSE)</f>
        <v>42367</v>
      </c>
      <c r="I24" s="153">
        <f>_xll.qlInterestRateIndexValueDate(Index1M,$H24)</f>
        <v>42373</v>
      </c>
      <c r="J24" s="158">
        <f>IFERROR(_xll.qlIndexFixing(Index1M,$H24,TRUE,_xll.ohTrigger(RecalcTrigger,Trigger1M)),NA())</f>
        <v>-4.6435584534046843E-3</v>
      </c>
      <c r="K24" s="44">
        <f>IFERROR(_xll.qlIndexFixing(Index3M,H24,TRUE,_xll.ohTrigger(RecalcTrigger,Trigger3M)),NA())</f>
        <v>-4.0258915520020215E-3</v>
      </c>
      <c r="L24" s="44">
        <f>IFERROR(_xll.qlIndexFixing(Index6M,$H24,TRUE,_xll.ohTrigger(RecalcTrigger,Trigger6M)),NA())</f>
        <v>-2.9419379888613244E-3</v>
      </c>
      <c r="M24" s="158">
        <f>IFERROR(_xll.qlIndexFixing(ONIndex1M,I24,TRUE,_xll.ohTrigger(RecalcTrigger,Trigger1M)),NA())</f>
        <v>-4.5746488193154633E-3</v>
      </c>
      <c r="N24" s="44">
        <f>IFERROR(_xll.qlIndexFixing(ONIndex3M,I24,TRUE,_xll.ohTrigger(RecalcTrigger,Trigger3M)),NA())</f>
        <v>-4.1800142776704519E-3</v>
      </c>
      <c r="O24" s="159">
        <f>IFERROR(_xll.qlIndexFixing(ONIndex6M,I24,TRUE,_xll.ohTrigger(RecalcTrigger,Trigger6M)),NA())</f>
        <v>-2.6528092352418042E-3</v>
      </c>
    </row>
    <row r="25" spans="2:15" x14ac:dyDescent="0.2">
      <c r="B25" s="39" t="s">
        <v>17</v>
      </c>
      <c r="D25" s="42">
        <f>_xll.qlCalendarAdvance(Calendar,$D24,B25,"f",FALSE)</f>
        <v>42373</v>
      </c>
      <c r="E25" s="153">
        <f>_xll.qlInterestRateIndexValueDate(IndexON,D25)</f>
        <v>42374</v>
      </c>
      <c r="F25" s="168">
        <f>IFERROR(_xll.qlIndexFixing(IndexON,D25,TRUE,_xll.ohTrigger(RecalcTrigger,TriggerON)),NA())</f>
        <v>-4.3400204356536243E-3</v>
      </c>
      <c r="H25" s="42">
        <f>_xll.qlCalendarAdvance(Calendar,$H24,B25,"f",FALSE)</f>
        <v>42368</v>
      </c>
      <c r="I25" s="153">
        <f>_xll.qlInterestRateIndexValueDate(Index1M,$H25)</f>
        <v>42374</v>
      </c>
      <c r="J25" s="158">
        <f>IFERROR(_xll.qlIndexFixing(Index1M,$H25,TRUE,_xll.ohTrigger(RecalcTrigger,Trigger1M)),NA())</f>
        <v>-4.6492558139673672E-3</v>
      </c>
      <c r="K25" s="44">
        <f>IFERROR(_xll.qlIndexFixing(Index3M,H25,TRUE,_xll.ohTrigger(RecalcTrigger,Trigger3M)),NA())</f>
        <v>-4.0254397157768827E-3</v>
      </c>
      <c r="L25" s="44">
        <f>IFERROR(_xll.qlIndexFixing(Index6M,$H25,TRUE,_xll.ohTrigger(RecalcTrigger,Trigger6M)),NA())</f>
        <v>-2.9448462302850511E-3</v>
      </c>
      <c r="M25" s="158">
        <f>IFERROR(_xll.qlIndexFixing(ONIndex1M,I25,TRUE,_xll.ohTrigger(RecalcTrigger,Trigger1M)),NA())</f>
        <v>-4.5868326515918767E-3</v>
      </c>
      <c r="N25" s="44">
        <f>IFERROR(_xll.qlIndexFixing(ONIndex3M,I25,TRUE,_xll.ohTrigger(RecalcTrigger,Trigger3M)),NA())</f>
        <v>-4.1838481227385316E-3</v>
      </c>
      <c r="O25" s="159">
        <f>IFERROR(_xll.qlIndexFixing(ONIndex6M,I25,TRUE,_xll.ohTrigger(RecalcTrigger,Trigger6M)),NA())</f>
        <v>-2.6808738906147767E-3</v>
      </c>
    </row>
    <row r="26" spans="2:15" x14ac:dyDescent="0.2">
      <c r="B26" s="39" t="s">
        <v>17</v>
      </c>
      <c r="D26" s="42">
        <f>_xll.qlCalendarAdvance(Calendar,$D25,B26,"f",FALSE)</f>
        <v>42374</v>
      </c>
      <c r="E26" s="153">
        <f>_xll.qlInterestRateIndexValueDate(IndexON,D26)</f>
        <v>42376</v>
      </c>
      <c r="F26" s="168">
        <f>IFERROR(_xll.qlIndexFixing(IndexON,D26,TRUE,_xll.ohTrigger(RecalcTrigger,TriggerON)),NA())</f>
        <v>-4.3633796191810958E-3</v>
      </c>
      <c r="H26" s="42">
        <f>_xll.qlCalendarAdvance(Calendar,$H25,B26,"f",FALSE)</f>
        <v>42373</v>
      </c>
      <c r="I26" s="153">
        <f>_xll.qlInterestRateIndexValueDate(Index1M,$H26)</f>
        <v>42376</v>
      </c>
      <c r="J26" s="158">
        <f>IFERROR(_xll.qlIndexFixing(Index1M,$H26,TRUE,_xll.ohTrigger(RecalcTrigger,Trigger1M)),NA())</f>
        <v>-4.6632087170531134E-3</v>
      </c>
      <c r="K26" s="44">
        <f>IFERROR(_xll.qlIndexFixing(Index3M,H26,TRUE,_xll.ohTrigger(RecalcTrigger,Trigger3M)),NA())</f>
        <v>-4.024732353350228E-3</v>
      </c>
      <c r="L26" s="44">
        <f>IFERROR(_xll.qlIndexFixing(Index6M,$H26,TRUE,_xll.ohTrigger(RecalcTrigger,Trigger6M)),NA())</f>
        <v>-2.9503998681937225E-3</v>
      </c>
      <c r="M26" s="158">
        <f>IFERROR(_xll.qlIndexFixing(ONIndex1M,I26,TRUE,_xll.ohTrigger(RecalcTrigger,Trigger1M)),NA())</f>
        <v>-4.5990093784054054E-3</v>
      </c>
      <c r="N26" s="44">
        <f>IFERROR(_xll.qlIndexFixing(ONIndex3M,I26,TRUE,_xll.ohTrigger(RecalcTrigger,Trigger3M)),NA())</f>
        <v>-4.1862757631605518E-3</v>
      </c>
      <c r="O26" s="159">
        <f>IFERROR(_xll.qlIndexFixing(ONIndex6M,I26,TRUE,_xll.ohTrigger(RecalcTrigger,Trigger6M)),NA())</f>
        <v>-2.7057932220397873E-3</v>
      </c>
    </row>
    <row r="27" spans="2:15" x14ac:dyDescent="0.2">
      <c r="B27" s="39" t="s">
        <v>17</v>
      </c>
      <c r="D27" s="42">
        <f>_xll.qlCalendarAdvance(Calendar,$D26,B27,"f",FALSE)</f>
        <v>42376</v>
      </c>
      <c r="E27" s="153">
        <f>_xll.qlInterestRateIndexValueDate(IndexON,D27)</f>
        <v>42377</v>
      </c>
      <c r="F27" s="168">
        <f>IFERROR(_xll.qlIndexFixing(IndexON,D27,TRUE,_xll.ohTrigger(RecalcTrigger,TriggerON)),NA())</f>
        <v>-4.3906185820130617E-3</v>
      </c>
      <c r="H27" s="42">
        <f>_xll.qlCalendarAdvance(Calendar,$H26,B27,"f",FALSE)</f>
        <v>42374</v>
      </c>
      <c r="I27" s="153">
        <f>_xll.qlInterestRateIndexValueDate(Index1M,$H27)</f>
        <v>42377</v>
      </c>
      <c r="J27" s="158">
        <f>IFERROR(_xll.qlIndexFixing(Index1M,$H27,TRUE,_xll.ohTrigger(RecalcTrigger,Trigger1M)),NA())</f>
        <v>-4.66612478206459E-3</v>
      </c>
      <c r="K27" s="44">
        <f>IFERROR(_xll.qlIndexFixing(Index3M,H27,TRUE,_xll.ohTrigger(RecalcTrigger,Trigger3M)),NA())</f>
        <v>-4.0244826594055868E-3</v>
      </c>
      <c r="L27" s="44">
        <f>IFERROR(_xll.qlIndexFixing(Index6M,$H27,TRUE,_xll.ohTrigger(RecalcTrigger,Trigger6M)),NA())</f>
        <v>-2.9530551173514111E-3</v>
      </c>
      <c r="M27" s="158">
        <f>IFERROR(_xll.qlIndexFixing(ONIndex1M,I27,TRUE,_xll.ohTrigger(RecalcTrigger,Trigger1M)),NA())</f>
        <v>-4.6050065248248728E-3</v>
      </c>
      <c r="N27" s="44">
        <f>IFERROR(_xll.qlIndexFixing(ONIndex3M,I27,TRUE,_xll.ohTrigger(RecalcTrigger,Trigger3M)),NA())</f>
        <v>-4.1867135440520897E-3</v>
      </c>
      <c r="O27" s="159">
        <f>IFERROR(_xll.qlIndexFixing(ONIndex6M,I27,TRUE,_xll.ohTrigger(RecalcTrigger,Trigger6M)),NA())</f>
        <v>-2.7166502794928604E-3</v>
      </c>
    </row>
    <row r="28" spans="2:15" x14ac:dyDescent="0.2">
      <c r="B28" s="39" t="s">
        <v>17</v>
      </c>
      <c r="D28" s="42">
        <f>_xll.qlCalendarAdvance(Calendar,$D27,B28,"f",FALSE)</f>
        <v>42377</v>
      </c>
      <c r="E28" s="153">
        <f>_xll.qlInterestRateIndexValueDate(IndexON,D28)</f>
        <v>42380</v>
      </c>
      <c r="F28" s="168">
        <f>IFERROR(_xll.qlIndexFixing(IndexON,D28,TRUE,_xll.ohTrigger(RecalcTrigger,TriggerON)),NA())</f>
        <v>-4.4147828248730647E-3</v>
      </c>
      <c r="H28" s="42">
        <f>_xll.qlCalendarAdvance(Calendar,$H27,B28,"f",FALSE)</f>
        <v>42376</v>
      </c>
      <c r="I28" s="153">
        <f>_xll.qlInterestRateIndexValueDate(Index1M,$H28)</f>
        <v>42380</v>
      </c>
      <c r="J28" s="158">
        <f>IFERROR(_xll.qlIndexFixing(Index1M,$H28,TRUE,_xll.ohTrigger(RecalcTrigger,Trigger1M)),NA())</f>
        <v>-4.6826590809172369E-3</v>
      </c>
      <c r="K28" s="44">
        <f>IFERROR(_xll.qlIndexFixing(Index3M,H28,TRUE,_xll.ohTrigger(RecalcTrigger,Trigger3M)),NA())</f>
        <v>-4.0241845201331962E-3</v>
      </c>
      <c r="L28" s="44">
        <f>IFERROR(_xll.qlIndexFixing(Index6M,$H28,TRUE,_xll.ohTrigger(RecalcTrigger,Trigger6M)),NA())</f>
        <v>-2.9605937009063938E-3</v>
      </c>
      <c r="M28" s="158">
        <f>IFERROR(_xll.qlIndexFixing(ONIndex1M,I28,TRUE,_xll.ohTrigger(RecalcTrigger,Trigger1M)),NA())</f>
        <v>-4.6109664738391842E-3</v>
      </c>
      <c r="N28" s="44">
        <f>IFERROR(_xll.qlIndexFixing(ONIndex3M,I28,TRUE,_xll.ohTrigger(RecalcTrigger,Trigger3M)),NA())</f>
        <v>-4.1867002885753735E-3</v>
      </c>
      <c r="O28" s="159">
        <f>IFERROR(_xll.qlIndexFixing(ONIndex6M,I28,TRUE,_xll.ohTrigger(RecalcTrigger,Trigger6M)),NA())</f>
        <v>-2.7265517616870127E-3</v>
      </c>
    </row>
    <row r="29" spans="2:15" x14ac:dyDescent="0.2">
      <c r="B29" s="39" t="s">
        <v>17</v>
      </c>
      <c r="D29" s="42">
        <f>_xll.qlCalendarAdvance(Calendar,$D28,B29,"f",FALSE)</f>
        <v>42380</v>
      </c>
      <c r="E29" s="153">
        <f>_xll.qlInterestRateIndexValueDate(IndexON,D29)</f>
        <v>42381</v>
      </c>
      <c r="F29" s="168">
        <f>IFERROR(_xll.qlIndexFixing(IndexON,D29,TRUE,_xll.ohTrigger(RecalcTrigger,TriggerON)),NA())</f>
        <v>-4.4252472619099592E-3</v>
      </c>
      <c r="H29" s="42">
        <f>_xll.qlCalendarAdvance(Calendar,$H28,B29,"f",FALSE)</f>
        <v>42377</v>
      </c>
      <c r="I29" s="153">
        <f>_xll.qlInterestRateIndexValueDate(Index1M,$H29)</f>
        <v>42381</v>
      </c>
      <c r="J29" s="158">
        <f>IFERROR(_xll.qlIndexFixing(Index1M,$H29,TRUE,_xll.ohTrigger(RecalcTrigger,Trigger1M)),NA())</f>
        <v>-4.6880961431731401E-3</v>
      </c>
      <c r="K29" s="44">
        <f>IFERROR(_xll.qlIndexFixing(Index3M,H29,TRUE,_xll.ohTrigger(RecalcTrigger,Trigger3M)),NA())</f>
        <v>-4.0242451749537026E-3</v>
      </c>
      <c r="L29" s="44">
        <f>IFERROR(_xll.qlIndexFixing(Index6M,$H29,TRUE,_xll.ohTrigger(RecalcTrigger,Trigger6M)),NA())</f>
        <v>-2.9629805948304436E-3</v>
      </c>
      <c r="M29" s="158">
        <f>IFERROR(_xll.qlIndexFixing(ONIndex1M,I29,TRUE,_xll.ohTrigger(RecalcTrigger,Trigger1M)),NA())</f>
        <v>-4.6168892253684035E-3</v>
      </c>
      <c r="N29" s="44">
        <f>IFERROR(_xll.qlIndexFixing(ONIndex3M,I29,TRUE,_xll.ohTrigger(RecalcTrigger,Trigger3M)),NA())</f>
        <v>-4.1862359970101792E-3</v>
      </c>
      <c r="O29" s="159">
        <f>IFERROR(_xll.qlIndexFixing(ONIndex6M,I29,TRUE,_xll.ohTrigger(RecalcTrigger,Trigger6M)),NA())</f>
        <v>-2.7354976684224042E-3</v>
      </c>
    </row>
    <row r="30" spans="2:15" x14ac:dyDescent="0.2">
      <c r="B30" s="39" t="s">
        <v>17</v>
      </c>
      <c r="D30" s="42">
        <f>_xll.qlCalendarAdvance(Calendar,$D29,B30,"f",FALSE)</f>
        <v>42381</v>
      </c>
      <c r="E30" s="153">
        <f>_xll.qlInterestRateIndexValueDate(IndexON,D30)</f>
        <v>42382</v>
      </c>
      <c r="F30" s="168">
        <f>IFERROR(_xll.qlIndexFixing(IndexON,D30,TRUE,_xll.ohTrigger(RecalcTrigger,TriggerON)),NA())</f>
        <v>-4.4347571535441332E-3</v>
      </c>
      <c r="H30" s="42">
        <f>_xll.qlCalendarAdvance(Calendar,$H29,B30,"f",FALSE)</f>
        <v>42380</v>
      </c>
      <c r="I30" s="153">
        <f>_xll.qlInterestRateIndexValueDate(Index1M,$H30)</f>
        <v>42382</v>
      </c>
      <c r="J30" s="158">
        <f>IFERROR(_xll.qlIndexFixing(Index1M,$H30,TRUE,_xll.ohTrigger(RecalcTrigger,Trigger1M)),NA())</f>
        <v>-4.6985990703615503E-3</v>
      </c>
      <c r="K30" s="44">
        <f>IFERROR(_xll.qlIndexFixing(Index3M,H30,TRUE,_xll.ohTrigger(RecalcTrigger,Trigger3M)),NA())</f>
        <v>-4.024390707245854E-3</v>
      </c>
      <c r="L30" s="44">
        <f>IFERROR(_xll.qlIndexFixing(Index6M,$H30,TRUE,_xll.ohTrigger(RecalcTrigger,Trigger6M)),NA())</f>
        <v>-2.9653127154035835E-3</v>
      </c>
      <c r="M30" s="158">
        <f>IFERROR(_xll.qlIndexFixing(ONIndex1M,I30,TRUE,_xll.ohTrigger(RecalcTrigger,Trigger1M)),NA())</f>
        <v>-4.6285512264798712E-3</v>
      </c>
      <c r="N30" s="44">
        <f>IFERROR(_xll.qlIndexFixing(ONIndex3M,I30,TRUE,_xll.ohTrigger(RecalcTrigger,Trigger3M)),NA())</f>
        <v>-4.1837553369195035E-3</v>
      </c>
      <c r="O30" s="159">
        <f>IFERROR(_xll.qlIndexFixing(ONIndex6M,I30,TRUE,_xll.ohTrigger(RecalcTrigger,Trigger6M)),NA())</f>
        <v>-2.7501832209431143E-3</v>
      </c>
    </row>
    <row r="31" spans="2:15" x14ac:dyDescent="0.2">
      <c r="B31" s="39" t="s">
        <v>17</v>
      </c>
      <c r="D31" s="42">
        <f>_xll.qlCalendarAdvance(Calendar,$D30,B31,"f",FALSE)</f>
        <v>42382</v>
      </c>
      <c r="E31" s="153">
        <f>_xll.qlInterestRateIndexValueDate(IndexON,D31)</f>
        <v>42383</v>
      </c>
      <c r="F31" s="168">
        <f>IFERROR(_xll.qlIndexFixing(IndexON,D31,TRUE,_xll.ohTrigger(RecalcTrigger,TriggerON)),NA())</f>
        <v>-4.4433124996157147E-3</v>
      </c>
      <c r="H31" s="42">
        <f>_xll.qlCalendarAdvance(Calendar,$H30,B31,"f",FALSE)</f>
        <v>42381</v>
      </c>
      <c r="I31" s="153">
        <f>_xll.qlInterestRateIndexValueDate(Index1M,$H31)</f>
        <v>42383</v>
      </c>
      <c r="J31" s="158">
        <f>IFERROR(_xll.qlIndexFixing(Index1M,$H31,TRUE,_xll.ohTrigger(RecalcTrigger,Trigger1M)),NA())</f>
        <v>-4.7013978056345551E-3</v>
      </c>
      <c r="K31" s="44">
        <f>IFERROR(_xll.qlIndexFixing(Index3M,H31,TRUE,_xll.ohTrigger(RecalcTrigger,Trigger3M)),NA())</f>
        <v>-4.0246240331130523E-3</v>
      </c>
      <c r="L31" s="44">
        <f>IFERROR(_xll.qlIndexFixing(Index6M,$H31,TRUE,_xll.ohTrigger(RecalcTrigger,Trigger6M)),NA())</f>
        <v>-2.9675949887503768E-3</v>
      </c>
      <c r="M31" s="158">
        <f>IFERROR(_xll.qlIndexFixing(ONIndex1M,I31,TRUE,_xll.ohTrigger(RecalcTrigger,Trigger1M)),NA())</f>
        <v>-4.6402082581931126E-3</v>
      </c>
      <c r="N31" s="44">
        <f>IFERROR(_xll.qlIndexFixing(ONIndex3M,I31,TRUE,_xll.ohTrigger(RecalcTrigger,Trigger3M)),NA())</f>
        <v>-4.1798684679861253E-3</v>
      </c>
      <c r="O31" s="159">
        <f>IFERROR(_xll.qlIndexFixing(ONIndex6M,I31,TRUE,_xll.ohTrigger(RecalcTrigger,Trigger6M)),NA())</f>
        <v>-2.7617255428546983E-3</v>
      </c>
    </row>
    <row r="32" spans="2:15" x14ac:dyDescent="0.2">
      <c r="B32" s="39" t="s">
        <v>17</v>
      </c>
      <c r="D32" s="42">
        <f>_xll.qlCalendarAdvance(Calendar,$D31,B32,"f",FALSE)</f>
        <v>42383</v>
      </c>
      <c r="E32" s="153">
        <f>_xll.qlInterestRateIndexValueDate(IndexON,D32)</f>
        <v>42384</v>
      </c>
      <c r="F32" s="168">
        <f>IFERROR(_xll.qlIndexFixing(IndexON,D32,TRUE,_xll.ohTrigger(RecalcTrigger,TriggerON)),NA())</f>
        <v>-4.4571861881470554E-3</v>
      </c>
      <c r="H32" s="42">
        <f>_xll.qlCalendarAdvance(Calendar,$H31,B32,"f",FALSE)</f>
        <v>42382</v>
      </c>
      <c r="I32" s="153">
        <f>_xll.qlInterestRateIndexValueDate(Index1M,$H32)</f>
        <v>42384</v>
      </c>
      <c r="J32" s="158">
        <f>IFERROR(_xll.qlIndexFixing(Index1M,$H32,TRUE,_xll.ohTrigger(RecalcTrigger,Trigger1M)),NA())</f>
        <v>-4.7041842185843643E-3</v>
      </c>
      <c r="K32" s="44">
        <f>IFERROR(_xll.qlIndexFixing(Index3M,H32,TRUE,_xll.ohTrigger(RecalcTrigger,Trigger3M)),NA())</f>
        <v>-4.0249480686481605E-3</v>
      </c>
      <c r="L32" s="44">
        <f>IFERROR(_xll.qlIndexFixing(Index6M,$H32,TRUE,_xll.ohTrigger(RecalcTrigger,Trigger6M)),NA())</f>
        <v>-2.9698323409681556E-3</v>
      </c>
      <c r="M32" s="158">
        <f>IFERROR(_xll.qlIndexFixing(ONIndex1M,I32,TRUE,_xll.ohTrigger(RecalcTrigger,Trigger1M)),NA())</f>
        <v>-4.6459450228963917E-3</v>
      </c>
      <c r="N32" s="44">
        <f>IFERROR(_xll.qlIndexFixing(ONIndex3M,I32,TRUE,_xll.ohTrigger(RecalcTrigger,Trigger3M)),NA())</f>
        <v>-4.1771489952591168E-3</v>
      </c>
      <c r="O32" s="159">
        <f>IFERROR(_xll.qlIndexFixing(ONIndex6M,I32,TRUE,_xll.ohTrigger(RecalcTrigger,Trigger6M)),NA())</f>
        <v>-2.7658935735352941E-3</v>
      </c>
    </row>
    <row r="33" spans="2:15" x14ac:dyDescent="0.2">
      <c r="B33" s="39" t="s">
        <v>17</v>
      </c>
      <c r="D33" s="42">
        <f>_xll.qlCalendarAdvance(Calendar,$D32,B33,"f",FALSE)</f>
        <v>42384</v>
      </c>
      <c r="E33" s="153">
        <f>_xll.qlInterestRateIndexValueDate(IndexON,D33)</f>
        <v>42387</v>
      </c>
      <c r="F33" s="168">
        <f>IFERROR(_xll.qlIndexFixing(IndexON,D33,TRUE,_xll.ohTrigger(RecalcTrigger,TriggerON)),NA())</f>
        <v>-4.4679884307141648E-3</v>
      </c>
      <c r="H33" s="42">
        <f>_xll.qlCalendarAdvance(Calendar,$H32,B33,"f",FALSE)</f>
        <v>42383</v>
      </c>
      <c r="I33" s="153">
        <f>_xll.qlInterestRateIndexValueDate(Index1M,$H33)</f>
        <v>42387</v>
      </c>
      <c r="J33" s="158">
        <f>IFERROR(_xll.qlIndexFixing(Index1M,$H33,TRUE,_xll.ohTrigger(RecalcTrigger,Trigger1M)),NA())</f>
        <v>-4.719937628043863E-3</v>
      </c>
      <c r="K33" s="44">
        <f>IFERROR(_xll.qlIndexFixing(Index3M,H33,TRUE,_xll.ohTrigger(RecalcTrigger,Trigger3M)),NA())</f>
        <v>-4.0264935941140088E-3</v>
      </c>
      <c r="L33" s="44">
        <f>IFERROR(_xll.qlIndexFixing(Index6M,$H33,TRUE,_xll.ohTrigger(RecalcTrigger,Trigger6M)),NA())</f>
        <v>-2.9763241314467422E-3</v>
      </c>
      <c r="M33" s="158">
        <f>IFERROR(_xll.qlIndexFixing(ONIndex1M,I33,TRUE,_xll.ohTrigger(RecalcTrigger,Trigger1M)),NA())</f>
        <v>-4.6516445903943549E-3</v>
      </c>
      <c r="N33" s="44">
        <f>IFERROR(_xll.qlIndexFixing(ONIndex3M,I33,TRUE,_xll.ohTrigger(RecalcTrigger,Trigger3M)),NA())</f>
        <v>-4.173978486083918E-3</v>
      </c>
      <c r="O33" s="159">
        <f>IFERROR(_xll.qlIndexFixing(ONIndex6M,I33,TRUE,_xll.ohTrigger(RecalcTrigger,Trigger6M)),NA())</f>
        <v>-2.7691060292767133E-3</v>
      </c>
    </row>
    <row r="34" spans="2:15" x14ac:dyDescent="0.2">
      <c r="B34" s="39" t="s">
        <v>17</v>
      </c>
      <c r="D34" s="42">
        <f>_xll.qlCalendarAdvance(Calendar,$D33,B34,"f",FALSE)</f>
        <v>42387</v>
      </c>
      <c r="E34" s="153">
        <f>_xll.qlInterestRateIndexValueDate(IndexON,D34)</f>
        <v>42388</v>
      </c>
      <c r="F34" s="168">
        <f>IFERROR(_xll.qlIndexFixing(IndexON,D34,TRUE,_xll.ohTrigger(RecalcTrigger,TriggerON)),NA())</f>
        <v>-4.4717710503716646E-3</v>
      </c>
      <c r="H34" s="42">
        <f>_xll.qlCalendarAdvance(Calendar,$H33,B34,"f",FALSE)</f>
        <v>42384</v>
      </c>
      <c r="I34" s="153">
        <f>_xll.qlInterestRateIndexValueDate(Index1M,$H34)</f>
        <v>42388</v>
      </c>
      <c r="J34" s="158">
        <f>IFERROR(_xll.qlIndexFixing(Index1M,$H34,TRUE,_xll.ohTrigger(RecalcTrigger,Trigger1M)),NA())</f>
        <v>-4.725114394554808E-3</v>
      </c>
      <c r="K34" s="44">
        <f>IFERROR(_xll.qlIndexFixing(Index3M,H34,TRUE,_xll.ohTrigger(RecalcTrigger,Trigger3M)),NA())</f>
        <v>-4.0272096291290253E-3</v>
      </c>
      <c r="L34" s="44">
        <f>IFERROR(_xll.qlIndexFixing(Index6M,$H34,TRUE,_xll.ohTrigger(RecalcTrigger,Trigger6M)),NA())</f>
        <v>-2.9784310596278956E-3</v>
      </c>
      <c r="M34" s="158">
        <f>IFERROR(_xll.qlIndexFixing(ONIndex1M,I34,TRUE,_xll.ohTrigger(RecalcTrigger,Trigger1M)),NA())</f>
        <v>-4.657306960487162E-3</v>
      </c>
      <c r="N34" s="44">
        <f>IFERROR(_xll.qlIndexFixing(ONIndex3M,I34,TRUE,_xll.ohTrigger(RecalcTrigger,Trigger3M)),NA())</f>
        <v>-4.1703569407003371E-3</v>
      </c>
      <c r="O34" s="159">
        <f>IFERROR(_xll.qlIndexFixing(ONIndex6M,I34,TRUE,_xll.ohTrigger(RecalcTrigger,Trigger6M)),NA())</f>
        <v>-2.7713629098791159E-3</v>
      </c>
    </row>
    <row r="35" spans="2:15" x14ac:dyDescent="0.2">
      <c r="B35" s="39" t="s">
        <v>17</v>
      </c>
      <c r="D35" s="42">
        <f>_xll.qlCalendarAdvance(Calendar,$D34,B35,"f",FALSE)</f>
        <v>42388</v>
      </c>
      <c r="E35" s="153">
        <f>_xll.qlInterestRateIndexValueDate(IndexON,D35)</f>
        <v>42389</v>
      </c>
      <c r="F35" s="168">
        <f>IFERROR(_xll.qlIndexFixing(IndexON,D35,TRUE,_xll.ohTrigger(RecalcTrigger,TriggerON)),NA())</f>
        <v>-4.474599124866252E-3</v>
      </c>
      <c r="H35" s="42">
        <f>_xll.qlCalendarAdvance(Calendar,$H34,B35,"f",FALSE)</f>
        <v>42387</v>
      </c>
      <c r="I35" s="153">
        <f>_xll.qlInterestRateIndexValueDate(Index1M,$H35)</f>
        <v>42389</v>
      </c>
      <c r="J35" s="158">
        <f>IFERROR(_xll.qlIndexFixing(Index1M,$H35,TRUE,_xll.ohTrigger(RecalcTrigger,Trigger1M)),NA())</f>
        <v>-4.7350957753409459E-3</v>
      </c>
      <c r="K35" s="44">
        <f>IFERROR(_xll.qlIndexFixing(Index3M,H35,TRUE,_xll.ohTrigger(RecalcTrigger,Trigger3M)),NA())</f>
        <v>-4.028030954169092E-3</v>
      </c>
      <c r="L35" s="44">
        <f>IFERROR(_xll.qlIndexFixing(Index6M,$H35,TRUE,_xll.ohTrigger(RecalcTrigger,Trigger6M)),NA())</f>
        <v>-2.980517696804348E-3</v>
      </c>
      <c r="M35" s="158">
        <f>IFERROR(_xll.qlIndexFixing(ONIndex1M,I35,TRUE,_xll.ohTrigger(RecalcTrigger,Trigger1M)),NA())</f>
        <v>-4.6684471681235351E-3</v>
      </c>
      <c r="N35" s="44">
        <f>IFERROR(_xll.qlIndexFixing(ONIndex3M,I35,TRUE,_xll.ohTrigger(RecalcTrigger,Trigger3M)),NA())</f>
        <v>-4.1615622875346148E-3</v>
      </c>
      <c r="O35" s="159">
        <f>IFERROR(_xll.qlIndexFixing(ONIndex6M,I35,TRUE,_xll.ohTrigger(RecalcTrigger,Trigger6M)),NA())</f>
        <v>-2.7726700660757331E-3</v>
      </c>
    </row>
    <row r="36" spans="2:15" x14ac:dyDescent="0.2">
      <c r="B36" s="39" t="s">
        <v>17</v>
      </c>
      <c r="D36" s="42">
        <f>_xll.qlCalendarAdvance(Calendar,$D35,B36,"f",FALSE)</f>
        <v>42389</v>
      </c>
      <c r="E36" s="153">
        <f>_xll.qlInterestRateIndexValueDate(IndexON,D36)</f>
        <v>42390</v>
      </c>
      <c r="F36" s="168">
        <f>IFERROR(_xll.qlIndexFixing(IndexON,D36,TRUE,_xll.ohTrigger(RecalcTrigger,TriggerON)),NA())</f>
        <v>-4.4764726541979272E-3</v>
      </c>
      <c r="H36" s="42">
        <f>_xll.qlCalendarAdvance(Calendar,$H35,B36,"f",FALSE)</f>
        <v>42388</v>
      </c>
      <c r="I36" s="153">
        <f>_xll.qlInterestRateIndexValueDate(Index1M,$H36)</f>
        <v>42390</v>
      </c>
      <c r="J36" s="158">
        <f>IFERROR(_xll.qlIndexFixing(Index1M,$H36,TRUE,_xll.ohTrigger(RecalcTrigger,Trigger1M)),NA())</f>
        <v>-4.7377648426438768E-3</v>
      </c>
      <c r="K36" s="44">
        <f>IFERROR(_xll.qlIndexFixing(Index3M,H36,TRUE,_xll.ohTrigger(RecalcTrigger,Trigger3M)),NA())</f>
        <v>-4.0289604852778802E-3</v>
      </c>
      <c r="L36" s="44">
        <f>IFERROR(_xll.qlIndexFixing(Index6M,$H36,TRUE,_xll.ohTrigger(RecalcTrigger,Trigger6M)),NA())</f>
        <v>-2.9825889689317877E-3</v>
      </c>
      <c r="M36" s="158">
        <f>IFERROR(_xll.qlIndexFixing(ONIndex1M,I36,TRUE,_xll.ohTrigger(RecalcTrigger,Trigger1M)),NA())</f>
        <v>-4.6795844672464781E-3</v>
      </c>
      <c r="N36" s="44">
        <f>IFERROR(_xll.qlIndexFixing(ONIndex3M,I36,TRUE,_xll.ohTrigger(RecalcTrigger,Trigger3M)),NA())</f>
        <v>-4.1513603961629286E-3</v>
      </c>
      <c r="O36" s="159">
        <f>IFERROR(_xll.qlIndexFixing(ONIndex6M,I36,TRUE,_xll.ohTrigger(RecalcTrigger,Trigger6M)),NA())</f>
        <v>-2.7708346822175045E-3</v>
      </c>
    </row>
    <row r="37" spans="2:15" x14ac:dyDescent="0.2">
      <c r="B37" s="39" t="s">
        <v>17</v>
      </c>
      <c r="D37" s="42">
        <f>_xll.qlCalendarAdvance(Calendar,$D36,B37,"f",FALSE)</f>
        <v>42390</v>
      </c>
      <c r="E37" s="153">
        <f>_xll.qlInterestRateIndexValueDate(IndexON,D37)</f>
        <v>42391</v>
      </c>
      <c r="F37" s="168">
        <f>IFERROR(_xll.qlIndexFixing(IndexON,D37,TRUE,_xll.ohTrigger(RecalcTrigger,TriggerON)),NA())</f>
        <v>-4.4769822186019326E-3</v>
      </c>
      <c r="H37" s="42">
        <f>_xll.qlCalendarAdvance(Calendar,$H36,B37,"f",FALSE)</f>
        <v>42389</v>
      </c>
      <c r="I37" s="153">
        <f>_xll.qlInterestRateIndexValueDate(Index1M,$H37)</f>
        <v>42391</v>
      </c>
      <c r="J37" s="158">
        <f>IFERROR(_xll.qlIndexFixing(Index1M,$H37,TRUE,_xll.ohTrigger(RecalcTrigger,Trigger1M)),NA())</f>
        <v>-4.7404215848584879E-3</v>
      </c>
      <c r="K37" s="44">
        <f>IFERROR(_xll.qlIndexFixing(Index3M,H37,TRUE,_xll.ohTrigger(RecalcTrigger,Trigger3M)),NA())</f>
        <v>-4.0300011384863214E-3</v>
      </c>
      <c r="L37" s="44">
        <f>IFERROR(_xll.qlIndexFixing(Index6M,$H37,TRUE,_xll.ohTrigger(RecalcTrigger,Trigger6M)),NA())</f>
        <v>-2.9846498019478933E-3</v>
      </c>
      <c r="M37" s="158">
        <f>IFERROR(_xll.qlIndexFixing(ONIndex1M,I37,TRUE,_xll.ohTrigger(RecalcTrigger,Trigger1M)),NA())</f>
        <v>-4.6850608504733771E-3</v>
      </c>
      <c r="N37" s="44">
        <f>IFERROR(_xll.qlIndexFixing(ONIndex3M,I37,TRUE,_xll.ohTrigger(RecalcTrigger,Trigger3M)),NA())</f>
        <v>-4.1454836691778851E-3</v>
      </c>
      <c r="O37" s="159">
        <f>IFERROR(_xll.qlIndexFixing(ONIndex6M,I37,TRUE,_xll.ohTrigger(RecalcTrigger,Trigger6M)),NA())</f>
        <v>-2.7683136877643122E-3</v>
      </c>
    </row>
    <row r="38" spans="2:15" x14ac:dyDescent="0.2">
      <c r="B38" s="39" t="s">
        <v>17</v>
      </c>
      <c r="D38" s="42">
        <f>_xll.qlCalendarAdvance(Calendar,$D37,B38,"f",FALSE)</f>
        <v>42391</v>
      </c>
      <c r="E38" s="153">
        <f>_xll.qlInterestRateIndexValueDate(IndexON,D38)</f>
        <v>42394</v>
      </c>
      <c r="F38" s="168">
        <f>IFERROR(_xll.qlIndexFixing(IndexON,D38,TRUE,_xll.ohTrigger(RecalcTrigger,TriggerON)),NA())</f>
        <v>-4.4744213202951855E-3</v>
      </c>
      <c r="H38" s="42">
        <f>_xll.qlCalendarAdvance(Calendar,$H37,B38,"f",FALSE)</f>
        <v>42390</v>
      </c>
      <c r="I38" s="153">
        <f>_xll.qlInterestRateIndexValueDate(Index1M,$H38)</f>
        <v>42394</v>
      </c>
      <c r="J38" s="158">
        <f>IFERROR(_xll.qlIndexFixing(Index1M,$H38,TRUE,_xll.ohTrigger(RecalcTrigger,Trigger1M)),NA())</f>
        <v>-4.7553941123421309E-3</v>
      </c>
      <c r="K38" s="44">
        <f>IFERROR(_xll.qlIndexFixing(Index3M,H38,TRUE,_xll.ohTrigger(RecalcTrigger,Trigger3M)),NA())</f>
        <v>-4.0338189908256479E-3</v>
      </c>
      <c r="L38" s="44">
        <f>IFERROR(_xll.qlIndexFixing(Index6M,$H38,TRUE,_xll.ohTrigger(RecalcTrigger,Trigger6M)),NA())</f>
        <v>-2.9908189253755992E-3</v>
      </c>
      <c r="M38" s="158">
        <f>IFERROR(_xll.qlIndexFixing(ONIndex1M,I38,TRUE,_xll.ohTrigger(RecalcTrigger,Trigger1M)),NA())</f>
        <v>-4.6905000365349281E-3</v>
      </c>
      <c r="N38" s="44">
        <f>IFERROR(_xll.qlIndexFixing(ONIndex3M,I38,TRUE,_xll.ohTrigger(RecalcTrigger,Trigger3M)),NA())</f>
        <v>-4.1391559058645555E-3</v>
      </c>
      <c r="O38" s="159">
        <f>IFERROR(_xll.qlIndexFixing(ONIndex6M,I38,TRUE,_xll.ohTrigger(RecalcTrigger,Trigger6M)),NA())</f>
        <v>-2.7648371182120712E-3</v>
      </c>
    </row>
    <row r="39" spans="2:15" x14ac:dyDescent="0.2">
      <c r="B39" s="39" t="s">
        <v>17</v>
      </c>
      <c r="D39" s="42">
        <f>_xll.qlCalendarAdvance(Calendar,$D38,B39,"f",FALSE)</f>
        <v>42394</v>
      </c>
      <c r="E39" s="153">
        <f>_xll.qlInterestRateIndexValueDate(IndexON,D39)</f>
        <v>42395</v>
      </c>
      <c r="F39" s="168">
        <f>IFERROR(_xll.qlIndexFixing(IndexON,D39,TRUE,_xll.ohTrigger(RecalcTrigger,TriggerON)),NA())</f>
        <v>-4.4715221239721714E-3</v>
      </c>
      <c r="H39" s="42">
        <f>_xll.qlCalendarAdvance(Calendar,$H38,B39,"f",FALSE)</f>
        <v>42391</v>
      </c>
      <c r="I39" s="153">
        <f>_xll.qlInterestRateIndexValueDate(Index1M,$H39)</f>
        <v>42395</v>
      </c>
      <c r="J39" s="158">
        <f>IFERROR(_xll.qlIndexFixing(Index1M,$H39,TRUE,_xll.ohTrigger(RecalcTrigger,Trigger1M)),NA())</f>
        <v>-4.7603105855448784E-3</v>
      </c>
      <c r="K39" s="44">
        <f>IFERROR(_xll.qlIndexFixing(Index3M,H39,TRUE,_xll.ohTrigger(RecalcTrigger,Trigger3M)),NA())</f>
        <v>-4.0353332924811464E-3</v>
      </c>
      <c r="L39" s="44">
        <f>IFERROR(_xll.qlIndexFixing(Index6M,$H39,TRUE,_xll.ohTrigger(RecalcTrigger,Trigger6M)),NA())</f>
        <v>-2.9928872608931821E-3</v>
      </c>
      <c r="M39" s="158">
        <f>IFERROR(_xll.qlIndexFixing(ONIndex1M,I39,TRUE,_xll.ohTrigger(RecalcTrigger,Trigger1M)),NA())</f>
        <v>-4.6959020250314509E-3</v>
      </c>
      <c r="N39" s="44">
        <f>IFERROR(_xll.qlIndexFixing(ONIndex3M,I39,TRUE,_xll.ohTrigger(RecalcTrigger,Trigger3M)),NA())</f>
        <v>-4.1323771060630676E-3</v>
      </c>
      <c r="O39" s="159">
        <f>IFERROR(_xll.qlIndexFixing(ONIndex6M,I39,TRUE,_xll.ohTrigger(RecalcTrigger,Trigger6M)),NA())</f>
        <v>-2.7604049736407177E-3</v>
      </c>
    </row>
    <row r="40" spans="2:15" x14ac:dyDescent="0.2">
      <c r="B40" s="39" t="s">
        <v>17</v>
      </c>
      <c r="D40" s="42">
        <f>_xll.qlCalendarAdvance(Calendar,$D39,B40,"f",FALSE)</f>
        <v>42395</v>
      </c>
      <c r="E40" s="153">
        <f>_xll.qlInterestRateIndexValueDate(IndexON,D40)</f>
        <v>42396</v>
      </c>
      <c r="F40" s="168">
        <f>IFERROR(_xll.qlIndexFixing(IndexON,D40,TRUE,_xll.ohTrigger(RecalcTrigger,TriggerON)),NA())</f>
        <v>-4.467668382366341E-3</v>
      </c>
      <c r="H40" s="42">
        <f>_xll.qlCalendarAdvance(Calendar,$H39,B40,"f",FALSE)</f>
        <v>42394</v>
      </c>
      <c r="I40" s="153">
        <f>_xll.qlInterestRateIndexValueDate(Index1M,$H40)</f>
        <v>42396</v>
      </c>
      <c r="J40" s="158">
        <f>IFERROR(_xll.qlIndexFixing(Index1M,$H40,TRUE,_xll.ohTrigger(RecalcTrigger,Trigger1M)),NA())</f>
        <v>-4.7697704656139584E-3</v>
      </c>
      <c r="K40" s="44">
        <f>IFERROR(_xll.qlIndexFixing(Index3M,H40,TRUE,_xll.ohTrigger(RecalcTrigger,Trigger3M)),NA())</f>
        <v>-4.0369732961893674E-3</v>
      </c>
      <c r="L40" s="44">
        <f>IFERROR(_xll.qlIndexFixing(Index6M,$H40,TRUE,_xll.ohTrigger(RecalcTrigger,Trigger6M)),NA())</f>
        <v>-2.994969786670282E-3</v>
      </c>
      <c r="M40" s="158">
        <f>IFERROR(_xll.qlIndexFixing(ONIndex1M,I40,TRUE,_xll.ohTrigger(RecalcTrigger,Trigger1M)),NA())</f>
        <v>-4.7065204784146886E-3</v>
      </c>
      <c r="N40" s="44">
        <f>IFERROR(_xll.qlIndexFixing(ONIndex3M,I40,TRUE,_xll.ohTrigger(RecalcTrigger,Trigger3M)),NA())</f>
        <v>-4.1172689622737124E-3</v>
      </c>
      <c r="O40" s="159">
        <f>IFERROR(_xll.qlIndexFixing(ONIndex6M,I40,TRUE,_xll.ohTrigger(RecalcTrigger,Trigger6M)),NA())</f>
        <v>-2.7483344522849507E-3</v>
      </c>
    </row>
    <row r="41" spans="2:15" x14ac:dyDescent="0.2">
      <c r="B41" s="39" t="s">
        <v>17</v>
      </c>
      <c r="D41" s="42">
        <f>_xll.qlCalendarAdvance(Calendar,$D40,B41,"f",FALSE)</f>
        <v>42396</v>
      </c>
      <c r="E41" s="153">
        <f>_xll.qlInterestRateIndexValueDate(IndexON,D41)</f>
        <v>42397</v>
      </c>
      <c r="F41" s="168">
        <f>IFERROR(_xll.qlIndexFixing(IndexON,D41,TRUE,_xll.ohTrigger(RecalcTrigger,TriggerON)),NA())</f>
        <v>-4.4628600957574704E-3</v>
      </c>
      <c r="H41" s="42">
        <f>_xll.qlCalendarAdvance(Calendar,$H40,B41,"f",FALSE)</f>
        <v>42395</v>
      </c>
      <c r="I41" s="153">
        <f>_xll.qlInterestRateIndexValueDate(Index1M,$H41)</f>
        <v>42397</v>
      </c>
      <c r="J41" s="158">
        <f>IFERROR(_xll.qlIndexFixing(Index1M,$H41,TRUE,_xll.ohTrigger(RecalcTrigger,Trigger1M)),NA())</f>
        <v>-4.7723098457444491E-3</v>
      </c>
      <c r="K41" s="44">
        <f>IFERROR(_xll.qlIndexFixing(Index3M,H41,TRUE,_xll.ohTrigger(RecalcTrigger,Trigger3M)),NA())</f>
        <v>-4.0387419178929632E-3</v>
      </c>
      <c r="L41" s="44">
        <f>IFERROR(_xll.qlIndexFixing(Index6M,$H41,TRUE,_xll.ohTrigger(RecalcTrigger,Trigger6M)),NA())</f>
        <v>-2.9970714285187453E-3</v>
      </c>
      <c r="M41" s="158">
        <f>IFERROR(_xll.qlIndexFixing(ONIndex1M,I41,TRUE,_xll.ohTrigger(RecalcTrigger,Trigger1M)),NA())</f>
        <v>-4.7171380061650225E-3</v>
      </c>
      <c r="N41" s="44">
        <f>IFERROR(_xll.qlIndexFixing(ONIndex3M,I41,TRUE,_xll.ohTrigger(RecalcTrigger,Trigger3M)),NA())</f>
        <v>-4.1008311842682943E-3</v>
      </c>
      <c r="O41" s="159">
        <f>IFERROR(_xll.qlIndexFixing(ONIndex6M,I41,TRUE,_xll.ohTrigger(RecalcTrigger,Trigger6M)),NA())</f>
        <v>-2.7333932724449284E-3</v>
      </c>
    </row>
    <row r="42" spans="2:15" x14ac:dyDescent="0.2">
      <c r="B42" s="39" t="s">
        <v>17</v>
      </c>
      <c r="D42" s="42">
        <f>_xll.qlCalendarAdvance(Calendar,$D41,B42,"f",FALSE)</f>
        <v>42397</v>
      </c>
      <c r="E42" s="153">
        <f>_xll.qlInterestRateIndexValueDate(IndexON,D42)</f>
        <v>42398</v>
      </c>
      <c r="F42" s="168">
        <f>IFERROR(_xll.qlIndexFixing(IndexON,D42,TRUE,_xll.ohTrigger(RecalcTrigger,TriggerON)),NA())</f>
        <v>-4.4500066965991181E-3</v>
      </c>
      <c r="H42" s="42">
        <f>_xll.qlCalendarAdvance(Calendar,$H41,B42,"f",FALSE)</f>
        <v>42396</v>
      </c>
      <c r="I42" s="153">
        <f>_xll.qlInterestRateIndexValueDate(Index1M,$H42)</f>
        <v>42398</v>
      </c>
      <c r="J42" s="158">
        <f>IFERROR(_xll.qlIndexFixing(Index1M,$H42,TRUE,_xll.ohTrigger(RecalcTrigger,Trigger1M)),NA())</f>
        <v>-4.7748368979494415E-3</v>
      </c>
      <c r="K42" s="44">
        <f>IFERROR(_xll.qlIndexFixing(Index3M,H42,TRUE,_xll.ohTrigger(RecalcTrigger,Trigger3M)),NA())</f>
        <v>-4.0406420735205322E-3</v>
      </c>
      <c r="L42" s="44">
        <f>IFERROR(_xll.qlIndexFixing(Index6M,$H42,TRUE,_xll.ohTrigger(RecalcTrigger,Trigger6M)),NA())</f>
        <v>-2.9991971122299943E-3</v>
      </c>
      <c r="M42" s="158">
        <f>IFERROR(_xll.qlIndexFixing(ONIndex1M,I42,TRUE,_xll.ohTrigger(RecalcTrigger,Trigger1M)),NA())</f>
        <v>-4.7223540081553494E-3</v>
      </c>
      <c r="N42" s="44">
        <f>IFERROR(_xll.qlIndexFixing(ONIndex3M,I42,TRUE,_xll.ohTrigger(RecalcTrigger,Trigger3M)),NA())</f>
        <v>-4.0922750531047214E-3</v>
      </c>
      <c r="O42" s="159">
        <f>IFERROR(_xll.qlIndexFixing(ONIndex6M,I42,TRUE,_xll.ohTrigger(RecalcTrigger,Trigger6M)),NA())</f>
        <v>-2.7258190242163138E-3</v>
      </c>
    </row>
    <row r="43" spans="2:15" x14ac:dyDescent="0.2">
      <c r="B43" s="39" t="s">
        <v>17</v>
      </c>
      <c r="D43" s="42">
        <f>_xll.qlCalendarAdvance(Calendar,$D42,B43,"f",FALSE)</f>
        <v>42398</v>
      </c>
      <c r="E43" s="153">
        <f>_xll.qlInterestRateIndexValueDate(IndexON,D43)</f>
        <v>42401</v>
      </c>
      <c r="F43" s="168">
        <f>IFERROR(_xll.qlIndexFixing(IndexON,D43,TRUE,_xll.ohTrigger(RecalcTrigger,TriggerON)),NA())</f>
        <v>-4.434356414462215E-3</v>
      </c>
      <c r="H43" s="42">
        <f>_xll.qlCalendarAdvance(Calendar,$H42,B43,"f",FALSE)</f>
        <v>42397</v>
      </c>
      <c r="I43" s="153">
        <f>_xll.qlInterestRateIndexValueDate(Index1M,$H43)</f>
        <v>42401</v>
      </c>
      <c r="J43" s="158">
        <f>IFERROR(_xll.qlIndexFixing(Index1M,$H43,TRUE,_xll.ohTrigger(RecalcTrigger,Trigger1M)),NA())</f>
        <v>-4.7845846933106785E-3</v>
      </c>
      <c r="K43" s="44">
        <f>IFERROR(_xll.qlIndexFixing(Index3M,H43,TRUE,_xll.ohTrigger(RecalcTrigger,Trigger3M)),NA())</f>
        <v>-4.0471609029234046E-3</v>
      </c>
      <c r="L43" s="44">
        <f>IFERROR(_xll.qlIndexFixing(Index6M,$H43,TRUE,_xll.ohTrigger(RecalcTrigger,Trigger6M)),NA())</f>
        <v>-3.0057676721096925E-3</v>
      </c>
      <c r="M43" s="158">
        <f>IFERROR(_xll.qlIndexFixing(ONIndex1M,I43,TRUE,_xll.ohTrigger(RecalcTrigger,Trigger1M)),NA())</f>
        <v>-4.7275328126605842E-3</v>
      </c>
      <c r="N43" s="44">
        <f>IFERROR(_xll.qlIndexFixing(ONIndex3M,I43,TRUE,_xll.ohTrigger(RecalcTrigger,Trigger3M)),NA())</f>
        <v>-4.0837457363718244E-3</v>
      </c>
      <c r="O43" s="159">
        <f>IFERROR(_xll.qlIndexFixing(ONIndex6M,I43,TRUE,_xll.ohTrigger(RecalcTrigger,Trigger6M)),NA())</f>
        <v>-2.7189249732062493E-3</v>
      </c>
    </row>
    <row r="44" spans="2:15" x14ac:dyDescent="0.2">
      <c r="B44" s="39" t="s">
        <v>17</v>
      </c>
      <c r="D44" s="42">
        <f>_xll.qlCalendarAdvance(Calendar,$D43,B44,"f",FALSE)</f>
        <v>42401</v>
      </c>
      <c r="E44" s="153">
        <f>_xll.qlInterestRateIndexValueDate(IndexON,D44)</f>
        <v>42402</v>
      </c>
      <c r="F44" s="168">
        <f>IFERROR(_xll.qlIndexFixing(IndexON,D44,TRUE,_xll.ohTrigger(RecalcTrigger,TriggerON)),NA())</f>
        <v>-4.4264249120073984E-3</v>
      </c>
      <c r="H44" s="42">
        <f>_xll.qlCalendarAdvance(Calendar,$H43,B44,"f",FALSE)</f>
        <v>42398</v>
      </c>
      <c r="I44" s="153">
        <f>_xll.qlInterestRateIndexValueDate(Index1M,$H44)</f>
        <v>42402</v>
      </c>
      <c r="J44" s="158">
        <f>IFERROR(_xll.qlIndexFixing(Index1M,$H44,TRUE,_xll.ohTrigger(RecalcTrigger,Trigger1M)),NA())</f>
        <v>-4.7892781845794187E-3</v>
      </c>
      <c r="K44" s="44">
        <f>IFERROR(_xll.qlIndexFixing(Index3M,H44,TRUE,_xll.ohTrigger(RecalcTrigger,Trigger3M)),NA())</f>
        <v>-4.0466106622059073E-3</v>
      </c>
      <c r="L44" s="44">
        <f>IFERROR(_xll.qlIndexFixing(Index6M,$H44,TRUE,_xll.ohTrigger(RecalcTrigger,Trigger6M)),NA())</f>
        <v>-3.0080372850327876E-3</v>
      </c>
      <c r="M44" s="158">
        <f>IFERROR(_xll.qlIndexFixing(ONIndex1M,I44,TRUE,_xll.ohTrigger(RecalcTrigger,Trigger1M)),NA())</f>
        <v>-4.7326744200004711E-3</v>
      </c>
      <c r="N44" s="44">
        <f>IFERROR(_xll.qlIndexFixing(ONIndex3M,I44,TRUE,_xll.ohTrigger(RecalcTrigger,Trigger3M)),NA())</f>
        <v>-4.0752432342694433E-3</v>
      </c>
      <c r="O44" s="159">
        <f>IFERROR(_xll.qlIndexFixing(ONIndex6M,I44,TRUE,_xll.ohTrigger(RecalcTrigger,Trigger6M)),NA())</f>
        <v>-2.7127111192948306E-3</v>
      </c>
    </row>
    <row r="45" spans="2:15" x14ac:dyDescent="0.2">
      <c r="B45" s="39" t="s">
        <v>17</v>
      </c>
      <c r="D45" s="42">
        <f>_xll.qlCalendarAdvance(Calendar,$D44,B45,"f",FALSE)</f>
        <v>42402</v>
      </c>
      <c r="E45" s="153">
        <f>_xll.qlInterestRateIndexValueDate(IndexON,D45)</f>
        <v>42403</v>
      </c>
      <c r="F45" s="168">
        <f>IFERROR(_xll.qlIndexFixing(IndexON,D45,TRUE,_xll.ohTrigger(RecalcTrigger,TriggerON)),NA())</f>
        <v>-4.4191883749578054E-3</v>
      </c>
      <c r="H45" s="42">
        <f>_xll.qlCalendarAdvance(Calendar,$H44,B45,"f",FALSE)</f>
        <v>42401</v>
      </c>
      <c r="I45" s="153">
        <f>_xll.qlInterestRateIndexValueDate(Index1M,$H45)</f>
        <v>42403</v>
      </c>
      <c r="J45" s="158">
        <f>IFERROR(_xll.qlIndexFixing(Index1M,$H45,TRUE,_xll.ohTrigger(RecalcTrigger,Trigger1M)),NA())</f>
        <v>-4.7939344906883802E-3</v>
      </c>
      <c r="K45" s="44">
        <f>IFERROR(_xll.qlIndexFixing(Index3M,H45,TRUE,_xll.ohTrigger(RecalcTrigger,Trigger3M)),NA())</f>
        <v>-4.0491875124133436E-3</v>
      </c>
      <c r="L45" s="44">
        <f>IFERROR(_xll.qlIndexFixing(Index6M,$H45,TRUE,_xll.ohTrigger(RecalcTrigger,Trigger6M)),NA())</f>
        <v>-3.0103465942799123E-3</v>
      </c>
      <c r="M45" s="158">
        <f>IFERROR(_xll.qlIndexFixing(ONIndex1M,I45,TRUE,_xll.ohTrigger(RecalcTrigger,Trigger1M)),NA())</f>
        <v>-4.7427711590186661E-3</v>
      </c>
      <c r="N45" s="44">
        <f>IFERROR(_xll.qlIndexFixing(ONIndex3M,I45,TRUE,_xll.ohTrigger(RecalcTrigger,Trigger3M)),NA())</f>
        <v>-4.0582818616563543E-3</v>
      </c>
      <c r="O45" s="159">
        <f>IFERROR(_xll.qlIndexFixing(ONIndex6M,I45,TRUE,_xll.ohTrigger(RecalcTrigger,Trigger6M)),NA())</f>
        <v>-2.7025304475891687E-3</v>
      </c>
    </row>
    <row r="46" spans="2:15" x14ac:dyDescent="0.2">
      <c r="B46" s="39" t="s">
        <v>17</v>
      </c>
      <c r="D46" s="42">
        <f>_xll.qlCalendarAdvance(Calendar,$D45,B46,"f",FALSE)</f>
        <v>42403</v>
      </c>
      <c r="E46" s="153">
        <f>_xll.qlInterestRateIndexValueDate(IndexON,D46)</f>
        <v>42404</v>
      </c>
      <c r="F46" s="168">
        <f>IFERROR(_xll.qlIndexFixing(IndexON,D46,TRUE,_xll.ohTrigger(RecalcTrigger,TriggerON)),NA())</f>
        <v>-4.412646803513276E-3</v>
      </c>
      <c r="H46" s="42">
        <f>_xll.qlCalendarAdvance(Calendar,$H45,B46,"f",FALSE)</f>
        <v>42402</v>
      </c>
      <c r="I46" s="153">
        <f>_xll.qlInterestRateIndexValueDate(Index1M,$H46)</f>
        <v>42404</v>
      </c>
      <c r="J46" s="158">
        <f>IFERROR(_xll.qlIndexFixing(Index1M,$H46,TRUE,_xll.ohTrigger(RecalcTrigger,Trigger1M)),NA())</f>
        <v>-4.7985536116816651E-3</v>
      </c>
      <c r="K46" s="44">
        <f>IFERROR(_xll.qlIndexFixing(Index3M,H46,TRUE,_xll.ohTrigger(RecalcTrigger,Trigger3M)),NA())</f>
        <v>-4.0519064991353382E-3</v>
      </c>
      <c r="L46" s="44">
        <f>IFERROR(_xll.qlIndexFixing(Index6M,$H46,TRUE,_xll.ohTrigger(RecalcTrigger,Trigger6M)),NA())</f>
        <v>-3.0126915513901602E-3</v>
      </c>
      <c r="M46" s="158">
        <f>IFERROR(_xll.qlIndexFixing(ONIndex1M,I46,TRUE,_xll.ohTrigger(RecalcTrigger,Trigger1M)),NA())</f>
        <v>-4.7528688756282023E-3</v>
      </c>
      <c r="N46" s="44">
        <f>IFERROR(_xll.qlIndexFixing(ONIndex3M,I46,TRUE,_xll.ohTrigger(RecalcTrigger,Trigger3M)),NA())</f>
        <v>-4.0415013704464542E-3</v>
      </c>
      <c r="O46" s="159">
        <f>IFERROR(_xll.qlIndexFixing(ONIndex6M,I46,TRUE,_xll.ohTrigger(RecalcTrigger,Trigger6M)),NA())</f>
        <v>-2.6946576765141117E-3</v>
      </c>
    </row>
    <row r="47" spans="2:15" x14ac:dyDescent="0.2">
      <c r="B47" s="39" t="s">
        <v>17</v>
      </c>
      <c r="D47" s="42">
        <f>_xll.qlCalendarAdvance(Calendar,$D46,B47,"f",FALSE)</f>
        <v>42404</v>
      </c>
      <c r="E47" s="153">
        <f>_xll.qlInterestRateIndexValueDate(IndexON,D47)</f>
        <v>42405</v>
      </c>
      <c r="F47" s="168">
        <f>IFERROR(_xll.qlIndexFixing(IndexON,D47,TRUE,_xll.ohTrigger(RecalcTrigger,TriggerON)),NA())</f>
        <v>-4.4018263891354437E-3</v>
      </c>
      <c r="H47" s="42">
        <f>_xll.qlCalendarAdvance(Calendar,$H46,B47,"f",FALSE)</f>
        <v>42403</v>
      </c>
      <c r="I47" s="153">
        <f>_xll.qlInterestRateIndexValueDate(Index1M,$H47)</f>
        <v>42405</v>
      </c>
      <c r="J47" s="158">
        <f>IFERROR(_xll.qlIndexFixing(Index1M,$H47,TRUE,_xll.ohTrigger(RecalcTrigger,Trigger1M)),NA())</f>
        <v>-4.8074301740558805E-3</v>
      </c>
      <c r="K47" s="44">
        <f>IFERROR(_xll.qlIndexFixing(Index3M,H47,TRUE,_xll.ohTrigger(RecalcTrigger,Trigger3M)),NA())</f>
        <v>-4.0578150914227541E-3</v>
      </c>
      <c r="L47" s="44">
        <f>IFERROR(_xll.qlIndexFixing(Index6M,$H47,TRUE,_xll.ohTrigger(RecalcTrigger,Trigger6M)),NA())</f>
        <v>-3.0150681079206317E-3</v>
      </c>
      <c r="M47" s="158">
        <f>IFERROR(_xll.qlIndexFixing(ONIndex1M,I47,TRUE,_xll.ohTrigger(RecalcTrigger,Trigger1M)),NA())</f>
        <v>-4.7578244963419891E-3</v>
      </c>
      <c r="N47" s="44">
        <f>IFERROR(_xll.qlIndexFixing(ONIndex3M,I47,TRUE,_xll.ohTrigger(RecalcTrigger,Trigger3M)),NA())</f>
        <v>-4.0331329407372607E-3</v>
      </c>
      <c r="O47" s="159">
        <f>IFERROR(_xll.qlIndexFixing(ONIndex6M,I47,TRUE,_xll.ohTrigger(RecalcTrigger,Trigger6M)),NA())</f>
        <v>-2.691844809055155E-3</v>
      </c>
    </row>
    <row r="48" spans="2:15" x14ac:dyDescent="0.2">
      <c r="B48" s="39" t="s">
        <v>17</v>
      </c>
      <c r="D48" s="42">
        <f>_xll.qlCalendarAdvance(Calendar,$D47,B48,"f",FALSE)</f>
        <v>42405</v>
      </c>
      <c r="E48" s="153">
        <f>_xll.qlInterestRateIndexValueDate(IndexON,D48)</f>
        <v>42408</v>
      </c>
      <c r="F48" s="168">
        <f>IFERROR(_xll.qlIndexFixing(IndexON,D48,TRUE,_xll.ohTrigger(RecalcTrigger,TriggerON)),NA())</f>
        <v>-4.393430173785795E-3</v>
      </c>
      <c r="H48" s="42">
        <f>_xll.qlCalendarAdvance(Calendar,$H47,B48,"f",FALSE)</f>
        <v>42404</v>
      </c>
      <c r="I48" s="153">
        <f>_xll.qlInterestRateIndexValueDate(Index1M,$H48)</f>
        <v>42408</v>
      </c>
      <c r="J48" s="158">
        <f>IFERROR(_xll.qlIndexFixing(Index1M,$H48,TRUE,_xll.ohTrigger(RecalcTrigger,Trigger1M)),NA())</f>
        <v>-4.8166582453263457E-3</v>
      </c>
      <c r="K48" s="44">
        <f>IFERROR(_xll.qlIndexFixing(Index3M,H48,TRUE,_xll.ohTrigger(RecalcTrigger,Trigger3M)),NA())</f>
        <v>-4.067219601619286E-3</v>
      </c>
      <c r="L48" s="44">
        <f>IFERROR(_xll.qlIndexFixing(Index6M,$H48,TRUE,_xll.ohTrigger(RecalcTrigger,Trigger6M)),NA())</f>
        <v>-3.0223468898628635E-3</v>
      </c>
      <c r="M48" s="158">
        <f>IFERROR(_xll.qlIndexFixing(ONIndex1M,I48,TRUE,_xll.ohTrigger(RecalcTrigger,Trigger1M)),NA())</f>
        <v>-4.7627429195706839E-3</v>
      </c>
      <c r="N48" s="44">
        <f>IFERROR(_xll.qlIndexFixing(ONIndex3M,I48,TRUE,_xll.ohTrigger(RecalcTrigger,Trigger3M)),NA())</f>
        <v>-4.0247913255386791E-3</v>
      </c>
      <c r="O48" s="159">
        <f>IFERROR(_xll.qlIndexFixing(ONIndex6M,I48,TRUE,_xll.ohTrigger(RecalcTrigger,Trigger6M)),NA())</f>
        <v>-2.6897121390945244E-3</v>
      </c>
    </row>
    <row r="49" spans="2:15" x14ac:dyDescent="0.2">
      <c r="B49" s="39" t="s">
        <v>17</v>
      </c>
      <c r="D49" s="42">
        <f>_xll.qlCalendarAdvance(Calendar,$D48,B49,"f",FALSE)</f>
        <v>42408</v>
      </c>
      <c r="E49" s="153">
        <f>_xll.qlInterestRateIndexValueDate(IndexON,D49)</f>
        <v>42409</v>
      </c>
      <c r="F49" s="168">
        <f>IFERROR(_xll.qlIndexFixing(IndexON,D49,TRUE,_xll.ohTrigger(RecalcTrigger,TriggerON)),NA())</f>
        <v>-4.3903634306463601E-3</v>
      </c>
      <c r="H49" s="42">
        <f>_xll.qlCalendarAdvance(Calendar,$H48,B49,"f",FALSE)</f>
        <v>42405</v>
      </c>
      <c r="I49" s="153">
        <f>_xll.qlInterestRateIndexValueDate(Index1M,$H49)</f>
        <v>42409</v>
      </c>
      <c r="J49" s="158">
        <f>IFERROR(_xll.qlIndexFixing(Index1M,$H49,TRUE,_xll.ohTrigger(RecalcTrigger,Trigger1M)),NA())</f>
        <v>-4.8210914413600644E-3</v>
      </c>
      <c r="K49" s="44">
        <f>IFERROR(_xll.qlIndexFixing(Index3M,H49,TRUE,_xll.ohTrigger(RecalcTrigger,Trigger3M)),NA())</f>
        <v>-4.0675510236685142E-3</v>
      </c>
      <c r="L49" s="44">
        <f>IFERROR(_xll.qlIndexFixing(Index6M,$H49,TRUE,_xll.ohTrigger(RecalcTrigger,Trigger6M)),NA())</f>
        <v>-3.0248093600007716E-3</v>
      </c>
      <c r="M49" s="158">
        <f>IFERROR(_xll.qlIndexFixing(ONIndex1M,I49,TRUE,_xll.ohTrigger(RecalcTrigger,Trigger1M)),NA())</f>
        <v>-4.7676241455141266E-3</v>
      </c>
      <c r="N49" s="44">
        <f>IFERROR(_xll.qlIndexFixing(ONIndex3M,I49,TRUE,_xll.ohTrigger(RecalcTrigger,Trigger3M)),NA())</f>
        <v>-4.0164765248507095E-3</v>
      </c>
      <c r="O49" s="159">
        <f>IFERROR(_xll.qlIndexFixing(ONIndex6M,I49,TRUE,_xll.ohTrigger(RecalcTrigger,Trigger6M)),NA())</f>
        <v>-2.6882596663124758E-3</v>
      </c>
    </row>
    <row r="50" spans="2:15" x14ac:dyDescent="0.2">
      <c r="B50" s="39" t="s">
        <v>17</v>
      </c>
      <c r="D50" s="42">
        <f>_xll.qlCalendarAdvance(Calendar,$D49,B50,"f",FALSE)</f>
        <v>42409</v>
      </c>
      <c r="E50" s="153">
        <f>_xll.qlInterestRateIndexValueDate(IndexON,D50)</f>
        <v>42410</v>
      </c>
      <c r="F50" s="168">
        <f>IFERROR(_xll.qlIndexFixing(IndexON,D50,TRUE,_xll.ohTrigger(RecalcTrigger,TriggerON)),NA())</f>
        <v>-4.3879916531519569E-3</v>
      </c>
      <c r="H50" s="42">
        <f>_xll.qlCalendarAdvance(Calendar,$H49,B50,"f",FALSE)</f>
        <v>42408</v>
      </c>
      <c r="I50" s="153">
        <f>_xll.qlInterestRateIndexValueDate(Index1M,$H50)</f>
        <v>42410</v>
      </c>
      <c r="J50" s="158">
        <f>IFERROR(_xll.qlIndexFixing(Index1M,$H50,TRUE,_xll.ohTrigger(RecalcTrigger,Trigger1M)),NA())</f>
        <v>-4.8254874525137806E-3</v>
      </c>
      <c r="K50" s="44">
        <f>IFERROR(_xll.qlIndexFixing(Index3M,H50,TRUE,_xll.ohTrigger(RecalcTrigger,Trigger3M)),NA())</f>
        <v>-4.0710733553028788E-3</v>
      </c>
      <c r="L50" s="44">
        <f>IFERROR(_xll.qlIndexFixing(Index6M,$H50,TRUE,_xll.ohTrigger(RecalcTrigger,Trigger6M)),NA())</f>
        <v>-3.0272831876182521E-3</v>
      </c>
      <c r="M50" s="158">
        <f>IFERROR(_xll.qlIndexFixing(ONIndex1M,I50,TRUE,_xll.ohTrigger(RecalcTrigger,Trigger1M)),NA())</f>
        <v>-4.7771992116141249E-3</v>
      </c>
      <c r="N50" s="44">
        <f>IFERROR(_xll.qlIndexFixing(ONIndex3M,I50,TRUE,_xll.ohTrigger(RecalcTrigger,Trigger3M)),NA())</f>
        <v>-3.9998918624206681E-3</v>
      </c>
      <c r="O50" s="159">
        <f>IFERROR(_xll.qlIndexFixing(ONIndex6M,I50,TRUE,_xll.ohTrigger(RecalcTrigger,Trigger6M)),NA())</f>
        <v>-2.6876019807797746E-3</v>
      </c>
    </row>
    <row r="51" spans="2:15" x14ac:dyDescent="0.2">
      <c r="B51" s="39" t="s">
        <v>17</v>
      </c>
      <c r="D51" s="42">
        <f>_xll.qlCalendarAdvance(Calendar,$D50,B51,"f",FALSE)</f>
        <v>42410</v>
      </c>
      <c r="E51" s="153">
        <f>_xll.qlInterestRateIndexValueDate(IndexON,D51)</f>
        <v>42411</v>
      </c>
      <c r="F51" s="168">
        <f>IFERROR(_xll.qlIndexFixing(IndexON,D51,TRUE,_xll.ohTrigger(RecalcTrigger,TriggerON)),NA())</f>
        <v>-4.3863148412226494E-3</v>
      </c>
      <c r="H51" s="42">
        <f>_xll.qlCalendarAdvance(Calendar,$H50,B51,"f",FALSE)</f>
        <v>42409</v>
      </c>
      <c r="I51" s="153">
        <f>_xll.qlInterestRateIndexValueDate(Index1M,$H51)</f>
        <v>42411</v>
      </c>
      <c r="J51" s="158">
        <f>IFERROR(_xll.qlIndexFixing(Index1M,$H51,TRUE,_xll.ohTrigger(RecalcTrigger,Trigger1M)),NA())</f>
        <v>-4.8298462788426231E-3</v>
      </c>
      <c r="K51" s="44">
        <f>IFERROR(_xll.qlIndexFixing(Index3M,H51,TRUE,_xll.ohTrigger(RecalcTrigger,Trigger3M)),NA())</f>
        <v>-4.0747213320027065E-3</v>
      </c>
      <c r="L51" s="44">
        <f>IFERROR(_xll.qlIndexFixing(Index6M,$H51,TRUE,_xll.ohTrigger(RecalcTrigger,Trigger6M)),NA())</f>
        <v>-3.0297643243863801E-3</v>
      </c>
      <c r="M51" s="158">
        <f>IFERROR(_xll.qlIndexFixing(ONIndex1M,I51,TRUE,_xll.ohTrigger(RecalcTrigger,Trigger1M)),NA())</f>
        <v>-4.7867770763154738E-3</v>
      </c>
      <c r="N51" s="44">
        <f>IFERROR(_xll.qlIndexFixing(ONIndex3M,I51,TRUE,_xll.ohTrigger(RecalcTrigger,Trigger3M)),NA())</f>
        <v>-3.9834854672449183E-3</v>
      </c>
      <c r="O51" s="159">
        <f>IFERROR(_xll.qlIndexFixing(ONIndex6M,I51,TRUE,_xll.ohTrigger(RecalcTrigger,Trigger6M)),NA())</f>
        <v>-2.6892517492482781E-3</v>
      </c>
    </row>
    <row r="52" spans="2:15" x14ac:dyDescent="0.2">
      <c r="B52" s="39" t="s">
        <v>17</v>
      </c>
      <c r="D52" s="42">
        <f>_xll.qlCalendarAdvance(Calendar,$D51,B52,"f",FALSE)</f>
        <v>42411</v>
      </c>
      <c r="E52" s="153">
        <f>_xll.qlInterestRateIndexValueDate(IndexON,D52)</f>
        <v>42412</v>
      </c>
      <c r="F52" s="168">
        <f>IFERROR(_xll.qlIndexFixing(IndexON,D52,TRUE,_xll.ohTrigger(RecalcTrigger,TriggerON)),NA())</f>
        <v>-4.3852243519104661E-3</v>
      </c>
      <c r="H52" s="42">
        <f>_xll.qlCalendarAdvance(Calendar,$H51,B52,"f",FALSE)</f>
        <v>42410</v>
      </c>
      <c r="I52" s="153">
        <f>_xll.qlInterestRateIndexValueDate(Index1M,$H52)</f>
        <v>42412</v>
      </c>
      <c r="J52" s="158">
        <f>IFERROR(_xll.qlIndexFixing(Index1M,$H52,TRUE,_xll.ohTrigger(RecalcTrigger,Trigger1M)),NA())</f>
        <v>-4.8382014285345528E-3</v>
      </c>
      <c r="K52" s="44">
        <f>IFERROR(_xll.qlIndexFixing(Index3M,H52,TRUE,_xll.ohTrigger(RecalcTrigger,Trigger3M)),NA())</f>
        <v>-4.0784925978272213E-3</v>
      </c>
      <c r="L52" s="44">
        <f>IFERROR(_xll.qlIndexFixing(Index6M,$H52,TRUE,_xll.ohTrigger(RecalcTrigger,Trigger6M)),NA())</f>
        <v>-3.0322487219966534E-3</v>
      </c>
      <c r="M52" s="158">
        <f>IFERROR(_xll.qlIndexFixing(ONIndex1M,I52,TRUE,_xll.ohTrigger(RecalcTrigger,Trigger1M)),NA())</f>
        <v>-4.7914723155528804E-3</v>
      </c>
      <c r="N52" s="44">
        <f>IFERROR(_xll.qlIndexFixing(ONIndex3M,I52,TRUE,_xll.ohTrigger(RecalcTrigger,Trigger3M)),NA())</f>
        <v>-3.9753047390700402E-3</v>
      </c>
      <c r="O52" s="159">
        <f>IFERROR(_xll.qlIndexFixing(ONIndex6M,I52,TRUE,_xll.ohTrigger(RecalcTrigger,Trigger6M)),NA())</f>
        <v>-2.6912002634382759E-3</v>
      </c>
    </row>
    <row r="53" spans="2:15" x14ac:dyDescent="0.2">
      <c r="B53" s="39" t="s">
        <v>17</v>
      </c>
      <c r="D53" s="42">
        <f>_xll.qlCalendarAdvance(Calendar,$D52,B53,"f",FALSE)</f>
        <v>42412</v>
      </c>
      <c r="E53" s="153">
        <f>_xll.qlInterestRateIndexValueDate(IndexON,D53)</f>
        <v>42415</v>
      </c>
      <c r="F53" s="168">
        <f>IFERROR(_xll.qlIndexFixing(IndexON,D53,TRUE,_xll.ohTrigger(RecalcTrigger,TriggerON)),NA())</f>
        <v>-4.3865572515144891E-3</v>
      </c>
      <c r="H53" s="42">
        <f>_xll.qlCalendarAdvance(Calendar,$H52,B53,"f",FALSE)</f>
        <v>42411</v>
      </c>
      <c r="I53" s="153">
        <f>_xll.qlInterestRateIndexValueDate(Index1M,$H53)</f>
        <v>42415</v>
      </c>
      <c r="J53" s="158">
        <f>IFERROR(_xll.qlIndexFixing(Index1M,$H53,TRUE,_xll.ohTrigger(RecalcTrigger,Trigger1M)),NA())</f>
        <v>-4.8469097366066194E-3</v>
      </c>
      <c r="K53" s="44">
        <f>IFERROR(_xll.qlIndexFixing(Index3M,H53,TRUE,_xll.ohTrigger(RecalcTrigger,Trigger3M)),NA())</f>
        <v>-4.0964240519396527E-3</v>
      </c>
      <c r="L53" s="44">
        <f>IFERROR(_xll.qlIndexFixing(Index6M,$H53,TRUE,_xll.ohTrigger(RecalcTrigger,Trigger6M)),NA())</f>
        <v>-3.0396809970917988E-3</v>
      </c>
      <c r="M53" s="158">
        <f>IFERROR(_xll.qlIndexFixing(ONIndex1M,I53,TRUE,_xll.ohTrigger(RecalcTrigger,Trigger1M)),NA())</f>
        <v>-4.7961303577048753E-3</v>
      </c>
      <c r="N53" s="44">
        <f>IFERROR(_xll.qlIndexFixing(ONIndex3M,I53,TRUE,_xll.ohTrigger(RecalcTrigger,Trigger3M)),NA())</f>
        <v>-3.9671508254457422E-3</v>
      </c>
      <c r="O53" s="159">
        <f>IFERROR(_xll.qlIndexFixing(ONIndex6M,I53,TRUE,_xll.ohTrigger(RecalcTrigger,Trigger6M)),NA())</f>
        <v>-2.6938289748068556E-3</v>
      </c>
    </row>
    <row r="54" spans="2:15" x14ac:dyDescent="0.2">
      <c r="B54" s="39" t="s">
        <v>17</v>
      </c>
      <c r="D54" s="42">
        <f>_xll.qlCalendarAdvance(Calendar,$D53,B54,"f",FALSE)</f>
        <v>42415</v>
      </c>
      <c r="E54" s="153">
        <f>_xll.qlInterestRateIndexValueDate(IndexON,D54)</f>
        <v>42416</v>
      </c>
      <c r="F54" s="168">
        <f>IFERROR(_xll.qlIndexFixing(IndexON,D54,TRUE,_xll.ohTrigger(RecalcTrigger,TriggerON)),NA())</f>
        <v>-4.3883552683698923E-3</v>
      </c>
      <c r="H54" s="42">
        <f>_xll.qlCalendarAdvance(Calendar,$H53,B54,"f",FALSE)</f>
        <v>42412</v>
      </c>
      <c r="I54" s="153">
        <f>_xll.qlInterestRateIndexValueDate(Index1M,$H54)</f>
        <v>42416</v>
      </c>
      <c r="J54" s="158">
        <f>IFERROR(_xll.qlIndexFixing(Index1M,$H54,TRUE,_xll.ohTrigger(RecalcTrigger,Trigger1M)),NA())</f>
        <v>-4.8510826393499684E-3</v>
      </c>
      <c r="K54" s="44">
        <f>IFERROR(_xll.qlIndexFixing(Index3M,H54,TRUE,_xll.ohTrigger(RecalcTrigger,Trigger3M)),NA())</f>
        <v>-4.0977104774272202E-3</v>
      </c>
      <c r="L54" s="44">
        <f>IFERROR(_xll.qlIndexFixing(Index6M,$H54,TRUE,_xll.ohTrigger(RecalcTrigger,Trigger6M)),NA())</f>
        <v>-3.0421379553855392E-3</v>
      </c>
      <c r="M54" s="158">
        <f>IFERROR(_xll.qlIndexFixing(ONIndex1M,I54,TRUE,_xll.ohTrigger(RecalcTrigger,Trigger1M)),NA())</f>
        <v>-4.8007512024517141E-3</v>
      </c>
      <c r="N54" s="44">
        <f>IFERROR(_xll.qlIndexFixing(ONIndex3M,I54,TRUE,_xll.ohTrigger(RecalcTrigger,Trigger3M)),NA())</f>
        <v>-3.9590237264919281E-3</v>
      </c>
      <c r="O54" s="159">
        <f>IFERROR(_xll.qlIndexFixing(ONIndex6M,I54,TRUE,_xll.ohTrigger(RecalcTrigger,Trigger6M)),NA())</f>
        <v>-2.6971378837536975E-3</v>
      </c>
    </row>
    <row r="55" spans="2:15" x14ac:dyDescent="0.2">
      <c r="B55" s="39" t="s">
        <v>17</v>
      </c>
      <c r="D55" s="42">
        <f>_xll.qlCalendarAdvance(Calendar,$D54,B55,"f",FALSE)</f>
        <v>42416</v>
      </c>
      <c r="E55" s="153">
        <f>_xll.qlInterestRateIndexValueDate(IndexON,D55)</f>
        <v>42417</v>
      </c>
      <c r="F55" s="168">
        <f>IFERROR(_xll.qlIndexFixing(IndexON,D55,TRUE,_xll.ohTrigger(RecalcTrigger,TriggerON)),NA())</f>
        <v>-4.3908482510701674E-3</v>
      </c>
      <c r="H55" s="42">
        <f>_xll.qlCalendarAdvance(Calendar,$H54,B55,"f",FALSE)</f>
        <v>42415</v>
      </c>
      <c r="I55" s="153">
        <f>_xll.qlInterestRateIndexValueDate(Index1M,$H55)</f>
        <v>42417</v>
      </c>
      <c r="J55" s="158">
        <f>IFERROR(_xll.qlIndexFixing(Index1M,$H55,TRUE,_xll.ohTrigger(RecalcTrigger,Trigger1M)),NA())</f>
        <v>-4.8552183574930904E-3</v>
      </c>
      <c r="K55" s="44">
        <f>IFERROR(_xll.qlIndexFixing(Index3M,H55,TRUE,_xll.ohTrigger(RecalcTrigger,Trigger3M)),NA())</f>
        <v>-4.0991158057268606E-3</v>
      </c>
      <c r="L55" s="44">
        <f>IFERROR(_xll.qlIndexFixing(Index6M,$H55,TRUE,_xll.ohTrigger(RecalcTrigger,Trigger6M)),NA())</f>
        <v>-3.0445779332795558E-3</v>
      </c>
      <c r="M55" s="158">
        <f>IFERROR(_xll.qlIndexFixing(ONIndex1M,I55,TRUE,_xll.ohTrigger(RecalcTrigger,Trigger1M)),NA())</f>
        <v>-4.8098046377731407E-3</v>
      </c>
      <c r="N55" s="44">
        <f>IFERROR(_xll.qlIndexFixing(ONIndex3M,I55,TRUE,_xll.ohTrigger(RecalcTrigger,Trigger3M)),NA())</f>
        <v>-3.9428157264564945E-3</v>
      </c>
      <c r="O55" s="159">
        <f>IFERROR(_xll.qlIndexFixing(ONIndex6M,I55,TRUE,_xll.ohTrigger(RecalcTrigger,Trigger6M)),NA())</f>
        <v>-2.7060026853931163E-3</v>
      </c>
    </row>
    <row r="56" spans="2:15" x14ac:dyDescent="0.2">
      <c r="B56" s="39" t="s">
        <v>17</v>
      </c>
      <c r="D56" s="42">
        <f>_xll.qlCalendarAdvance(Calendar,$D55,B56,"f",FALSE)</f>
        <v>42417</v>
      </c>
      <c r="E56" s="153">
        <f>_xll.qlInterestRateIndexValueDate(IndexON,D56)</f>
        <v>42418</v>
      </c>
      <c r="F56" s="168">
        <f>IFERROR(_xll.qlIndexFixing(IndexON,D56,TRUE,_xll.ohTrigger(RecalcTrigger,TriggerON)),NA())</f>
        <v>-4.3940361994554422E-3</v>
      </c>
      <c r="H56" s="42">
        <f>_xll.qlCalendarAdvance(Calendar,$H55,B56,"f",FALSE)</f>
        <v>42416</v>
      </c>
      <c r="I56" s="153">
        <f>_xll.qlInterestRateIndexValueDate(Index1M,$H56)</f>
        <v>42418</v>
      </c>
      <c r="J56" s="158">
        <f>IFERROR(_xll.qlIndexFixing(Index1M,$H56,TRUE,_xll.ohTrigger(RecalcTrigger,Trigger1M)),NA())</f>
        <v>-4.8593168910731985E-3</v>
      </c>
      <c r="K56" s="44">
        <f>IFERROR(_xll.qlIndexFixing(Index3M,H56,TRUE,_xll.ohTrigger(RecalcTrigger,Trigger3M)),NA())</f>
        <v>-4.1035773314339608E-3</v>
      </c>
      <c r="L56" s="44">
        <f>IFERROR(_xll.qlIndexFixing(Index6M,$H56,TRUE,_xll.ohTrigger(RecalcTrigger,Trigger6M)),NA())</f>
        <v>-3.0469968825867885E-3</v>
      </c>
      <c r="M56" s="158">
        <f>IFERROR(_xll.qlIndexFixing(ONIndex1M,I56,TRUE,_xll.ohTrigger(RecalcTrigger,Trigger1M)),NA())</f>
        <v>-4.8188626083467412E-3</v>
      </c>
      <c r="N56" s="44">
        <f>IFERROR(_xll.qlIndexFixing(ONIndex3M,I56,TRUE,_xll.ohTrigger(RecalcTrigger,Trigger3M)),NA())</f>
        <v>-3.9267834752232389E-3</v>
      </c>
      <c r="O56" s="159">
        <f>IFERROR(_xll.qlIndexFixing(ONIndex6M,I56,TRUE,_xll.ohTrigger(RecalcTrigger,Trigger6M)),NA())</f>
        <v>-2.7171754920063407E-3</v>
      </c>
    </row>
    <row r="57" spans="2:15" x14ac:dyDescent="0.2">
      <c r="B57" s="39" t="s">
        <v>17</v>
      </c>
      <c r="D57" s="42">
        <f>_xll.qlCalendarAdvance(Calendar,$D56,B57,"f",FALSE)</f>
        <v>42418</v>
      </c>
      <c r="E57" s="153">
        <f>_xll.qlInterestRateIndexValueDate(IndexON,D57)</f>
        <v>42419</v>
      </c>
      <c r="F57" s="168">
        <f>IFERROR(_xll.qlIndexFixing(IndexON,D57,TRUE,_xll.ohTrigger(RecalcTrigger,TriggerON)),NA())</f>
        <v>-4.40267480408707E-3</v>
      </c>
      <c r="H57" s="42">
        <f>_xll.qlCalendarAdvance(Calendar,$H56,B57,"f",FALSE)</f>
        <v>42417</v>
      </c>
      <c r="I57" s="153">
        <f>_xll.qlInterestRateIndexValueDate(Index1M,$H57)</f>
        <v>42419</v>
      </c>
      <c r="J57" s="158">
        <f>IFERROR(_xll.qlIndexFixing(Index1M,$H57,TRUE,_xll.ohTrigger(RecalcTrigger,Trigger1M)),NA())</f>
        <v>-4.867150675868067E-3</v>
      </c>
      <c r="K57" s="44">
        <f>IFERROR(_xll.qlIndexFixing(Index3M,H57,TRUE,_xll.ohTrigger(RecalcTrigger,Trigger3M)),NA())</f>
        <v>-4.1081456546421258E-3</v>
      </c>
      <c r="L57" s="44">
        <f>IFERROR(_xll.qlIndexFixing(Index6M,$H57,TRUE,_xll.ohTrigger(RecalcTrigger,Trigger6M)),NA())</f>
        <v>-3.0493907551377452E-3</v>
      </c>
      <c r="M57" s="158">
        <f>IFERROR(_xll.qlIndexFixing(ONIndex1M,I57,TRUE,_xll.ohTrigger(RecalcTrigger,Trigger1M)),NA())</f>
        <v>-4.823297466547416E-3</v>
      </c>
      <c r="N57" s="44">
        <f>IFERROR(_xll.qlIndexFixing(ONIndex3M,I57,TRUE,_xll.ohTrigger(RecalcTrigger,Trigger3M)),NA())</f>
        <v>-3.9187904487825165E-3</v>
      </c>
      <c r="O57" s="159">
        <f>IFERROR(_xll.qlIndexFixing(ONIndex6M,I57,TRUE,_xll.ohTrigger(RecalcTrigger,Trigger6M)),NA())</f>
        <v>-2.7238853872058044E-3</v>
      </c>
    </row>
    <row r="58" spans="2:15" x14ac:dyDescent="0.2">
      <c r="B58" s="39" t="s">
        <v>17</v>
      </c>
      <c r="D58" s="42">
        <f>_xll.qlCalendarAdvance(Calendar,$D57,B58,"f",FALSE)</f>
        <v>42419</v>
      </c>
      <c r="E58" s="153">
        <f>_xll.qlInterestRateIndexValueDate(IndexON,D58)</f>
        <v>42422</v>
      </c>
      <c r="F58" s="168">
        <f>IFERROR(_xll.qlIndexFixing(IndexON,D58,TRUE,_xll.ohTrigger(RecalcTrigger,TriggerON)),NA())</f>
        <v>-4.4137376494868263E-3</v>
      </c>
      <c r="H58" s="42">
        <f>_xll.qlCalendarAdvance(Calendar,$H57,B58,"f",FALSE)</f>
        <v>42418</v>
      </c>
      <c r="I58" s="153">
        <f>_xll.qlInterestRateIndexValueDate(Index1M,$H58)</f>
        <v>42422</v>
      </c>
      <c r="J58" s="158">
        <f>IFERROR(_xll.qlIndexFixing(Index1M,$H58,TRUE,_xll.ohTrigger(RecalcTrigger,Trigger1M)),NA())</f>
        <v>-4.8753391804663652E-3</v>
      </c>
      <c r="K58" s="44">
        <f>IFERROR(_xll.qlIndexFixing(Index3M,H58,TRUE,_xll.ohTrigger(RecalcTrigger,Trigger3M)),NA())</f>
        <v>-4.1251902628023389E-3</v>
      </c>
      <c r="L58" s="44">
        <f>IFERROR(_xll.qlIndexFixing(Index6M,$H58,TRUE,_xll.ohTrigger(RecalcTrigger,Trigger6M)),NA())</f>
        <v>-3.0563814308404527E-3</v>
      </c>
      <c r="M58" s="158">
        <f>IFERROR(_xll.qlIndexFixing(ONIndex1M,I58,TRUE,_xll.ohTrigger(RecalcTrigger,Trigger1M)),NA())</f>
        <v>-4.8276951274628388E-3</v>
      </c>
      <c r="N58" s="44">
        <f>IFERROR(_xll.qlIndexFixing(ONIndex3M,I58,TRUE,_xll.ohTrigger(RecalcTrigger,Trigger3M)),NA())</f>
        <v>-3.910824236852406E-3</v>
      </c>
      <c r="O58" s="159">
        <f>IFERROR(_xll.qlIndexFixing(ONIndex6M,I58,TRUE,_xll.ohTrigger(RecalcTrigger,Trigger6M)),NA())</f>
        <v>-2.7312754795438821E-3</v>
      </c>
    </row>
    <row r="59" spans="2:15" x14ac:dyDescent="0.2">
      <c r="B59" s="39" t="s">
        <v>17</v>
      </c>
      <c r="D59" s="42">
        <f>_xll.qlCalendarAdvance(Calendar,$D58,B59,"f",FALSE)</f>
        <v>42422</v>
      </c>
      <c r="E59" s="153">
        <f>_xll.qlInterestRateIndexValueDate(IndexON,D59)</f>
        <v>42423</v>
      </c>
      <c r="F59" s="168">
        <f>IFERROR(_xll.qlIndexFixing(IndexON,D59,TRUE,_xll.ohTrigger(RecalcTrigger,TriggerON)),NA())</f>
        <v>-4.4204004259773555E-3</v>
      </c>
      <c r="H59" s="42">
        <f>_xll.qlCalendarAdvance(Calendar,$H58,B59,"f",FALSE)</f>
        <v>42419</v>
      </c>
      <c r="I59" s="153">
        <f>_xll.qlInterestRateIndexValueDate(Index1M,$H59)</f>
        <v>42423</v>
      </c>
      <c r="J59" s="158">
        <f>IFERROR(_xll.qlIndexFixing(Index1M,$H59,TRUE,_xll.ohTrigger(RecalcTrigger,Trigger1M)),NA())</f>
        <v>-4.8792517917647651E-3</v>
      </c>
      <c r="K59" s="44">
        <f>IFERROR(_xll.qlIndexFixing(Index3M,H59,TRUE,_xll.ohTrigger(RecalcTrigger,Trigger3M)),NA())</f>
        <v>-4.1274398036708071E-3</v>
      </c>
      <c r="L59" s="44">
        <f>IFERROR(_xll.qlIndexFixing(Index6M,$H59,TRUE,_xll.ohTrigger(RecalcTrigger,Trigger6M)),NA())</f>
        <v>-3.0586345150427378E-3</v>
      </c>
      <c r="M59" s="158">
        <f>IFERROR(_xll.qlIndexFixing(ONIndex1M,I59,TRUE,_xll.ohTrigger(RecalcTrigger,Trigger1M)),NA())</f>
        <v>-4.8320555910930096E-3</v>
      </c>
      <c r="N59" s="44">
        <f>IFERROR(_xll.qlIndexFixing(ONIndex3M,I59,TRUE,_xll.ohTrigger(RecalcTrigger,Trigger3M)),NA())</f>
        <v>-3.9028848393929394E-3</v>
      </c>
      <c r="O59" s="159">
        <f>IFERROR(_xll.qlIndexFixing(ONIndex6M,I59,TRUE,_xll.ohTrigger(RecalcTrigger,Trigger6M)),NA())</f>
        <v>-2.7393457689806056E-3</v>
      </c>
    </row>
    <row r="60" spans="2:15" x14ac:dyDescent="0.2">
      <c r="B60" s="39" t="s">
        <v>17</v>
      </c>
      <c r="D60" s="42">
        <f>_xll.qlCalendarAdvance(Calendar,$D59,B60,"f",FALSE)</f>
        <v>42423</v>
      </c>
      <c r="E60" s="153">
        <f>_xll.qlInterestRateIndexValueDate(IndexON,D60)</f>
        <v>42424</v>
      </c>
      <c r="F60" s="168">
        <f>IFERROR(_xll.qlIndexFixing(IndexON,D60,TRUE,_xll.ohTrigger(RecalcTrigger,TriggerON)),NA())</f>
        <v>-4.4277581680729483E-3</v>
      </c>
      <c r="H60" s="42">
        <f>_xll.qlCalendarAdvance(Calendar,$H59,B60,"f",FALSE)</f>
        <v>42422</v>
      </c>
      <c r="I60" s="153">
        <f>_xll.qlInterestRateIndexValueDate(Index1M,$H60)</f>
        <v>42424</v>
      </c>
      <c r="J60" s="158">
        <f>IFERROR(_xll.qlIndexFixing(Index1M,$H60,TRUE,_xll.ohTrigger(RecalcTrigger,Trigger1M)),NA())</f>
        <v>-4.8831272187179059E-3</v>
      </c>
      <c r="K60" s="44">
        <f>IFERROR(_xll.qlIndexFixing(Index3M,H60,TRUE,_xll.ohTrigger(RecalcTrigger,Trigger3M)),NA())</f>
        <v>-4.1325067753028577E-3</v>
      </c>
      <c r="L60" s="44">
        <f>IFERROR(_xll.qlIndexFixing(Index6M,$H60,TRUE,_xll.ohTrigger(RecalcTrigger,Trigger6M)),NA())</f>
        <v>-3.0608422819122794E-3</v>
      </c>
      <c r="M60" s="158">
        <f>IFERROR(_xll.qlIndexFixing(ONIndex1M,I60,TRUE,_xll.ohTrigger(RecalcTrigger,Trigger1M)),NA())</f>
        <v>-4.8405874389878534E-3</v>
      </c>
      <c r="N60" s="44">
        <f>IFERROR(_xll.qlIndexFixing(ONIndex3M,I60,TRUE,_xll.ohTrigger(RecalcTrigger,Trigger3M)),NA())</f>
        <v>-3.8870534557089442E-3</v>
      </c>
      <c r="O60" s="159">
        <f>IFERROR(_xll.qlIndexFixing(ONIndex6M,I60,TRUE,_xll.ohTrigger(RecalcTrigger,Trigger6M)),NA())</f>
        <v>-2.7577325460415025E-3</v>
      </c>
    </row>
    <row r="61" spans="2:15" x14ac:dyDescent="0.2">
      <c r="B61" s="39" t="s">
        <v>17</v>
      </c>
      <c r="D61" s="42">
        <f>_xll.qlCalendarAdvance(Calendar,$D60,B61,"f",FALSE)</f>
        <v>42424</v>
      </c>
      <c r="E61" s="153">
        <f>_xll.qlInterestRateIndexValueDate(IndexON,D61)</f>
        <v>42425</v>
      </c>
      <c r="F61" s="168">
        <f>IFERROR(_xll.qlIndexFixing(IndexON,D61,TRUE,_xll.ohTrigger(RecalcTrigger,TriggerON)),NA())</f>
        <v>-4.4358108756537007E-3</v>
      </c>
      <c r="H61" s="42">
        <f>_xll.qlCalendarAdvance(Calendar,$H60,B61,"f",FALSE)</f>
        <v>42423</v>
      </c>
      <c r="I61" s="153">
        <f>_xll.qlInterestRateIndexValueDate(Index1M,$H61)</f>
        <v>42425</v>
      </c>
      <c r="J61" s="158">
        <f>IFERROR(_xll.qlIndexFixing(Index1M,$H61,TRUE,_xll.ohTrigger(RecalcTrigger,Trigger1M)),NA())</f>
        <v>-4.8940130831910305E-3</v>
      </c>
      <c r="K61" s="44">
        <f>IFERROR(_xll.qlIndexFixing(Index3M,H61,TRUE,_xll.ohTrigger(RecalcTrigger,Trigger3M)),NA())</f>
        <v>-4.1376664088299542E-3</v>
      </c>
      <c r="L61" s="44">
        <f>IFERROR(_xll.qlIndexFixing(Index6M,$H61,TRUE,_xll.ohTrigger(RecalcTrigger,Trigger6M)),NA())</f>
        <v>-3.0630006833834585E-3</v>
      </c>
      <c r="M61" s="158">
        <f>IFERROR(_xll.qlIndexFixing(ONIndex1M,I61,TRUE,_xll.ohTrigger(RecalcTrigger,Trigger1M)),NA())</f>
        <v>-4.8491254725613331E-3</v>
      </c>
      <c r="N61" s="44">
        <f>IFERROR(_xll.qlIndexFixing(ONIndex3M,I61,TRUE,_xll.ohTrigger(RecalcTrigger,Trigger3M)),NA())</f>
        <v>-3.8713953951408087E-3</v>
      </c>
      <c r="O61" s="159">
        <f>IFERROR(_xll.qlIndexFixing(ONIndex6M,I61,TRUE,_xll.ohTrigger(RecalcTrigger,Trigger6M)),NA())</f>
        <v>-2.7784288971544058E-3</v>
      </c>
    </row>
    <row r="62" spans="2:15" x14ac:dyDescent="0.2">
      <c r="B62" s="39" t="s">
        <v>17</v>
      </c>
      <c r="D62" s="42">
        <f>_xll.qlCalendarAdvance(Calendar,$D61,B62,"f",FALSE)</f>
        <v>42425</v>
      </c>
      <c r="E62" s="153">
        <f>_xll.qlInterestRateIndexValueDate(IndexON,D62)</f>
        <v>42426</v>
      </c>
      <c r="F62" s="168">
        <f>IFERROR(_xll.qlIndexFixing(IndexON,D62,TRUE,_xll.ohTrigger(RecalcTrigger,TriggerON)),NA())</f>
        <v>-4.4541777308770847E-3</v>
      </c>
      <c r="H62" s="42">
        <f>_xll.qlCalendarAdvance(Calendar,$H61,B62,"f",FALSE)</f>
        <v>42424</v>
      </c>
      <c r="I62" s="153">
        <f>_xll.qlInterestRateIndexValueDate(Index1M,$H62)</f>
        <v>42426</v>
      </c>
      <c r="J62" s="158">
        <f>IFERROR(_xll.qlIndexFixing(Index1M,$H62,TRUE,_xll.ohTrigger(RecalcTrigger,Trigger1M)),NA())</f>
        <v>-4.8960149709766088E-3</v>
      </c>
      <c r="K62" s="44">
        <f>IFERROR(_xll.qlIndexFixing(Index3M,H62,TRUE,_xll.ohTrigger(RecalcTrigger,Trigger3M)),NA())</f>
        <v>-4.1429163483344134E-3</v>
      </c>
      <c r="L62" s="44">
        <f>IFERROR(_xll.qlIndexFixing(Index6M,$H62,TRUE,_xll.ohTrigger(RecalcTrigger,Trigger6M)),NA())</f>
        <v>-3.0651056714036131E-3</v>
      </c>
      <c r="M62" s="158">
        <f>IFERROR(_xll.qlIndexFixing(ONIndex1M,I62,TRUE,_xll.ohTrigger(RecalcTrigger,Trigger1M)),NA())</f>
        <v>-4.853299949685308E-3</v>
      </c>
      <c r="N62" s="44">
        <f>IFERROR(_xll.qlIndexFixing(ONIndex3M,I62,TRUE,_xll.ohTrigger(RecalcTrigger,Trigger3M)),NA())</f>
        <v>-3.8638187193340556E-3</v>
      </c>
      <c r="O62" s="159">
        <f>IFERROR(_xll.qlIndexFixing(ONIndex6M,I62,TRUE,_xll.ohTrigger(RecalcTrigger,Trigger6M)),NA())</f>
        <v>-2.7897585833036587E-3</v>
      </c>
    </row>
    <row r="63" spans="2:15" x14ac:dyDescent="0.2">
      <c r="B63" s="39" t="s">
        <v>17</v>
      </c>
      <c r="D63" s="42">
        <f>_xll.qlCalendarAdvance(Calendar,$D62,B63,"f",FALSE)</f>
        <v>42426</v>
      </c>
      <c r="E63" s="153">
        <f>_xll.qlInterestRateIndexValueDate(IndexON,D63)</f>
        <v>42429</v>
      </c>
      <c r="F63" s="168">
        <f>IFERROR(_xll.qlIndexFixing(IndexON,D63,TRUE,_xll.ohTrigger(RecalcTrigger,TriggerON)),NA())</f>
        <v>-4.4749713599490093E-3</v>
      </c>
      <c r="H63" s="42">
        <f>_xll.qlCalendarAdvance(Calendar,$H62,B63,"f",FALSE)</f>
        <v>42425</v>
      </c>
      <c r="I63" s="153">
        <f>_xll.qlInterestRateIndexValueDate(Index1M,$H63)</f>
        <v>42429</v>
      </c>
      <c r="J63" s="158">
        <f>IFERROR(_xll.qlIndexFixing(Index1M,$H63,TRUE,_xll.ohTrigger(RecalcTrigger,Trigger1M)),NA())</f>
        <v>-4.9053461456924621E-3</v>
      </c>
      <c r="K63" s="44">
        <f>IFERROR(_xll.qlIndexFixing(Index3M,H63,TRUE,_xll.ohTrigger(RecalcTrigger,Trigger3M)),NA())</f>
        <v>-4.1637642987740519E-3</v>
      </c>
      <c r="L63" s="44">
        <f>IFERROR(_xll.qlIndexFixing(Index6M,$H63,TRUE,_xll.ohTrigger(RecalcTrigger,Trigger6M)),NA())</f>
        <v>-3.0714827100699811E-3</v>
      </c>
      <c r="M63" s="158">
        <f>IFERROR(_xll.qlIndexFixing(ONIndex1M,I63,TRUE,_xll.ohTrigger(RecalcTrigger,Trigger1M)),NA())</f>
        <v>-4.8574372294840629E-3</v>
      </c>
      <c r="N63" s="44">
        <f>IFERROR(_xll.qlIndexFixing(ONIndex3M,I63,TRUE,_xll.ohTrigger(RecalcTrigger,Trigger3M)),NA())</f>
        <v>-3.8574121025769514E-3</v>
      </c>
      <c r="O63" s="159">
        <f>IFERROR(_xll.qlIndexFixing(ONIndex6M,I63,TRUE,_xll.ohTrigger(RecalcTrigger,Trigger6M)),NA())</f>
        <v>-2.8010605252459797E-3</v>
      </c>
    </row>
    <row r="64" spans="2:15" x14ac:dyDescent="0.2">
      <c r="B64" s="39" t="s">
        <v>17</v>
      </c>
      <c r="D64" s="42">
        <f>_xll.qlCalendarAdvance(Calendar,$D63,B64,"f",FALSE)</f>
        <v>42429</v>
      </c>
      <c r="E64" s="153">
        <f>_xll.qlInterestRateIndexValueDate(IndexON,D64)</f>
        <v>42430</v>
      </c>
      <c r="F64" s="168">
        <f>IFERROR(_xll.qlIndexFixing(IndexON,D64,TRUE,_xll.ohTrigger(RecalcTrigger,TriggerON)),NA())</f>
        <v>-4.4863470138478689E-3</v>
      </c>
      <c r="H64" s="42">
        <f>_xll.qlCalendarAdvance(Calendar,$H63,B64,"f",FALSE)</f>
        <v>42426</v>
      </c>
      <c r="I64" s="153">
        <f>_xll.qlInterestRateIndexValueDate(Index1M,$H64)</f>
        <v>42430</v>
      </c>
      <c r="J64" s="158">
        <f>IFERROR(_xll.qlIndexFixing(Index1M,$H64,TRUE,_xll.ohTrigger(RecalcTrigger,Trigger1M)),NA())</f>
        <v>-4.9089611846354951E-3</v>
      </c>
      <c r="K64" s="44">
        <f>IFERROR(_xll.qlIndexFixing(Index3M,H64,TRUE,_xll.ohTrigger(RecalcTrigger,Trigger3M)),NA())</f>
        <v>-4.1692124360649258E-3</v>
      </c>
      <c r="L64" s="44">
        <f>IFERROR(_xll.qlIndexFixing(Index6M,$H64,TRUE,_xll.ohTrigger(RecalcTrigger,Trigger6M)),NA())</f>
        <v>-3.0732918939422606E-3</v>
      </c>
      <c r="M64" s="158">
        <f>IFERROR(_xll.qlIndexFixing(ONIndex1M,I64,TRUE,_xll.ohTrigger(RecalcTrigger,Trigger1M)),NA())</f>
        <v>-4.8615373119975658E-3</v>
      </c>
      <c r="N64" s="44">
        <f>IFERROR(_xll.qlIndexFixing(ONIndex3M,I64,TRUE,_xll.ohTrigger(RecalcTrigger,Trigger3M)),NA())</f>
        <v>-3.852404194009118E-3</v>
      </c>
      <c r="O64" s="159">
        <f>IFERROR(_xll.qlIndexFixing(ONIndex6M,I64,TRUE,_xll.ohTrigger(RecalcTrigger,Trigger6M)),NA())</f>
        <v>-2.8121931346003493E-3</v>
      </c>
    </row>
    <row r="65" spans="2:15" x14ac:dyDescent="0.2">
      <c r="B65" s="39" t="s">
        <v>17</v>
      </c>
      <c r="D65" s="42">
        <f>_xll.qlCalendarAdvance(Calendar,$D64,B65,"f",FALSE)</f>
        <v>42430</v>
      </c>
      <c r="E65" s="153">
        <f>_xll.qlInterestRateIndexValueDate(IndexON,D65)</f>
        <v>42431</v>
      </c>
      <c r="F65" s="168">
        <f>IFERROR(_xll.qlIndexFixing(IndexON,D65,TRUE,_xll.ohTrigger(RecalcTrigger,TriggerON)),NA())</f>
        <v>-4.4976582315303659E-3</v>
      </c>
      <c r="H65" s="42">
        <f>_xll.qlCalendarAdvance(Calendar,$H64,B65,"f",FALSE)</f>
        <v>42429</v>
      </c>
      <c r="I65" s="153">
        <f>_xll.qlInterestRateIndexValueDate(Index1M,$H65)</f>
        <v>42431</v>
      </c>
      <c r="J65" s="158">
        <f>IFERROR(_xll.qlIndexFixing(Index1M,$H65,TRUE,_xll.ohTrigger(RecalcTrigger,Trigger1M)),NA())</f>
        <v>-4.9158142727997759E-3</v>
      </c>
      <c r="K65" s="44">
        <f>IFERROR(_xll.qlIndexFixing(Index3M,H65,TRUE,_xll.ohTrigger(RecalcTrigger,Trigger3M)),NA())</f>
        <v>-4.1747308819968824E-3</v>
      </c>
      <c r="L65" s="44">
        <f>IFERROR(_xll.qlIndexFixing(Index6M,$H65,TRUE,_xll.ohTrigger(RecalcTrigger,Trigger6M)),NA())</f>
        <v>-3.0750283680930361E-3</v>
      </c>
      <c r="M65" s="158">
        <f>IFERROR(_xll.qlIndexFixing(ONIndex1M,I65,TRUE,_xll.ohTrigger(RecalcTrigger,Trigger1M)),NA())</f>
        <v>-4.8695476166438212E-3</v>
      </c>
      <c r="N65" s="44">
        <f>IFERROR(_xll.qlIndexFixing(ONIndex3M,I65,TRUE,_xll.ohTrigger(RecalcTrigger,Trigger3M)),NA())</f>
        <v>-3.8470096271092658E-3</v>
      </c>
      <c r="O65" s="159">
        <f>IFERROR(_xll.qlIndexFixing(ONIndex6M,I65,TRUE,_xll.ohTrigger(RecalcTrigger,Trigger6M)),NA())</f>
        <v>-2.8338716041798051E-3</v>
      </c>
    </row>
    <row r="66" spans="2:15" x14ac:dyDescent="0.2">
      <c r="B66" s="39" t="s">
        <v>17</v>
      </c>
      <c r="D66" s="42">
        <f>_xll.qlCalendarAdvance(Calendar,$D65,B66,"f",FALSE)</f>
        <v>42431</v>
      </c>
      <c r="E66" s="153">
        <f>_xll.qlInterestRateIndexValueDate(IndexON,D66)</f>
        <v>42432</v>
      </c>
      <c r="F66" s="168">
        <f>IFERROR(_xll.qlIndexFixing(IndexON,D66,TRUE,_xll.ohTrigger(RecalcTrigger,TriggerON)),NA())</f>
        <v>-4.508753132408394E-3</v>
      </c>
      <c r="H66" s="42">
        <f>_xll.qlCalendarAdvance(Calendar,$H65,B66,"f",FALSE)</f>
        <v>42430</v>
      </c>
      <c r="I66" s="153">
        <f>_xll.qlInterestRateIndexValueDate(Index1M,$H66)</f>
        <v>42432</v>
      </c>
      <c r="J66" s="158">
        <f>IFERROR(_xll.qlIndexFixing(Index1M,$H66,TRUE,_xll.ohTrigger(RecalcTrigger,Trigger1M)),NA())</f>
        <v>-4.9177049094106806E-3</v>
      </c>
      <c r="K66" s="44">
        <f>IFERROR(_xll.qlIndexFixing(Index3M,H66,TRUE,_xll.ohTrigger(RecalcTrigger,Trigger3M)),NA())</f>
        <v>-4.180304918567454E-3</v>
      </c>
      <c r="L66" s="44">
        <f>IFERROR(_xll.qlIndexFixing(Index6M,$H66,TRUE,_xll.ohTrigger(RecalcTrigger,Trigger6M)),NA())</f>
        <v>-3.0769365876230051E-3</v>
      </c>
      <c r="M66" s="158">
        <f>IFERROR(_xll.qlIndexFixing(ONIndex1M,I66,TRUE,_xll.ohTrigger(RecalcTrigger,Trigger1M)),NA())</f>
        <v>-4.8775656692789937E-3</v>
      </c>
      <c r="N66" s="44">
        <f>IFERROR(_xll.qlIndexFixing(ONIndex3M,I66,TRUE,_xll.ohTrigger(RecalcTrigger,Trigger3M)),NA())</f>
        <v>-3.8463596417503965E-3</v>
      </c>
      <c r="O66" s="159">
        <f>IFERROR(_xll.qlIndexFixing(ONIndex6M,I66,TRUE,_xll.ohTrigger(RecalcTrigger,Trigger6M)),NA())</f>
        <v>-2.8550302484164902E-3</v>
      </c>
    </row>
    <row r="67" spans="2:15" x14ac:dyDescent="0.2">
      <c r="B67" s="39" t="s">
        <v>17</v>
      </c>
      <c r="D67" s="42">
        <f>_xll.qlCalendarAdvance(Calendar,$D66,B67,"f",FALSE)</f>
        <v>42432</v>
      </c>
      <c r="E67" s="153">
        <f>_xll.qlInterestRateIndexValueDate(IndexON,D67)</f>
        <v>42433</v>
      </c>
      <c r="F67" s="168">
        <f>IFERROR(_xll.qlIndexFixing(IndexON,D67,TRUE,_xll.ohTrigger(RecalcTrigger,TriggerON)),NA())</f>
        <v>-4.5301648710838194E-3</v>
      </c>
      <c r="H67" s="42">
        <f>_xll.qlCalendarAdvance(Calendar,$H66,B67,"f",FALSE)</f>
        <v>42431</v>
      </c>
      <c r="I67" s="153">
        <f>_xll.qlInterestRateIndexValueDate(Index1M,$H67)</f>
        <v>42433</v>
      </c>
      <c r="J67" s="158">
        <f>IFERROR(_xll.qlIndexFixing(Index1M,$H67,TRUE,_xll.ohTrigger(RecalcTrigger,Trigger1M)),NA())</f>
        <v>-4.9195832027741056E-3</v>
      </c>
      <c r="K67" s="44">
        <f>IFERROR(_xll.qlIndexFixing(Index3M,H67,TRUE,_xll.ohTrigger(RecalcTrigger,Trigger3M)),NA())</f>
        <v>-4.1896641740345629E-3</v>
      </c>
      <c r="L67" s="44">
        <f>IFERROR(_xll.qlIndexFixing(Index6M,$H67,TRUE,_xll.ohTrigger(RecalcTrigger,Trigger6M)),NA())</f>
        <v>-3.0783916806259733E-3</v>
      </c>
      <c r="M67" s="158">
        <f>IFERROR(_xll.qlIndexFixing(ONIndex1M,I67,TRUE,_xll.ohTrigger(RecalcTrigger,Trigger1M)),NA())</f>
        <v>-4.8814797653662367E-3</v>
      </c>
      <c r="N67" s="44">
        <f>IFERROR(_xll.qlIndexFixing(ONIndex3M,I67,TRUE,_xll.ohTrigger(RecalcTrigger,Trigger3M)),NA())</f>
        <v>-3.8483452742887891E-3</v>
      </c>
      <c r="O67" s="159">
        <f>IFERROR(_xll.qlIndexFixing(ONIndex6M,I67,TRUE,_xll.ohTrigger(RecalcTrigger,Trigger6M)),NA())</f>
        <v>-2.8653161960301432E-3</v>
      </c>
    </row>
    <row r="68" spans="2:15" x14ac:dyDescent="0.2">
      <c r="B68" s="39" t="s">
        <v>17</v>
      </c>
      <c r="D68" s="42">
        <f>_xll.qlCalendarAdvance(Calendar,$D67,B68,"f",FALSE)</f>
        <v>42433</v>
      </c>
      <c r="E68" s="153">
        <f>_xll.qlInterestRateIndexValueDate(IndexON,D68)</f>
        <v>42436</v>
      </c>
      <c r="F68" s="168">
        <f>IFERROR(_xll.qlIndexFixing(IndexON,D68,TRUE,_xll.ohTrigger(RecalcTrigger,TriggerON)),NA())</f>
        <v>-4.5509695698342512E-3</v>
      </c>
      <c r="H68" s="42">
        <f>_xll.qlCalendarAdvance(Calendar,$H67,B68,"f",FALSE)</f>
        <v>42432</v>
      </c>
      <c r="I68" s="153">
        <f>_xll.qlInterestRateIndexValueDate(Index1M,$H68)</f>
        <v>42436</v>
      </c>
      <c r="J68" s="158">
        <f>IFERROR(_xll.qlIndexFixing(Index1M,$H68,TRUE,_xll.ohTrigger(RecalcTrigger,Trigger1M)),NA())</f>
        <v>-4.9298705735886707E-3</v>
      </c>
      <c r="K68" s="44">
        <f>IFERROR(_xll.qlIndexFixing(Index3M,H68,TRUE,_xll.ohTrigger(RecalcTrigger,Trigger3M)),NA())</f>
        <v>-4.2028129606089381E-3</v>
      </c>
      <c r="L68" s="44">
        <f>IFERROR(_xll.qlIndexFixing(Index6M,$H68,TRUE,_xll.ohTrigger(RecalcTrigger,Trigger6M)),NA())</f>
        <v>-3.0826297732248985E-3</v>
      </c>
      <c r="M68" s="158">
        <f>IFERROR(_xll.qlIndexFixing(ONIndex1M,I68,TRUE,_xll.ohTrigger(RecalcTrigger,Trigger1M)),NA())</f>
        <v>-4.8853566641282598E-3</v>
      </c>
      <c r="N68" s="44">
        <f>IFERROR(_xll.qlIndexFixing(ONIndex3M,I68,TRUE,_xll.ohTrigger(RecalcTrigger,Trigger3M)),NA())</f>
        <v>-3.8517296149764846E-3</v>
      </c>
      <c r="O68" s="159">
        <f>IFERROR(_xll.qlIndexFixing(ONIndex6M,I68,TRUE,_xll.ohTrigger(RecalcTrigger,Trigger6M)),NA())</f>
        <v>-2.8754328111757488E-3</v>
      </c>
    </row>
    <row r="69" spans="2:15" x14ac:dyDescent="0.2">
      <c r="B69" s="39" t="s">
        <v>17</v>
      </c>
      <c r="D69" s="42">
        <f>_xll.qlCalendarAdvance(Calendar,$D68,B69,"f",FALSE)</f>
        <v>42436</v>
      </c>
      <c r="E69" s="153">
        <f>_xll.qlInterestRateIndexValueDate(IndexON,D69)</f>
        <v>42437</v>
      </c>
      <c r="F69" s="168">
        <f>IFERROR(_xll.qlIndexFixing(IndexON,D69,TRUE,_xll.ohTrigger(RecalcTrigger,TriggerON)),NA())</f>
        <v>-4.5609828877291037E-3</v>
      </c>
      <c r="H69" s="42">
        <f>_xll.qlCalendarAdvance(Calendar,$H68,B69,"f",FALSE)</f>
        <v>42433</v>
      </c>
      <c r="I69" s="153">
        <f>_xll.qlInterestRateIndexValueDate(Index1M,$H69)</f>
        <v>42437</v>
      </c>
      <c r="J69" s="158">
        <f>IFERROR(_xll.qlIndexFixing(Index1M,$H69,TRUE,_xll.ohTrigger(RecalcTrigger,Trigger1M)),NA())</f>
        <v>-4.9332253312745116E-3</v>
      </c>
      <c r="K69" s="44">
        <f>IFERROR(_xll.qlIndexFixing(Index3M,H69,TRUE,_xll.ohTrigger(RecalcTrigger,Trigger3M)),NA())</f>
        <v>-4.2084069432651626E-3</v>
      </c>
      <c r="L69" s="44">
        <f>IFERROR(_xll.qlIndexFixing(Index6M,$H69,TRUE,_xll.ohTrigger(RecalcTrigger,Trigger6M)),NA())</f>
        <v>-3.0839381019270142E-3</v>
      </c>
      <c r="M69" s="158">
        <f>IFERROR(_xll.qlIndexFixing(ONIndex1M,I69,TRUE,_xll.ohTrigger(RecalcTrigger,Trigger1M)),NA())</f>
        <v>-4.8891963657249349E-3</v>
      </c>
      <c r="N69" s="44">
        <f>IFERROR(_xll.qlIndexFixing(ONIndex3M,I69,TRUE,_xll.ohTrigger(RecalcTrigger,Trigger3M)),NA())</f>
        <v>-3.8565126640133229E-3</v>
      </c>
      <c r="O69" s="159">
        <f>IFERROR(_xll.qlIndexFixing(ONIndex6M,I69,TRUE,_xll.ohTrigger(RecalcTrigger,Trigger6M)),NA())</f>
        <v>-2.885380093973211E-3</v>
      </c>
    </row>
    <row r="70" spans="2:15" x14ac:dyDescent="0.2">
      <c r="B70" s="39" t="s">
        <v>17</v>
      </c>
      <c r="D70" s="42">
        <f>_xll.qlCalendarAdvance(Calendar,$D69,B70,"f",FALSE)</f>
        <v>42437</v>
      </c>
      <c r="E70" s="153">
        <f>_xll.qlInterestRateIndexValueDate(IndexON,D70)</f>
        <v>42438</v>
      </c>
      <c r="F70" s="168">
        <f>IFERROR(_xll.qlIndexFixing(IndexON,D70,TRUE,_xll.ohTrigger(RecalcTrigger,TriggerON)),NA())</f>
        <v>-4.5707798890992635E-3</v>
      </c>
      <c r="H70" s="42">
        <f>_xll.qlCalendarAdvance(Calendar,$H69,B70,"f",FALSE)</f>
        <v>42436</v>
      </c>
      <c r="I70" s="153">
        <f>_xll.qlInterestRateIndexValueDate(Index1M,$H70)</f>
        <v>42438</v>
      </c>
      <c r="J70" s="158">
        <f>IFERROR(_xll.qlIndexFixing(Index1M,$H70,TRUE,_xll.ohTrigger(RecalcTrigger,Trigger1M)),NA())</f>
        <v>-4.9395572078880789E-3</v>
      </c>
      <c r="K70" s="44">
        <f>IFERROR(_xll.qlIndexFixing(Index3M,H70,TRUE,_xll.ohTrigger(RecalcTrigger,Trigger3M)),NA())</f>
        <v>-4.2139533144079583E-3</v>
      </c>
      <c r="L70" s="44">
        <f>IFERROR(_xll.qlIndexFixing(Index6M,$H70,TRUE,_xll.ohTrigger(RecalcTrigger,Trigger6M)),NA())</f>
        <v>-3.0851771934094765E-3</v>
      </c>
      <c r="M70" s="158">
        <f>IFERROR(_xll.qlIndexFixing(ONIndex1M,I70,TRUE,_xll.ohTrigger(RecalcTrigger,Trigger1M)),NA())</f>
        <v>-4.8966851720333437E-3</v>
      </c>
      <c r="N70" s="44">
        <f>IFERROR(_xll.qlIndexFixing(ONIndex3M,I70,TRUE,_xll.ohTrigger(RecalcTrigger,Trigger3M)),NA())</f>
        <v>-3.8706995038495506E-3</v>
      </c>
      <c r="O70" s="159">
        <f>IFERROR(_xll.qlIndexFixing(ONIndex6M,I70,TRUE,_xll.ohTrigger(RecalcTrigger,Trigger6M)),NA())</f>
        <v>-2.9046867817816846E-3</v>
      </c>
    </row>
    <row r="71" spans="2:15" x14ac:dyDescent="0.2">
      <c r="B71" s="39" t="s">
        <v>17</v>
      </c>
      <c r="D71" s="42">
        <f>_xll.qlCalendarAdvance(Calendar,$D70,B71,"f",FALSE)</f>
        <v>42438</v>
      </c>
      <c r="E71" s="153">
        <f>_xll.qlInterestRateIndexValueDate(IndexON,D71)</f>
        <v>42439</v>
      </c>
      <c r="F71" s="168">
        <f>IFERROR(_xll.qlIndexFixing(IndexON,D71,TRUE,_xll.ohTrigger(RecalcTrigger,TriggerON)),NA())</f>
        <v>-4.5803605738647946E-3</v>
      </c>
      <c r="H71" s="42">
        <f>_xll.qlCalendarAdvance(Calendar,$H70,B71,"f",FALSE)</f>
        <v>42437</v>
      </c>
      <c r="I71" s="153">
        <f>_xll.qlInterestRateIndexValueDate(Index1M,$H71)</f>
        <v>42439</v>
      </c>
      <c r="J71" s="158">
        <f>IFERROR(_xll.qlIndexFixing(Index1M,$H71,TRUE,_xll.ohTrigger(RecalcTrigger,Trigger1M)),NA())</f>
        <v>-4.9413180307177063E-3</v>
      </c>
      <c r="K71" s="44">
        <f>IFERROR(_xll.qlIndexFixing(Index3M,H71,TRUE,_xll.ohTrigger(RecalcTrigger,Trigger3M)),NA())</f>
        <v>-4.219434874021568E-3</v>
      </c>
      <c r="L71" s="44">
        <f>IFERROR(_xll.qlIndexFixing(Index6M,$H71,TRUE,_xll.ohTrigger(RecalcTrigger,Trigger6M)),NA())</f>
        <v>-3.0863045639443446E-3</v>
      </c>
      <c r="M71" s="158">
        <f>IFERROR(_xll.qlIndexFixing(ONIndex1M,I71,TRUE,_xll.ohTrigger(RecalcTrigger,Trigger1M)),NA())</f>
        <v>-4.9041831989393714E-3</v>
      </c>
      <c r="N71" s="44">
        <f>IFERROR(_xll.qlIndexFixing(ONIndex3M,I71,TRUE,_xll.ohTrigger(RecalcTrigger,Trigger3M)),NA())</f>
        <v>-3.8896319400549828E-3</v>
      </c>
      <c r="O71" s="159">
        <f>IFERROR(_xll.qlIndexFixing(ONIndex6M,I71,TRUE,_xll.ohTrigger(RecalcTrigger,Trigger6M)),NA())</f>
        <v>-2.9234759024010515E-3</v>
      </c>
    </row>
    <row r="72" spans="2:15" x14ac:dyDescent="0.2">
      <c r="B72" s="39" t="s">
        <v>17</v>
      </c>
      <c r="D72" s="42">
        <f>_xll.qlCalendarAdvance(Calendar,$D71,B72,"f",FALSE)</f>
        <v>42439</v>
      </c>
      <c r="E72" s="153">
        <f>_xll.qlInterestRateIndexValueDate(IndexON,D72)</f>
        <v>42440</v>
      </c>
      <c r="F72" s="168">
        <f>IFERROR(_xll.qlIndexFixing(IndexON,D72,TRUE,_xll.ohTrigger(RecalcTrigger,TriggerON)),NA())</f>
        <v>-4.5987421416260332E-3</v>
      </c>
      <c r="H72" s="42">
        <f>_xll.qlCalendarAdvance(Calendar,$H71,B72,"f",FALSE)</f>
        <v>42438</v>
      </c>
      <c r="I72" s="153">
        <f>_xll.qlInterestRateIndexValueDate(Index1M,$H72)</f>
        <v>42440</v>
      </c>
      <c r="J72" s="158">
        <f>IFERROR(_xll.qlIndexFixing(Index1M,$H72,TRUE,_xll.ohTrigger(RecalcTrigger,Trigger1M)),NA())</f>
        <v>-4.9430665070352682E-3</v>
      </c>
      <c r="K72" s="44">
        <f>IFERROR(_xll.qlIndexFixing(Index3M,H72,TRUE,_xll.ohTrigger(RecalcTrigger,Trigger3M)),NA())</f>
        <v>-4.2273816700592968E-3</v>
      </c>
      <c r="L72" s="44">
        <f>IFERROR(_xll.qlIndexFixing(Index6M,$H72,TRUE,_xll.ohTrigger(RecalcTrigger,Trigger6M)),NA())</f>
        <v>-3.0874153876240297E-3</v>
      </c>
      <c r="M72" s="158">
        <f>IFERROR(_xll.qlIndexFixing(ONIndex1M,I72,TRUE,_xll.ohTrigger(RecalcTrigger,Trigger1M)),NA())</f>
        <v>-4.9078369140698186E-3</v>
      </c>
      <c r="N72" s="44">
        <f>IFERROR(_xll.qlIndexFixing(ONIndex3M,I72,TRUE,_xll.ohTrigger(RecalcTrigger,Trigger3M)),NA())</f>
        <v>-3.9014085287192302E-3</v>
      </c>
      <c r="O72" s="159">
        <f>IFERROR(_xll.qlIndexFixing(ONIndex6M,I72,TRUE,_xll.ohTrigger(RecalcTrigger,Trigger6M)),NA())</f>
        <v>-2.9325765238974455E-3</v>
      </c>
    </row>
    <row r="73" spans="2:15" x14ac:dyDescent="0.2">
      <c r="B73" s="39" t="s">
        <v>17</v>
      </c>
      <c r="D73" s="42">
        <f>_xll.qlCalendarAdvance(Calendar,$D72,B73,"f",FALSE)</f>
        <v>42440</v>
      </c>
      <c r="E73" s="153">
        <f>_xll.qlInterestRateIndexValueDate(IndexON,D73)</f>
        <v>42443</v>
      </c>
      <c r="F73" s="168">
        <f>IFERROR(_xll.qlIndexFixing(IndexON,D73,TRUE,_xll.ohTrigger(RecalcTrigger,TriggerON)),NA())</f>
        <v>-4.6165201479597684E-3</v>
      </c>
      <c r="H73" s="42">
        <f>_xll.qlCalendarAdvance(Calendar,$H72,B73,"f",FALSE)</f>
        <v>42439</v>
      </c>
      <c r="I73" s="153">
        <f>_xll.qlInterestRateIndexValueDate(Index1M,$H73)</f>
        <v>42443</v>
      </c>
      <c r="J73" s="158">
        <f>IFERROR(_xll.qlIndexFixing(Index1M,$H73,TRUE,_xll.ohTrigger(RecalcTrigger,Trigger1M)),NA())</f>
        <v>-4.9525730375013241E-3</v>
      </c>
      <c r="K73" s="44">
        <f>IFERROR(_xll.qlIndexFixing(Index3M,H73,TRUE,_xll.ohTrigger(RecalcTrigger,Trigger3M)),NA())</f>
        <v>-4.2403690000555284E-3</v>
      </c>
      <c r="L73" s="44">
        <f>IFERROR(_xll.qlIndexFixing(Index6M,$H73,TRUE,_xll.ohTrigger(RecalcTrigger,Trigger6M)),NA())</f>
        <v>-3.090355294928781E-3</v>
      </c>
      <c r="M73" s="158">
        <f>IFERROR(_xll.qlIndexFixing(ONIndex1M,I73,TRUE,_xll.ohTrigger(RecalcTrigger,Trigger1M)),NA())</f>
        <v>-4.9114534318750458E-3</v>
      </c>
      <c r="N73" s="44">
        <f>IFERROR(_xll.qlIndexFixing(ONIndex3M,I73,TRUE,_xll.ohTrigger(RecalcTrigger,Trigger3M)),NA())</f>
        <v>-3.914319806446187E-3</v>
      </c>
      <c r="O73" s="159">
        <f>IFERROR(_xll.qlIndexFixing(ONIndex6M,I73,TRUE,_xll.ohTrigger(RecalcTrigger,Trigger6M)),NA())</f>
        <v>-2.9415078129657601E-3</v>
      </c>
    </row>
    <row r="74" spans="2:15" x14ac:dyDescent="0.2">
      <c r="B74" s="39" t="s">
        <v>17</v>
      </c>
      <c r="D74" s="42">
        <f>_xll.qlCalendarAdvance(Calendar,$D73,B74,"f",FALSE)</f>
        <v>42443</v>
      </c>
      <c r="E74" s="153">
        <f>_xll.qlInterestRateIndexValueDate(IndexON,D74)</f>
        <v>42444</v>
      </c>
      <c r="F74" s="168">
        <f>IFERROR(_xll.qlIndexFixing(IndexON,D74,TRUE,_xll.ohTrigger(RecalcTrigger,TriggerON)),NA())</f>
        <v>-4.6250192503816123E-3</v>
      </c>
      <c r="H74" s="42">
        <f>_xll.qlCalendarAdvance(Calendar,$H73,B74,"f",FALSE)</f>
        <v>42440</v>
      </c>
      <c r="I74" s="153">
        <f>_xll.qlInterestRateIndexValueDate(Index1M,$H74)</f>
        <v>42444</v>
      </c>
      <c r="J74" s="158">
        <f>IFERROR(_xll.qlIndexFixing(Index1M,$H74,TRUE,_xll.ohTrigger(RecalcTrigger,Trigger1M)),NA())</f>
        <v>-4.9556675155132219E-3</v>
      </c>
      <c r="K74" s="44">
        <f>IFERROR(_xll.qlIndexFixing(Index3M,H74,TRUE,_xll.ohTrigger(RecalcTrigger,Trigger3M)),NA())</f>
        <v>-4.2452685049269075E-3</v>
      </c>
      <c r="L74" s="44">
        <f>IFERROR(_xll.qlIndexFixing(Index6M,$H74,TRUE,_xll.ohTrigger(RecalcTrigger,Trigger6M)),NA())</f>
        <v>-3.0911916844149289E-3</v>
      </c>
      <c r="M74" s="158">
        <f>IFERROR(_xll.qlIndexFixing(ONIndex1M,I74,TRUE,_xll.ohTrigger(RecalcTrigger,Trigger1M)),NA())</f>
        <v>-4.9150327524749571E-3</v>
      </c>
      <c r="N74" s="44">
        <f>IFERROR(_xll.qlIndexFixing(ONIndex3M,I74,TRUE,_xll.ohTrigger(RecalcTrigger,Trigger3M)),NA())</f>
        <v>-3.9273096991276901E-3</v>
      </c>
      <c r="O74" s="159">
        <f>IFERROR(_xll.qlIndexFixing(ONIndex6M,I74,TRUE,_xll.ohTrigger(RecalcTrigger,Trigger6M)),NA())</f>
        <v>-2.9502697698857716E-3</v>
      </c>
    </row>
    <row r="75" spans="2:15" x14ac:dyDescent="0.2">
      <c r="B75" s="39" t="s">
        <v>17</v>
      </c>
      <c r="D75" s="42">
        <f>_xll.qlCalendarAdvance(Calendar,$D74,B75,"f",FALSE)</f>
        <v>42444</v>
      </c>
      <c r="E75" s="153">
        <f>_xll.qlInterestRateIndexValueDate(IndexON,D75)</f>
        <v>42445</v>
      </c>
      <c r="F75" s="168">
        <f>IFERROR(_xll.qlIndexFixing(IndexON,D75,TRUE,_xll.ohTrigger(RecalcTrigger,TriggerON)),NA())</f>
        <v>-4.6333020363187316E-3</v>
      </c>
      <c r="H75" s="42">
        <f>_xll.qlCalendarAdvance(Calendar,$H74,B75,"f",FALSE)</f>
        <v>42443</v>
      </c>
      <c r="I75" s="153">
        <f>_xll.qlInterestRateIndexValueDate(Index1M,$H75)</f>
        <v>42445</v>
      </c>
      <c r="J75" s="158">
        <f>IFERROR(_xll.qlIndexFixing(Index1M,$H75,TRUE,_xll.ohTrigger(RecalcTrigger,Trigger1M)),NA())</f>
        <v>-4.9614782307589268E-3</v>
      </c>
      <c r="K75" s="44">
        <f>IFERROR(_xll.qlIndexFixing(Index3M,H75,TRUE,_xll.ohTrigger(RecalcTrigger,Trigger3M)),NA())</f>
        <v>-4.2500000000004739E-3</v>
      </c>
      <c r="L75" s="44">
        <f>IFERROR(_xll.qlIndexFixing(Index6M,$H75,TRUE,_xll.ohTrigger(RecalcTrigger,Trigger6M)),NA())</f>
        <v>-3.0919630770442669E-3</v>
      </c>
      <c r="M75" s="158">
        <f>IFERROR(_xll.qlIndexFixing(ONIndex1M,I75,TRUE,_xll.ohTrigger(RecalcTrigger,Trigger1M)),NA())</f>
        <v>-4.9220001064620433E-3</v>
      </c>
      <c r="N75" s="44">
        <f>IFERROR(_xll.qlIndexFixing(ONIndex3M,I75,TRUE,_xll.ohTrigger(RecalcTrigger,Trigger3M)),NA())</f>
        <v>-3.9526280740442843E-3</v>
      </c>
      <c r="O75" s="159">
        <f>IFERROR(_xll.qlIndexFixing(ONIndex6M,I75,TRUE,_xll.ohTrigger(RecalcTrigger,Trigger6M)),NA())</f>
        <v>-2.9672047863682494E-3</v>
      </c>
    </row>
    <row r="76" spans="2:15" x14ac:dyDescent="0.2">
      <c r="B76" s="39" t="s">
        <v>17</v>
      </c>
      <c r="D76" s="42">
        <f>_xll.qlCalendarAdvance(Calendar,$D75,B76,"f",FALSE)</f>
        <v>42445</v>
      </c>
      <c r="E76" s="153">
        <f>_xll.qlInterestRateIndexValueDate(IndexON,D76)</f>
        <v>42446</v>
      </c>
      <c r="F76" s="168">
        <f>IFERROR(_xll.qlIndexFixing(IndexON,D76,TRUE,_xll.ohTrigger(RecalcTrigger,TriggerON)),NA())</f>
        <v>-4.6413685058110943E-3</v>
      </c>
      <c r="H76" s="42">
        <f>_xll.qlCalendarAdvance(Calendar,$H75,B76,"f",FALSE)</f>
        <v>42444</v>
      </c>
      <c r="I76" s="153">
        <f>_xll.qlInterestRateIndexValueDate(Index1M,$H76)</f>
        <v>42446</v>
      </c>
      <c r="J76" s="158">
        <f>IFERROR(_xll.qlIndexFixing(Index1M,$H76,TRUE,_xll.ohTrigger(RecalcTrigger,Trigger1M)),NA())</f>
        <v>-4.9631092170568381E-3</v>
      </c>
      <c r="K76" s="44">
        <f>IFERROR(_xll.qlIndexFixing(Index3M,H76,TRUE,_xll.ohTrigger(RecalcTrigger,Trigger3M)),NA())</f>
        <v>-4.254549476870052E-3</v>
      </c>
      <c r="L76" s="44">
        <f>IFERROR(_xll.qlIndexFixing(Index6M,$H76,TRUE,_xll.ohTrigger(RecalcTrigger,Trigger6M)),NA())</f>
        <v>-3.0923448205908131E-3</v>
      </c>
      <c r="M76" s="158">
        <f>IFERROR(_xll.qlIndexFixing(ONIndex1M,I76,TRUE,_xll.ohTrigger(RecalcTrigger,Trigger1M)),NA())</f>
        <v>-4.9289780619821144E-3</v>
      </c>
      <c r="N76" s="44">
        <f>IFERROR(_xll.qlIndexFixing(ONIndex3M,I76,TRUE,_xll.ohTrigger(RecalcTrigger,Trigger3M)),NA())</f>
        <v>-3.9774152344884683E-3</v>
      </c>
      <c r="O76" s="159">
        <f>IFERROR(_xll.qlIndexFixing(ONIndex6M,I76,TRUE,_xll.ohTrigger(RecalcTrigger,Trigger6M)),NA())</f>
        <v>-2.9836242754432973E-3</v>
      </c>
    </row>
    <row r="77" spans="2:15" x14ac:dyDescent="0.2">
      <c r="B77" s="39" t="s">
        <v>17</v>
      </c>
      <c r="D77" s="42">
        <f>_xll.qlCalendarAdvance(Calendar,$D76,B77,"f",FALSE)</f>
        <v>42446</v>
      </c>
      <c r="E77" s="153">
        <f>_xll.qlInterestRateIndexValueDate(IndexON,D77)</f>
        <v>42447</v>
      </c>
      <c r="F77" s="168">
        <f>IFERROR(_xll.qlIndexFixing(IndexON,D77,TRUE,_xll.ohTrigger(RecalcTrigger,TriggerON)),NA())</f>
        <v>-4.6567201526714896E-3</v>
      </c>
      <c r="H77" s="42">
        <f>_xll.qlCalendarAdvance(Calendar,$H76,B77,"f",FALSE)</f>
        <v>42445</v>
      </c>
      <c r="I77" s="153">
        <f>_xll.qlInterestRateIndexValueDate(Index1M,$H77)</f>
        <v>42447</v>
      </c>
      <c r="J77" s="158">
        <f>IFERROR(_xll.qlIndexFixing(Index1M,$H77,TRUE,_xll.ohTrigger(RecalcTrigger,Trigger1M)),NA())</f>
        <v>-4.9647278535298383E-3</v>
      </c>
      <c r="K77" s="44">
        <f>IFERROR(_xll.qlIndexFixing(Index3M,H77,TRUE,_xll.ohTrigger(RecalcTrigger,Trigger3M)),NA())</f>
        <v>-4.2601910672392367E-3</v>
      </c>
      <c r="L77" s="44">
        <f>IFERROR(_xll.qlIndexFixing(Index6M,$H77,TRUE,_xll.ohTrigger(RecalcTrigger,Trigger6M)),NA())</f>
        <v>-3.0931381427044416E-3</v>
      </c>
      <c r="M77" s="158">
        <f>IFERROR(_xll.qlIndexFixing(ONIndex1M,I77,TRUE,_xll.ohTrigger(RecalcTrigger,Trigger1M)),NA())</f>
        <v>-4.9323713961157978E-3</v>
      </c>
      <c r="N77" s="44">
        <f>IFERROR(_xll.qlIndexFixing(ONIndex3M,I77,TRUE,_xll.ohTrigger(RecalcTrigger,Trigger3M)),NA())</f>
        <v>-3.9894781096272425E-3</v>
      </c>
      <c r="O77" s="159">
        <f>IFERROR(_xll.qlIndexFixing(ONIndex6M,I77,TRUE,_xll.ohTrigger(RecalcTrigger,Trigger6M)),NA())</f>
        <v>-2.9915395714619208E-3</v>
      </c>
    </row>
    <row r="78" spans="2:15" x14ac:dyDescent="0.2">
      <c r="B78" s="39" t="s">
        <v>17</v>
      </c>
      <c r="D78" s="42">
        <f>_xll.qlCalendarAdvance(Calendar,$D77,B78,"f",FALSE)</f>
        <v>42447</v>
      </c>
      <c r="E78" s="153">
        <f>_xll.qlInterestRateIndexValueDate(IndexON,D78)</f>
        <v>42450</v>
      </c>
      <c r="F78" s="168">
        <f>IFERROR(_xll.qlIndexFixing(IndexON,D78,TRUE,_xll.ohTrigger(RecalcTrigger,TriggerON)),NA())</f>
        <v>-4.6714712198925312E-3</v>
      </c>
      <c r="H78" s="42">
        <f>_xll.qlCalendarAdvance(Calendar,$H77,B78,"f",FALSE)</f>
        <v>42446</v>
      </c>
      <c r="I78" s="153">
        <f>_xll.qlInterestRateIndexValueDate(Index1M,$H78)</f>
        <v>42450</v>
      </c>
      <c r="J78" s="158">
        <f>IFERROR(_xll.qlIndexFixing(Index1M,$H78,TRUE,_xll.ohTrigger(RecalcTrigger,Trigger1M)),NA())</f>
        <v>-4.9734535481263838E-3</v>
      </c>
      <c r="K78" s="44">
        <f>IFERROR(_xll.qlIndexFixing(Index3M,H78,TRUE,_xll.ohTrigger(RecalcTrigger,Trigger3M)),NA())</f>
        <v>-4.2709342287479239E-3</v>
      </c>
      <c r="L78" s="44">
        <f>IFERROR(_xll.qlIndexFixing(Index6M,$H78,TRUE,_xll.ohTrigger(RecalcTrigger,Trigger6M)),NA())</f>
        <v>-3.0948662878108411E-3</v>
      </c>
      <c r="M78" s="158">
        <f>IFERROR(_xll.qlIndexFixing(ONIndex1M,I78,TRUE,_xll.ohTrigger(RecalcTrigger,Trigger1M)),NA())</f>
        <v>-4.9357275331640693E-3</v>
      </c>
      <c r="N78" s="44">
        <f>IFERROR(_xll.qlIndexFixing(ONIndex3M,I78,TRUE,_xll.ohTrigger(RecalcTrigger,Trigger3M)),NA())</f>
        <v>-4.00135558123349E-3</v>
      </c>
      <c r="O78" s="159">
        <f>IFERROR(_xll.qlIndexFixing(ONIndex6M,I78,TRUE,_xll.ohTrigger(RecalcTrigger,Trigger6M)),NA())</f>
        <v>-2.9992855352123371E-3</v>
      </c>
    </row>
    <row r="79" spans="2:15" x14ac:dyDescent="0.2">
      <c r="B79" s="39" t="s">
        <v>17</v>
      </c>
      <c r="D79" s="42">
        <f>_xll.qlCalendarAdvance(Calendar,$D78,B79,"f",FALSE)</f>
        <v>42450</v>
      </c>
      <c r="E79" s="153">
        <f>_xll.qlInterestRateIndexValueDate(IndexON,D79)</f>
        <v>42451</v>
      </c>
      <c r="F79" s="168">
        <f>IFERROR(_xll.qlIndexFixing(IndexON,D79,TRUE,_xll.ohTrigger(RecalcTrigger,TriggerON)),NA())</f>
        <v>-4.6784561074808551E-3</v>
      </c>
      <c r="H79" s="42">
        <f>_xll.qlCalendarAdvance(Calendar,$H78,B79,"f",FALSE)</f>
        <v>42447</v>
      </c>
      <c r="I79" s="153">
        <f>_xll.qlInterestRateIndexValueDate(Index1M,$H79)</f>
        <v>42451</v>
      </c>
      <c r="J79" s="158">
        <f>IFERROR(_xll.qlIndexFixing(Index1M,$H79,TRUE,_xll.ohTrigger(RecalcTrigger,Trigger1M)),NA())</f>
        <v>-4.9762877479186595E-3</v>
      </c>
      <c r="K79" s="44">
        <f>IFERROR(_xll.qlIndexFixing(Index3M,H79,TRUE,_xll.ohTrigger(RecalcTrigger,Trigger3M)),NA())</f>
        <v>-4.2745868617722269E-3</v>
      </c>
      <c r="L79" s="44">
        <f>IFERROR(_xll.qlIndexFixing(Index6M,$H79,TRUE,_xll.ohTrigger(RecalcTrigger,Trigger6M)),NA())</f>
        <v>-3.095260419482054E-3</v>
      </c>
      <c r="M79" s="158">
        <f>IFERROR(_xll.qlIndexFixing(ONIndex1M,I79,TRUE,_xll.ohTrigger(RecalcTrigger,Trigger1M)),NA())</f>
        <v>-4.9453996853232596E-3</v>
      </c>
      <c r="N79" s="44">
        <f>IFERROR(_xll.qlIndexFixing(ONIndex3M,I79,TRUE,_xll.ohTrigger(RecalcTrigger,Trigger3M)),NA())</f>
        <v>-4.0355996913810088E-3</v>
      </c>
      <c r="O79" s="159">
        <f>IFERROR(_xll.qlIndexFixing(ONIndex6M,I79,TRUE,_xll.ohTrigger(RecalcTrigger,Trigger6M)),NA())</f>
        <v>-3.0212873882717872E-3</v>
      </c>
    </row>
    <row r="80" spans="2:15" x14ac:dyDescent="0.2">
      <c r="B80" s="39" t="s">
        <v>17</v>
      </c>
      <c r="D80" s="42">
        <f>_xll.qlCalendarAdvance(Calendar,$D79,B80,"f",FALSE)</f>
        <v>42451</v>
      </c>
      <c r="E80" s="153">
        <f>_xll.qlInterestRateIndexValueDate(IndexON,D80)</f>
        <v>42452</v>
      </c>
      <c r="F80" s="168">
        <f>IFERROR(_xll.qlIndexFixing(IndexON,D80,TRUE,_xll.ohTrigger(RecalcTrigger,TriggerON)),NA())</f>
        <v>-4.6852246787443264E-3</v>
      </c>
      <c r="H80" s="42">
        <f>_xll.qlCalendarAdvance(Calendar,$H79,B80,"f",FALSE)</f>
        <v>42450</v>
      </c>
      <c r="I80" s="153">
        <f>_xll.qlInterestRateIndexValueDate(Index1M,$H80)</f>
        <v>42452</v>
      </c>
      <c r="J80" s="158">
        <f>IFERROR(_xll.qlIndexFixing(Index1M,$H80,TRUE,_xll.ohTrigger(RecalcTrigger,Trigger1M)),NA())</f>
        <v>-4.9815773523986806E-3</v>
      </c>
      <c r="K80" s="44">
        <f>IFERROR(_xll.qlIndexFixing(Index3M,H80,TRUE,_xll.ohTrigger(RecalcTrigger,Trigger3M)),NA())</f>
        <v>-4.2780659662871425E-3</v>
      </c>
      <c r="L80" s="44">
        <f>IFERROR(_xll.qlIndexFixing(Index6M,$H80,TRUE,_xll.ohTrigger(RecalcTrigger,Trigger6M)),NA())</f>
        <v>-3.0955937942926371E-3</v>
      </c>
      <c r="M80" s="158">
        <f>IFERROR(_xll.qlIndexFixing(ONIndex1M,I80,TRUE,_xll.ohTrigger(RecalcTrigger,Trigger1M)),NA())</f>
        <v>-4.9550832120637267E-3</v>
      </c>
      <c r="N80" s="44">
        <f>IFERROR(_xll.qlIndexFixing(ONIndex3M,I80,TRUE,_xll.ohTrigger(RecalcTrigger,Trigger3M)),NA())</f>
        <v>-4.0687269394856784E-3</v>
      </c>
      <c r="O80" s="159">
        <f>IFERROR(_xll.qlIndexFixing(ONIndex6M,I80,TRUE,_xll.ohTrigger(RecalcTrigger,Trigger6M)),NA())</f>
        <v>-3.0422053429601803E-3</v>
      </c>
    </row>
    <row r="81" spans="2:15" x14ac:dyDescent="0.2">
      <c r="B81" s="39" t="s">
        <v>17</v>
      </c>
      <c r="D81" s="42">
        <f>_xll.qlCalendarAdvance(Calendar,$D80,B81,"f",FALSE)</f>
        <v>42452</v>
      </c>
      <c r="E81" s="153">
        <f>_xll.qlInterestRateIndexValueDate(IndexON,D81)</f>
        <v>42453</v>
      </c>
      <c r="F81" s="168">
        <f>IFERROR(_xll.qlIndexFixing(IndexON,D81,TRUE,_xll.ohTrigger(RecalcTrigger,TriggerON)),NA())</f>
        <v>-4.7038932479228635E-3</v>
      </c>
      <c r="H81" s="42">
        <f>_xll.qlCalendarAdvance(Calendar,$H80,B81,"f",FALSE)</f>
        <v>42451</v>
      </c>
      <c r="I81" s="153">
        <f>_xll.qlInterestRateIndexValueDate(Index1M,$H81)</f>
        <v>42453</v>
      </c>
      <c r="J81" s="158">
        <f>IFERROR(_xll.qlIndexFixing(Index1M,$H81,TRUE,_xll.ohTrigger(RecalcTrigger,Trigger1M)),NA())</f>
        <v>-4.9830784790208527E-3</v>
      </c>
      <c r="K81" s="44">
        <f>IFERROR(_xll.qlIndexFixing(Index3M,H81,TRUE,_xll.ohTrigger(RecalcTrigger,Trigger3M)),NA())</f>
        <v>-4.2817517922525824E-3</v>
      </c>
      <c r="L81" s="44">
        <f>IFERROR(_xll.qlIndexFixing(Index6M,$H81,TRUE,_xll.ohTrigger(RecalcTrigger,Trigger6M)),NA())</f>
        <v>-3.0952628917467065E-3</v>
      </c>
      <c r="M81" s="158">
        <f>IFERROR(_xll.qlIndexFixing(ONIndex1M,I81,TRUE,_xll.ohTrigger(RecalcTrigger,Trigger1M)),NA())</f>
        <v>-4.9581789681152344E-3</v>
      </c>
      <c r="N81" s="44">
        <f>IFERROR(_xll.qlIndexFixing(ONIndex3M,I81,TRUE,_xll.ohTrigger(RecalcTrigger,Trigger3M)),NA())</f>
        <v>-4.0793065874034085E-3</v>
      </c>
      <c r="O81" s="159">
        <f>IFERROR(_xll.qlIndexFixing(ONIndex6M,I81,TRUE,_xll.ohTrigger(RecalcTrigger,Trigger6M)),NA())</f>
        <v>-3.0487659818323465E-3</v>
      </c>
    </row>
    <row r="82" spans="2:15" x14ac:dyDescent="0.2">
      <c r="B82" s="39" t="s">
        <v>17</v>
      </c>
      <c r="D82" s="42">
        <f>_xll.qlCalendarAdvance(Calendar,$D81,B82,"f",FALSE)</f>
        <v>42453</v>
      </c>
      <c r="E82" s="153">
        <f>_xll.qlInterestRateIndexValueDate(IndexON,D82)</f>
        <v>42458</v>
      </c>
      <c r="F82" s="168">
        <f>IFERROR(_xll.qlIndexFixing(IndexON,D82,TRUE,_xll.ohTrigger(RecalcTrigger,TriggerON)),NA())</f>
        <v>-4.7212934637030912E-3</v>
      </c>
      <c r="H82" s="42">
        <f>_xll.qlCalendarAdvance(Calendar,$H81,B82,"f",FALSE)</f>
        <v>42452</v>
      </c>
      <c r="I82" s="153">
        <f>_xll.qlInterestRateIndexValueDate(Index1M,$H82)</f>
        <v>42458</v>
      </c>
      <c r="J82" s="158">
        <f>IFERROR(_xll.qlIndexFixing(Index1M,$H82,TRUE,_xll.ohTrigger(RecalcTrigger,Trigger1M)),NA())</f>
        <v>-4.9950860382030537E-3</v>
      </c>
      <c r="K82" s="44">
        <f>IFERROR(_xll.qlIndexFixing(Index3M,H82,TRUE,_xll.ohTrigger(RecalcTrigger,Trigger3M)),NA())</f>
        <v>-4.2954055068344455E-3</v>
      </c>
      <c r="L82" s="44">
        <f>IFERROR(_xll.qlIndexFixing(Index6M,$H82,TRUE,_xll.ohTrigger(RecalcTrigger,Trigger6M)),NA())</f>
        <v>-3.0963520671966689E-3</v>
      </c>
      <c r="M82" s="158">
        <f>IFERROR(_xll.qlIndexFixing(ONIndex1M,I82,TRUE,_xll.ohTrigger(RecalcTrigger,Trigger1M)),NA())</f>
        <v>-4.9612375269614262E-3</v>
      </c>
      <c r="N82" s="44">
        <f>IFERROR(_xll.qlIndexFixing(ONIndex3M,I82,TRUE,_xll.ohTrigger(RecalcTrigger,Trigger3M)),NA())</f>
        <v>-4.0897008320284201E-3</v>
      </c>
      <c r="O82" s="159">
        <f>IFERROR(_xll.qlIndexFixing(ONIndex6M,I82,TRUE,_xll.ohTrigger(RecalcTrigger,Trigger6M)),NA())</f>
        <v>-3.0551572886361456E-3</v>
      </c>
    </row>
    <row r="83" spans="2:15" x14ac:dyDescent="0.2">
      <c r="B83" s="39" t="s">
        <v>17</v>
      </c>
      <c r="D83" s="42">
        <f>_xll.qlCalendarAdvance(Calendar,$D82,B83,"f",FALSE)</f>
        <v>42458</v>
      </c>
      <c r="E83" s="153">
        <f>_xll.qlInterestRateIndexValueDate(IndexON,D83)</f>
        <v>42459</v>
      </c>
      <c r="F83" s="168">
        <f>IFERROR(_xll.qlIndexFixing(IndexON,D83,TRUE,_xll.ohTrigger(RecalcTrigger,TriggerON)),NA())</f>
        <v>-4.726547820932403E-3</v>
      </c>
      <c r="H83" s="42">
        <f>_xll.qlCalendarAdvance(Calendar,$H82,B83,"f",FALSE)</f>
        <v>42453</v>
      </c>
      <c r="I83" s="153">
        <f>_xll.qlInterestRateIndexValueDate(Index1M,$H83)</f>
        <v>42459</v>
      </c>
      <c r="J83" s="158">
        <f>IFERROR(_xll.qlIndexFixing(Index1M,$H83,TRUE,_xll.ohTrigger(RecalcTrigger,Trigger1M)),NA())</f>
        <v>-4.9964882380049147E-3</v>
      </c>
      <c r="K83" s="44">
        <f>IFERROR(_xll.qlIndexFixing(Index3M,H83,TRUE,_xll.ohTrigger(RecalcTrigger,Trigger3M)),NA())</f>
        <v>-4.2977244172755051E-3</v>
      </c>
      <c r="L83" s="44">
        <f>IFERROR(_xll.qlIndexFixing(Index6M,$H83,TRUE,_xll.ohTrigger(RecalcTrigger,Trigger6M)),NA())</f>
        <v>-3.096277102921664E-3</v>
      </c>
      <c r="M83" s="158">
        <f>IFERROR(_xll.qlIndexFixing(ONIndex1M,I83,TRUE,_xll.ohTrigger(RecalcTrigger,Trigger1M)),NA())</f>
        <v>-4.9671621168201341E-3</v>
      </c>
      <c r="N83" s="44">
        <f>IFERROR(_xll.qlIndexFixing(ONIndex3M,I83,TRUE,_xll.ohTrigger(RecalcTrigger,Trigger3M)),NA())</f>
        <v>-4.1098243909409859E-3</v>
      </c>
      <c r="O83" s="159">
        <f>IFERROR(_xll.qlIndexFixing(ONIndex6M,I83,TRUE,_xll.ohTrigger(RecalcTrigger,Trigger6M)),NA())</f>
        <v>-3.067070039328712E-3</v>
      </c>
    </row>
    <row r="84" spans="2:15" x14ac:dyDescent="0.2">
      <c r="B84" s="39" t="s">
        <v>17</v>
      </c>
      <c r="D84" s="42">
        <f>_xll.qlCalendarAdvance(Calendar,$D83,B84,"f",FALSE)</f>
        <v>42459</v>
      </c>
      <c r="E84" s="153">
        <f>_xll.qlInterestRateIndexValueDate(IndexON,D84)</f>
        <v>42460</v>
      </c>
      <c r="F84" s="168">
        <f>IFERROR(_xll.qlIndexFixing(IndexON,D84,TRUE,_xll.ohTrigger(RecalcTrigger,TriggerON)),NA())</f>
        <v>-4.7315858618368623E-3</v>
      </c>
      <c r="H84" s="42">
        <f>_xll.qlCalendarAdvance(Calendar,$H83,B84,"f",FALSE)</f>
        <v>42458</v>
      </c>
      <c r="I84" s="153">
        <f>_xll.qlInterestRateIndexValueDate(Index1M,$H84)</f>
        <v>42460</v>
      </c>
      <c r="J84" s="158">
        <f>IFERROR(_xll.qlIndexFixing(Index1M,$H84,TRUE,_xll.ohTrigger(RecalcTrigger,Trigger1M)),NA())</f>
        <v>-4.9978780816841394E-3</v>
      </c>
      <c r="K84" s="44">
        <f>IFERROR(_xll.qlIndexFixing(Index3M,H84,TRUE,_xll.ohTrigger(RecalcTrigger,Trigger3M)),NA())</f>
        <v>-4.3001733402231153E-3</v>
      </c>
      <c r="L84" s="44">
        <f>IFERROR(_xll.qlIndexFixing(Index6M,$H84,TRUE,_xll.ohTrigger(RecalcTrigger,Trigger6M)),NA())</f>
        <v>-3.0965629506890433E-3</v>
      </c>
      <c r="M84" s="158">
        <f>IFERROR(_xll.qlIndexFixing(ONIndex1M,I84,TRUE,_xll.ohTrigger(RecalcTrigger,Trigger1M)),NA())</f>
        <v>-4.9730997896535456E-3</v>
      </c>
      <c r="N84" s="44">
        <f>IFERROR(_xll.qlIndexFixing(ONIndex3M,I84,TRUE,_xll.ohTrigger(RecalcTrigger,Trigger3M)),NA())</f>
        <v>-4.129423777521346E-3</v>
      </c>
      <c r="O84" s="159">
        <f>IFERROR(_xll.qlIndexFixing(ONIndex6M,I84,TRUE,_xll.ohTrigger(RecalcTrigger,Trigger6M)),NA())</f>
        <v>-3.0778809945530838E-3</v>
      </c>
    </row>
    <row r="85" spans="2:15" x14ac:dyDescent="0.2">
      <c r="B85" s="39" t="s">
        <v>17</v>
      </c>
      <c r="D85" s="42">
        <f>_xll.qlCalendarAdvance(Calendar,$D84,B85,"f",FALSE)</f>
        <v>42460</v>
      </c>
      <c r="E85" s="153">
        <f>_xll.qlInterestRateIndexValueDate(IndexON,D85)</f>
        <v>42461</v>
      </c>
      <c r="F85" s="168">
        <f>IFERROR(_xll.qlIndexFixing(IndexON,D85,TRUE,_xll.ohTrigger(RecalcTrigger,TriggerON)),NA())</f>
        <v>-4.7408784550651006E-3</v>
      </c>
      <c r="H85" s="42">
        <f>_xll.qlCalendarAdvance(Calendar,$H84,B85,"f",FALSE)</f>
        <v>42459</v>
      </c>
      <c r="I85" s="153">
        <f>_xll.qlInterestRateIndexValueDate(Index1M,$H85)</f>
        <v>42461</v>
      </c>
      <c r="J85" s="158">
        <f>IFERROR(_xll.qlIndexFixing(Index1M,$H85,TRUE,_xll.ohTrigger(RecalcTrigger,Trigger1M)),NA())</f>
        <v>-5.0025847131640244E-3</v>
      </c>
      <c r="K85" s="44">
        <f>IFERROR(_xll.qlIndexFixing(Index3M,H85,TRUE,_xll.ohTrigger(RecalcTrigger,Trigger3M)),NA())</f>
        <v>-4.3022439667957362E-3</v>
      </c>
      <c r="L85" s="44">
        <f>IFERROR(_xll.qlIndexFixing(Index6M,$H85,TRUE,_xll.ohTrigger(RecalcTrigger,Trigger6M)),NA())</f>
        <v>-3.0955073593299221E-3</v>
      </c>
      <c r="M85" s="158">
        <f>IFERROR(_xll.qlIndexFixing(ONIndex1M,I85,TRUE,_xll.ohTrigger(RecalcTrigger,Trigger1M)),NA())</f>
        <v>-4.9759723620335095E-3</v>
      </c>
      <c r="N85" s="44">
        <f>IFERROR(_xll.qlIndexFixing(ONIndex3M,I85,TRUE,_xll.ohTrigger(RecalcTrigger,Trigger3M)),NA())</f>
        <v>-4.1388910058426376E-3</v>
      </c>
      <c r="O85" s="159">
        <f>IFERROR(_xll.qlIndexFixing(ONIndex6M,I85,TRUE,_xll.ohTrigger(RecalcTrigger,Trigger6M)),NA())</f>
        <v>-3.0826808622563817E-3</v>
      </c>
    </row>
    <row r="86" spans="2:15" x14ac:dyDescent="0.2">
      <c r="B86" s="39" t="s">
        <v>17</v>
      </c>
      <c r="D86" s="42">
        <f>_xll.qlCalendarAdvance(Calendar,$D85,B86,"f",FALSE)</f>
        <v>42461</v>
      </c>
      <c r="E86" s="153">
        <f>_xll.qlInterestRateIndexValueDate(IndexON,D86)</f>
        <v>42464</v>
      </c>
      <c r="F86" s="168">
        <f>IFERROR(_xll.qlIndexFixing(IndexON,D86,TRUE,_xll.ohTrigger(RecalcTrigger,TriggerON)),NA())</f>
        <v>-4.7495748631254386E-3</v>
      </c>
      <c r="H86" s="42">
        <f>_xll.qlCalendarAdvance(Calendar,$H85,B86,"f",FALSE)</f>
        <v>42460</v>
      </c>
      <c r="I86" s="153">
        <f>_xll.qlInterestRateIndexValueDate(Index1M,$H86)</f>
        <v>42464</v>
      </c>
      <c r="J86" s="158">
        <f>IFERROR(_xll.qlIndexFixing(Index1M,$H86,TRUE,_xll.ohTrigger(RecalcTrigger,Trigger1M)),NA())</f>
        <v>-5.0087073324984743E-3</v>
      </c>
      <c r="K86" s="44">
        <f>IFERROR(_xll.qlIndexFixing(Index3M,H86,TRUE,_xll.ohTrigger(RecalcTrigger,Trigger3M)),NA())</f>
        <v>-4.3075295765078476E-3</v>
      </c>
      <c r="L86" s="44">
        <f>IFERROR(_xll.qlIndexFixing(Index6M,$H86,TRUE,_xll.ohTrigger(RecalcTrigger,Trigger6M)),NA())</f>
        <v>-3.0955759993972032E-3</v>
      </c>
      <c r="M86" s="158">
        <f>IFERROR(_xll.qlIndexFixing(ONIndex1M,I86,TRUE,_xll.ohTrigger(RecalcTrigger,Trigger1M)),NA())</f>
        <v>-4.9788077374079975E-3</v>
      </c>
      <c r="N86" s="44">
        <f>IFERROR(_xll.qlIndexFixing(ONIndex3M,I86,TRUE,_xll.ohTrigger(RecalcTrigger,Trigger3M)),NA())</f>
        <v>-4.1481728308312427E-3</v>
      </c>
      <c r="O86" s="159">
        <f>IFERROR(_xll.qlIndexFixing(ONIndex6M,I86,TRUE,_xll.ohTrigger(RecalcTrigger,Trigger6M)),NA())</f>
        <v>-3.0871252033115582E-3</v>
      </c>
    </row>
    <row r="87" spans="2:15" x14ac:dyDescent="0.2">
      <c r="B87" s="39" t="s">
        <v>17</v>
      </c>
      <c r="D87" s="42">
        <f>_xll.qlCalendarAdvance(Calendar,$D86,B87,"f",FALSE)</f>
        <v>42464</v>
      </c>
      <c r="E87" s="153">
        <f>_xll.qlInterestRateIndexValueDate(IndexON,D87)</f>
        <v>42465</v>
      </c>
      <c r="F87" s="168">
        <f>IFERROR(_xll.qlIndexFixing(IndexON,D87,TRUE,_xll.ohTrigger(RecalcTrigger,TriggerON)),NA())</f>
        <v>-4.7535313229252196E-3</v>
      </c>
      <c r="H87" s="42">
        <f>_xll.qlCalendarAdvance(Calendar,$H86,B87,"f",FALSE)</f>
        <v>42461</v>
      </c>
      <c r="I87" s="153">
        <f>_xll.qlInterestRateIndexValueDate(Index1M,$H87)</f>
        <v>42465</v>
      </c>
      <c r="J87" s="158">
        <f>IFERROR(_xll.qlIndexFixing(Index1M,$H87,TRUE,_xll.ohTrigger(RecalcTrigger,Trigger1M)),NA())</f>
        <v>-5.0120623952135211E-3</v>
      </c>
      <c r="K87" s="44">
        <f>IFERROR(_xll.qlIndexFixing(Index3M,H87,TRUE,_xll.ohTrigger(RecalcTrigger,Trigger3M)),NA())</f>
        <v>-4.308989249146431E-3</v>
      </c>
      <c r="L87" s="44">
        <f>IFERROR(_xll.qlIndexFixing(Index6M,$H87,TRUE,_xll.ohTrigger(RecalcTrigger,Trigger6M)),NA())</f>
        <v>-3.0952007162223941E-3</v>
      </c>
      <c r="M87" s="158">
        <f>IFERROR(_xll.qlIndexFixing(ONIndex1M,I87,TRUE,_xll.ohTrigger(RecalcTrigger,Trigger1M)),NA())</f>
        <v>-4.9816059153373615E-3</v>
      </c>
      <c r="N87" s="44">
        <f>IFERROR(_xll.qlIndexFixing(ONIndex3M,I87,TRUE,_xll.ohTrigger(RecalcTrigger,Trigger3M)),NA())</f>
        <v>-4.1572692526070654E-3</v>
      </c>
      <c r="O87" s="159">
        <f>IFERROR(_xll.qlIndexFixing(ONIndex6M,I87,TRUE,_xll.ohTrigger(RecalcTrigger,Trigger6M)),NA())</f>
        <v>-3.091214017518773E-3</v>
      </c>
    </row>
    <row r="88" spans="2:15" x14ac:dyDescent="0.2">
      <c r="B88" s="39" t="s">
        <v>17</v>
      </c>
      <c r="D88" s="42">
        <f>_xll.qlCalendarAdvance(Calendar,$D87,B88,"f",FALSE)</f>
        <v>42465</v>
      </c>
      <c r="E88" s="153">
        <f>_xll.qlInterestRateIndexValueDate(IndexON,D88)</f>
        <v>42466</v>
      </c>
      <c r="F88" s="168">
        <f>IFERROR(_xll.qlIndexFixing(IndexON,D88,TRUE,_xll.ohTrigger(RecalcTrigger,TriggerON)),NA())</f>
        <v>-4.7572714665600202E-3</v>
      </c>
      <c r="H88" s="42">
        <f>_xll.qlCalendarAdvance(Calendar,$H87,B88,"f",FALSE)</f>
        <v>42464</v>
      </c>
      <c r="I88" s="153">
        <f>_xll.qlInterestRateIndexValueDate(Index1M,$H88)</f>
        <v>42466</v>
      </c>
      <c r="J88" s="158">
        <f>IFERROR(_xll.qlIndexFixing(Index1M,$H88,TRUE,_xll.ohTrigger(RecalcTrigger,Trigger1M)),NA())</f>
        <v>-5.0133346913612264E-3</v>
      </c>
      <c r="K88" s="44">
        <f>IFERROR(_xll.qlIndexFixing(Index3M,H88,TRUE,_xll.ohTrigger(RecalcTrigger,Trigger3M)),NA())</f>
        <v>-4.3103011028002699E-3</v>
      </c>
      <c r="L88" s="44">
        <f>IFERROR(_xll.qlIndexFixing(Index6M,$H88,TRUE,_xll.ohTrigger(RecalcTrigger,Trigger6M)),NA())</f>
        <v>-3.0947772475969824E-3</v>
      </c>
      <c r="M88" s="158">
        <f>IFERROR(_xll.qlIndexFixing(ONIndex1M,I88,TRUE,_xll.ohTrigger(RecalcTrigger,Trigger1M)),NA())</f>
        <v>-4.9870091948545081E-3</v>
      </c>
      <c r="N88" s="44">
        <f>IFERROR(_xll.qlIndexFixing(ONIndex3M,I88,TRUE,_xll.ohTrigger(RecalcTrigger,Trigger3M)),NA())</f>
        <v>-4.1747956710569412E-3</v>
      </c>
      <c r="O88" s="159">
        <f>IFERROR(_xll.qlIndexFixing(ONIndex6M,I88,TRUE,_xll.ohTrigger(RecalcTrigger,Trigger6M)),NA())</f>
        <v>-3.0981798937279592E-3</v>
      </c>
    </row>
    <row r="89" spans="2:15" x14ac:dyDescent="0.2">
      <c r="B89" s="39" t="s">
        <v>17</v>
      </c>
      <c r="D89" s="42">
        <f>_xll.qlCalendarAdvance(Calendar,$D88,B89,"f",FALSE)</f>
        <v>42466</v>
      </c>
      <c r="E89" s="153">
        <f>_xll.qlInterestRateIndexValueDate(IndexON,D89)</f>
        <v>42467</v>
      </c>
      <c r="F89" s="168">
        <f>IFERROR(_xll.qlIndexFixing(IndexON,D89,TRUE,_xll.ohTrigger(RecalcTrigger,TriggerON)),NA())</f>
        <v>-4.7607952938699682E-3</v>
      </c>
      <c r="H89" s="42">
        <f>_xll.qlCalendarAdvance(Calendar,$H88,B89,"f",FALSE)</f>
        <v>42465</v>
      </c>
      <c r="I89" s="153">
        <f>_xll.qlInterestRateIndexValueDate(Index1M,$H89)</f>
        <v>42467</v>
      </c>
      <c r="J89" s="158">
        <f>IFERROR(_xll.qlIndexFixing(Index1M,$H89,TRUE,_xll.ohTrigger(RecalcTrigger,Trigger1M)),NA())</f>
        <v>-5.0175512677806677E-3</v>
      </c>
      <c r="K89" s="44">
        <f>IFERROR(_xll.qlIndexFixing(Index3M,H89,TRUE,_xll.ohTrigger(RecalcTrigger,Trigger3M)),NA())</f>
        <v>-4.3114671052320204E-3</v>
      </c>
      <c r="L89" s="44">
        <f>IFERROR(_xll.qlIndexFixing(Index6M,$H89,TRUE,_xll.ohTrigger(RecalcTrigger,Trigger6M)),NA())</f>
        <v>-3.0943072183277059E-3</v>
      </c>
      <c r="M89" s="158">
        <f>IFERROR(_xll.qlIndexFixing(ONIndex1M,I89,TRUE,_xll.ohTrigger(RecalcTrigger,Trigger1M)),NA())</f>
        <v>-4.9924266548018181E-3</v>
      </c>
      <c r="N89" s="44">
        <f>IFERROR(_xll.qlIndexFixing(ONIndex3M,I89,TRUE,_xll.ohTrigger(RecalcTrigger,Trigger3M)),NA())</f>
        <v>-4.1918009079422447E-3</v>
      </c>
      <c r="O89" s="159">
        <f>IFERROR(_xll.qlIndexFixing(ONIndex6M,I89,TRUE,_xll.ohTrigger(RecalcTrigger,Trigger6M)),NA())</f>
        <v>-3.104014007906386E-3</v>
      </c>
    </row>
    <row r="90" spans="2:15" x14ac:dyDescent="0.2">
      <c r="B90" s="39" t="s">
        <v>17</v>
      </c>
      <c r="D90" s="42">
        <f>_xll.qlCalendarAdvance(Calendar,$D89,B90,"f",FALSE)</f>
        <v>42467</v>
      </c>
      <c r="E90" s="153">
        <f>_xll.qlInterestRateIndexValueDate(IndexON,D90)</f>
        <v>42468</v>
      </c>
      <c r="F90" s="168">
        <f>IFERROR(_xll.qlIndexFixing(IndexON,D90,TRUE,_xll.ohTrigger(RecalcTrigger,TriggerON)),NA())</f>
        <v>-4.7670587687020927E-3</v>
      </c>
      <c r="H90" s="42">
        <f>_xll.qlCalendarAdvance(Calendar,$H89,B90,"f",FALSE)</f>
        <v>42466</v>
      </c>
      <c r="I90" s="153">
        <f>_xll.qlInterestRateIndexValueDate(Index1M,$H90)</f>
        <v>42468</v>
      </c>
      <c r="J90" s="158">
        <f>IFERROR(_xll.qlIndexFixing(Index1M,$H90,TRUE,_xll.ohTrigger(RecalcTrigger,Trigger1M)),NA())</f>
        <v>-5.0187802441268017E-3</v>
      </c>
      <c r="K90" s="44">
        <f>IFERROR(_xll.qlIndexFixing(Index3M,H90,TRUE,_xll.ohTrigger(RecalcTrigger,Trigger3M)),NA())</f>
        <v>-4.312489224184134E-3</v>
      </c>
      <c r="L90" s="44">
        <f>IFERROR(_xll.qlIndexFixing(Index6M,$H90,TRUE,_xll.ohTrigger(RecalcTrigger,Trigger6M)),NA())</f>
        <v>-3.0926245086005436E-3</v>
      </c>
      <c r="M90" s="158">
        <f>IFERROR(_xll.qlIndexFixing(ONIndex1M,I90,TRUE,_xll.ohTrigger(RecalcTrigger,Trigger1M)),NA())</f>
        <v>-4.9950388465447304E-3</v>
      </c>
      <c r="N90" s="44">
        <f>IFERROR(_xll.qlIndexFixing(ONIndex3M,I90,TRUE,_xll.ohTrigger(RecalcTrigger,Trigger3M)),NA())</f>
        <v>-4.1999703138939637E-3</v>
      </c>
      <c r="O90" s="159">
        <f>IFERROR(_xll.qlIndexFixing(ONIndex6M,I90,TRUE,_xll.ohTrigger(RecalcTrigger,Trigger6M)),NA())</f>
        <v>-3.1063251888729937E-3</v>
      </c>
    </row>
    <row r="91" spans="2:15" x14ac:dyDescent="0.2">
      <c r="B91" s="39" t="s">
        <v>17</v>
      </c>
      <c r="D91" s="42">
        <f>_xll.qlCalendarAdvance(Calendar,$D90,B91,"f",FALSE)</f>
        <v>42468</v>
      </c>
      <c r="E91" s="153">
        <f>_xll.qlInterestRateIndexValueDate(IndexON,D91)</f>
        <v>42471</v>
      </c>
      <c r="F91" s="168">
        <f>IFERROR(_xll.qlIndexFixing(IndexON,D91,TRUE,_xll.ohTrigger(RecalcTrigger,TriggerON)),NA())</f>
        <v>-4.7727274414599563E-3</v>
      </c>
      <c r="H91" s="42">
        <f>_xll.qlCalendarAdvance(Calendar,$H90,B91,"f",FALSE)</f>
        <v>42467</v>
      </c>
      <c r="I91" s="153">
        <f>_xll.qlInterestRateIndexValueDate(Index1M,$H91)</f>
        <v>42471</v>
      </c>
      <c r="J91" s="158">
        <f>IFERROR(_xll.qlIndexFixing(Index1M,$H91,TRUE,_xll.ohTrigger(RecalcTrigger,Trigger1M)),NA())</f>
        <v>-5.0242523926922189E-3</v>
      </c>
      <c r="K91" s="44">
        <f>IFERROR(_xll.qlIndexFixing(Index3M,H91,TRUE,_xll.ohTrigger(RecalcTrigger,Trigger3M)),NA())</f>
        <v>-4.3147119573021366E-3</v>
      </c>
      <c r="L91" s="44">
        <f>IFERROR(_xll.qlIndexFixing(Index6M,$H91,TRUE,_xll.ohTrigger(RecalcTrigger,Trigger6M)),NA())</f>
        <v>-3.0919939908864145E-3</v>
      </c>
      <c r="M91" s="158">
        <f>IFERROR(_xll.qlIndexFixing(ONIndex1M,I91,TRUE,_xll.ohTrigger(RecalcTrigger,Trigger1M)),NA())</f>
        <v>-4.9976138410023907E-3</v>
      </c>
      <c r="N91" s="44">
        <f>IFERROR(_xll.qlIndexFixing(ONIndex3M,I91,TRUE,_xll.ohTrigger(RecalcTrigger,Trigger3M)),NA())</f>
        <v>-4.2079543167528044E-3</v>
      </c>
      <c r="O91" s="159">
        <f>IFERROR(_xll.qlIndexFixing(ONIndex6M,I91,TRUE,_xll.ohTrigger(RecalcTrigger,Trigger6M)),NA())</f>
        <v>-3.1082808431515119E-3</v>
      </c>
    </row>
    <row r="92" spans="2:15" x14ac:dyDescent="0.2">
      <c r="B92" s="39" t="s">
        <v>17</v>
      </c>
      <c r="D92" s="42">
        <f>_xll.qlCalendarAdvance(Calendar,$D91,B92,"f",FALSE)</f>
        <v>42471</v>
      </c>
      <c r="E92" s="153">
        <f>_xll.qlInterestRateIndexValueDate(IndexON,D92)</f>
        <v>42472</v>
      </c>
      <c r="F92" s="168">
        <f>IFERROR(_xll.qlIndexFixing(IndexON,D92,TRUE,_xll.ohTrigger(RecalcTrigger,TriggerON)),NA())</f>
        <v>-4.7751696879849703E-3</v>
      </c>
      <c r="H92" s="42">
        <f>_xll.qlCalendarAdvance(Calendar,$H91,B92,"f",FALSE)</f>
        <v>42468</v>
      </c>
      <c r="I92" s="153">
        <f>_xll.qlInterestRateIndexValueDate(Index1M,$H92)</f>
        <v>42472</v>
      </c>
      <c r="J92" s="158">
        <f>IFERROR(_xll.qlIndexFixing(Index1M,$H92,TRUE,_xll.ohTrigger(RecalcTrigger,Trigger1M)),NA())</f>
        <v>-5.0263243852670669E-3</v>
      </c>
      <c r="K92" s="44">
        <f>IFERROR(_xll.qlIndexFixing(Index3M,H92,TRUE,_xll.ohTrigger(RecalcTrigger,Trigger3M)),NA())</f>
        <v>-4.3151782193987607E-3</v>
      </c>
      <c r="L92" s="44">
        <f>IFERROR(_xll.qlIndexFixing(Index6M,$H92,TRUE,_xll.ohTrigger(RecalcTrigger,Trigger6M)),NA())</f>
        <v>-3.0913155304442704E-3</v>
      </c>
      <c r="M92" s="158">
        <f>IFERROR(_xll.qlIndexFixing(ONIndex1M,I92,TRUE,_xll.ohTrigger(RecalcTrigger,Trigger1M)),NA())</f>
        <v>-5.0001516383346711E-3</v>
      </c>
      <c r="N92" s="44">
        <f>IFERROR(_xll.qlIndexFixing(ONIndex3M,I92,TRUE,_xll.ohTrigger(RecalcTrigger,Trigger3M)),NA())</f>
        <v>-4.2157529163988627E-3</v>
      </c>
      <c r="O92" s="159">
        <f>IFERROR(_xll.qlIndexFixing(ONIndex6M,I92,TRUE,_xll.ohTrigger(RecalcTrigger,Trigger6M)),NA())</f>
        <v>-3.1098809707419406E-3</v>
      </c>
    </row>
    <row r="93" spans="2:15" x14ac:dyDescent="0.2">
      <c r="B93" s="39" t="s">
        <v>17</v>
      </c>
      <c r="D93" s="42">
        <f>_xll.qlCalendarAdvance(Calendar,$D92,B93,"f",FALSE)</f>
        <v>42472</v>
      </c>
      <c r="E93" s="153">
        <f>_xll.qlInterestRateIndexValueDate(IndexON,D93)</f>
        <v>42473</v>
      </c>
      <c r="F93" s="168">
        <f>IFERROR(_xll.qlIndexFixing(IndexON,D93,TRUE,_xll.ohTrigger(RecalcTrigger,TriggerON)),NA())</f>
        <v>-4.7773956182250998E-3</v>
      </c>
      <c r="H93" s="42">
        <f>_xll.qlCalendarAdvance(Calendar,$H92,B93,"f",FALSE)</f>
        <v>42471</v>
      </c>
      <c r="I93" s="153">
        <f>_xll.qlInterestRateIndexValueDate(Index1M,$H93)</f>
        <v>42473</v>
      </c>
      <c r="J93" s="158">
        <f>IFERROR(_xll.qlIndexFixing(Index1M,$H93,TRUE,_xll.ohTrigger(RecalcTrigger,Trigger1M)),NA())</f>
        <v>-5.0283591953221851E-3</v>
      </c>
      <c r="K93" s="44">
        <f>IFERROR(_xll.qlIndexFixing(Index3M,H93,TRUE,_xll.ohTrigger(RecalcTrigger,Trigger3M)),NA())</f>
        <v>-4.3155104364684385E-3</v>
      </c>
      <c r="L93" s="44">
        <f>IFERROR(_xll.qlIndexFixing(Index6M,$H93,TRUE,_xll.ohTrigger(RecalcTrigger,Trigger6M)),NA())</f>
        <v>-3.0906002581709471E-3</v>
      </c>
      <c r="M93" s="158">
        <f>IFERROR(_xll.qlIndexFixing(ONIndex1M,I93,TRUE,_xll.ohTrigger(RecalcTrigger,Trigger1M)),NA())</f>
        <v>-5.0050336560047981E-3</v>
      </c>
      <c r="N93" s="44">
        <f>IFERROR(_xll.qlIndexFixing(ONIndex3M,I93,TRUE,_xll.ohTrigger(RecalcTrigger,Trigger3M)),NA())</f>
        <v>-4.2306823859528109E-3</v>
      </c>
      <c r="O93" s="159">
        <f>IFERROR(_xll.qlIndexFixing(ONIndex6M,I93,TRUE,_xll.ohTrigger(RecalcTrigger,Trigger6M)),NA())</f>
        <v>-3.1118692375997625E-3</v>
      </c>
    </row>
    <row r="94" spans="2:15" x14ac:dyDescent="0.2">
      <c r="B94" s="39" t="s">
        <v>17</v>
      </c>
      <c r="D94" s="42">
        <f>_xll.qlCalendarAdvance(Calendar,$D93,B94,"f",FALSE)</f>
        <v>42473</v>
      </c>
      <c r="E94" s="153">
        <f>_xll.qlInterestRateIndexValueDate(IndexON,D94)</f>
        <v>42474</v>
      </c>
      <c r="F94" s="168">
        <f>IFERROR(_xll.qlIndexFixing(IndexON,D94,TRUE,_xll.ohTrigger(RecalcTrigger,TriggerON)),NA())</f>
        <v>-4.779405232380185E-3</v>
      </c>
      <c r="H94" s="42">
        <f>_xll.qlCalendarAdvance(Calendar,$H93,B94,"f",FALSE)</f>
        <v>42472</v>
      </c>
      <c r="I94" s="153">
        <f>_xll.qlInterestRateIndexValueDate(Index1M,$H94)</f>
        <v>42474</v>
      </c>
      <c r="J94" s="158">
        <f>IFERROR(_xll.qlIndexFixing(Index1M,$H94,TRUE,_xll.ohTrigger(RecalcTrigger,Trigger1M)),NA())</f>
        <v>-5.0328851785693988E-3</v>
      </c>
      <c r="K94" s="44">
        <f>IFERROR(_xll.qlIndexFixing(Index3M,H94,TRUE,_xll.ohTrigger(RecalcTrigger,Trigger3M)),NA())</f>
        <v>-4.3157105761552402E-3</v>
      </c>
      <c r="L94" s="44">
        <f>IFERROR(_xll.qlIndexFixing(Index6M,$H94,TRUE,_xll.ohTrigger(RecalcTrigger,Trigger6M)),NA())</f>
        <v>-3.0898497988681591E-3</v>
      </c>
      <c r="M94" s="158">
        <f>IFERROR(_xll.qlIndexFixing(ONIndex1M,I94,TRUE,_xll.ohTrigger(RecalcTrigger,Trigger1M)),NA())</f>
        <v>-5.0099308547713051E-3</v>
      </c>
      <c r="N94" s="44">
        <f>IFERROR(_xll.qlIndexFixing(ONIndex3M,I94,TRUE,_xll.ohTrigger(RecalcTrigger,Trigger3M)),NA())</f>
        <v>-4.2450932841742173E-3</v>
      </c>
      <c r="O94" s="159">
        <f>IFERROR(_xll.qlIndexFixing(ONIndex6M,I94,TRUE,_xll.ohTrigger(RecalcTrigger,Trigger6M)),NA())</f>
        <v>-3.1127262149421853E-3</v>
      </c>
    </row>
    <row r="95" spans="2:15" x14ac:dyDescent="0.2">
      <c r="B95" s="39" t="s">
        <v>17</v>
      </c>
      <c r="D95" s="42">
        <f>_xll.qlCalendarAdvance(Calendar,$D94,B95,"f",FALSE)</f>
        <v>42474</v>
      </c>
      <c r="E95" s="153">
        <f>_xll.qlInterestRateIndexValueDate(IndexON,D95)</f>
        <v>42475</v>
      </c>
      <c r="F95" s="168">
        <f>IFERROR(_xll.qlIndexFixing(IndexON,D95,TRUE,_xll.ohTrigger(RecalcTrigger,TriggerON)),NA())</f>
        <v>-4.7826398674599702E-3</v>
      </c>
      <c r="H95" s="42">
        <f>_xll.qlCalendarAdvance(Calendar,$H94,B95,"f",FALSE)</f>
        <v>42473</v>
      </c>
      <c r="I95" s="153">
        <f>_xll.qlInterestRateIndexValueDate(Index1M,$H95)</f>
        <v>42475</v>
      </c>
      <c r="J95" s="158">
        <f>IFERROR(_xll.qlIndexFixing(Index1M,$H95,TRUE,_xll.ohTrigger(RecalcTrigger,Trigger1M)),NA())</f>
        <v>-5.0339780201827389E-3</v>
      </c>
      <c r="K95" s="44">
        <f>IFERROR(_xll.qlIndexFixing(Index3M,H95,TRUE,_xll.ohTrigger(RecalcTrigger,Trigger3M)),NA())</f>
        <v>-4.3157806060918156E-3</v>
      </c>
      <c r="L95" s="44">
        <f>IFERROR(_xll.qlIndexFixing(Index6M,$H95,TRUE,_xll.ohTrigger(RecalcTrigger,Trigger6M)),NA())</f>
        <v>-3.0876118683623036E-3</v>
      </c>
      <c r="M95" s="158">
        <f>IFERROR(_xll.qlIndexFixing(ONIndex1M,I95,TRUE,_xll.ohTrigger(RecalcTrigger,Trigger1M)),NA())</f>
        <v>-5.0122826657172936E-3</v>
      </c>
      <c r="N95" s="44">
        <f>IFERROR(_xll.qlIndexFixing(ONIndex3M,I95,TRUE,_xll.ohTrigger(RecalcTrigger,Trigger3M)),NA())</f>
        <v>-4.2519648683958522E-3</v>
      </c>
      <c r="O95" s="159">
        <f>IFERROR(_xll.qlIndexFixing(ONIndex6M,I95,TRUE,_xll.ohTrigger(RecalcTrigger,Trigger6M)),NA())</f>
        <v>-3.1125487094119109E-3</v>
      </c>
    </row>
    <row r="96" spans="2:15" x14ac:dyDescent="0.2">
      <c r="B96" s="39" t="s">
        <v>17</v>
      </c>
      <c r="D96" s="42">
        <f>_xll.qlCalendarAdvance(Calendar,$D95,B96,"f",FALSE)</f>
        <v>42475</v>
      </c>
      <c r="E96" s="153">
        <f>_xll.qlInterestRateIndexValueDate(IndexON,D96)</f>
        <v>42478</v>
      </c>
      <c r="F96" s="168">
        <f>IFERROR(_xll.qlIndexFixing(IndexON,D96,TRUE,_xll.ohTrigger(RecalcTrigger,TriggerON)),NA())</f>
        <v>-4.7852805273906895E-3</v>
      </c>
      <c r="H96" s="42">
        <f>_xll.qlCalendarAdvance(Calendar,$H95,B96,"f",FALSE)</f>
        <v>42474</v>
      </c>
      <c r="I96" s="153">
        <f>_xll.qlInterestRateIndexValueDate(Index1M,$H96)</f>
        <v>42478</v>
      </c>
      <c r="J96" s="158">
        <f>IFERROR(_xll.qlIndexFixing(Index1M,$H96,TRUE,_xll.ohTrigger(RecalcTrigger,Trigger1M)),NA())</f>
        <v>-5.0379755084679623E-3</v>
      </c>
      <c r="K96" s="44">
        <f>IFERROR(_xll.qlIndexFixing(Index3M,H96,TRUE,_xll.ohTrigger(RecalcTrigger,Trigger3M)),NA())</f>
        <v>-4.3152297135141057E-3</v>
      </c>
      <c r="L96" s="44">
        <f>IFERROR(_xll.qlIndexFixing(Index6M,$H96,TRUE,_xll.ohTrigger(RecalcTrigger,Trigger6M)),NA())</f>
        <v>-3.086528587406245E-3</v>
      </c>
      <c r="M96" s="158">
        <f>IFERROR(_xll.qlIndexFixing(ONIndex1M,I96,TRUE,_xll.ohTrigger(RecalcTrigger,Trigger1M)),NA())</f>
        <v>-5.0145972795379024E-3</v>
      </c>
      <c r="N96" s="44">
        <f>IFERROR(_xll.qlIndexFixing(ONIndex3M,I96,TRUE,_xll.ohTrigger(RecalcTrigger,Trigger3M)),NA())</f>
        <v>-4.2586510496045449E-3</v>
      </c>
      <c r="O96" s="159">
        <f>IFERROR(_xll.qlIndexFixing(ONIndex6M,I96,TRUE,_xll.ohTrigger(RecalcTrigger,Trigger6M)),NA())</f>
        <v>-3.112015677273483E-3</v>
      </c>
    </row>
    <row r="97" spans="2:15" x14ac:dyDescent="0.2">
      <c r="B97" s="39" t="s">
        <v>17</v>
      </c>
      <c r="D97" s="42">
        <f>_xll.qlCalendarAdvance(Calendar,$D96,B97,"f",FALSE)</f>
        <v>42478</v>
      </c>
      <c r="E97" s="153">
        <f>_xll.qlInterestRateIndexValueDate(IndexON,D97)</f>
        <v>42479</v>
      </c>
      <c r="F97" s="168">
        <f>IFERROR(_xll.qlIndexFixing(IndexON,D97,TRUE,_xll.ohTrigger(RecalcTrigger,TriggerON)),NA())</f>
        <v>-4.7862085606409366E-3</v>
      </c>
      <c r="H97" s="42">
        <f>_xll.qlCalendarAdvance(Calendar,$H96,B97,"f",FALSE)</f>
        <v>42475</v>
      </c>
      <c r="I97" s="153">
        <f>_xll.qlInterestRateIndexValueDate(Index1M,$H97)</f>
        <v>42479</v>
      </c>
      <c r="J97" s="158">
        <f>IFERROR(_xll.qlIndexFixing(Index1M,$H97,TRUE,_xll.ohTrigger(RecalcTrigger,Trigger1M)),NA())</f>
        <v>-5.0397872237963881E-3</v>
      </c>
      <c r="K97" s="44">
        <f>IFERROR(_xll.qlIndexFixing(Index3M,H97,TRUE,_xll.ohTrigger(RecalcTrigger,Trigger3M)),NA())</f>
        <v>-4.3147989805044067E-3</v>
      </c>
      <c r="L97" s="44">
        <f>IFERROR(_xll.qlIndexFixing(Index6M,$H97,TRUE,_xll.ohTrigger(RecalcTrigger,Trigger6M)),NA())</f>
        <v>-3.085626565000187E-3</v>
      </c>
      <c r="M97" s="158">
        <f>IFERROR(_xll.qlIndexFixing(ONIndex1M,I97,TRUE,_xll.ohTrigger(RecalcTrigger,Trigger1M)),NA())</f>
        <v>-5.0168746960332911E-3</v>
      </c>
      <c r="N97" s="44">
        <f>IFERROR(_xll.qlIndexFixing(ONIndex3M,I97,TRUE,_xll.ohTrigger(RecalcTrigger,Trigger3M)),NA())</f>
        <v>-4.2651518277603273E-3</v>
      </c>
      <c r="O97" s="159">
        <f>IFERROR(_xll.qlIndexFixing(ONIndex6M,I97,TRUE,_xll.ohTrigger(RecalcTrigger,Trigger6M)),NA())</f>
        <v>-3.1111271184869338E-3</v>
      </c>
    </row>
    <row r="98" spans="2:15" x14ac:dyDescent="0.2">
      <c r="B98" s="39" t="s">
        <v>17</v>
      </c>
      <c r="D98" s="42">
        <f>_xll.qlCalendarAdvance(Calendar,$D97,B98,"f",FALSE)</f>
        <v>42479</v>
      </c>
      <c r="E98" s="153">
        <f>_xll.qlInterestRateIndexValueDate(IndexON,D98)</f>
        <v>42480</v>
      </c>
      <c r="F98" s="168">
        <f>IFERROR(_xll.qlIndexFixing(IndexON,D98,TRUE,_xll.ohTrigger(RecalcTrigger,TriggerON)),NA())</f>
        <v>-4.7869202778860753E-3</v>
      </c>
      <c r="H98" s="42">
        <f>_xll.qlCalendarAdvance(Calendar,$H97,B98,"f",FALSE)</f>
        <v>42478</v>
      </c>
      <c r="I98" s="153">
        <f>_xll.qlInterestRateIndexValueDate(Index1M,$H98)</f>
        <v>42480</v>
      </c>
      <c r="J98" s="158">
        <f>IFERROR(_xll.qlIndexFixing(Index1M,$H98,TRUE,_xll.ohTrigger(RecalcTrigger,Trigger1M)),NA())</f>
        <v>-5.0415617567369786E-3</v>
      </c>
      <c r="K98" s="44">
        <f>IFERROR(_xll.qlIndexFixing(Index3M,H98,TRUE,_xll.ohTrigger(RecalcTrigger,Trigger3M)),NA())</f>
        <v>-4.3142479757153586E-3</v>
      </c>
      <c r="L98" s="44">
        <f>IFERROR(_xll.qlIndexFixing(Index6M,$H98,TRUE,_xll.ohTrigger(RecalcTrigger,Trigger6M)),NA())</f>
        <v>-3.084699104391546E-3</v>
      </c>
      <c r="M98" s="158">
        <f>IFERROR(_xll.qlIndexFixing(ONIndex1M,I98,TRUE,_xll.ohTrigger(RecalcTrigger,Trigger1M)),NA())</f>
        <v>-5.0212355010703646E-3</v>
      </c>
      <c r="N98" s="44">
        <f>IFERROR(_xll.qlIndexFixing(ONIndex3M,I98,TRUE,_xll.ohTrigger(RecalcTrigger,Trigger3M)),NA())</f>
        <v>-4.2774845483783963E-3</v>
      </c>
      <c r="O98" s="159">
        <f>IFERROR(_xll.qlIndexFixing(ONIndex6M,I98,TRUE,_xll.ohTrigger(RecalcTrigger,Trigger6M)),NA())</f>
        <v>-3.1081380769260036E-3</v>
      </c>
    </row>
    <row r="99" spans="2:15" x14ac:dyDescent="0.2">
      <c r="B99" s="39" t="s">
        <v>17</v>
      </c>
      <c r="D99" s="42">
        <f>_xll.qlCalendarAdvance(Calendar,$D98,B99,"f",FALSE)</f>
        <v>42480</v>
      </c>
      <c r="E99" s="153">
        <f>_xll.qlInterestRateIndexValueDate(IndexON,D99)</f>
        <v>42481</v>
      </c>
      <c r="F99" s="168">
        <f>IFERROR(_xll.qlIndexFixing(IndexON,D99,TRUE,_xll.ohTrigger(RecalcTrigger,TriggerON)),NA())</f>
        <v>-4.7874156790062017E-3</v>
      </c>
      <c r="H99" s="42">
        <f>_xll.qlCalendarAdvance(Calendar,$H98,B99,"f",FALSE)</f>
        <v>42479</v>
      </c>
      <c r="I99" s="153">
        <f>_xll.qlInterestRateIndexValueDate(Index1M,$H99)</f>
        <v>42481</v>
      </c>
      <c r="J99" s="158">
        <f>IFERROR(_xll.qlIndexFixing(Index1M,$H99,TRUE,_xll.ohTrigger(RecalcTrigger,Trigger1M)),NA())</f>
        <v>-5.0447364640160419E-3</v>
      </c>
      <c r="K99" s="44">
        <f>IFERROR(_xll.qlIndexFixing(Index3M,H99,TRUE,_xll.ohTrigger(RecalcTrigger,Trigger3M)),NA())</f>
        <v>-4.3135786667088984E-3</v>
      </c>
      <c r="L99" s="44">
        <f>IFERROR(_xll.qlIndexFixing(Index6M,$H99,TRUE,_xll.ohTrigger(RecalcTrigger,Trigger6M)),NA())</f>
        <v>-3.0837478303905545E-3</v>
      </c>
      <c r="M99" s="158">
        <f>IFERROR(_xll.qlIndexFixing(ONIndex1M,I99,TRUE,_xll.ohTrigger(RecalcTrigger,Trigger1M)),NA())</f>
        <v>-5.0256123896819105E-3</v>
      </c>
      <c r="N99" s="44">
        <f>IFERROR(_xll.qlIndexFixing(ONIndex3M,I99,TRUE,_xll.ohTrigger(RecalcTrigger,Trigger3M)),NA())</f>
        <v>-4.2893009100941626E-3</v>
      </c>
      <c r="O99" s="159">
        <f>IFERROR(_xll.qlIndexFixing(ONIndex6M,I99,TRUE,_xll.ohTrigger(RecalcTrigger,Trigger6M)),NA())</f>
        <v>-3.1040176169794265E-3</v>
      </c>
    </row>
    <row r="100" spans="2:15" x14ac:dyDescent="0.2">
      <c r="B100" s="39" t="s">
        <v>17</v>
      </c>
      <c r="D100" s="42">
        <f>_xll.qlCalendarAdvance(Calendar,$D99,B100,"f",FALSE)</f>
        <v>42481</v>
      </c>
      <c r="E100" s="153">
        <f>_xll.qlInterestRateIndexValueDate(IndexON,D100)</f>
        <v>42482</v>
      </c>
      <c r="F100" s="168">
        <f>IFERROR(_xll.qlIndexFixing(IndexON,D100,TRUE,_xll.ohTrigger(RecalcTrigger,TriggerON)),NA())</f>
        <v>-4.7876217555087308E-3</v>
      </c>
      <c r="H100" s="42">
        <f>_xll.qlCalendarAdvance(Calendar,$H99,B100,"f",FALSE)</f>
        <v>42480</v>
      </c>
      <c r="I100" s="153">
        <f>_xll.qlInterestRateIndexValueDate(Index1M,$H100)</f>
        <v>42482</v>
      </c>
      <c r="J100" s="158">
        <f>IFERROR(_xll.qlIndexFixing(Index1M,$H100,TRUE,_xll.ohTrigger(RecalcTrigger,Trigger1M)),NA())</f>
        <v>-5.0457055464809613E-3</v>
      </c>
      <c r="K100" s="44">
        <f>IFERROR(_xll.qlIndexFixing(Index3M,H100,TRUE,_xll.ohTrigger(RecalcTrigger,Trigger3M)),NA())</f>
        <v>-4.3127930210359851E-3</v>
      </c>
      <c r="L100" s="44">
        <f>IFERROR(_xll.qlIndexFixing(Index6M,$H100,TRUE,_xll.ohTrigger(RecalcTrigger,Trigger6M)),NA())</f>
        <v>-3.0810207107197073E-3</v>
      </c>
      <c r="M100" s="158">
        <f>IFERROR(_xll.qlIndexFixing(ONIndex1M,I100,TRUE,_xll.ohTrigger(RecalcTrigger,Trigger1M)),NA())</f>
        <v>-5.0277038199508794E-3</v>
      </c>
      <c r="N100" s="44">
        <f>IFERROR(_xll.qlIndexFixing(ONIndex3M,I100,TRUE,_xll.ohTrigger(RecalcTrigger,Trigger3M)),NA())</f>
        <v>-4.2948746733051379E-3</v>
      </c>
      <c r="O100" s="159">
        <f>IFERROR(_xll.qlIndexFixing(ONIndex6M,I100,TRUE,_xll.ohTrigger(RecalcTrigger,Trigger6M)),NA())</f>
        <v>-3.10135142495227E-3</v>
      </c>
    </row>
    <row r="101" spans="2:15" x14ac:dyDescent="0.2">
      <c r="B101" s="39" t="s">
        <v>17</v>
      </c>
      <c r="D101" s="42">
        <f>_xll.qlCalendarAdvance(Calendar,$D100,B101,"f",FALSE)</f>
        <v>42482</v>
      </c>
      <c r="E101" s="153">
        <f>_xll.qlInterestRateIndexValueDate(IndexON,D101)</f>
        <v>42485</v>
      </c>
      <c r="F101" s="168">
        <f>IFERROR(_xll.qlIndexFixing(IndexON,D101,TRUE,_xll.ohTrigger(RecalcTrigger,TriggerON)),NA())</f>
        <v>-4.7872341217169989E-3</v>
      </c>
      <c r="H101" s="42">
        <f>_xll.qlCalendarAdvance(Calendar,$H100,B101,"f",FALSE)</f>
        <v>42481</v>
      </c>
      <c r="I101" s="153">
        <f>_xll.qlInterestRateIndexValueDate(Index1M,$H101)</f>
        <v>42485</v>
      </c>
      <c r="J101" s="158">
        <f>IFERROR(_xll.qlIndexFixing(Index1M,$H101,TRUE,_xll.ohTrigger(RecalcTrigger,Trigger1M)),NA())</f>
        <v>-5.0498766860793687E-3</v>
      </c>
      <c r="K101" s="44">
        <f>IFERROR(_xll.qlIndexFixing(Index3M,H101,TRUE,_xll.ohTrigger(RecalcTrigger,Trigger3M)),NA())</f>
        <v>-4.3097577394204858E-3</v>
      </c>
      <c r="L101" s="44">
        <f>IFERROR(_xll.qlIndexFixing(Index6M,$H101,TRUE,_xll.ohTrigger(RecalcTrigger,Trigger6M)),NA())</f>
        <v>-3.0797370967552929E-3</v>
      </c>
      <c r="M101" s="158">
        <f>IFERROR(_xll.qlIndexFixing(ONIndex1M,I101,TRUE,_xll.ohTrigger(RecalcTrigger,Trigger1M)),NA())</f>
        <v>-5.0297580530944686E-3</v>
      </c>
      <c r="N101" s="44">
        <f>IFERROR(_xll.qlIndexFixing(ONIndex3M,I101,TRUE,_xll.ohTrigger(RecalcTrigger,Trigger3M)),NA())</f>
        <v>-4.3002630333033309E-3</v>
      </c>
      <c r="O101" s="159">
        <f>IFERROR(_xll.qlIndexFixing(ONIndex6M,I101,TRUE,_xll.ohTrigger(RecalcTrigger,Trigger6M)),NA())</f>
        <v>-3.0983297061970561E-3</v>
      </c>
    </row>
    <row r="102" spans="2:15" x14ac:dyDescent="0.2">
      <c r="B102" s="39" t="s">
        <v>17</v>
      </c>
      <c r="D102" s="42">
        <f>_xll.qlCalendarAdvance(Calendar,$D101,B102,"f",FALSE)</f>
        <v>42485</v>
      </c>
      <c r="E102" s="153">
        <f>_xll.qlInterestRateIndexValueDate(IndexON,D102)</f>
        <v>42486</v>
      </c>
      <c r="F102" s="168">
        <f>IFERROR(_xll.qlIndexFixing(IndexON,D102,TRUE,_xll.ohTrigger(RecalcTrigger,TriggerON)),NA())</f>
        <v>-4.7866479421321273E-3</v>
      </c>
      <c r="H102" s="42">
        <f>_xll.qlCalendarAdvance(Calendar,$H101,B102,"f",FALSE)</f>
        <v>42482</v>
      </c>
      <c r="I102" s="153">
        <f>_xll.qlInterestRateIndexValueDate(Index1M,$H102)</f>
        <v>42486</v>
      </c>
      <c r="J102" s="158">
        <f>IFERROR(_xll.qlIndexFixing(Index1M,$H102,TRUE,_xll.ohTrigger(RecalcTrigger,Trigger1M)),NA())</f>
        <v>-5.0514281249900428E-3</v>
      </c>
      <c r="K102" s="44">
        <f>IFERROR(_xll.qlIndexFixing(Index3M,H102,TRUE,_xll.ohTrigger(RecalcTrigger,Trigger3M)),NA())</f>
        <v>-4.3085264224424361E-3</v>
      </c>
      <c r="L102" s="44">
        <f>IFERROR(_xll.qlIndexFixing(Index6M,$H102,TRUE,_xll.ohTrigger(RecalcTrigger,Trigger6M)),NA())</f>
        <v>-3.078691128033384E-3</v>
      </c>
      <c r="M102" s="158">
        <f>IFERROR(_xll.qlIndexFixing(ONIndex1M,I102,TRUE,_xll.ohTrigger(RecalcTrigger,Trigger1M)),NA())</f>
        <v>-5.0317750888329016E-3</v>
      </c>
      <c r="N102" s="44">
        <f>IFERROR(_xll.qlIndexFixing(ONIndex3M,I102,TRUE,_xll.ohTrigger(RecalcTrigger,Trigger3M)),NA())</f>
        <v>-4.3054659904884218E-3</v>
      </c>
      <c r="O102" s="159">
        <f>IFERROR(_xll.qlIndexFixing(ONIndex6M,I102,TRUE,_xll.ohTrigger(RecalcTrigger,Trigger6M)),NA())</f>
        <v>-3.0949524609136247E-3</v>
      </c>
    </row>
    <row r="103" spans="2:15" x14ac:dyDescent="0.2">
      <c r="B103" s="39" t="s">
        <v>17</v>
      </c>
      <c r="D103" s="42">
        <f>_xll.qlCalendarAdvance(Calendar,$D102,B103,"f",FALSE)</f>
        <v>42486</v>
      </c>
      <c r="E103" s="153">
        <f>_xll.qlInterestRateIndexValueDate(IndexON,D103)</f>
        <v>42487</v>
      </c>
      <c r="F103" s="168">
        <f>IFERROR(_xll.qlIndexFixing(IndexON,D103,TRUE,_xll.ohTrigger(RecalcTrigger,TriggerON)),NA())</f>
        <v>-4.7858454462224032E-3</v>
      </c>
      <c r="H103" s="42">
        <f>_xll.qlCalendarAdvance(Calendar,$H102,B103,"f",FALSE)</f>
        <v>42485</v>
      </c>
      <c r="I103" s="153">
        <f>_xll.qlInterestRateIndexValueDate(Index1M,$H103)</f>
        <v>42487</v>
      </c>
      <c r="J103" s="158">
        <f>IFERROR(_xll.qlIndexFixing(Index1M,$H103,TRUE,_xll.ohTrigger(RecalcTrigger,Trigger1M)),NA())</f>
        <v>-5.0529423816154662E-3</v>
      </c>
      <c r="K103" s="44">
        <f>IFERROR(_xll.qlIndexFixing(Index3M,H103,TRUE,_xll.ohTrigger(RecalcTrigger,Trigger3M)),NA())</f>
        <v>-4.3071886064376475E-3</v>
      </c>
      <c r="L103" s="44">
        <f>IFERROR(_xll.qlIndexFixing(Index6M,$H103,TRUE,_xll.ohTrigger(RecalcTrigger,Trigger6M)),NA())</f>
        <v>-3.0776310948353344E-3</v>
      </c>
      <c r="M103" s="158">
        <f>IFERROR(_xll.qlIndexFixing(ONIndex1M,I103,TRUE,_xll.ohTrigger(RecalcTrigger,Trigger1M)),NA())</f>
        <v>-5.0356147308372456E-3</v>
      </c>
      <c r="N103" s="44">
        <f>IFERROR(_xll.qlIndexFixing(ONIndex3M,I103,TRUE,_xll.ohTrigger(RecalcTrigger,Trigger3M)),NA())</f>
        <v>-4.3152021689119024E-3</v>
      </c>
      <c r="O103" s="159">
        <f>IFERROR(_xll.qlIndexFixing(ONIndex6M,I103,TRUE,_xll.ohTrigger(RecalcTrigger,Trigger6M)),NA())</f>
        <v>-3.086986410081316E-3</v>
      </c>
    </row>
    <row r="104" spans="2:15" x14ac:dyDescent="0.2">
      <c r="B104" s="39" t="s">
        <v>17</v>
      </c>
      <c r="D104" s="42">
        <f>_xll.qlCalendarAdvance(Calendar,$D103,B104,"f",FALSE)</f>
        <v>42487</v>
      </c>
      <c r="E104" s="153">
        <f>_xll.qlInterestRateIndexValueDate(IndexON,D104)</f>
        <v>42488</v>
      </c>
      <c r="F104" s="168">
        <f>IFERROR(_xll.qlIndexFixing(IndexON,D104,TRUE,_xll.ohTrigger(RecalcTrigger,TriggerON)),NA())</f>
        <v>-4.7848266343875068E-3</v>
      </c>
      <c r="H104" s="42">
        <f>_xll.qlCalendarAdvance(Calendar,$H103,B104,"f",FALSE)</f>
        <v>42486</v>
      </c>
      <c r="I104" s="153">
        <f>_xll.qlInterestRateIndexValueDate(Index1M,$H104)</f>
        <v>42488</v>
      </c>
      <c r="J104" s="158">
        <f>IFERROR(_xll.qlIndexFixing(Index1M,$H104,TRUE,_xll.ohTrigger(RecalcTrigger,Trigger1M)),NA())</f>
        <v>-5.055596232002163E-3</v>
      </c>
      <c r="K104" s="44">
        <f>IFERROR(_xll.qlIndexFixing(Index3M,H104,TRUE,_xll.ohTrigger(RecalcTrigger,Trigger3M)),NA())</f>
        <v>-4.3057462589175463E-3</v>
      </c>
      <c r="L104" s="44">
        <f>IFERROR(_xll.qlIndexFixing(Index6M,$H104,TRUE,_xll.ohTrigger(RecalcTrigger,Trigger6M)),NA())</f>
        <v>-3.0765586219897211E-3</v>
      </c>
      <c r="M104" s="158">
        <f>IFERROR(_xll.qlIndexFixing(ONIndex1M,I104,TRUE,_xll.ohTrigger(RecalcTrigger,Trigger1M)),NA())</f>
        <v>-5.0394712597734426E-3</v>
      </c>
      <c r="N104" s="44">
        <f>IFERROR(_xll.qlIndexFixing(ONIndex3M,I104,TRUE,_xll.ohTrigger(RecalcTrigger,Trigger3M)),NA())</f>
        <v>-4.3244237893391713E-3</v>
      </c>
      <c r="O104" s="159">
        <f>IFERROR(_xll.qlIndexFixing(ONIndex6M,I104,TRUE,_xll.ohTrigger(RecalcTrigger,Trigger6M)),NA())</f>
        <v>-3.0779921316126391E-3</v>
      </c>
    </row>
    <row r="105" spans="2:15" x14ac:dyDescent="0.2">
      <c r="B105" s="39" t="s">
        <v>17</v>
      </c>
      <c r="D105" s="42">
        <f>_xll.qlCalendarAdvance(Calendar,$D104,B105,"f",FALSE)</f>
        <v>42488</v>
      </c>
      <c r="E105" s="153">
        <f>_xll.qlInterestRateIndexValueDate(IndexON,D105)</f>
        <v>42489</v>
      </c>
      <c r="F105" s="168">
        <f>IFERROR(_xll.qlIndexFixing(IndexON,D105,TRUE,_xll.ohTrigger(RecalcTrigger,TriggerON)),NA())</f>
        <v>-4.7820044341539969E-3</v>
      </c>
      <c r="H105" s="42">
        <f>_xll.qlCalendarAdvance(Calendar,$H104,B105,"f",FALSE)</f>
        <v>42487</v>
      </c>
      <c r="I105" s="153">
        <f>_xll.qlInterestRateIndexValueDate(Index1M,$H105)</f>
        <v>42489</v>
      </c>
      <c r="J105" s="158">
        <f>IFERROR(_xll.qlIndexFixing(Index1M,$H105,TRUE,_xll.ohTrigger(RecalcTrigger,Trigger1M)),NA())</f>
        <v>-5.0569989024669415E-3</v>
      </c>
      <c r="K105" s="44">
        <f>IFERROR(_xll.qlIndexFixing(Index3M,H105,TRUE,_xll.ohTrigger(RecalcTrigger,Trigger3M)),NA())</f>
        <v>-4.304201347381703E-3</v>
      </c>
      <c r="L105" s="44">
        <f>IFERROR(_xll.qlIndexFixing(Index6M,$H105,TRUE,_xll.ohTrigger(RecalcTrigger,Trigger6M)),NA())</f>
        <v>-3.0734023103594125E-3</v>
      </c>
      <c r="M105" s="158">
        <f>IFERROR(_xll.qlIndexFixing(ONIndex1M,I105,TRUE,_xll.ohTrigger(RecalcTrigger,Trigger1M)),NA())</f>
        <v>-5.041302309445328E-3</v>
      </c>
      <c r="N105" s="44">
        <f>IFERROR(_xll.qlIndexFixing(ONIndex3M,I105,TRUE,_xll.ohTrigger(RecalcTrigger,Trigger3M)),NA())</f>
        <v>-4.3286997316593911E-3</v>
      </c>
      <c r="O105" s="159">
        <f>IFERROR(_xll.qlIndexFixing(ONIndex6M,I105,TRUE,_xll.ohTrigger(RecalcTrigger,Trigger6M)),NA())</f>
        <v>-3.0734607669291591E-3</v>
      </c>
    </row>
    <row r="106" spans="2:15" x14ac:dyDescent="0.2">
      <c r="B106" s="39" t="s">
        <v>17</v>
      </c>
      <c r="D106" s="42">
        <f>_xll.qlCalendarAdvance(Calendar,$D105,B106,"f",FALSE)</f>
        <v>42489</v>
      </c>
      <c r="E106" s="153">
        <f>_xll.qlInterestRateIndexValueDate(IndexON,D106)</f>
        <v>42492</v>
      </c>
      <c r="F106" s="168">
        <f>IFERROR(_xll.qlIndexFixing(IndexON,D106,TRUE,_xll.ohTrigger(RecalcTrigger,TriggerON)),NA())</f>
        <v>-4.7785882249185008E-3</v>
      </c>
      <c r="H106" s="42">
        <f>_xll.qlCalendarAdvance(Calendar,$H105,B106,"f",FALSE)</f>
        <v>42488</v>
      </c>
      <c r="I106" s="153">
        <f>_xll.qlInterestRateIndexValueDate(Index1M,$H106)</f>
        <v>42492</v>
      </c>
      <c r="J106" s="158">
        <f>IFERROR(_xll.qlIndexFixing(Index1M,$H106,TRUE,_xll.ohTrigger(RecalcTrigger,Trigger1M)),NA())</f>
        <v>-5.0604760833352202E-3</v>
      </c>
      <c r="K106" s="44">
        <f>IFERROR(_xll.qlIndexFixing(Index3M,H106,TRUE,_xll.ohTrigger(RecalcTrigger,Trigger3M)),NA())</f>
        <v>-4.2972820545690397E-3</v>
      </c>
      <c r="L106" s="44">
        <f>IFERROR(_xll.qlIndexFixing(Index6M,$H106,TRUE,_xll.ohTrigger(RecalcTrigger,Trigger6M)),NA())</f>
        <v>-3.0710774927048836E-3</v>
      </c>
      <c r="M106" s="158">
        <f>IFERROR(_xll.qlIndexFixing(ONIndex1M,I106,TRUE,_xll.ohTrigger(RecalcTrigger,Trigger1M)),NA())</f>
        <v>-5.0439391537282496E-3</v>
      </c>
      <c r="N106" s="44">
        <f>IFERROR(_xll.qlIndexFixing(ONIndex3M,I106,TRUE,_xll.ohTrigger(RecalcTrigger,Trigger3M)),NA())</f>
        <v>-4.3347167420892951E-3</v>
      </c>
      <c r="O106" s="159">
        <f>IFERROR(_xll.qlIndexFixing(ONIndex6M,I106,TRUE,_xll.ohTrigger(RecalcTrigger,Trigger6M)),NA())</f>
        <v>-3.0671866288800587E-3</v>
      </c>
    </row>
    <row r="107" spans="2:15" x14ac:dyDescent="0.2">
      <c r="B107" s="39" t="s">
        <v>17</v>
      </c>
      <c r="D107" s="42">
        <f>_xll.qlCalendarAdvance(Calendar,$D106,B107,"f",FALSE)</f>
        <v>42492</v>
      </c>
      <c r="E107" s="153">
        <f>_xll.qlInterestRateIndexValueDate(IndexON,D107)</f>
        <v>42493</v>
      </c>
      <c r="F107" s="168">
        <f>IFERROR(_xll.qlIndexFixing(IndexON,D107,TRUE,_xll.ohTrigger(RecalcTrigger,TriggerON)),NA())</f>
        <v>-4.7764878322587023E-3</v>
      </c>
      <c r="H107" s="42">
        <f>_xll.qlCalendarAdvance(Calendar,$H106,B107,"f",FALSE)</f>
        <v>42489</v>
      </c>
      <c r="I107" s="153">
        <f>_xll.qlInterestRateIndexValueDate(Index1M,$H107)</f>
        <v>42493</v>
      </c>
      <c r="J107" s="158">
        <f>IFERROR(_xll.qlIndexFixing(Index1M,$H107,TRUE,_xll.ohTrigger(RecalcTrigger,Trigger1M)),NA())</f>
        <v>-5.0617486375494833E-3</v>
      </c>
      <c r="K107" s="44">
        <f>IFERROR(_xll.qlIndexFixing(Index3M,H107,TRUE,_xll.ohTrigger(RecalcTrigger,Trigger3M)),NA())</f>
        <v>-4.2953223324718303E-3</v>
      </c>
      <c r="L107" s="44">
        <f>IFERROR(_xll.qlIndexFixing(Index6M,$H107,TRUE,_xll.ohTrigger(RecalcTrigger,Trigger6M)),NA())</f>
        <v>-3.0699420260819842E-3</v>
      </c>
      <c r="M107" s="158">
        <f>IFERROR(_xll.qlIndexFixing(ONIndex1M,I107,TRUE,_xll.ohTrigger(RecalcTrigger,Trigger1M)),NA())</f>
        <v>-5.0481713459182842E-3</v>
      </c>
      <c r="N107" s="44">
        <f>IFERROR(_xll.qlIndexFixing(ONIndex3M,I107,TRUE,_xll.ohTrigger(RecalcTrigger,Trigger3M)),NA())</f>
        <v>-4.3438352561331328E-3</v>
      </c>
      <c r="O107" s="159">
        <f>IFERROR(_xll.qlIndexFixing(ONIndex6M,I107,TRUE,_xll.ohTrigger(RecalcTrigger,Trigger6M)),NA())</f>
        <v>-3.0580785354805684E-3</v>
      </c>
    </row>
    <row r="108" spans="2:15" x14ac:dyDescent="0.2">
      <c r="B108" s="39" t="s">
        <v>17</v>
      </c>
      <c r="D108" s="42">
        <f>_xll.qlCalendarAdvance(Calendar,$D107,B108,"f",FALSE)</f>
        <v>42493</v>
      </c>
      <c r="E108" s="153">
        <f>_xll.qlInterestRateIndexValueDate(IndexON,D108)</f>
        <v>42494</v>
      </c>
      <c r="F108" s="168">
        <f>IFERROR(_xll.qlIndexFixing(IndexON,D108,TRUE,_xll.ohTrigger(RecalcTrigger,TriggerON)),NA())</f>
        <v>-4.7728729710483364E-3</v>
      </c>
      <c r="H108" s="42">
        <f>_xll.qlCalendarAdvance(Calendar,$H107,B108,"f",FALSE)</f>
        <v>42492</v>
      </c>
      <c r="I108" s="153">
        <f>_xll.qlInterestRateIndexValueDate(Index1M,$H108)</f>
        <v>42494</v>
      </c>
      <c r="J108" s="158">
        <f>IFERROR(_xll.qlIndexFixing(Index1M,$H108,TRUE,_xll.ohTrigger(RecalcTrigger,Trigger1M)),NA())</f>
        <v>-5.0639126566749812E-3</v>
      </c>
      <c r="K108" s="44">
        <f>IFERROR(_xll.qlIndexFixing(Index3M,H108,TRUE,_xll.ohTrigger(RecalcTrigger,Trigger3M)),NA())</f>
        <v>-4.293270825862892E-3</v>
      </c>
      <c r="L108" s="44">
        <f>IFERROR(_xll.qlIndexFixing(Index6M,$H108,TRUE,_xll.ohTrigger(RecalcTrigger,Trigger6M)),NA())</f>
        <v>-3.0688001869096397E-3</v>
      </c>
      <c r="M108" s="158">
        <f>IFERROR(_xll.qlIndexFixing(ONIndex1M,I108,TRUE,_xll.ohTrigger(RecalcTrigger,Trigger1M)),NA())</f>
        <v>-5.0515074653256775E-3</v>
      </c>
      <c r="N108" s="44">
        <f>IFERROR(_xll.qlIndexFixing(ONIndex3M,I108,TRUE,_xll.ohTrigger(RecalcTrigger,Trigger3M)),NA())</f>
        <v>-4.350461924267357E-3</v>
      </c>
      <c r="O108" s="159">
        <f>IFERROR(_xll.qlIndexFixing(ONIndex6M,I108,TRUE,_xll.ohTrigger(RecalcTrigger,Trigger6M)),NA())</f>
        <v>-3.0519003178630655E-3</v>
      </c>
    </row>
    <row r="109" spans="2:15" x14ac:dyDescent="0.2">
      <c r="B109" s="39" t="s">
        <v>17</v>
      </c>
      <c r="D109" s="42">
        <f>_xll.qlCalendarAdvance(Calendar,$D108,B109,"f",FALSE)</f>
        <v>42494</v>
      </c>
      <c r="E109" s="153">
        <f>_xll.qlInterestRateIndexValueDate(IndexON,D109)</f>
        <v>42496</v>
      </c>
      <c r="F109" s="168">
        <f>IFERROR(_xll.qlIndexFixing(IndexON,D109,TRUE,_xll.ohTrigger(RecalcTrigger,TriggerON)),NA())</f>
        <v>-4.7657879018636606E-3</v>
      </c>
      <c r="H109" s="42">
        <f>_xll.qlCalendarAdvance(Calendar,$H108,B109,"f",FALSE)</f>
        <v>42493</v>
      </c>
      <c r="I109" s="153">
        <f>_xll.qlInterestRateIndexValueDate(Index1M,$H109)</f>
        <v>42496</v>
      </c>
      <c r="J109" s="158">
        <f>IFERROR(_xll.qlIndexFixing(Index1M,$H109,TRUE,_xll.ohTrigger(RecalcTrigger,Trigger1M)),NA())</f>
        <v>-5.0653432102289939E-3</v>
      </c>
      <c r="K109" s="44">
        <f>IFERROR(_xll.qlIndexFixing(Index3M,H109,TRUE,_xll.ohTrigger(RecalcTrigger,Trigger3M)),NA())</f>
        <v>-4.2853181361902941E-3</v>
      </c>
      <c r="L109" s="44">
        <f>IFERROR(_xll.qlIndexFixing(Index6M,$H109,TRUE,_xll.ohTrigger(RecalcTrigger,Trigger6M)),NA())</f>
        <v>-3.065272054197482E-3</v>
      </c>
      <c r="M109" s="158">
        <f>IFERROR(_xll.qlIndexFixing(ONIndex1M,I109,TRUE,_xll.ohTrigger(RecalcTrigger,Trigger1M)),NA())</f>
        <v>-5.0530781342805753E-3</v>
      </c>
      <c r="N109" s="44">
        <f>IFERROR(_xll.qlIndexFixing(ONIndex3M,I109,TRUE,_xll.ohTrigger(RecalcTrigger,Trigger3M)),NA())</f>
        <v>-4.3534400462164058E-3</v>
      </c>
      <c r="O109" s="159">
        <f>IFERROR(_xll.qlIndexFixing(ONIndex6M,I109,TRUE,_xll.ohTrigger(RecalcTrigger,Trigger6M)),NA())</f>
        <v>-3.0492448661645355E-3</v>
      </c>
    </row>
    <row r="110" spans="2:15" x14ac:dyDescent="0.2">
      <c r="B110" s="39" t="s">
        <v>17</v>
      </c>
      <c r="D110" s="42">
        <f>_xll.qlCalendarAdvance(Calendar,$D109,B110,"f",FALSE)</f>
        <v>42496</v>
      </c>
      <c r="E110" s="153">
        <f>_xll.qlInterestRateIndexValueDate(IndexON,D110)</f>
        <v>42499</v>
      </c>
      <c r="F110" s="168">
        <f>IFERROR(_xll.qlIndexFixing(IndexON,D110,TRUE,_xll.ohTrigger(RecalcTrigger,TriggerON)),NA())</f>
        <v>-4.7593428361958345E-3</v>
      </c>
      <c r="H110" s="42">
        <f>_xll.qlCalendarAdvance(Calendar,$H109,B110,"f",FALSE)</f>
        <v>42494</v>
      </c>
      <c r="I110" s="153">
        <f>_xll.qlInterestRateIndexValueDate(Index1M,$H110)</f>
        <v>42499</v>
      </c>
      <c r="J110" s="158">
        <f>IFERROR(_xll.qlIndexFixing(Index1M,$H110,TRUE,_xll.ohTrigger(RecalcTrigger,Trigger1M)),NA())</f>
        <v>-5.068603148184702E-3</v>
      </c>
      <c r="K110" s="44">
        <f>IFERROR(_xll.qlIndexFixing(Index3M,H110,TRUE,_xll.ohTrigger(RecalcTrigger,Trigger3M)),NA())</f>
        <v>-4.2817046374814928E-3</v>
      </c>
      <c r="L110" s="44">
        <f>IFERROR(_xll.qlIndexFixing(Index6M,$H110,TRUE,_xll.ohTrigger(RecalcTrigger,Trigger6M)),NA())</f>
        <v>-3.0629335444810469E-3</v>
      </c>
      <c r="M110" s="158">
        <f>IFERROR(_xll.qlIndexFixing(ONIndex1M,I110,TRUE,_xll.ohTrigger(RecalcTrigger,Trigger1M)),NA())</f>
        <v>-5.0546116061100932E-3</v>
      </c>
      <c r="N110" s="44">
        <f>IFERROR(_xll.qlIndexFixing(ONIndex3M,I110,TRUE,_xll.ohTrigger(RecalcTrigger,Trigger3M)),NA())</f>
        <v>-4.3562327652724164E-3</v>
      </c>
      <c r="O110" s="159">
        <f>IFERROR(_xll.qlIndexFixing(ONIndex6M,I110,TRUE,_xll.ohTrigger(RecalcTrigger,Trigger6M)),NA())</f>
        <v>-3.046857402138059E-3</v>
      </c>
    </row>
    <row r="111" spans="2:15" x14ac:dyDescent="0.2">
      <c r="B111" s="39" t="s">
        <v>17</v>
      </c>
      <c r="D111" s="42">
        <f>_xll.qlCalendarAdvance(Calendar,$D110,B111,"f",FALSE)</f>
        <v>42499</v>
      </c>
      <c r="E111" s="153">
        <f>_xll.qlInterestRateIndexValueDate(IndexON,D111)</f>
        <v>42500</v>
      </c>
      <c r="F111" s="168">
        <f>IFERROR(_xll.qlIndexFixing(IndexON,D111,TRUE,_xll.ohTrigger(RecalcTrigger,TriggerON)),NA())</f>
        <v>-4.7557282302213011E-3</v>
      </c>
      <c r="H111" s="42">
        <f>_xll.qlCalendarAdvance(Calendar,$H110,B111,"f",FALSE)</f>
        <v>42496</v>
      </c>
      <c r="I111" s="153">
        <f>_xll.qlInterestRateIndexValueDate(Index1M,$H111)</f>
        <v>42500</v>
      </c>
      <c r="J111" s="158">
        <f>IFERROR(_xll.qlIndexFixing(Index1M,$H111,TRUE,_xll.ohTrigger(RecalcTrigger,Trigger1M)),NA())</f>
        <v>-5.0696154309494111E-3</v>
      </c>
      <c r="K111" s="44">
        <f>IFERROR(_xll.qlIndexFixing(Index3M,H111,TRUE,_xll.ohTrigger(RecalcTrigger,Trigger3M)),NA())</f>
        <v>-4.2791432911859981E-3</v>
      </c>
      <c r="L111" s="44">
        <f>IFERROR(_xll.qlIndexFixing(Index6M,$H111,TRUE,_xll.ohTrigger(RecalcTrigger,Trigger6M)),NA())</f>
        <v>-3.0617163549566577E-3</v>
      </c>
      <c r="M111" s="158">
        <f>IFERROR(_xll.qlIndexFixing(ONIndex1M,I111,TRUE,_xll.ohTrigger(RecalcTrigger,Trigger1M)),NA())</f>
        <v>-5.0561078805744231E-3</v>
      </c>
      <c r="N111" s="44">
        <f>IFERROR(_xll.qlIndexFixing(ONIndex3M,I111,TRUE,_xll.ohTrigger(RecalcTrigger,Trigger3M)),NA())</f>
        <v>-4.3588400813554529E-3</v>
      </c>
      <c r="O111" s="159">
        <f>IFERROR(_xll.qlIndexFixing(ONIndex6M,I111,TRUE,_xll.ohTrigger(RecalcTrigger,Trigger6M)),NA())</f>
        <v>-3.0447379255837959E-3</v>
      </c>
    </row>
    <row r="112" spans="2:15" x14ac:dyDescent="0.2">
      <c r="B112" s="39" t="s">
        <v>17</v>
      </c>
      <c r="D112" s="42">
        <f>_xll.qlCalendarAdvance(Calendar,$D111,B112,"f",FALSE)</f>
        <v>42500</v>
      </c>
      <c r="E112" s="153">
        <f>_xll.qlInterestRateIndexValueDate(IndexON,D112)</f>
        <v>42501</v>
      </c>
      <c r="F112" s="168">
        <f>IFERROR(_xll.qlIndexFixing(IndexON,D112,TRUE,_xll.ohTrigger(RecalcTrigger,TriggerON)),NA())</f>
        <v>-4.7518973080018512E-3</v>
      </c>
      <c r="H112" s="42">
        <f>_xll.qlCalendarAdvance(Calendar,$H111,B112,"f",FALSE)</f>
        <v>42499</v>
      </c>
      <c r="I112" s="153">
        <f>_xll.qlInterestRateIndexValueDate(Index1M,$H112)</f>
        <v>42501</v>
      </c>
      <c r="J112" s="158">
        <f>IFERROR(_xll.qlIndexFixing(Index1M,$H112,TRUE,_xll.ohTrigger(RecalcTrigger,Trigger1M)),NA())</f>
        <v>-5.07125870065537E-3</v>
      </c>
      <c r="K112" s="44">
        <f>IFERROR(_xll.qlIndexFixing(Index3M,H112,TRUE,_xll.ohTrigger(RecalcTrigger,Trigger3M)),NA())</f>
        <v>-4.2765037828297664E-3</v>
      </c>
      <c r="L112" s="44">
        <f>IFERROR(_xll.qlIndexFixing(Index6M,$H112,TRUE,_xll.ohTrigger(RecalcTrigger,Trigger6M)),NA())</f>
        <v>-3.0604804211563546E-3</v>
      </c>
      <c r="M112" s="158">
        <f>IFERROR(_xll.qlIndexFixing(ONIndex1M,I112,TRUE,_xll.ohTrigger(RecalcTrigger,Trigger1M)),NA())</f>
        <v>-5.0595559143629121E-3</v>
      </c>
      <c r="N112" s="44">
        <f>IFERROR(_xll.qlIndexFixing(ONIndex3M,I112,TRUE,_xll.ohTrigger(RecalcTrigger,Trigger3M)),NA())</f>
        <v>-4.3643519902047956E-3</v>
      </c>
      <c r="O112" s="159">
        <f>IFERROR(_xll.qlIndexFixing(ONIndex6M,I112,TRUE,_xll.ohTrigger(RecalcTrigger,Trigger6M)),NA())</f>
        <v>-3.0407406462262809E-3</v>
      </c>
    </row>
    <row r="113" spans="2:15" x14ac:dyDescent="0.2">
      <c r="B113" s="39" t="s">
        <v>17</v>
      </c>
      <c r="D113" s="42">
        <f>_xll.qlCalendarAdvance(Calendar,$D112,B113,"f",FALSE)</f>
        <v>42501</v>
      </c>
      <c r="E113" s="153">
        <f>_xll.qlInterestRateIndexValueDate(IndexON,D113)</f>
        <v>42502</v>
      </c>
      <c r="F113" s="168">
        <f>IFERROR(_xll.qlIndexFixing(IndexON,D113,TRUE,_xll.ohTrigger(RecalcTrigger,TriggerON)),NA())</f>
        <v>-4.7478500696174208E-3</v>
      </c>
      <c r="H113" s="42">
        <f>_xll.qlCalendarAdvance(Calendar,$H112,B113,"f",FALSE)</f>
        <v>42500</v>
      </c>
      <c r="I113" s="153">
        <f>_xll.qlInterestRateIndexValueDate(Index1M,$H113)</f>
        <v>42502</v>
      </c>
      <c r="J113" s="158">
        <f>IFERROR(_xll.qlIndexFixing(Index1M,$H113,TRUE,_xll.ohTrigger(RecalcTrigger,Trigger1M)),NA())</f>
        <v>-5.0718501341176503E-3</v>
      </c>
      <c r="K113" s="44">
        <f>IFERROR(_xll.qlIndexFixing(Index3M,H113,TRUE,_xll.ohTrigger(RecalcTrigger,Trigger3M)),NA())</f>
        <v>-4.2737880584756745E-3</v>
      </c>
      <c r="L113" s="44">
        <f>IFERROR(_xll.qlIndexFixing(Index6M,$H113,TRUE,_xll.ohTrigger(RecalcTrigger,Trigger6M)),NA())</f>
        <v>-3.0564532493929184E-3</v>
      </c>
      <c r="M113" s="158">
        <f>IFERROR(_xll.qlIndexFixing(ONIndex1M,I113,TRUE,_xll.ohTrigger(RecalcTrigger,Trigger1M)),NA())</f>
        <v>-5.0630312947763656E-3</v>
      </c>
      <c r="N113" s="44">
        <f>IFERROR(_xll.qlIndexFixing(ONIndex3M,I113,TRUE,_xll.ohTrigger(RecalcTrigger,Trigger3M)),NA())</f>
        <v>-4.3690956187347751E-3</v>
      </c>
      <c r="O113" s="159">
        <f>IFERROR(_xll.qlIndexFixing(ONIndex6M,I113,TRUE,_xll.ohTrigger(RecalcTrigger,Trigger6M)),NA())</f>
        <v>-3.0381603572537941E-3</v>
      </c>
    </row>
    <row r="114" spans="2:15" x14ac:dyDescent="0.2">
      <c r="B114" s="39" t="s">
        <v>17</v>
      </c>
      <c r="D114" s="42">
        <f>_xll.qlCalendarAdvance(Calendar,$D113,B114,"f",FALSE)</f>
        <v>42502</v>
      </c>
      <c r="E114" s="153">
        <f>_xll.qlInterestRateIndexValueDate(IndexON,D114)</f>
        <v>42503</v>
      </c>
      <c r="F114" s="168">
        <f>IFERROR(_xll.qlIndexFixing(IndexON,D114,TRUE,_xll.ohTrigger(RecalcTrigger,TriggerON)),NA())</f>
        <v>-4.7365569105894956E-3</v>
      </c>
      <c r="H114" s="42">
        <f>_xll.qlCalendarAdvance(Calendar,$H113,B114,"f",FALSE)</f>
        <v>42501</v>
      </c>
      <c r="I114" s="153">
        <f>_xll.qlInterestRateIndexValueDate(Index1M,$H114)</f>
        <v>42503</v>
      </c>
      <c r="J114" s="158">
        <f>IFERROR(_xll.qlIndexFixing(Index1M,$H114,TRUE,_xll.ohTrigger(RecalcTrigger,Trigger1M)),NA())</f>
        <v>-5.0724291897173302E-3</v>
      </c>
      <c r="K114" s="44">
        <f>IFERROR(_xll.qlIndexFixing(Index3M,H114,TRUE,_xll.ohTrigger(RecalcTrigger,Trigger3M)),NA())</f>
        <v>-4.2671689185687514E-3</v>
      </c>
      <c r="L114" s="44">
        <f>IFERROR(_xll.qlIndexFixing(Index6M,$H114,TRUE,_xll.ohTrigger(RecalcTrigger,Trigger6M)),NA())</f>
        <v>-3.0565424264972041E-3</v>
      </c>
      <c r="M114" s="158">
        <f>IFERROR(_xll.qlIndexFixing(ONIndex1M,I114,TRUE,_xll.ohTrigger(RecalcTrigger,Trigger1M)),NA())</f>
        <v>-5.0643043859688319E-3</v>
      </c>
      <c r="N114" s="44">
        <f>IFERROR(_xll.qlIndexFixing(ONIndex3M,I114,TRUE,_xll.ohTrigger(RecalcTrigger,Trigger3M)),NA())</f>
        <v>-4.3705905176993909E-3</v>
      </c>
      <c r="O114" s="159">
        <f>IFERROR(_xll.qlIndexFixing(ONIndex6M,I114,TRUE,_xll.ohTrigger(RecalcTrigger,Trigger6M)),NA())</f>
        <v>-3.0376488063321716E-3</v>
      </c>
    </row>
    <row r="115" spans="2:15" x14ac:dyDescent="0.2">
      <c r="B115" s="39" t="s">
        <v>17</v>
      </c>
      <c r="D115" s="42">
        <f>_xll.qlCalendarAdvance(Calendar,$D114,B115,"f",FALSE)</f>
        <v>42503</v>
      </c>
      <c r="E115" s="153">
        <f>_xll.qlInterestRateIndexValueDate(IndexON,D115)</f>
        <v>42507</v>
      </c>
      <c r="F115" s="168">
        <f>IFERROR(_xll.qlIndexFixing(IndexON,D115,TRUE,_xll.ohTrigger(RecalcTrigger,TriggerON)),NA())</f>
        <v>-4.7243691341014582E-3</v>
      </c>
      <c r="H115" s="42">
        <f>_xll.qlCalendarAdvance(Calendar,$H114,B115,"f",FALSE)</f>
        <v>42502</v>
      </c>
      <c r="I115" s="153">
        <f>_xll.qlInterestRateIndexValueDate(Index1M,$H115)</f>
        <v>42507</v>
      </c>
      <c r="J115" s="158">
        <f>IFERROR(_xll.qlIndexFixing(Index1M,$H115,TRUE,_xll.ohTrigger(RecalcTrigger,Trigger1M)),NA())</f>
        <v>-5.0756603261712099E-3</v>
      </c>
      <c r="K115" s="44">
        <f>IFERROR(_xll.qlIndexFixing(Index3M,H115,TRUE,_xll.ohTrigger(RecalcTrigger,Trigger3M)),NA())</f>
        <v>-4.2591343090430988E-3</v>
      </c>
      <c r="L115" s="44">
        <f>IFERROR(_xll.qlIndexFixing(Index6M,$H115,TRUE,_xll.ohTrigger(RecalcTrigger,Trigger6M)),NA())</f>
        <v>-3.0525722133158189E-3</v>
      </c>
      <c r="M115" s="158">
        <f>IFERROR(_xll.qlIndexFixing(ONIndex1M,I115,TRUE,_xll.ohTrigger(RecalcTrigger,Trigger1M)),NA())</f>
        <v>-5.0655402799559823E-3</v>
      </c>
      <c r="N115" s="44">
        <f>IFERROR(_xll.qlIndexFixing(ONIndex3M,I115,TRUE,_xll.ohTrigger(RecalcTrigger,Trigger3M)),NA())</f>
        <v>-4.3719000136110964E-3</v>
      </c>
      <c r="O115" s="159">
        <f>IFERROR(_xll.qlIndexFixing(ONIndex6M,I115,TRUE,_xll.ohTrigger(RecalcTrigger,Trigger6M)),NA())</f>
        <v>-3.0374052432424747E-3</v>
      </c>
    </row>
    <row r="116" spans="2:15" x14ac:dyDescent="0.2">
      <c r="B116" s="39" t="s">
        <v>17</v>
      </c>
      <c r="D116" s="42">
        <f>_xll.qlCalendarAdvance(Calendar,$D115,B116,"f",FALSE)</f>
        <v>42507</v>
      </c>
      <c r="E116" s="153">
        <f>_xll.qlInterestRateIndexValueDate(IndexON,D116)</f>
        <v>42508</v>
      </c>
      <c r="F116" s="168">
        <f>IFERROR(_xll.qlIndexFixing(IndexON,D116,TRUE,_xll.ohTrigger(RecalcTrigger,TriggerON)),NA())</f>
        <v>-4.7190239983674331E-3</v>
      </c>
      <c r="H116" s="42">
        <f>_xll.qlCalendarAdvance(Calendar,$H115,B116,"f",FALSE)</f>
        <v>42503</v>
      </c>
      <c r="I116" s="153">
        <f>_xll.qlInterestRateIndexValueDate(Index1M,$H116)</f>
        <v>42508</v>
      </c>
      <c r="J116" s="158">
        <f>IFERROR(_xll.qlIndexFixing(Index1M,$H116,TRUE,_xll.ohTrigger(RecalcTrigger,Trigger1M)),NA())</f>
        <v>-5.0767828984357981E-3</v>
      </c>
      <c r="K116" s="44">
        <f>IFERROR(_xll.qlIndexFixing(Index3M,H116,TRUE,_xll.ohTrigger(RecalcTrigger,Trigger3M)),NA())</f>
        <v>-4.2560021561082574E-3</v>
      </c>
      <c r="L116" s="44">
        <f>IFERROR(_xll.qlIndexFixing(Index6M,$H116,TRUE,_xll.ohTrigger(RecalcTrigger,Trigger6M)),NA())</f>
        <v>-3.0511555818460798E-3</v>
      </c>
      <c r="M116" s="158">
        <f>IFERROR(_xll.qlIndexFixing(ONIndex1M,I116,TRUE,_xll.ohTrigger(RecalcTrigger,Trigger1M)),NA())</f>
        <v>-5.067816734287689E-3</v>
      </c>
      <c r="N116" s="44">
        <f>IFERROR(_xll.qlIndexFixing(ONIndex3M,I116,TRUE,_xll.ohTrigger(RecalcTrigger,Trigger3M)),NA())</f>
        <v>-4.3738478545929382E-3</v>
      </c>
      <c r="O116" s="159">
        <f>IFERROR(_xll.qlIndexFixing(ONIndex6M,I116,TRUE,_xll.ohTrigger(RecalcTrigger,Trigger6M)),NA())</f>
        <v>-3.0377857747421189E-3</v>
      </c>
    </row>
    <row r="117" spans="2:15" x14ac:dyDescent="0.2">
      <c r="B117" s="39" t="s">
        <v>17</v>
      </c>
      <c r="D117" s="42">
        <f>_xll.qlCalendarAdvance(Calendar,$D116,B117,"f",FALSE)</f>
        <v>42508</v>
      </c>
      <c r="E117" s="153">
        <f>_xll.qlInterestRateIndexValueDate(IndexON,D117)</f>
        <v>42509</v>
      </c>
      <c r="F117" s="168">
        <f>IFERROR(_xll.qlIndexFixing(IndexON,D117,TRUE,_xll.ohTrigger(RecalcTrigger,TriggerON)),NA())</f>
        <v>-4.7134625462685875E-3</v>
      </c>
      <c r="H117" s="42">
        <f>_xll.qlCalendarAdvance(Calendar,$H116,B117,"f",FALSE)</f>
        <v>42507</v>
      </c>
      <c r="I117" s="153">
        <f>_xll.qlInterestRateIndexValueDate(Index1M,$H117)</f>
        <v>42509</v>
      </c>
      <c r="J117" s="158">
        <f>IFERROR(_xll.qlIndexFixing(Index1M,$H117,TRUE,_xll.ohTrigger(RecalcTrigger,Trigger1M)),NA())</f>
        <v>-5.0772442761469472E-3</v>
      </c>
      <c r="K117" s="44">
        <f>IFERROR(_xll.qlIndexFixing(Index3M,H117,TRUE,_xll.ohTrigger(RecalcTrigger,Trigger3M)),NA())</f>
        <v>-4.252807409661304E-3</v>
      </c>
      <c r="L117" s="44">
        <f>IFERROR(_xll.qlIndexFixing(Index6M,$H117,TRUE,_xll.ohTrigger(RecalcTrigger,Trigger6M)),NA())</f>
        <v>-3.0465504925214133E-3</v>
      </c>
      <c r="M117" s="158">
        <f>IFERROR(_xll.qlIndexFixing(ONIndex1M,I117,TRUE,_xll.ohTrigger(RecalcTrigger,Trigger1M)),NA())</f>
        <v>-5.0701118832519043E-3</v>
      </c>
      <c r="N117" s="44">
        <f>IFERROR(_xll.qlIndexFixing(ONIndex3M,I117,TRUE,_xll.ohTrigger(RecalcTrigger,Trigger3M)),NA())</f>
        <v>-4.3752839688870893E-3</v>
      </c>
      <c r="O117" s="159">
        <f>IFERROR(_xll.qlIndexFixing(ONIndex6M,I117,TRUE,_xll.ohTrigger(RecalcTrigger,Trigger6M)),NA())</f>
        <v>-3.0391108664451494E-3</v>
      </c>
    </row>
    <row r="118" spans="2:15" x14ac:dyDescent="0.2">
      <c r="B118" s="39" t="s">
        <v>17</v>
      </c>
      <c r="D118" s="42">
        <f>_xll.qlCalendarAdvance(Calendar,$D117,B118,"f",FALSE)</f>
        <v>42509</v>
      </c>
      <c r="E118" s="153">
        <f>_xll.qlInterestRateIndexValueDate(IndexON,D118)</f>
        <v>42510</v>
      </c>
      <c r="F118" s="168">
        <f>IFERROR(_xll.qlIndexFixing(IndexON,D118,TRUE,_xll.ohTrigger(RecalcTrigger,TriggerON)),NA())</f>
        <v>-4.7015571846653614E-3</v>
      </c>
      <c r="H118" s="42">
        <f>_xll.qlCalendarAdvance(Calendar,$H117,B118,"f",FALSE)</f>
        <v>42508</v>
      </c>
      <c r="I118" s="153">
        <f>_xll.qlInterestRateIndexValueDate(Index1M,$H118)</f>
        <v>42510</v>
      </c>
      <c r="J118" s="158">
        <f>IFERROR(_xll.qlIndexFixing(Index1M,$H118,TRUE,_xll.ohTrigger(RecalcTrigger,Trigger1M)),NA())</f>
        <v>-5.0776932723542176E-3</v>
      </c>
      <c r="K118" s="44">
        <f>IFERROR(_xll.qlIndexFixing(Index3M,H118,TRUE,_xll.ohTrigger(RecalcTrigger,Trigger3M)),NA())</f>
        <v>-4.2455448938489796E-3</v>
      </c>
      <c r="L118" s="44">
        <f>IFERROR(_xll.qlIndexFixing(Index6M,$H118,TRUE,_xll.ohTrigger(RecalcTrigger,Trigger6M)),NA())</f>
        <v>-3.0466256314031306E-3</v>
      </c>
      <c r="M118" s="158">
        <f>IFERROR(_xll.qlIndexFixing(ONIndex1M,I118,TRUE,_xll.ohTrigger(RecalcTrigger,Trigger1M)),NA())</f>
        <v>-5.071161791092571E-3</v>
      </c>
      <c r="N118" s="44">
        <f>IFERROR(_xll.qlIndexFixing(ONIndex3M,I118,TRUE,_xll.ohTrigger(RecalcTrigger,Trigger3M)),NA())</f>
        <v>-4.3756664506133802E-3</v>
      </c>
      <c r="O118" s="159">
        <f>IFERROR(_xll.qlIndexFixing(ONIndex6M,I118,TRUE,_xll.ohTrigger(RecalcTrigger,Trigger6M)),NA())</f>
        <v>-3.0402072414359438E-3</v>
      </c>
    </row>
    <row r="119" spans="2:15" x14ac:dyDescent="0.2">
      <c r="B119" s="39" t="s">
        <v>17</v>
      </c>
      <c r="D119" s="42">
        <f>_xll.qlCalendarAdvance(Calendar,$D118,B119,"f",FALSE)</f>
        <v>42510</v>
      </c>
      <c r="E119" s="153">
        <f>_xll.qlInterestRateIndexValueDate(IndexON,D119)</f>
        <v>42513</v>
      </c>
      <c r="F119" s="168">
        <f>IFERROR(_xll.qlIndexFixing(IndexON,D119,TRUE,_xll.ohTrigger(RecalcTrigger,TriggerON)),NA())</f>
        <v>-4.689053574944424E-3</v>
      </c>
      <c r="H119" s="42">
        <f>_xll.qlCalendarAdvance(Calendar,$H118,B119,"f",FALSE)</f>
        <v>42509</v>
      </c>
      <c r="I119" s="153">
        <f>_xll.qlInterestRateIndexValueDate(Index1M,$H119)</f>
        <v>42513</v>
      </c>
      <c r="J119" s="158">
        <f>IFERROR(_xll.qlIndexFixing(Index1M,$H119,TRUE,_xll.ohTrigger(RecalcTrigger,Trigger1M)),NA())</f>
        <v>-5.0793915848912708E-3</v>
      </c>
      <c r="K119" s="44">
        <f>IFERROR(_xll.qlIndexFixing(Index3M,H119,TRUE,_xll.ohTrigger(RecalcTrigger,Trigger3M)),NA())</f>
        <v>-4.239441410430418E-3</v>
      </c>
      <c r="L119" s="44">
        <f>IFERROR(_xll.qlIndexFixing(Index6M,$H119,TRUE,_xll.ohTrigger(RecalcTrigger,Trigger6M)),NA())</f>
        <v>-3.043543819789986E-3</v>
      </c>
      <c r="M119" s="158">
        <f>IFERROR(_xll.qlIndexFixing(ONIndex1M,I119,TRUE,_xll.ohTrigger(RecalcTrigger,Trigger1M)),NA())</f>
        <v>-5.0721745016879538E-3</v>
      </c>
      <c r="N119" s="44">
        <f>IFERROR(_xll.qlIndexFixing(ONIndex3M,I119,TRUE,_xll.ohTrigger(RecalcTrigger,Trigger3M)),NA())</f>
        <v>-4.375863529326729E-3</v>
      </c>
      <c r="O119" s="159">
        <f>IFERROR(_xll.qlIndexFixing(ONIndex6M,I119,TRUE,_xll.ohTrigger(RecalcTrigger,Trigger6M)),NA())</f>
        <v>-3.0415716038190155E-3</v>
      </c>
    </row>
    <row r="120" spans="2:15" x14ac:dyDescent="0.2">
      <c r="B120" s="39" t="s">
        <v>17</v>
      </c>
      <c r="D120" s="42">
        <f>_xll.qlCalendarAdvance(Calendar,$D119,B120,"f",FALSE)</f>
        <v>42513</v>
      </c>
      <c r="E120" s="153">
        <f>_xll.qlInterestRateIndexValueDate(IndexON,D120)</f>
        <v>42514</v>
      </c>
      <c r="F120" s="168">
        <f>IFERROR(_xll.qlIndexFixing(IndexON,D120,TRUE,_xll.ohTrigger(RecalcTrigger,TriggerON)),NA())</f>
        <v>-4.6824105413412198E-3</v>
      </c>
      <c r="H120" s="42">
        <f>_xll.qlCalendarAdvance(Calendar,$H119,B120,"f",FALSE)</f>
        <v>42510</v>
      </c>
      <c r="I120" s="153">
        <f>_xll.qlInterestRateIndexValueDate(Index1M,$H120)</f>
        <v>42514</v>
      </c>
      <c r="J120" s="158">
        <f>IFERROR(_xll.qlIndexFixing(Index1M,$H120,TRUE,_xll.ohTrigger(RecalcTrigger,Trigger1M)),NA())</f>
        <v>-5.0801415716575865E-3</v>
      </c>
      <c r="K120" s="44">
        <f>IFERROR(_xll.qlIndexFixing(Index3M,H120,TRUE,_xll.ohTrigger(RecalcTrigger,Trigger3M)),NA())</f>
        <v>-4.2359628877096803E-3</v>
      </c>
      <c r="L120" s="44">
        <f>IFERROR(_xll.qlIndexFixing(Index6M,$H120,TRUE,_xll.ohTrigger(RecalcTrigger,Trigger6M)),NA())</f>
        <v>-3.0419033741417522E-3</v>
      </c>
      <c r="M120" s="158">
        <f>IFERROR(_xll.qlIndexFixing(ONIndex1M,I120,TRUE,_xll.ohTrigger(RecalcTrigger,Trigger1M)),NA())</f>
        <v>-5.0731500149581166E-3</v>
      </c>
      <c r="N120" s="44">
        <f>IFERROR(_xll.qlIndexFixing(ONIndex3M,I120,TRUE,_xll.ohTrigger(RecalcTrigger,Trigger3M)),NA())</f>
        <v>-4.3758752053468797E-3</v>
      </c>
      <c r="O120" s="159">
        <f>IFERROR(_xll.qlIndexFixing(ONIndex6M,I120,TRUE,_xll.ohTrigger(RecalcTrigger,Trigger6M)),NA())</f>
        <v>-3.0432039538741407E-3</v>
      </c>
    </row>
    <row r="121" spans="2:15" x14ac:dyDescent="0.2">
      <c r="B121" s="39" t="s">
        <v>17</v>
      </c>
      <c r="D121" s="42">
        <f>_xll.qlCalendarAdvance(Calendar,$D120,B121,"f",FALSE)</f>
        <v>42514</v>
      </c>
      <c r="E121" s="153">
        <f>_xll.qlInterestRateIndexValueDate(IndexON,D121)</f>
        <v>42515</v>
      </c>
      <c r="F121" s="168">
        <f>IFERROR(_xll.qlIndexFixing(IndexON,D121,TRUE,_xll.ohTrigger(RecalcTrigger,TriggerON)),NA())</f>
        <v>-4.6755511914531311E-3</v>
      </c>
      <c r="H121" s="42">
        <f>_xll.qlCalendarAdvance(Calendar,$H120,B121,"f",FALSE)</f>
        <v>42513</v>
      </c>
      <c r="I121" s="153">
        <f>_xll.qlInterestRateIndexValueDate(Index1M,$H121)</f>
        <v>42515</v>
      </c>
      <c r="J121" s="158">
        <f>IFERROR(_xll.qlIndexFixing(Index1M,$H121,TRUE,_xll.ohTrigger(RecalcTrigger,Trigger1M)),NA())</f>
        <v>-5.0804852527837471E-3</v>
      </c>
      <c r="K121" s="44">
        <f>IFERROR(_xll.qlIndexFixing(Index3M,H121,TRUE,_xll.ohTrigger(RecalcTrigger,Trigger3M)),NA())</f>
        <v>-4.2324334480183029E-3</v>
      </c>
      <c r="L121" s="44">
        <f>IFERROR(_xll.qlIndexFixing(Index6M,$H121,TRUE,_xll.ohTrigger(RecalcTrigger,Trigger6M)),NA())</f>
        <v>-3.0402194399448859E-3</v>
      </c>
      <c r="M121" s="158">
        <f>IFERROR(_xll.qlIndexFixing(ONIndex1M,I121,TRUE,_xll.ohTrigger(RecalcTrigger,Trigger1M)),NA())</f>
        <v>-5.0749055084953199E-3</v>
      </c>
      <c r="N121" s="44">
        <f>IFERROR(_xll.qlIndexFixing(ONIndex3M,I121,TRUE,_xll.ohTrigger(RecalcTrigger,Trigger3M)),NA())</f>
        <v>-4.3752273726394009E-3</v>
      </c>
      <c r="O121" s="159">
        <f>IFERROR(_xll.qlIndexFixing(ONIndex6M,I121,TRUE,_xll.ohTrigger(RecalcTrigger,Trigger6M)),NA())</f>
        <v>-3.0473361506055952E-3</v>
      </c>
    </row>
    <row r="122" spans="2:15" x14ac:dyDescent="0.2">
      <c r="B122" s="39" t="s">
        <v>17</v>
      </c>
      <c r="D122" s="42">
        <f>_xll.qlCalendarAdvance(Calendar,$D121,B122,"f",FALSE)</f>
        <v>42515</v>
      </c>
      <c r="E122" s="153">
        <f>_xll.qlInterestRateIndexValueDate(IndexON,D122)</f>
        <v>42516</v>
      </c>
      <c r="F122" s="168">
        <f>IFERROR(_xll.qlIndexFixing(IndexON,D122,TRUE,_xll.ohTrigger(RecalcTrigger,TriggerON)),NA())</f>
        <v>-4.6684755250803178E-3</v>
      </c>
      <c r="H122" s="42">
        <f>_xll.qlCalendarAdvance(Calendar,$H121,B122,"f",FALSE)</f>
        <v>42514</v>
      </c>
      <c r="I122" s="153">
        <f>_xll.qlInterestRateIndexValueDate(Index1M,$H122)</f>
        <v>42516</v>
      </c>
      <c r="J122" s="158">
        <f>IFERROR(_xll.qlIndexFixing(Index1M,$H122,TRUE,_xll.ohTrigger(RecalcTrigger,Trigger1M)),NA())</f>
        <v>-5.080816549278E-3</v>
      </c>
      <c r="K122" s="44">
        <f>IFERROR(_xll.qlIndexFixing(Index3M,H122,TRUE,_xll.ohTrigger(RecalcTrigger,Trigger3M)),NA())</f>
        <v>-4.2288550374634743E-3</v>
      </c>
      <c r="L122" s="44">
        <f>IFERROR(_xll.qlIndexFixing(Index6M,$H122,TRUE,_xll.ohTrigger(RecalcTrigger,Trigger6M)),NA())</f>
        <v>-3.0349377433920082E-3</v>
      </c>
      <c r="M122" s="158">
        <f>IFERROR(_xll.qlIndexFixing(ONIndex1M,I122,TRUE,_xll.ohTrigger(RecalcTrigger,Trigger1M)),NA())</f>
        <v>-5.0766800960655445E-3</v>
      </c>
      <c r="N122" s="44">
        <f>IFERROR(_xll.qlIndexFixing(ONIndex3M,I122,TRUE,_xll.ohTrigger(RecalcTrigger,Trigger3M)),NA())</f>
        <v>-4.3740678804571331E-3</v>
      </c>
      <c r="O122" s="159">
        <f>IFERROR(_xll.qlIndexFixing(ONIndex6M,I122,TRUE,_xll.ohTrigger(RecalcTrigger,Trigger6M)),NA())</f>
        <v>-3.0524132302556239E-3</v>
      </c>
    </row>
    <row r="123" spans="2:15" x14ac:dyDescent="0.2">
      <c r="B123" s="39" t="s">
        <v>17</v>
      </c>
      <c r="D123" s="42">
        <f>_xll.qlCalendarAdvance(Calendar,$D122,B123,"f",FALSE)</f>
        <v>42516</v>
      </c>
      <c r="E123" s="153">
        <f>_xll.qlInterestRateIndexValueDate(IndexON,D123)</f>
        <v>42517</v>
      </c>
      <c r="F123" s="168">
        <f>IFERROR(_xll.qlIndexFixing(IndexON,D123,TRUE,_xll.ohTrigger(RecalcTrigger,TriggerON)),NA())</f>
        <v>-4.6535429827043728E-3</v>
      </c>
      <c r="H123" s="42">
        <f>_xll.qlCalendarAdvance(Calendar,$H122,B123,"f",FALSE)</f>
        <v>42515</v>
      </c>
      <c r="I123" s="153">
        <f>_xll.qlInterestRateIndexValueDate(Index1M,$H123)</f>
        <v>42517</v>
      </c>
      <c r="J123" s="158">
        <f>IFERROR(_xll.qlIndexFixing(Index1M,$H123,TRUE,_xll.ohTrigger(RecalcTrigger,Trigger1M)),NA())</f>
        <v>-5.0811354606215432E-3</v>
      </c>
      <c r="K123" s="44">
        <f>IFERROR(_xll.qlIndexFixing(Index3M,H123,TRUE,_xll.ohTrigger(RecalcTrigger,Trigger3M)),NA())</f>
        <v>-4.2210993473198238E-3</v>
      </c>
      <c r="L123" s="44">
        <f>IFERROR(_xll.qlIndexFixing(Index6M,$H123,TRUE,_xll.ohTrigger(RecalcTrigger,Trigger6M)),NA())</f>
        <v>-3.0349187163860596E-3</v>
      </c>
      <c r="M123" s="158">
        <f>IFERROR(_xll.qlIndexFixing(ONIndex1M,I123,TRUE,_xll.ohTrigger(RecalcTrigger,Trigger1M)),NA())</f>
        <v>-5.0774696232691596E-3</v>
      </c>
      <c r="N123" s="44">
        <f>IFERROR(_xll.qlIndexFixing(ONIndex3M,I123,TRUE,_xll.ohTrigger(RecalcTrigger,Trigger3M)),NA())</f>
        <v>-4.3731525420120931E-3</v>
      </c>
      <c r="O123" s="159">
        <f>IFERROR(_xll.qlIndexFixing(ONIndex6M,I123,TRUE,_xll.ohTrigger(RecalcTrigger,Trigger6M)),NA())</f>
        <v>-3.0553855183113043E-3</v>
      </c>
    </row>
    <row r="124" spans="2:15" x14ac:dyDescent="0.2">
      <c r="B124" s="39" t="s">
        <v>17</v>
      </c>
      <c r="D124" s="42">
        <f>_xll.qlCalendarAdvance(Calendar,$D123,B124,"f",FALSE)</f>
        <v>42517</v>
      </c>
      <c r="E124" s="153">
        <f>_xll.qlInterestRateIndexValueDate(IndexON,D124)</f>
        <v>42520</v>
      </c>
      <c r="F124" s="168">
        <f>IFERROR(_xll.qlIndexFixing(IndexON,D124,TRUE,_xll.ohTrigger(RecalcTrigger,TriggerON)),NA())</f>
        <v>-4.6380096962206352E-3</v>
      </c>
      <c r="H124" s="42">
        <f>_xll.qlCalendarAdvance(Calendar,$H123,B124,"f",FALSE)</f>
        <v>42516</v>
      </c>
      <c r="I124" s="153">
        <f>_xll.qlInterestRateIndexValueDate(Index1M,$H124)</f>
        <v>42520</v>
      </c>
      <c r="J124" s="158">
        <f>IFERROR(_xll.qlIndexFixing(Index1M,$H124,TRUE,_xll.ohTrigger(RecalcTrigger,Trigger1M)),NA())</f>
        <v>-5.0820529618255872E-3</v>
      </c>
      <c r="K124" s="44">
        <f>IFERROR(_xll.qlIndexFixing(Index3M,H124,TRUE,_xll.ohTrigger(RecalcTrigger,Trigger3M)),NA())</f>
        <v>-4.2140906089054688E-3</v>
      </c>
      <c r="L124" s="44">
        <f>IFERROR(_xll.qlIndexFixing(Index6M,$H124,TRUE,_xll.ohTrigger(RecalcTrigger,Trigger6M)),NA())</f>
        <v>-3.0310855777691526E-3</v>
      </c>
      <c r="M124" s="158">
        <f>IFERROR(_xll.qlIndexFixing(ONIndex1M,I124,TRUE,_xll.ohTrigger(RecalcTrigger,Trigger1M)),NA())</f>
        <v>-5.0782219533074269E-3</v>
      </c>
      <c r="N124" s="44">
        <f>IFERROR(_xll.qlIndexFixing(ONIndex3M,I124,TRUE,_xll.ohTrigger(RecalcTrigger,Trigger3M)),NA())</f>
        <v>-4.3720518007939191E-3</v>
      </c>
      <c r="O124" s="159">
        <f>IFERROR(_xll.qlIndexFixing(ONIndex6M,I124,TRUE,_xll.ohTrigger(RecalcTrigger,Trigger6M)),NA())</f>
        <v>-3.0585715101416611E-3</v>
      </c>
    </row>
    <row r="125" spans="2:15" x14ac:dyDescent="0.2">
      <c r="B125" s="39" t="s">
        <v>17</v>
      </c>
      <c r="D125" s="42">
        <f>_xll.qlCalendarAdvance(Calendar,$D124,B125,"f",FALSE)</f>
        <v>42520</v>
      </c>
      <c r="E125" s="153">
        <f>_xll.qlInterestRateIndexValueDate(IndexON,D125)</f>
        <v>42521</v>
      </c>
      <c r="F125" s="168">
        <f>IFERROR(_xll.qlIndexFixing(IndexON,D125,TRUE,_xll.ohTrigger(RecalcTrigger,TriggerON)),NA())</f>
        <v>-4.6298524480636871E-3</v>
      </c>
      <c r="H125" s="42">
        <f>_xll.qlCalendarAdvance(Calendar,$H124,B125,"f",FALSE)</f>
        <v>42517</v>
      </c>
      <c r="I125" s="153">
        <f>_xll.qlInterestRateIndexValueDate(Index1M,$H125)</f>
        <v>42521</v>
      </c>
      <c r="J125" s="158">
        <f>IFERROR(_xll.qlIndexFixing(Index1M,$H125,TRUE,_xll.ohTrigger(RecalcTrigger,Trigger1M)),NA())</f>
        <v>-5.0823037274354554E-3</v>
      </c>
      <c r="K125" s="44">
        <f>IFERROR(_xll.qlIndexFixing(Index3M,H125,TRUE,_xll.ohTrigger(RecalcTrigger,Trigger3M)),NA())</f>
        <v>-4.2102965358093367E-3</v>
      </c>
      <c r="L125" s="44">
        <f>IFERROR(_xll.qlIndexFixing(Index6M,$H125,TRUE,_xll.ohTrigger(RecalcTrigger,Trigger6M)),NA())</f>
        <v>-3.0309947327989044E-3</v>
      </c>
      <c r="M125" s="158">
        <f>IFERROR(_xll.qlIndexFixing(ONIndex1M,I125,TRUE,_xll.ohTrigger(RecalcTrigger,Trigger1M)),NA())</f>
        <v>-5.0789370859405381E-3</v>
      </c>
      <c r="N125" s="44">
        <f>IFERROR(_xll.qlIndexFixing(ONIndex3M,I125,TRUE,_xll.ohTrigger(RecalcTrigger,Trigger3M)),NA())</f>
        <v>-4.3707656567226749E-3</v>
      </c>
      <c r="O125" s="159">
        <f>IFERROR(_xll.qlIndexFixing(ONIndex6M,I125,TRUE,_xll.ohTrigger(RecalcTrigger,Trigger6M)),NA())</f>
        <v>-3.0617540701971535E-3</v>
      </c>
    </row>
    <row r="126" spans="2:15" x14ac:dyDescent="0.2">
      <c r="B126" s="39" t="s">
        <v>17</v>
      </c>
      <c r="D126" s="42">
        <f>_xll.qlCalendarAdvance(Calendar,$D125,B126,"f",FALSE)</f>
        <v>42521</v>
      </c>
      <c r="E126" s="153">
        <f>_xll.qlInterestRateIndexValueDate(IndexON,D126)</f>
        <v>42522</v>
      </c>
      <c r="F126" s="168">
        <f>IFERROR(_xll.qlIndexFixing(IndexON,D126,TRUE,_xll.ohTrigger(RecalcTrigger,TriggerON)),NA())</f>
        <v>-4.621547116241409E-3</v>
      </c>
      <c r="H126" s="42">
        <f>_xll.qlCalendarAdvance(Calendar,$H125,B126,"f",FALSE)</f>
        <v>42520</v>
      </c>
      <c r="I126" s="153">
        <f>_xll.qlInterestRateIndexValueDate(Index1M,$H126)</f>
        <v>42522</v>
      </c>
      <c r="J126" s="158">
        <f>IFERROR(_xll.qlIndexFixing(Index1M,$H126,TRUE,_xll.ohTrigger(RecalcTrigger,Trigger1M)),NA())</f>
        <v>-5.0825166104853103E-3</v>
      </c>
      <c r="K126" s="44">
        <f>IFERROR(_xll.qlIndexFixing(Index3M,H126,TRUE,_xll.ohTrigger(RecalcTrigger,Trigger3M)),NA())</f>
        <v>-4.2064651686023616E-3</v>
      </c>
      <c r="L126" s="44">
        <f>IFERROR(_xll.qlIndexFixing(Index6M,$H126,TRUE,_xll.ohTrigger(RecalcTrigger,Trigger6M)),NA())</f>
        <v>-3.028985684842929E-3</v>
      </c>
      <c r="M126" s="158">
        <f>IFERROR(_xll.qlIndexFixing(ONIndex1M,I126,TRUE,_xll.ohTrigger(RecalcTrigger,Trigger1M)),NA())</f>
        <v>-5.0801716698156696E-3</v>
      </c>
      <c r="N126" s="44">
        <f>IFERROR(_xll.qlIndexFixing(ONIndex3M,I126,TRUE,_xll.ohTrigger(RecalcTrigger,Trigger3M)),NA())</f>
        <v>-4.3675223710026856E-3</v>
      </c>
      <c r="O126" s="159">
        <f>IFERROR(_xll.qlIndexFixing(ONIndex6M,I126,TRUE,_xll.ohTrigger(RecalcTrigger,Trigger6M)),NA())</f>
        <v>-3.0679006606337822E-3</v>
      </c>
    </row>
    <row r="127" spans="2:15" x14ac:dyDescent="0.2">
      <c r="B127" s="39" t="s">
        <v>17</v>
      </c>
      <c r="D127" s="42">
        <f>_xll.qlCalendarAdvance(Calendar,$D126,B127,"f",FALSE)</f>
        <v>42522</v>
      </c>
      <c r="E127" s="153">
        <f>_xll.qlInterestRateIndexValueDate(IndexON,D127)</f>
        <v>42523</v>
      </c>
      <c r="F127" s="168">
        <f>IFERROR(_xll.qlIndexFixing(IndexON,D127,TRUE,_xll.ohTrigger(RecalcTrigger,TriggerON)),NA())</f>
        <v>-4.6133666322312195E-3</v>
      </c>
      <c r="H127" s="42">
        <f>_xll.qlCalendarAdvance(Calendar,$H126,B127,"f",FALSE)</f>
        <v>42521</v>
      </c>
      <c r="I127" s="153">
        <f>_xll.qlInterestRateIndexValueDate(Index1M,$H127)</f>
        <v>42523</v>
      </c>
      <c r="J127" s="158">
        <f>IFERROR(_xll.qlIndexFixing(Index1M,$H127,TRUE,_xll.ohTrigger(RecalcTrigger,Trigger1M)),NA())</f>
        <v>-5.0825669552494179E-3</v>
      </c>
      <c r="K127" s="44">
        <f>IFERROR(_xll.qlIndexFixing(Index3M,H127,TRUE,_xll.ohTrigger(RecalcTrigger,Trigger3M)),NA())</f>
        <v>-4.2025984534317003E-3</v>
      </c>
      <c r="L127" s="44">
        <f>IFERROR(_xll.qlIndexFixing(Index6M,$H127,TRUE,_xll.ohTrigger(RecalcTrigger,Trigger6M)),NA())</f>
        <v>-3.0269193381321411E-3</v>
      </c>
      <c r="M127" s="158">
        <f>IFERROR(_xll.qlIndexFixing(ONIndex1M,I127,TRUE,_xll.ohTrigger(RecalcTrigger,Trigger1M)),NA())</f>
        <v>-5.0814256447795358E-3</v>
      </c>
      <c r="N127" s="44">
        <f>IFERROR(_xll.qlIndexFixing(ONIndex3M,I127,TRUE,_xll.ohTrigger(RecalcTrigger,Trigger3M)),NA())</f>
        <v>-4.3637670515472848E-3</v>
      </c>
      <c r="O127" s="159">
        <f>IFERROR(_xll.qlIndexFixing(ONIndex6M,I127,TRUE,_xll.ohTrigger(RecalcTrigger,Trigger6M)),NA())</f>
        <v>-3.0739071556151742E-3</v>
      </c>
    </row>
    <row r="128" spans="2:15" x14ac:dyDescent="0.2">
      <c r="B128" s="39" t="s">
        <v>17</v>
      </c>
      <c r="D128" s="42">
        <f>_xll.qlCalendarAdvance(Calendar,$D127,B128,"f",FALSE)</f>
        <v>42523</v>
      </c>
      <c r="E128" s="153">
        <f>_xll.qlInterestRateIndexValueDate(IndexON,D128)</f>
        <v>42524</v>
      </c>
      <c r="F128" s="168">
        <f>IFERROR(_xll.qlIndexFixing(IndexON,D128,TRUE,_xll.ohTrigger(RecalcTrigger,TriggerON)),NA())</f>
        <v>-4.5975905491379976E-3</v>
      </c>
      <c r="H128" s="42">
        <f>_xll.qlCalendarAdvance(Calendar,$H127,B128,"f",FALSE)</f>
        <v>42522</v>
      </c>
      <c r="I128" s="153">
        <f>_xll.qlInterestRateIndexValueDate(Index1M,$H128)</f>
        <v>42524</v>
      </c>
      <c r="J128" s="158">
        <f>IFERROR(_xll.qlIndexFixing(Index1M,$H128,TRUE,_xll.ohTrigger(RecalcTrigger,Trigger1M)),NA())</f>
        <v>-5.0827557561309196E-3</v>
      </c>
      <c r="K128" s="44">
        <f>IFERROR(_xll.qlIndexFixing(Index3M,H128,TRUE,_xll.ohTrigger(RecalcTrigger,Trigger3M)),NA())</f>
        <v>-4.1944855736536857E-3</v>
      </c>
      <c r="L128" s="44">
        <f>IFERROR(_xll.qlIndexFixing(Index6M,$H128,TRUE,_xll.ohTrigger(RecalcTrigger,Trigger6M)),NA())</f>
        <v>-3.020823224864402E-3</v>
      </c>
      <c r="M128" s="158">
        <f>IFERROR(_xll.qlIndexFixing(ONIndex1M,I128,TRUE,_xll.ohTrigger(RecalcTrigger,Trigger1M)),NA())</f>
        <v>-5.0819547914260355E-3</v>
      </c>
      <c r="N128" s="44">
        <f>IFERROR(_xll.qlIndexFixing(ONIndex3M,I128,TRUE,_xll.ohTrigger(RecalcTrigger,Trigger3M)),NA())</f>
        <v>-4.3615538930108499E-3</v>
      </c>
      <c r="O128" s="159">
        <f>IFERROR(_xll.qlIndexFixing(ONIndex6M,I128,TRUE,_xll.ohTrigger(RecalcTrigger,Trigger6M)),NA())</f>
        <v>-3.0768011382686922E-3</v>
      </c>
    </row>
    <row r="129" spans="2:15" x14ac:dyDescent="0.2">
      <c r="B129" s="39" t="s">
        <v>17</v>
      </c>
      <c r="D129" s="42">
        <f>_xll.qlCalendarAdvance(Calendar,$D128,B129,"f",FALSE)</f>
        <v>42524</v>
      </c>
      <c r="E129" s="153">
        <f>_xll.qlInterestRateIndexValueDate(IndexON,D129)</f>
        <v>42527</v>
      </c>
      <c r="F129" s="168">
        <f>IFERROR(_xll.qlIndexFixing(IndexON,D129,TRUE,_xll.ohTrigger(RecalcTrigger,TriggerON)),NA())</f>
        <v>-4.5825755032247173E-3</v>
      </c>
      <c r="H129" s="42">
        <f>_xll.qlCalendarAdvance(Calendar,$H128,B129,"f",FALSE)</f>
        <v>42523</v>
      </c>
      <c r="I129" s="153">
        <f>_xll.qlInterestRateIndexValueDate(Index1M,$H129)</f>
        <v>42527</v>
      </c>
      <c r="J129" s="158">
        <f>IFERROR(_xll.qlIndexFixing(Index1M,$H129,TRUE,_xll.ohTrigger(RecalcTrigger,Trigger1M)),NA())</f>
        <v>-5.0830232958256616E-3</v>
      </c>
      <c r="K129" s="44">
        <f>IFERROR(_xll.qlIndexFixing(Index3M,H129,TRUE,_xll.ohTrigger(RecalcTrigger,Trigger3M)),NA())</f>
        <v>-4.1868170362972983E-3</v>
      </c>
      <c r="L129" s="44">
        <f>IFERROR(_xll.qlIndexFixing(Index6M,$H129,TRUE,_xll.ohTrigger(RecalcTrigger,Trigger6M)),NA())</f>
        <v>-3.0180817700218156E-3</v>
      </c>
      <c r="M129" s="158">
        <f>IFERROR(_xll.qlIndexFixing(ONIndex1M,I129,TRUE,_xll.ohTrigger(RecalcTrigger,Trigger1M)),NA())</f>
        <v>-5.0824467408272511E-3</v>
      </c>
      <c r="N129" s="44">
        <f>IFERROR(_xll.qlIndexFixing(ONIndex3M,I129,TRUE,_xll.ohTrigger(RecalcTrigger,Trigger3M)),NA())</f>
        <v>-4.359155331661313E-3</v>
      </c>
      <c r="O129" s="159">
        <f>IFERROR(_xll.qlIndexFixing(ONIndex6M,I129,TRUE,_xll.ohTrigger(RecalcTrigger,Trigger6M)),NA())</f>
        <v>-3.0796374052899367E-3</v>
      </c>
    </row>
    <row r="130" spans="2:15" x14ac:dyDescent="0.2">
      <c r="B130" s="39" t="s">
        <v>17</v>
      </c>
      <c r="D130" s="42">
        <f>_xll.qlCalendarAdvance(Calendar,$D129,B130,"f",FALSE)</f>
        <v>42527</v>
      </c>
      <c r="E130" s="153">
        <f>_xll.qlInterestRateIndexValueDate(IndexON,D130)</f>
        <v>42528</v>
      </c>
      <c r="F130" s="168">
        <f>IFERROR(_xll.qlIndexFixing(IndexON,D130,TRUE,_xll.ohTrigger(RecalcTrigger,TriggerON)),NA())</f>
        <v>-4.5753604226517197E-3</v>
      </c>
      <c r="H130" s="42">
        <f>_xll.qlCalendarAdvance(Calendar,$H129,B130,"f",FALSE)</f>
        <v>42524</v>
      </c>
      <c r="I130" s="153">
        <f>_xll.qlInterestRateIndexValueDate(Index1M,$H130)</f>
        <v>42528</v>
      </c>
      <c r="J130" s="158">
        <f>IFERROR(_xll.qlIndexFixing(Index1M,$H130,TRUE,_xll.ohTrigger(RecalcTrigger,Trigger1M)),NA())</f>
        <v>-5.0830130869186085E-3</v>
      </c>
      <c r="K130" s="44">
        <f>IFERROR(_xll.qlIndexFixing(Index3M,H130,TRUE,_xll.ohTrigger(RecalcTrigger,Trigger3M)),NA())</f>
        <v>-4.1828027737584005E-3</v>
      </c>
      <c r="L130" s="44">
        <f>IFERROR(_xll.qlIndexFixing(Index6M,$H130,TRUE,_xll.ohTrigger(RecalcTrigger,Trigger6M)),NA())</f>
        <v>-3.015730360377551E-3</v>
      </c>
      <c r="M130" s="158">
        <f>IFERROR(_xll.qlIndexFixing(ONIndex1M,I130,TRUE,_xll.ohTrigger(RecalcTrigger,Trigger1M)),NA())</f>
        <v>-5.0829014930231509E-3</v>
      </c>
      <c r="N130" s="44">
        <f>IFERROR(_xll.qlIndexFixing(ONIndex3M,I130,TRUE,_xll.ohTrigger(RecalcTrigger,Trigger3M)),NA())</f>
        <v>-4.3565713674187379E-3</v>
      </c>
      <c r="O130" s="159">
        <f>IFERROR(_xll.qlIndexFixing(ONIndex6M,I130,TRUE,_xll.ohTrigger(RecalcTrigger,Trigger6M)),NA())</f>
        <v>-3.0824159569187159E-3</v>
      </c>
    </row>
    <row r="131" spans="2:15" x14ac:dyDescent="0.2">
      <c r="B131" s="39" t="s">
        <v>17</v>
      </c>
      <c r="D131" s="42">
        <f>_xll.qlCalendarAdvance(Calendar,$D130,B131,"f",FALSE)</f>
        <v>42528</v>
      </c>
      <c r="E131" s="153">
        <f>_xll.qlInterestRateIndexValueDate(IndexON,D131)</f>
        <v>42529</v>
      </c>
      <c r="F131" s="168">
        <f>IFERROR(_xll.qlIndexFixing(IndexON,D131,TRUE,_xll.ohTrigger(RecalcTrigger,TriggerON)),NA())</f>
        <v>-4.5683384228700774E-3</v>
      </c>
      <c r="H131" s="42">
        <f>_xll.qlCalendarAdvance(Calendar,$H130,B131,"f",FALSE)</f>
        <v>42527</v>
      </c>
      <c r="I131" s="153">
        <f>_xll.qlInterestRateIndexValueDate(Index1M,$H131)</f>
        <v>42529</v>
      </c>
      <c r="J131" s="158">
        <f>IFERROR(_xll.qlIndexFixing(Index1M,$H131,TRUE,_xll.ohTrigger(RecalcTrigger,Trigger1M)),NA())</f>
        <v>-5.0829656960194036E-3</v>
      </c>
      <c r="K131" s="44">
        <f>IFERROR(_xll.qlIndexFixing(Index3M,H131,TRUE,_xll.ohTrigger(RecalcTrigger,Trigger3M)),NA())</f>
        <v>-4.1787648402864634E-3</v>
      </c>
      <c r="L131" s="44">
        <f>IFERROR(_xll.qlIndexFixing(Index6M,$H131,TRUE,_xll.ohTrigger(RecalcTrigger,Trigger6M)),NA())</f>
        <v>-3.0133225547518496E-3</v>
      </c>
      <c r="M131" s="158">
        <f>IFERROR(_xll.qlIndexFixing(ONIndex1M,I131,TRUE,_xll.ohTrigger(RecalcTrigger,Trigger1M)),NA())</f>
        <v>-5.083615218461901E-3</v>
      </c>
      <c r="N131" s="44">
        <f>IFERROR(_xll.qlIndexFixing(ONIndex3M,I131,TRUE,_xll.ohTrigger(RecalcTrigger,Trigger3M)),NA())</f>
        <v>-4.3507328479908125E-3</v>
      </c>
      <c r="O131" s="159">
        <f>IFERROR(_xll.qlIndexFixing(ONIndex6M,I131,TRUE,_xll.ohTrigger(RecalcTrigger,Trigger6M)),NA())</f>
        <v>-3.0877541907070594E-3</v>
      </c>
    </row>
    <row r="132" spans="2:15" x14ac:dyDescent="0.2">
      <c r="B132" s="39" t="s">
        <v>17</v>
      </c>
      <c r="D132" s="42">
        <f>_xll.qlCalendarAdvance(Calendar,$D131,B132,"f",FALSE)</f>
        <v>42529</v>
      </c>
      <c r="E132" s="153">
        <f>_xll.qlInterestRateIndexValueDate(IndexON,D132)</f>
        <v>42530</v>
      </c>
      <c r="F132" s="168">
        <f>IFERROR(_xll.qlIndexFixing(IndexON,D132,TRUE,_xll.ohTrigger(RecalcTrigger,TriggerON)),NA())</f>
        <v>-4.5615095039597264E-3</v>
      </c>
      <c r="H132" s="42">
        <f>_xll.qlCalendarAdvance(Calendar,$H131,B132,"f",FALSE)</f>
        <v>42528</v>
      </c>
      <c r="I132" s="153">
        <f>_xll.qlInterestRateIndexValueDate(Index1M,$H132)</f>
        <v>42530</v>
      </c>
      <c r="J132" s="158">
        <f>IFERROR(_xll.qlIndexFixing(Index1M,$H132,TRUE,_xll.ohTrigger(RecalcTrigger,Trigger1M)),NA())</f>
        <v>-5.0824954949092727E-3</v>
      </c>
      <c r="K132" s="44">
        <f>IFERROR(_xll.qlIndexFixing(Index3M,H132,TRUE,_xll.ohTrigger(RecalcTrigger,Trigger3M)),NA())</f>
        <v>-4.174705182077733E-3</v>
      </c>
      <c r="L132" s="44">
        <f>IFERROR(_xll.qlIndexFixing(Index6M,$H132,TRUE,_xll.ohTrigger(RecalcTrigger,Trigger6M)),NA())</f>
        <v>-3.0108585586721102E-3</v>
      </c>
      <c r="M132" s="158">
        <f>IFERROR(_xll.qlIndexFixing(ONIndex1M,I132,TRUE,_xll.ohTrigger(RecalcTrigger,Trigger1M)),NA())</f>
        <v>-5.0843485295937185E-3</v>
      </c>
      <c r="N132" s="44">
        <f>IFERROR(_xll.qlIndexFixing(ONIndex3M,I132,TRUE,_xll.ohTrigger(RecalcTrigger,Trigger3M)),NA())</f>
        <v>-4.3443814813981518E-3</v>
      </c>
      <c r="O132" s="159">
        <f>IFERROR(_xll.qlIndexFixing(ONIndex6M,I132,TRUE,_xll.ohTrigger(RecalcTrigger,Trigger6M)),NA())</f>
        <v>-3.0929530082302037E-3</v>
      </c>
    </row>
    <row r="133" spans="2:15" x14ac:dyDescent="0.2">
      <c r="B133" s="39" t="s">
        <v>17</v>
      </c>
      <c r="D133" s="42">
        <f>_xll.qlCalendarAdvance(Calendar,$D132,B133,"f",FALSE)</f>
        <v>42530</v>
      </c>
      <c r="E133" s="153">
        <f>_xll.qlInterestRateIndexValueDate(IndexON,D133)</f>
        <v>42531</v>
      </c>
      <c r="F133" s="168">
        <f>IFERROR(_xll.qlIndexFixing(IndexON,D133,TRUE,_xll.ohTrigger(RecalcTrigger,TriggerON)),NA())</f>
        <v>-4.5484377997340175E-3</v>
      </c>
      <c r="H133" s="42">
        <f>_xll.qlCalendarAdvance(Calendar,$H132,B133,"f",FALSE)</f>
        <v>42529</v>
      </c>
      <c r="I133" s="153">
        <f>_xll.qlInterestRateIndexValueDate(Index1M,$H133)</f>
        <v>42531</v>
      </c>
      <c r="J133" s="158">
        <f>IFERROR(_xll.qlIndexFixing(Index1M,$H133,TRUE,_xll.ohTrigger(RecalcTrigger,Trigger1M)),NA())</f>
        <v>-5.0825541596468968E-3</v>
      </c>
      <c r="K133" s="44">
        <f>IFERROR(_xll.qlIndexFixing(Index3M,H133,TRUE,_xll.ohTrigger(RecalcTrigger,Trigger3M)),NA())</f>
        <v>-4.1663568811622677E-3</v>
      </c>
      <c r="L133" s="44">
        <f>IFERROR(_xll.qlIndexFixing(Index6M,$H133,TRUE,_xll.ohTrigger(RecalcTrigger,Trigger6M)),NA())</f>
        <v>-3.0039813410955014E-3</v>
      </c>
      <c r="M133" s="158">
        <f>IFERROR(_xll.qlIndexFixing(ONIndex1M,I133,TRUE,_xll.ohTrigger(RecalcTrigger,Trigger1M)),NA())</f>
        <v>-5.0846172956031666E-3</v>
      </c>
      <c r="N133" s="44">
        <f>IFERROR(_xll.qlIndexFixing(ONIndex3M,I133,TRUE,_xll.ohTrigger(RecalcTrigger,Trigger3M)),NA())</f>
        <v>-4.3408705026104499E-3</v>
      </c>
      <c r="O133" s="159">
        <f>IFERROR(_xll.qlIndexFixing(ONIndex6M,I133,TRUE,_xll.ohTrigger(RecalcTrigger,Trigger6M)),NA())</f>
        <v>-3.0954429822571683E-3</v>
      </c>
    </row>
    <row r="134" spans="2:15" x14ac:dyDescent="0.2">
      <c r="B134" s="39" t="s">
        <v>17</v>
      </c>
      <c r="D134" s="42">
        <f>_xll.qlCalendarAdvance(Calendar,$D133,B134,"f",FALSE)</f>
        <v>42531</v>
      </c>
      <c r="E134" s="153">
        <f>_xll.qlInterestRateIndexValueDate(IndexON,D134)</f>
        <v>42534</v>
      </c>
      <c r="F134" s="168">
        <f>IFERROR(_xll.qlIndexFixing(IndexON,D134,TRUE,_xll.ohTrigger(RecalcTrigger,TriggerON)),NA())</f>
        <v>-4.5361246353925466E-3</v>
      </c>
      <c r="H134" s="42">
        <f>_xll.qlCalendarAdvance(Calendar,$H133,B134,"f",FALSE)</f>
        <v>42530</v>
      </c>
      <c r="I134" s="153">
        <f>_xll.qlInterestRateIndexValueDate(Index1M,$H134)</f>
        <v>42534</v>
      </c>
      <c r="J134" s="158">
        <f>IFERROR(_xll.qlIndexFixing(Index1M,$H134,TRUE,_xll.ohTrigger(RecalcTrigger,Trigger1M)),NA())</f>
        <v>-5.0821710116277785E-3</v>
      </c>
      <c r="K134" s="44">
        <f>IFERROR(_xll.qlIndexFixing(Index3M,H134,TRUE,_xll.ohTrigger(RecalcTrigger,Trigger3M)),NA())</f>
        <v>-4.1582882261043848E-3</v>
      </c>
      <c r="L134" s="44">
        <f>IFERROR(_xll.qlIndexFixing(Index6M,$H134,TRUE,_xll.ohTrigger(RecalcTrigger,Trigger6M)),NA())</f>
        <v>-3.0004447801984615E-3</v>
      </c>
      <c r="M134" s="158">
        <f>IFERROR(_xll.qlIndexFixing(ONIndex1M,I134,TRUE,_xll.ohTrigger(RecalcTrigger,Trigger1M)),NA())</f>
        <v>-5.0848488644872347E-3</v>
      </c>
      <c r="N134" s="44">
        <f>IFERROR(_xll.qlIndexFixing(ONIndex3M,I134,TRUE,_xll.ohTrigger(RecalcTrigger,Trigger3M)),NA())</f>
        <v>-4.3371741210096459E-3</v>
      </c>
      <c r="O134" s="159">
        <f>IFERROR(_xll.qlIndexFixing(ONIndex6M,I134,TRUE,_xll.ohTrigger(RecalcTrigger,Trigger6M)),NA())</f>
        <v>-3.0978752409316357E-3</v>
      </c>
    </row>
    <row r="135" spans="2:15" x14ac:dyDescent="0.2">
      <c r="B135" s="39" t="s">
        <v>17</v>
      </c>
      <c r="D135" s="42">
        <f>_xll.qlCalendarAdvance(Calendar,$D134,B135,"f",FALSE)</f>
        <v>42534</v>
      </c>
      <c r="E135" s="153">
        <f>_xll.qlInterestRateIndexValueDate(IndexON,D135)</f>
        <v>42535</v>
      </c>
      <c r="F135" s="168">
        <f>IFERROR(_xll.qlIndexFixing(IndexON,D135,TRUE,_xll.ohTrigger(RecalcTrigger,TriggerON)),NA())</f>
        <v>-4.5302611203590359E-3</v>
      </c>
      <c r="H135" s="42">
        <f>_xll.qlCalendarAdvance(Calendar,$H134,B135,"f",FALSE)</f>
        <v>42531</v>
      </c>
      <c r="I135" s="153">
        <f>_xll.qlInterestRateIndexValueDate(Index1M,$H135)</f>
        <v>42535</v>
      </c>
      <c r="J135" s="158">
        <f>IFERROR(_xll.qlIndexFixing(Index1M,$H135,TRUE,_xll.ohTrigger(RecalcTrigger,Trigger1M)),NA())</f>
        <v>-5.081900528758343E-3</v>
      </c>
      <c r="K135" s="44">
        <f>IFERROR(_xll.qlIndexFixing(Index3M,H135,TRUE,_xll.ohTrigger(RecalcTrigger,Trigger3M)),NA())</f>
        <v>-4.1541491374512589E-3</v>
      </c>
      <c r="L135" s="44">
        <f>IFERROR(_xll.qlIndexFixing(Index6M,$H135,TRUE,_xll.ohTrigger(RecalcTrigger,Trigger6M)),NA())</f>
        <v>-2.9977029146070599E-3</v>
      </c>
      <c r="M135" s="158">
        <f>IFERROR(_xll.qlIndexFixing(ONIndex1M,I135,TRUE,_xll.ohTrigger(RecalcTrigger,Trigger1M)),NA())</f>
        <v>-5.085043236205955E-3</v>
      </c>
      <c r="N135" s="44">
        <f>IFERROR(_xll.qlIndexFixing(ONIndex3M,I135,TRUE,_xll.ohTrigger(RecalcTrigger,Trigger3M)),NA())</f>
        <v>-4.3333222106589631E-3</v>
      </c>
      <c r="O135" s="159">
        <f>IFERROR(_xll.qlIndexFixing(ONIndex6M,I135,TRUE,_xll.ohTrigger(RecalcTrigger,Trigger6M)),NA())</f>
        <v>-3.1002497839738297E-3</v>
      </c>
    </row>
    <row r="136" spans="2:15" x14ac:dyDescent="0.2">
      <c r="B136" s="39" t="s">
        <v>17</v>
      </c>
      <c r="D136" s="42">
        <f>_xll.qlCalendarAdvance(Calendar,$D135,B136,"f",FALSE)</f>
        <v>42535</v>
      </c>
      <c r="E136" s="153">
        <f>_xll.qlInterestRateIndexValueDate(IndexON,D136)</f>
        <v>42536</v>
      </c>
      <c r="F136" s="168">
        <f>IFERROR(_xll.qlIndexFixing(IndexON,D136,TRUE,_xll.ohTrigger(RecalcTrigger,TriggerON)),NA())</f>
        <v>-4.5245906859969764E-3</v>
      </c>
      <c r="H136" s="42">
        <f>_xll.qlCalendarAdvance(Calendar,$H135,B136,"f",FALSE)</f>
        <v>42534</v>
      </c>
      <c r="I136" s="153">
        <f>_xll.qlInterestRateIndexValueDate(Index1M,$H136)</f>
        <v>42536</v>
      </c>
      <c r="J136" s="158">
        <f>IFERROR(_xll.qlIndexFixing(Index1M,$H136,TRUE,_xll.ohTrigger(RecalcTrigger,Trigger1M)),NA())</f>
        <v>-5.081592863888762E-3</v>
      </c>
      <c r="K136" s="44">
        <f>IFERROR(_xll.qlIndexFixing(Index3M,H136,TRUE,_xll.ohTrigger(RecalcTrigger,Trigger3M)),NA())</f>
        <v>-4.1500000014117328E-3</v>
      </c>
      <c r="L136" s="44">
        <f>IFERROR(_xll.qlIndexFixing(Index6M,$H136,TRUE,_xll.ohTrigger(RecalcTrigger,Trigger6M)),NA())</f>
        <v>-2.9949060916414872E-3</v>
      </c>
      <c r="M136" s="158">
        <f>IFERROR(_xll.qlIndexFixing(ONIndex1M,I136,TRUE,_xll.ohTrigger(RecalcTrigger,Trigger1M)),NA())</f>
        <v>-5.0852361546471769E-3</v>
      </c>
      <c r="N136" s="44">
        <f>IFERROR(_xll.qlIndexFixing(ONIndex3M,I136,TRUE,_xll.ohTrigger(RecalcTrigger,Trigger3M)),NA())</f>
        <v>-4.325486145622115E-3</v>
      </c>
      <c r="O136" s="159">
        <f>IFERROR(_xll.qlIndexFixing(ONIndex6M,I136,TRUE,_xll.ohTrigger(RecalcTrigger,Trigger6M)),NA())</f>
        <v>-3.104779707983063E-3</v>
      </c>
    </row>
    <row r="137" spans="2:15" x14ac:dyDescent="0.2">
      <c r="B137" s="39" t="s">
        <v>17</v>
      </c>
      <c r="D137" s="42">
        <f>_xll.qlCalendarAdvance(Calendar,$D136,B137,"f",FALSE)</f>
        <v>42536</v>
      </c>
      <c r="E137" s="153">
        <f>_xll.qlInterestRateIndexValueDate(IndexON,D137)</f>
        <v>42537</v>
      </c>
      <c r="F137" s="168">
        <f>IFERROR(_xll.qlIndexFixing(IndexON,D137,TRUE,_xll.ohTrigger(RecalcTrigger,TriggerON)),NA())</f>
        <v>-4.5191133324662403E-3</v>
      </c>
      <c r="H137" s="42">
        <f>_xll.qlCalendarAdvance(Calendar,$H136,B137,"f",FALSE)</f>
        <v>42535</v>
      </c>
      <c r="I137" s="153">
        <f>_xll.qlInterestRateIndexValueDate(Index1M,$H137)</f>
        <v>42537</v>
      </c>
      <c r="J137" s="158">
        <f>IFERROR(_xll.qlIndexFixing(Index1M,$H137,TRUE,_xll.ohTrigger(RecalcTrigger,Trigger1M)),NA())</f>
        <v>-5.0806021682313351E-3</v>
      </c>
      <c r="K137" s="44">
        <f>IFERROR(_xll.qlIndexFixing(Index3M,H137,TRUE,_xll.ohTrigger(RecalcTrigger,Trigger3M)),NA())</f>
        <v>-4.145842747170443E-3</v>
      </c>
      <c r="L137" s="44">
        <f>IFERROR(_xll.qlIndexFixing(Index6M,$H137,TRUE,_xll.ohTrigger(RecalcTrigger,Trigger6M)),NA())</f>
        <v>-2.9920545168009684E-3</v>
      </c>
      <c r="M137" s="158">
        <f>IFERROR(_xll.qlIndexFixing(ONIndex1M,I137,TRUE,_xll.ohTrigger(RecalcTrigger,Trigger1M)),NA())</f>
        <v>-5.0854487504681245E-3</v>
      </c>
      <c r="N137" s="44">
        <f>IFERROR(_xll.qlIndexFixing(ONIndex3M,I137,TRUE,_xll.ohTrigger(RecalcTrigger,Trigger3M)),NA())</f>
        <v>-4.3177335029742636E-3</v>
      </c>
      <c r="O137" s="159">
        <f>IFERROR(_xll.qlIndexFixing(ONIndex6M,I137,TRUE,_xll.ohTrigger(RecalcTrigger,Trigger6M)),NA())</f>
        <v>-3.1091708014185926E-3</v>
      </c>
    </row>
    <row r="138" spans="2:15" x14ac:dyDescent="0.2">
      <c r="B138" s="39" t="s">
        <v>17</v>
      </c>
      <c r="D138" s="42">
        <f>_xll.qlCalendarAdvance(Calendar,$D137,B138,"f",FALSE)</f>
        <v>42537</v>
      </c>
      <c r="E138" s="153">
        <f>_xll.qlInterestRateIndexValueDate(IndexON,D138)</f>
        <v>42538</v>
      </c>
      <c r="F138" s="168">
        <f>IFERROR(_xll.qlIndexFixing(IndexON,D138,TRUE,_xll.ohTrigger(RecalcTrigger,TriggerON)),NA())</f>
        <v>-4.5087457581738377E-3</v>
      </c>
      <c r="H138" s="42">
        <f>_xll.qlCalendarAdvance(Calendar,$H137,B138,"f",FALSE)</f>
        <v>42536</v>
      </c>
      <c r="I138" s="153">
        <f>_xll.qlInterestRateIndexValueDate(Index1M,$H138)</f>
        <v>42538</v>
      </c>
      <c r="J138" s="158">
        <f>IFERROR(_xll.qlIndexFixing(Index1M,$H138,TRUE,_xll.ohTrigger(RecalcTrigger,Trigger1M)),NA())</f>
        <v>-5.0805306710805147E-3</v>
      </c>
      <c r="K138" s="44">
        <f>IFERROR(_xll.qlIndexFixing(Index3M,H138,TRUE,_xll.ohTrigger(RecalcTrigger,Trigger3M)),NA())</f>
        <v>-4.1373652084240138E-3</v>
      </c>
      <c r="L138" s="44">
        <f>IFERROR(_xll.qlIndexFixing(Index6M,$H138,TRUE,_xll.ohTrigger(RecalcTrigger,Trigger6M)),NA())</f>
        <v>-2.9844252590604603E-3</v>
      </c>
      <c r="M138" s="158">
        <f>IFERROR(_xll.qlIndexFixing(ONIndex1M,I138,TRUE,_xll.ohTrigger(RecalcTrigger,Trigger1M)),NA())</f>
        <v>-5.0854571360003931E-3</v>
      </c>
      <c r="N138" s="44">
        <f>IFERROR(_xll.qlIndexFixing(ONIndex3M,I138,TRUE,_xll.ohTrigger(RecalcTrigger,Trigger3M)),NA())</f>
        <v>-4.3138209336657241E-3</v>
      </c>
      <c r="O138" s="159">
        <f>IFERROR(_xll.qlIndexFixing(ONIndex6M,I138,TRUE,_xll.ohTrigger(RecalcTrigger,Trigger6M)),NA())</f>
        <v>-3.1112567670987801E-3</v>
      </c>
    </row>
    <row r="139" spans="2:15" x14ac:dyDescent="0.2">
      <c r="B139" s="39" t="s">
        <v>17</v>
      </c>
      <c r="D139" s="42">
        <f>_xll.qlCalendarAdvance(Calendar,$D138,B139,"f",FALSE)</f>
        <v>42538</v>
      </c>
      <c r="E139" s="153">
        <f>_xll.qlInterestRateIndexValueDate(IndexON,D139)</f>
        <v>42541</v>
      </c>
      <c r="F139" s="168">
        <f>IFERROR(_xll.qlIndexFixing(IndexON,D139,TRUE,_xll.ohTrigger(RecalcTrigger,TriggerON)),NA())</f>
        <v>-4.4991347266565285E-3</v>
      </c>
      <c r="H139" s="42">
        <f>_xll.qlCalendarAdvance(Calendar,$H138,B139,"f",FALSE)</f>
        <v>42537</v>
      </c>
      <c r="I139" s="153">
        <f>_xll.qlInterestRateIndexValueDate(Index1M,$H139)</f>
        <v>42541</v>
      </c>
      <c r="J139" s="158">
        <f>IFERROR(_xll.qlIndexFixing(Index1M,$H139,TRUE,_xll.ohTrigger(RecalcTrigger,Trigger1M)),NA())</f>
        <v>-5.0794968094001192E-3</v>
      </c>
      <c r="K139" s="44">
        <f>IFERROR(_xll.qlIndexFixing(Index3M,H139,TRUE,_xll.ohTrigger(RecalcTrigger,Trigger3M)),NA())</f>
        <v>-4.1291488356759685E-3</v>
      </c>
      <c r="L139" s="44">
        <f>IFERROR(_xll.qlIndexFixing(Index6M,$H139,TRUE,_xll.ohTrigger(RecalcTrigger,Trigger6M)),NA())</f>
        <v>-2.9801048085959414E-3</v>
      </c>
      <c r="M139" s="158">
        <f>IFERROR(_xll.qlIndexFixing(ONIndex1M,I139,TRUE,_xll.ohTrigger(RecalcTrigger,Trigger1M)),NA())</f>
        <v>-5.0854283242873777E-3</v>
      </c>
      <c r="N139" s="44">
        <f>IFERROR(_xll.qlIndexFixing(ONIndex3M,I139,TRUE,_xll.ohTrigger(RecalcTrigger,Trigger3M)),NA())</f>
        <v>-4.3099022074422066E-3</v>
      </c>
      <c r="O139" s="159">
        <f>IFERROR(_xll.qlIndexFixing(ONIndex6M,I139,TRUE,_xll.ohTrigger(RecalcTrigger,Trigger6M)),NA())</f>
        <v>-3.1132850171866622E-3</v>
      </c>
    </row>
    <row r="140" spans="2:15" x14ac:dyDescent="0.2">
      <c r="B140" s="39" t="s">
        <v>17</v>
      </c>
      <c r="D140" s="42">
        <f>_xll.qlCalendarAdvance(Calendar,$D139,B140,"f",FALSE)</f>
        <v>42541</v>
      </c>
      <c r="E140" s="153">
        <f>_xll.qlInterestRateIndexValueDate(IndexON,D140)</f>
        <v>42542</v>
      </c>
      <c r="F140" s="168">
        <f>IFERROR(_xll.qlIndexFixing(IndexON,D140,TRUE,_xll.ohTrigger(RecalcTrigger,TriggerON)),NA())</f>
        <v>-4.4946227774023129E-3</v>
      </c>
      <c r="H140" s="42">
        <f>_xll.qlCalendarAdvance(Calendar,$H139,B140,"f",FALSE)</f>
        <v>42538</v>
      </c>
      <c r="I140" s="153">
        <f>_xll.qlInterestRateIndexValueDate(Index1M,$H140)</f>
        <v>42542</v>
      </c>
      <c r="J140" s="158">
        <f>IFERROR(_xll.qlIndexFixing(Index1M,$H140,TRUE,_xll.ohTrigger(RecalcTrigger,Trigger1M)),NA())</f>
        <v>-5.0789660524483971E-3</v>
      </c>
      <c r="K140" s="44">
        <f>IFERROR(_xll.qlIndexFixing(Index3M,H140,TRUE,_xll.ohTrigger(RecalcTrigger,Trigger3M)),NA())</f>
        <v>-4.1249589464234637E-3</v>
      </c>
      <c r="L140" s="44">
        <f>IFERROR(_xll.qlIndexFixing(Index6M,$H140,TRUE,_xll.ohTrigger(RecalcTrigger,Trigger6M)),NA())</f>
        <v>-2.9769825567795075E-3</v>
      </c>
      <c r="M140" s="158">
        <f>IFERROR(_xll.qlIndexFixing(ONIndex1M,I140,TRUE,_xll.ohTrigger(RecalcTrigger,Trigger1M)),NA())</f>
        <v>-5.0850625642551162E-3</v>
      </c>
      <c r="N140" s="44">
        <f>IFERROR(_xll.qlIndexFixing(ONIndex3M,I140,TRUE,_xll.ohTrigger(RecalcTrigger,Trigger3M)),NA())</f>
        <v>-4.2999975635571452E-3</v>
      </c>
      <c r="O140" s="159">
        <f>IFERROR(_xll.qlIndexFixing(ONIndex6M,I140,TRUE,_xll.ohTrigger(RecalcTrigger,Trigger6M)),NA())</f>
        <v>-3.1180265556685072E-3</v>
      </c>
    </row>
    <row r="141" spans="2:15" x14ac:dyDescent="0.2">
      <c r="B141" s="39" t="s">
        <v>17</v>
      </c>
      <c r="D141" s="42">
        <f>_xll.qlCalendarAdvance(Calendar,$D140,B141,"f",FALSE)</f>
        <v>42542</v>
      </c>
      <c r="E141" s="153">
        <f>_xll.qlInterestRateIndexValueDate(IndexON,D141)</f>
        <v>42543</v>
      </c>
      <c r="F141" s="168">
        <f>IFERROR(_xll.qlIndexFixing(IndexON,D141,TRUE,_xll.ohTrigger(RecalcTrigger,TriggerON)),NA())</f>
        <v>-4.4903039089394525E-3</v>
      </c>
      <c r="H141" s="42">
        <f>_xll.qlCalendarAdvance(Calendar,$H140,B141,"f",FALSE)</f>
        <v>42541</v>
      </c>
      <c r="I141" s="153">
        <f>_xll.qlInterestRateIndexValueDate(Index1M,$H141)</f>
        <v>42543</v>
      </c>
      <c r="J141" s="158">
        <f>IFERROR(_xll.qlIndexFixing(Index1M,$H141,TRUE,_xll.ohTrigger(RecalcTrigger,Trigger1M)),NA())</f>
        <v>-5.0783981134658873E-3</v>
      </c>
      <c r="K141" s="44">
        <f>IFERROR(_xll.qlIndexFixing(Index3M,H141,TRUE,_xll.ohTrigger(RecalcTrigger,Trigger3M)),NA())</f>
        <v>-4.1207622877689632E-3</v>
      </c>
      <c r="L141" s="44">
        <f>IFERROR(_xll.qlIndexFixing(Index6M,$H141,TRUE,_xll.ohTrigger(RecalcTrigger,Trigger6M)),NA())</f>
        <v>-2.9738067860242846E-3</v>
      </c>
      <c r="M141" s="158">
        <f>IFERROR(_xll.qlIndexFixing(ONIndex1M,I141,TRUE,_xll.ohTrigger(RecalcTrigger,Trigger1M)),NA())</f>
        <v>-5.0847263074027538E-3</v>
      </c>
      <c r="N141" s="44">
        <f>IFERROR(_xll.qlIndexFixing(ONIndex3M,I141,TRUE,_xll.ohTrigger(RecalcTrigger,Trigger3M)),NA())</f>
        <v>-4.2902162223601437E-3</v>
      </c>
      <c r="O141" s="159">
        <f>IFERROR(_xll.qlIndexFixing(ONIndex6M,I141,TRUE,_xll.ohTrigger(RecalcTrigger,Trigger6M)),NA())</f>
        <v>-3.1225605357398933E-3</v>
      </c>
    </row>
    <row r="142" spans="2:15" x14ac:dyDescent="0.2">
      <c r="B142" s="39" t="s">
        <v>17</v>
      </c>
      <c r="D142" s="42">
        <f>_xll.qlCalendarAdvance(Calendar,$D141,B142,"f",FALSE)</f>
        <v>42543</v>
      </c>
      <c r="E142" s="153">
        <f>_xll.qlInterestRateIndexValueDate(IndexON,D142)</f>
        <v>42544</v>
      </c>
      <c r="F142" s="168">
        <f>IFERROR(_xll.qlIndexFixing(IndexON,D142,TRUE,_xll.ohTrigger(RecalcTrigger,TriggerON)),NA())</f>
        <v>-4.4803884985966658E-3</v>
      </c>
      <c r="H142" s="42">
        <f>_xll.qlCalendarAdvance(Calendar,$H141,B142,"f",FALSE)</f>
        <v>42542</v>
      </c>
      <c r="I142" s="153">
        <f>_xll.qlInterestRateIndexValueDate(Index1M,$H142)</f>
        <v>42544</v>
      </c>
      <c r="J142" s="158">
        <f>IFERROR(_xll.qlIndexFixing(Index1M,$H142,TRUE,_xll.ohTrigger(RecalcTrigger,Trigger1M)),NA())</f>
        <v>-5.0768869742826017E-3</v>
      </c>
      <c r="K142" s="44">
        <f>IFERROR(_xll.qlIndexFixing(Index3M,H142,TRUE,_xll.ohTrigger(RecalcTrigger,Trigger3M)),NA())</f>
        <v>-4.1165587572852703E-3</v>
      </c>
      <c r="L142" s="44">
        <f>IFERROR(_xll.qlIndexFixing(Index6M,$H142,TRUE,_xll.ohTrigger(RecalcTrigger,Trigger6M)),NA())</f>
        <v>-2.9705777018094038E-3</v>
      </c>
      <c r="M142" s="158">
        <f>IFERROR(_xll.qlIndexFixing(ONIndex1M,I142,TRUE,_xll.ohTrigger(RecalcTrigger,Trigger1M)),NA())</f>
        <v>-5.0844743123779068E-3</v>
      </c>
      <c r="N142" s="44">
        <f>IFERROR(_xll.qlIndexFixing(ONIndex3M,I142,TRUE,_xll.ohTrigger(RecalcTrigger,Trigger3M)),NA())</f>
        <v>-4.2862605545268551E-3</v>
      </c>
      <c r="O142" s="159">
        <f>IFERROR(_xll.qlIndexFixing(ONIndex6M,I142,TRUE,_xll.ohTrigger(RecalcTrigger,Trigger6M)),NA())</f>
        <v>-3.1242424929933676E-3</v>
      </c>
    </row>
    <row r="143" spans="2:15" x14ac:dyDescent="0.2">
      <c r="B143" s="39" t="s">
        <v>17</v>
      </c>
      <c r="D143" s="42">
        <f>_xll.qlCalendarAdvance(Calendar,$D142,B143,"f",FALSE)</f>
        <v>42544</v>
      </c>
      <c r="E143" s="153">
        <f>_xll.qlInterestRateIndexValueDate(IndexON,D143)</f>
        <v>42548</v>
      </c>
      <c r="F143" s="168">
        <f>IFERROR(_xll.qlIndexFixing(IndexON,D143,TRUE,_xll.ohTrigger(RecalcTrigger,TriggerON)),NA())</f>
        <v>-4.4716057798943609E-3</v>
      </c>
      <c r="H143" s="42">
        <f>_xll.qlCalendarAdvance(Calendar,$H142,B143,"f",FALSE)</f>
        <v>42543</v>
      </c>
      <c r="I143" s="153">
        <f>_xll.qlInterestRateIndexValueDate(Index1M,$H143)</f>
        <v>42548</v>
      </c>
      <c r="J143" s="158">
        <f>IFERROR(_xll.qlIndexFixing(Index1M,$H143,TRUE,_xll.ohTrigger(RecalcTrigger,Trigger1M)),NA())</f>
        <v>-5.0750006879249909E-3</v>
      </c>
      <c r="K143" s="44">
        <f>IFERROR(_xll.qlIndexFixing(Index3M,H143,TRUE,_xll.ohTrigger(RecalcTrigger,Trigger3M)),NA())</f>
        <v>-4.0996738685028997E-3</v>
      </c>
      <c r="L143" s="44">
        <f>IFERROR(_xll.qlIndexFixing(Index6M,$H143,TRUE,_xll.ohTrigger(RecalcTrigger,Trigger6M)),NA())</f>
        <v>-2.9571323398048781E-3</v>
      </c>
      <c r="M143" s="158">
        <f>IFERROR(_xll.qlIndexFixing(ONIndex1M,I143,TRUE,_xll.ohTrigger(RecalcTrigger,Trigger1M)),NA())</f>
        <v>-5.0841851201477439E-3</v>
      </c>
      <c r="N143" s="44">
        <f>IFERROR(_xll.qlIndexFixing(ONIndex3M,I143,TRUE,_xll.ohTrigger(RecalcTrigger,Trigger3M)),NA())</f>
        <v>-4.2822987297785886E-3</v>
      </c>
      <c r="O143" s="159">
        <f>IFERROR(_xll.qlIndexFixing(ONIndex6M,I143,TRUE,_xll.ohTrigger(RecalcTrigger,Trigger6M)),NA())</f>
        <v>-3.1258667347744407E-3</v>
      </c>
    </row>
    <row r="144" spans="2:15" x14ac:dyDescent="0.2">
      <c r="B144" s="39" t="s">
        <v>17</v>
      </c>
      <c r="D144" s="42">
        <f>_xll.qlCalendarAdvance(Calendar,$D143,B144,"f",FALSE)</f>
        <v>42548</v>
      </c>
      <c r="E144" s="153">
        <f>_xll.qlInterestRateIndexValueDate(IndexON,D144)</f>
        <v>42549</v>
      </c>
      <c r="F144" s="168">
        <f>IFERROR(_xll.qlIndexFixing(IndexON,D144,TRUE,_xll.ohTrigger(RecalcTrigger,TriggerON)),NA())</f>
        <v>-4.4684453966592486E-3</v>
      </c>
      <c r="H144" s="42">
        <f>_xll.qlCalendarAdvance(Calendar,$H143,B144,"f",FALSE)</f>
        <v>42544</v>
      </c>
      <c r="I144" s="153">
        <f>_xll.qlInterestRateIndexValueDate(Index1M,$H144)</f>
        <v>42549</v>
      </c>
      <c r="J144" s="158">
        <f>IFERROR(_xll.qlIndexFixing(Index1M,$H144,TRUE,_xll.ohTrigger(RecalcTrigger,Trigger1M)),NA())</f>
        <v>-5.0742096566498418E-3</v>
      </c>
      <c r="K144" s="44">
        <f>IFERROR(_xll.qlIndexFixing(Index3M,H144,TRUE,_xll.ohTrigger(RecalcTrigger,Trigger3M)),NA())</f>
        <v>-4.0954344424548594E-3</v>
      </c>
      <c r="L144" s="44">
        <f>IFERROR(_xll.qlIndexFixing(Index6M,$H144,TRUE,_xll.ohTrigger(RecalcTrigger,Trigger6M)),NA())</f>
        <v>-2.9536397703581133E-3</v>
      </c>
      <c r="M144" s="158">
        <f>IFERROR(_xll.qlIndexFixing(ONIndex1M,I144,TRUE,_xll.ohTrigger(RecalcTrigger,Trigger1M)),NA())</f>
        <v>-5.0838587306323291E-3</v>
      </c>
      <c r="N144" s="44">
        <f>IFERROR(_xll.qlIndexFixing(ONIndex3M,I144,TRUE,_xll.ohTrigger(RecalcTrigger,Trigger3M)),NA())</f>
        <v>-4.2783307480354082E-3</v>
      </c>
      <c r="O144" s="159">
        <f>IFERROR(_xll.qlIndexFixing(ONIndex6M,I144,TRUE,_xll.ohTrigger(RecalcTrigger,Trigger6M)),NA())</f>
        <v>-3.1274332610431443E-3</v>
      </c>
    </row>
    <row r="145" spans="2:15" x14ac:dyDescent="0.2">
      <c r="B145" s="39" t="s">
        <v>17</v>
      </c>
      <c r="D145" s="42">
        <f>_xll.qlCalendarAdvance(Calendar,$D144,B145,"f",FALSE)</f>
        <v>42549</v>
      </c>
      <c r="E145" s="153">
        <f>_xll.qlInterestRateIndexValueDate(IndexON,D145)</f>
        <v>42550</v>
      </c>
      <c r="F145" s="168">
        <f>IFERROR(_xll.qlIndexFixing(IndexON,D145,TRUE,_xll.ohTrigger(RecalcTrigger,TriggerON)),NA())</f>
        <v>-4.4654780944552996E-3</v>
      </c>
      <c r="H145" s="42">
        <f>_xll.qlCalendarAdvance(Calendar,$H144,B145,"f",FALSE)</f>
        <v>42548</v>
      </c>
      <c r="I145" s="153">
        <f>_xll.qlInterestRateIndexValueDate(Index1M,$H145)</f>
        <v>42550</v>
      </c>
      <c r="J145" s="158">
        <f>IFERROR(_xll.qlIndexFixing(Index1M,$H145,TRUE,_xll.ohTrigger(RecalcTrigger,Trigger1M)),NA())</f>
        <v>-5.0733814432959434E-3</v>
      </c>
      <c r="K145" s="44">
        <f>IFERROR(_xll.qlIndexFixing(Index3M,H145,TRUE,_xll.ohTrigger(RecalcTrigger,Trigger3M)),NA())</f>
        <v>-4.0911875300070587E-3</v>
      </c>
      <c r="L145" s="44">
        <f>IFERROR(_xll.qlIndexFixing(Index6M,$H145,TRUE,_xll.ohTrigger(RecalcTrigger,Trigger6M)),NA())</f>
        <v>-2.9500951202594259E-3</v>
      </c>
      <c r="M145" s="158">
        <f>IFERROR(_xll.qlIndexFixing(ONIndex1M,I145,TRUE,_xll.ohTrigger(RecalcTrigger,Trigger1M)),NA())</f>
        <v>-5.0830101898480251E-3</v>
      </c>
      <c r="N145" s="44">
        <f>IFERROR(_xll.qlIndexFixing(ONIndex3M,I145,TRUE,_xll.ohTrigger(RecalcTrigger,Trigger3M)),NA())</f>
        <v>-4.2703236059127292E-3</v>
      </c>
      <c r="O145" s="159">
        <f>IFERROR(_xll.qlIndexFixing(ONIndex6M,I145,TRUE,_xll.ohTrigger(RecalcTrigger,Trigger6M)),NA())</f>
        <v>-3.1303467086463144E-3</v>
      </c>
    </row>
    <row r="146" spans="2:15" x14ac:dyDescent="0.2">
      <c r="B146" s="39" t="s">
        <v>17</v>
      </c>
      <c r="D146" s="42">
        <f>_xll.qlCalendarAdvance(Calendar,$D145,B146,"f",FALSE)</f>
        <v>42550</v>
      </c>
      <c r="E146" s="153">
        <f>_xll.qlInterestRateIndexValueDate(IndexON,D146)</f>
        <v>42551</v>
      </c>
      <c r="F146" s="168">
        <f>IFERROR(_xll.qlIndexFixing(IndexON,D146,TRUE,_xll.ohTrigger(RecalcTrigger,TriggerON)),NA())</f>
        <v>-4.4627038731226421E-3</v>
      </c>
      <c r="H146" s="42">
        <f>_xll.qlCalendarAdvance(Calendar,$H145,B146,"f",FALSE)</f>
        <v>42549</v>
      </c>
      <c r="I146" s="153">
        <f>_xll.qlInterestRateIndexValueDate(Index1M,$H146)</f>
        <v>42551</v>
      </c>
      <c r="J146" s="158">
        <f>IFERROR(_xll.qlIndexFixing(Index1M,$H146,TRUE,_xll.ohTrigger(RecalcTrigger,Trigger1M)),NA())</f>
        <v>-5.0730805484951891E-3</v>
      </c>
      <c r="K146" s="44">
        <f>IFERROR(_xll.qlIndexFixing(Index3M,H146,TRUE,_xll.ohTrigger(RecalcTrigger,Trigger3M)),NA())</f>
        <v>-4.0869330287283895E-3</v>
      </c>
      <c r="L146" s="44">
        <f>IFERROR(_xll.qlIndexFixing(Index6M,$H146,TRUE,_xll.ohTrigger(RecalcTrigger,Trigger6M)),NA())</f>
        <v>-2.9464985949667621E-3</v>
      </c>
      <c r="M146" s="158">
        <f>IFERROR(_xll.qlIndexFixing(ONIndex1M,I146,TRUE,_xll.ohTrigger(RecalcTrigger,Trigger1M)),NA())</f>
        <v>-5.0821812004775424E-3</v>
      </c>
      <c r="N146" s="44">
        <f>IFERROR(_xll.qlIndexFixing(ONIndex3M,I146,TRUE,_xll.ohTrigger(RecalcTrigger,Trigger3M)),NA())</f>
        <v>-4.2623972518329722E-3</v>
      </c>
      <c r="O146" s="159">
        <f>IFERROR(_xll.qlIndexFixing(ONIndex6M,I146,TRUE,_xll.ohTrigger(RecalcTrigger,Trigger6M)),NA())</f>
        <v>-3.1331222113939461E-3</v>
      </c>
    </row>
    <row r="147" spans="2:15" x14ac:dyDescent="0.2">
      <c r="B147" s="39" t="s">
        <v>17</v>
      </c>
      <c r="D147" s="42">
        <f>_xll.qlCalendarAdvance(Calendar,$D146,B147,"f",FALSE)</f>
        <v>42551</v>
      </c>
      <c r="E147" s="153">
        <f>_xll.qlInterestRateIndexValueDate(IndexON,D147)</f>
        <v>42552</v>
      </c>
      <c r="F147" s="168">
        <f>IFERROR(_xll.qlIndexFixing(IndexON,D147,TRUE,_xll.ohTrigger(RecalcTrigger,TriggerON)),NA())</f>
        <v>-4.4577438338633257E-3</v>
      </c>
      <c r="H147" s="42">
        <f>_xll.qlCalendarAdvance(Calendar,$H146,B147,"f",FALSE)</f>
        <v>42550</v>
      </c>
      <c r="I147" s="153">
        <f>_xll.qlInterestRateIndexValueDate(Index1M,$H147)</f>
        <v>42552</v>
      </c>
      <c r="J147" s="158">
        <f>IFERROR(_xll.qlIndexFixing(Index1M,$H147,TRUE,_xll.ohTrigger(RecalcTrigger,Trigger1M)),NA())</f>
        <v>-5.0710180130192533E-3</v>
      </c>
      <c r="K147" s="44">
        <f>IFERROR(_xll.qlIndexFixing(Index3M,H147,TRUE,_xll.ohTrigger(RecalcTrigger,Trigger3M)),NA())</f>
        <v>-4.0782457321087342E-3</v>
      </c>
      <c r="L147" s="44">
        <f>IFERROR(_xll.qlIndexFixing(Index6M,$H147,TRUE,_xll.ohTrigger(RecalcTrigger,Trigger6M)),NA())</f>
        <v>-2.9374493818645226E-3</v>
      </c>
      <c r="M147" s="158">
        <f>IFERROR(_xll.qlIndexFixing(ONIndex1M,I147,TRUE,_xll.ohTrigger(RecalcTrigger,Trigger1M)),NA())</f>
        <v>-5.081668824975516E-3</v>
      </c>
      <c r="N147" s="44">
        <f>IFERROR(_xll.qlIndexFixing(ONIndex3M,I147,TRUE,_xll.ohTrigger(RecalcTrigger,Trigger3M)),NA())</f>
        <v>-4.2583984854349666E-3</v>
      </c>
      <c r="O147" s="159">
        <f>IFERROR(_xll.qlIndexFixing(ONIndex6M,I147,TRUE,_xll.ohTrigger(RecalcTrigger,Trigger6M)),NA())</f>
        <v>-3.1344001602606752E-3</v>
      </c>
    </row>
    <row r="148" spans="2:15" x14ac:dyDescent="0.2">
      <c r="B148" s="39" t="s">
        <v>17</v>
      </c>
      <c r="D148" s="42">
        <f>_xll.qlCalendarAdvance(Calendar,$D147,B148,"f",FALSE)</f>
        <v>42552</v>
      </c>
      <c r="E148" s="153">
        <f>_xll.qlInterestRateIndexValueDate(IndexON,D148)</f>
        <v>42555</v>
      </c>
      <c r="F148" s="168">
        <f>IFERROR(_xll.qlIndexFixing(IndexON,D148,TRUE,_xll.ohTrigger(RecalcTrigger,TriggerON)),NA())</f>
        <v>-4.4535377969845413E-3</v>
      </c>
      <c r="H148" s="42">
        <f>_xll.qlCalendarAdvance(Calendar,$H147,B148,"f",FALSE)</f>
        <v>42551</v>
      </c>
      <c r="I148" s="153">
        <f>_xll.qlInterestRateIndexValueDate(Index1M,$H148)</f>
        <v>42555</v>
      </c>
      <c r="J148" s="158">
        <f>IFERROR(_xll.qlIndexFixing(Index1M,$H148,TRUE,_xll.ohTrigger(RecalcTrigger,Trigger1M)),NA())</f>
        <v>-5.0680314567047397E-3</v>
      </c>
      <c r="K148" s="44">
        <f>IFERROR(_xll.qlIndexFixing(Index3M,H148,TRUE,_xll.ohTrigger(RecalcTrigger,Trigger3M)),NA())</f>
        <v>-4.0698370867028755E-3</v>
      </c>
      <c r="L148" s="44">
        <f>IFERROR(_xll.qlIndexFixing(Index6M,$H148,TRUE,_xll.ohTrigger(RecalcTrigger,Trigger6M)),NA())</f>
        <v>-2.9288358697646968E-3</v>
      </c>
      <c r="M148" s="158">
        <f>IFERROR(_xll.qlIndexFixing(ONIndex1M,I148,TRUE,_xll.ohTrigger(RecalcTrigger,Trigger1M)),NA())</f>
        <v>-5.0811192520683335E-3</v>
      </c>
      <c r="N148" s="44">
        <f>IFERROR(_xll.qlIndexFixing(ONIndex3M,I148,TRUE,_xll.ohTrigger(RecalcTrigger,Trigger3M)),NA())</f>
        <v>-4.254393562082015E-3</v>
      </c>
      <c r="O148" s="159">
        <f>IFERROR(_xll.qlIndexFixing(ONIndex6M,I148,TRUE,_xll.ohTrigger(RecalcTrigger,Trigger6M)),NA())</f>
        <v>-3.1356203937349392E-3</v>
      </c>
    </row>
    <row r="149" spans="2:15" x14ac:dyDescent="0.2">
      <c r="B149" s="39" t="s">
        <v>17</v>
      </c>
      <c r="D149" s="42">
        <f>_xll.qlCalendarAdvance(Calendar,$D148,B149,"f",FALSE)</f>
        <v>42555</v>
      </c>
      <c r="E149" s="153">
        <f>_xll.qlInterestRateIndexValueDate(IndexON,D149)</f>
        <v>42556</v>
      </c>
      <c r="F149" s="168">
        <f>IFERROR(_xll.qlIndexFixing(IndexON,D149,TRUE,_xll.ohTrigger(RecalcTrigger,TriggerON)),NA())</f>
        <v>-4.4517289803280846E-3</v>
      </c>
      <c r="H149" s="42">
        <f>_xll.qlCalendarAdvance(Calendar,$H148,B149,"f",FALSE)</f>
        <v>42552</v>
      </c>
      <c r="I149" s="153">
        <f>_xll.qlInterestRateIndexValueDate(Index1M,$H149)</f>
        <v>42556</v>
      </c>
      <c r="J149" s="158">
        <f>IFERROR(_xll.qlIndexFixing(Index1M,$H149,TRUE,_xll.ohTrigger(RecalcTrigger,Trigger1M)),NA())</f>
        <v>-5.0669615747333365E-3</v>
      </c>
      <c r="K149" s="44">
        <f>IFERROR(_xll.qlIndexFixing(Index3M,H149,TRUE,_xll.ohTrigger(RecalcTrigger,Trigger3M)),NA())</f>
        <v>-4.0655431048097768E-3</v>
      </c>
      <c r="L149" s="44">
        <f>IFERROR(_xll.qlIndexFixing(Index6M,$H149,TRUE,_xll.ohTrigger(RecalcTrigger,Trigger6M)),NA())</f>
        <v>-2.9249605911017286E-3</v>
      </c>
      <c r="M149" s="158">
        <f>IFERROR(_xll.qlIndexFixing(ONIndex1M,I149,TRUE,_xll.ohTrigger(RecalcTrigger,Trigger1M)),NA())</f>
        <v>-5.0805324820357711E-3</v>
      </c>
      <c r="N149" s="44">
        <f>IFERROR(_xll.qlIndexFixing(ONIndex3M,I149,TRUE,_xll.ohTrigger(RecalcTrigger,Trigger3M)),NA())</f>
        <v>-4.2503824819339897E-3</v>
      </c>
      <c r="O149" s="159">
        <f>IFERROR(_xll.qlIndexFixing(ONIndex6M,I149,TRUE,_xll.ohTrigger(RecalcTrigger,Trigger6M)),NA())</f>
        <v>-3.1367829116568657E-3</v>
      </c>
    </row>
    <row r="150" spans="2:15" x14ac:dyDescent="0.2">
      <c r="B150" s="39" t="s">
        <v>17</v>
      </c>
      <c r="D150" s="42">
        <f>_xll.qlCalendarAdvance(Calendar,$D149,B150,"f",FALSE)</f>
        <v>42556</v>
      </c>
      <c r="E150" s="153">
        <f>_xll.qlInterestRateIndexValueDate(IndexON,D150)</f>
        <v>42557</v>
      </c>
      <c r="F150" s="168">
        <f>IFERROR(_xll.qlIndexFixing(IndexON,D150,TRUE,_xll.ohTrigger(RecalcTrigger,TriggerON)),NA())</f>
        <v>-4.4501132445029512E-3</v>
      </c>
      <c r="H150" s="42">
        <f>_xll.qlCalendarAdvance(Calendar,$H149,B150,"f",FALSE)</f>
        <v>42555</v>
      </c>
      <c r="I150" s="153">
        <f>_xll.qlInterestRateIndexValueDate(Index1M,$H150)</f>
        <v>42557</v>
      </c>
      <c r="J150" s="158">
        <f>IFERROR(_xll.qlIndexFixing(Index1M,$H150,TRUE,_xll.ohTrigger(RecalcTrigger,Trigger1M)),NA())</f>
        <v>-5.0644407067477401E-3</v>
      </c>
      <c r="K150" s="44">
        <f>IFERROR(_xll.qlIndexFixing(Index3M,H150,TRUE,_xll.ohTrigger(RecalcTrigger,Trigger3M)),NA())</f>
        <v>-4.0612409194965612E-3</v>
      </c>
      <c r="L150" s="44">
        <f>IFERROR(_xll.qlIndexFixing(Index6M,$H150,TRUE,_xll.ohTrigger(RecalcTrigger,Trigger6M)),NA())</f>
        <v>-2.9125361619478526E-3</v>
      </c>
      <c r="M150" s="158">
        <f>IFERROR(_xll.qlIndexFixing(ONIndex1M,I150,TRUE,_xll.ohTrigger(RecalcTrigger,Trigger1M)),NA())</f>
        <v>-5.0791632887037252E-3</v>
      </c>
      <c r="N150" s="44">
        <f>IFERROR(_xll.qlIndexFixing(ONIndex3M,I150,TRUE,_xll.ohTrigger(RecalcTrigger,Trigger3M)),NA())</f>
        <v>-4.2422898054583769E-3</v>
      </c>
      <c r="O150" s="159">
        <f>IFERROR(_xll.qlIndexFixing(ONIndex6M,I150,TRUE,_xll.ohTrigger(RecalcTrigger,Trigger6M)),NA())</f>
        <v>-3.1388881938720914E-3</v>
      </c>
    </row>
    <row r="151" spans="2:15" x14ac:dyDescent="0.2">
      <c r="B151" s="39" t="s">
        <v>17</v>
      </c>
      <c r="D151" s="42">
        <f>_xll.qlCalendarAdvance(Calendar,$D150,B151,"f",FALSE)</f>
        <v>42557</v>
      </c>
      <c r="E151" s="153">
        <f>_xll.qlInterestRateIndexValueDate(IndexON,D151)</f>
        <v>42558</v>
      </c>
      <c r="F151" s="168">
        <f>IFERROR(_xll.qlIndexFixing(IndexON,D151,TRUE,_xll.ohTrigger(RecalcTrigger,TriggerON)),NA())</f>
        <v>-4.4486905896290452E-3</v>
      </c>
      <c r="H151" s="42">
        <f>_xll.qlCalendarAdvance(Calendar,$H150,B151,"f",FALSE)</f>
        <v>42556</v>
      </c>
      <c r="I151" s="153">
        <f>_xll.qlInterestRateIndexValueDate(Index1M,$H151)</f>
        <v>42558</v>
      </c>
      <c r="J151" s="158">
        <f>IFERROR(_xll.qlIndexFixing(Index1M,$H151,TRUE,_xll.ohTrigger(RecalcTrigger,Trigger1M)),NA())</f>
        <v>-5.0639909764892133E-3</v>
      </c>
      <c r="K151" s="44">
        <f>IFERROR(_xll.qlIndexFixing(Index3M,H151,TRUE,_xll.ohTrigger(RecalcTrigger,Trigger3M)),NA())</f>
        <v>-4.0569304283290799E-3</v>
      </c>
      <c r="L151" s="44">
        <f>IFERROR(_xll.qlIndexFixing(Index6M,$H151,TRUE,_xll.ohTrigger(RecalcTrigger,Trigger6M)),NA())</f>
        <v>-2.9113621424869591E-3</v>
      </c>
      <c r="M151" s="158">
        <f>IFERROR(_xll.qlIndexFixing(ONIndex1M,I151,TRUE,_xll.ohTrigger(RecalcTrigger,Trigger1M)),NA())</f>
        <v>-5.0778134296924904E-3</v>
      </c>
      <c r="N151" s="44">
        <f>IFERROR(_xll.qlIndexFixing(ONIndex3M,I151,TRUE,_xll.ohTrigger(RecalcTrigger,Trigger3M)),NA())</f>
        <v>-4.2342765913527813E-3</v>
      </c>
      <c r="O151" s="159">
        <f>IFERROR(_xll.qlIndexFixing(ONIndex6M,I151,TRUE,_xll.ohTrigger(RecalcTrigger,Trigger6M)),NA())</f>
        <v>-3.1408558287004951E-3</v>
      </c>
    </row>
    <row r="152" spans="2:15" x14ac:dyDescent="0.2">
      <c r="B152" s="39" t="s">
        <v>17</v>
      </c>
      <c r="D152" s="42">
        <f>_xll.qlCalendarAdvance(Calendar,$D151,B152,"f",FALSE)</f>
        <v>42558</v>
      </c>
      <c r="E152" s="153">
        <f>_xll.qlInterestRateIndexValueDate(IndexON,D152)</f>
        <v>42559</v>
      </c>
      <c r="F152" s="168">
        <f>IFERROR(_xll.qlIndexFixing(IndexON,D152,TRUE,_xll.ohTrigger(RecalcTrigger,TriggerON)),NA())</f>
        <v>-4.4464339631700156E-3</v>
      </c>
      <c r="H152" s="42">
        <f>_xll.qlCalendarAdvance(Calendar,$H151,B152,"f",FALSE)</f>
        <v>42557</v>
      </c>
      <c r="I152" s="153">
        <f>_xll.qlInterestRateIndexValueDate(Index1M,$H152)</f>
        <v>42559</v>
      </c>
      <c r="J152" s="158">
        <f>IFERROR(_xll.qlIndexFixing(Index1M,$H152,TRUE,_xll.ohTrigger(RecalcTrigger,Trigger1M)),NA())</f>
        <v>-5.0635288390440871E-3</v>
      </c>
      <c r="K152" s="44">
        <f>IFERROR(_xll.qlIndexFixing(Index3M,H152,TRUE,_xll.ohTrigger(RecalcTrigger,Trigger3M)),NA())</f>
        <v>-4.0481181829401195E-3</v>
      </c>
      <c r="L152" s="44">
        <f>IFERROR(_xll.qlIndexFixing(Index6M,$H152,TRUE,_xll.ohTrigger(RecalcTrigger,Trigger6M)),NA())</f>
        <v>-2.9101690089771361E-3</v>
      </c>
      <c r="M152" s="158">
        <f>IFERROR(_xll.qlIndexFixing(ONIndex1M,I152,TRUE,_xll.ohTrigger(RecalcTrigger,Trigger1M)),NA())</f>
        <v>-5.0770406735134443E-3</v>
      </c>
      <c r="N152" s="44">
        <f>IFERROR(_xll.qlIndexFixing(ONIndex3M,I152,TRUE,_xll.ohTrigger(RecalcTrigger,Trigger3M)),NA())</f>
        <v>-4.2302347263900586E-3</v>
      </c>
      <c r="O152" s="159">
        <f>IFERROR(_xll.qlIndexFixing(ONIndex6M,I152,TRUE,_xll.ohTrigger(RecalcTrigger,Trigger6M)),NA())</f>
        <v>-3.1417297692204471E-3</v>
      </c>
    </row>
    <row r="153" spans="2:15" x14ac:dyDescent="0.2">
      <c r="B153" s="39" t="s">
        <v>17</v>
      </c>
      <c r="D153" s="42">
        <f>_xll.qlCalendarAdvance(Calendar,$D152,B153,"f",FALSE)</f>
        <v>42559</v>
      </c>
      <c r="E153" s="153">
        <f>_xll.qlInterestRateIndexValueDate(IndexON,D153)</f>
        <v>42562</v>
      </c>
      <c r="F153" s="168">
        <f>IFERROR(_xll.qlIndexFixing(IndexON,D153,TRUE,_xll.ohTrigger(RecalcTrigger,TriggerON)),NA())</f>
        <v>-4.444930779725631E-3</v>
      </c>
      <c r="H153" s="42">
        <f>_xll.qlCalendarAdvance(Calendar,$H152,B153,"f",FALSE)</f>
        <v>42558</v>
      </c>
      <c r="I153" s="153">
        <f>_xll.qlInterestRateIndexValueDate(Index1M,$H153)</f>
        <v>42562</v>
      </c>
      <c r="J153" s="158">
        <f>IFERROR(_xll.qlIndexFixing(Index1M,$H153,TRUE,_xll.ohTrigger(RecalcTrigger,Trigger1M)),NA())</f>
        <v>-5.0597614684827668E-3</v>
      </c>
      <c r="K153" s="44">
        <f>IFERROR(_xll.qlIndexFixing(Index3M,H153,TRUE,_xll.ohTrigger(RecalcTrigger,Trigger3M)),NA())</f>
        <v>-4.0396033564335399E-3</v>
      </c>
      <c r="L153" s="44">
        <f>IFERROR(_xll.qlIndexFixing(Index6M,$H153,TRUE,_xll.ohTrigger(RecalcTrigger,Trigger6M)),NA())</f>
        <v>-2.900656080913611E-3</v>
      </c>
      <c r="M153" s="158">
        <f>IFERROR(_xll.qlIndexFixing(ONIndex1M,I153,TRUE,_xll.ohTrigger(RecalcTrigger,Trigger1M)),NA())</f>
        <v>-5.0762307200891144E-3</v>
      </c>
      <c r="N153" s="44">
        <f>IFERROR(_xll.qlIndexFixing(ONIndex3M,I153,TRUE,_xll.ohTrigger(RecalcTrigger,Trigger3M)),NA())</f>
        <v>-4.2261867044324219E-3</v>
      </c>
      <c r="O153" s="159">
        <f>IFERROR(_xll.qlIndexFixing(ONIndex6M,I153,TRUE,_xll.ohTrigger(RecalcTrigger,Trigger6M)),NA())</f>
        <v>-3.14254599442787E-3</v>
      </c>
    </row>
    <row r="154" spans="2:15" x14ac:dyDescent="0.2">
      <c r="B154" s="39" t="s">
        <v>17</v>
      </c>
      <c r="D154" s="42">
        <f>_xll.qlCalendarAdvance(Calendar,$D153,B154,"f",FALSE)</f>
        <v>42562</v>
      </c>
      <c r="E154" s="153">
        <f>_xll.qlInterestRateIndexValueDate(IndexON,D154)</f>
        <v>42563</v>
      </c>
      <c r="F154" s="168">
        <f>IFERROR(_xll.qlIndexFixing(IndexON,D154,TRUE,_xll.ohTrigger(RecalcTrigger,TriggerON)),NA())</f>
        <v>-4.4444735294879578E-3</v>
      </c>
      <c r="H154" s="42">
        <f>_xll.qlCalendarAdvance(Calendar,$H153,B154,"f",FALSE)</f>
        <v>42559</v>
      </c>
      <c r="I154" s="153">
        <f>_xll.qlInterestRateIndexValueDate(Index1M,$H154)</f>
        <v>42563</v>
      </c>
      <c r="J154" s="158">
        <f>IFERROR(_xll.qlIndexFixing(Index1M,$H154,TRUE,_xll.ohTrigger(RecalcTrigger,Trigger1M)),NA())</f>
        <v>-5.0584313149341694E-3</v>
      </c>
      <c r="K154" s="44">
        <f>IFERROR(_xll.qlIndexFixing(Index3M,H154,TRUE,_xll.ohTrigger(RecalcTrigger,Trigger3M)),NA())</f>
        <v>-4.0352497994764289E-3</v>
      </c>
      <c r="L154" s="44">
        <f>IFERROR(_xll.qlIndexFixing(Index6M,$H154,TRUE,_xll.ohTrigger(RecalcTrigger,Trigger6M)),NA())</f>
        <v>-2.896431763110878E-3</v>
      </c>
      <c r="M154" s="158">
        <f>IFERROR(_xll.qlIndexFixing(ONIndex1M,I154,TRUE,_xll.ohTrigger(RecalcTrigger,Trigger1M)),NA())</f>
        <v>-5.0753835694594684E-3</v>
      </c>
      <c r="N154" s="44">
        <f>IFERROR(_xll.qlIndexFixing(ONIndex3M,I154,TRUE,_xll.ohTrigger(RecalcTrigger,Trigger3M)),NA())</f>
        <v>-4.2221325256397435E-3</v>
      </c>
      <c r="O154" s="159">
        <f>IFERROR(_xll.qlIndexFixing(ONIndex6M,I154,TRUE,_xll.ohTrigger(RecalcTrigger,Trigger6M)),NA())</f>
        <v>-3.1433045040429874E-3</v>
      </c>
    </row>
    <row r="155" spans="2:15" x14ac:dyDescent="0.2">
      <c r="B155" s="39" t="s">
        <v>17</v>
      </c>
      <c r="D155" s="42">
        <f>_xll.qlCalendarAdvance(Calendar,$D154,B155,"f",FALSE)</f>
        <v>42563</v>
      </c>
      <c r="E155" s="153">
        <f>_xll.qlInterestRateIndexValueDate(IndexON,D155)</f>
        <v>42564</v>
      </c>
      <c r="F155" s="168">
        <f>IFERROR(_xll.qlIndexFixing(IndexON,D155,TRUE,_xll.ohTrigger(RecalcTrigger,TriggerON)),NA())</f>
        <v>-4.4442093604013522E-3</v>
      </c>
      <c r="H155" s="42">
        <f>_xll.qlCalendarAdvance(Calendar,$H154,B155,"f",FALSE)</f>
        <v>42562</v>
      </c>
      <c r="I155" s="153">
        <f>_xll.qlInterestRateIndexValueDate(Index1M,$H155)</f>
        <v>42564</v>
      </c>
      <c r="J155" s="158">
        <f>IFERROR(_xll.qlIndexFixing(Index1M,$H155,TRUE,_xll.ohTrigger(RecalcTrigger,Trigger1M)),NA())</f>
        <v>-5.055390157881025E-3</v>
      </c>
      <c r="K155" s="44">
        <f>IFERROR(_xll.qlIndexFixing(Index3M,H155,TRUE,_xll.ohTrigger(RecalcTrigger,Trigger3M)),NA())</f>
        <v>-4.0308873220545162E-3</v>
      </c>
      <c r="L155" s="44">
        <f>IFERROR(_xll.qlIndexFixing(Index6M,$H155,TRUE,_xll.ohTrigger(RecalcTrigger,Trigger6M)),NA())</f>
        <v>-2.8921583998169982E-3</v>
      </c>
      <c r="M155" s="158">
        <f>IFERROR(_xll.qlIndexFixing(ONIndex1M,I155,TRUE,_xll.ohTrigger(RecalcTrigger,Trigger1M)),NA())</f>
        <v>-5.0734937749252751E-3</v>
      </c>
      <c r="N155" s="44">
        <f>IFERROR(_xll.qlIndexFixing(ONIndex3M,I155,TRUE,_xll.ohTrigger(RecalcTrigger,Trigger3M)),NA())</f>
        <v>-4.2139543177022176E-3</v>
      </c>
      <c r="O155" s="159">
        <f>IFERROR(_xll.qlIndexFixing(ONIndex6M,I155,TRUE,_xll.ohTrigger(RecalcTrigger,Trigger6M)),NA())</f>
        <v>-3.1446016698444268E-3</v>
      </c>
    </row>
    <row r="156" spans="2:15" x14ac:dyDescent="0.2">
      <c r="B156" s="39" t="s">
        <v>17</v>
      </c>
      <c r="D156" s="42">
        <f>_xll.qlCalendarAdvance(Calendar,$D155,B156,"f",FALSE)</f>
        <v>42564</v>
      </c>
      <c r="E156" s="153">
        <f>_xll.qlInterestRateIndexValueDate(IndexON,D156)</f>
        <v>42565</v>
      </c>
      <c r="F156" s="168">
        <f>IFERROR(_xll.qlIndexFixing(IndexON,D156,TRUE,_xll.ohTrigger(RecalcTrigger,TriggerON)),NA())</f>
        <v>-4.4441382720661338E-3</v>
      </c>
      <c r="H156" s="42">
        <f>_xll.qlCalendarAdvance(Calendar,$H155,B156,"f",FALSE)</f>
        <v>42563</v>
      </c>
      <c r="I156" s="153">
        <f>_xll.qlInterestRateIndexValueDate(Index1M,$H156)</f>
        <v>42565</v>
      </c>
      <c r="J156" s="158">
        <f>IFERROR(_xll.qlIndexFixing(Index1M,$H156,TRUE,_xll.ohTrigger(RecalcTrigger,Trigger1M)),NA())</f>
        <v>-5.0548101663745737E-3</v>
      </c>
      <c r="K156" s="44">
        <f>IFERROR(_xll.qlIndexFixing(Index3M,H156,TRUE,_xll.ohTrigger(RecalcTrigger,Trigger3M)),NA())</f>
        <v>-4.0265158217306128E-3</v>
      </c>
      <c r="L156" s="44">
        <f>IFERROR(_xll.qlIndexFixing(Index6M,$H156,TRUE,_xll.ohTrigger(RecalcTrigger,Trigger6M)),NA())</f>
        <v>-2.8818414476432731E-3</v>
      </c>
      <c r="M156" s="158">
        <f>IFERROR(_xll.qlIndexFixing(ONIndex1M,I156,TRUE,_xll.ohTrigger(RecalcTrigger,Trigger1M)),NA())</f>
        <v>-5.0716229947278535E-3</v>
      </c>
      <c r="N156" s="44">
        <f>IFERROR(_xll.qlIndexFixing(ONIndex3M,I156,TRUE,_xll.ohTrigger(RecalcTrigger,Trigger3M)),NA())</f>
        <v>-4.2058542407996669E-3</v>
      </c>
      <c r="O156" s="159">
        <f>IFERROR(_xll.qlIndexFixing(ONIndex6M,I156,TRUE,_xll.ohTrigger(RecalcTrigger,Trigger6M)),NA())</f>
        <v>-3.1457613877794444E-3</v>
      </c>
    </row>
    <row r="157" spans="2:15" x14ac:dyDescent="0.2">
      <c r="B157" s="39" t="s">
        <v>17</v>
      </c>
      <c r="D157" s="42">
        <f>_xll.qlCalendarAdvance(Calendar,$D156,B157,"f",FALSE)</f>
        <v>42565</v>
      </c>
      <c r="E157" s="153">
        <f>_xll.qlInterestRateIndexValueDate(IndexON,D157)</f>
        <v>42566</v>
      </c>
      <c r="F157" s="168">
        <f>IFERROR(_xll.qlIndexFixing(IndexON,D157,TRUE,_xll.ohTrigger(RecalcTrigger,TriggerON)),NA())</f>
        <v>-4.4445848244212272E-3</v>
      </c>
      <c r="H157" s="42">
        <f>_xll.qlCalendarAdvance(Calendar,$H156,B157,"f",FALSE)</f>
        <v>42564</v>
      </c>
      <c r="I157" s="153">
        <f>_xll.qlInterestRateIndexValueDate(Index1M,$H157)</f>
        <v>42566</v>
      </c>
      <c r="J157" s="158">
        <f>IFERROR(_xll.qlIndexFixing(Index1M,$H157,TRUE,_xll.ohTrigger(RecalcTrigger,Trigger1M)),NA())</f>
        <v>-5.0542177640259863E-3</v>
      </c>
      <c r="K157" s="44">
        <f>IFERROR(_xll.qlIndexFixing(Index3M,H157,TRUE,_xll.ohTrigger(RecalcTrigger,Trigger3M)),NA())</f>
        <v>-4.0175662443683096E-3</v>
      </c>
      <c r="L157" s="44">
        <f>IFERROR(_xll.qlIndexFixing(Index6M,$H157,TRUE,_xll.ohTrigger(RecalcTrigger,Trigger6M)),NA())</f>
        <v>-2.8804532842186645E-3</v>
      </c>
      <c r="M157" s="158">
        <f>IFERROR(_xll.qlIndexFixing(ONIndex1M,I157,TRUE,_xll.ohTrigger(RecalcTrigger,Trigger1M)),NA())</f>
        <v>-5.070589858111596E-3</v>
      </c>
      <c r="N157" s="44">
        <f>IFERROR(_xll.qlIndexFixing(ONIndex3M,I157,TRUE,_xll.ohTrigger(RecalcTrigger,Trigger3M)),NA())</f>
        <v>-4.201769277232259E-3</v>
      </c>
      <c r="O157" s="159">
        <f>IFERROR(_xll.qlIndexFixing(ONIndex6M,I157,TRUE,_xll.ohTrigger(RecalcTrigger,Trigger6M)),NA())</f>
        <v>-3.1462313201524594E-3</v>
      </c>
    </row>
    <row r="158" spans="2:15" x14ac:dyDescent="0.2">
      <c r="B158" s="39" t="s">
        <v>17</v>
      </c>
      <c r="D158" s="42">
        <f>_xll.qlCalendarAdvance(Calendar,$D157,B158,"f",FALSE)</f>
        <v>42566</v>
      </c>
      <c r="E158" s="153">
        <f>_xll.qlInterestRateIndexValueDate(IndexON,D158)</f>
        <v>42569</v>
      </c>
      <c r="F158" s="168">
        <f>IFERROR(_xll.qlIndexFixing(IndexON,D158,TRUE,_xll.ohTrigger(RecalcTrigger,TriggerON)),NA())</f>
        <v>-4.4457847284773422E-3</v>
      </c>
      <c r="H158" s="42">
        <f>_xll.qlCalendarAdvance(Calendar,$H157,B158,"f",FALSE)</f>
        <v>42565</v>
      </c>
      <c r="I158" s="153">
        <f>_xll.qlInterestRateIndexValueDate(Index1M,$H158)</f>
        <v>42569</v>
      </c>
      <c r="J158" s="158">
        <f>IFERROR(_xll.qlIndexFixing(Index1M,$H158,TRUE,_xll.ohTrigger(RecalcTrigger,Trigger1M)),NA())</f>
        <v>-5.0496695774386365E-3</v>
      </c>
      <c r="K158" s="44">
        <f>IFERROR(_xll.qlIndexFixing(Index3M,H158,TRUE,_xll.ohTrigger(RecalcTrigger,Trigger3M)),NA())</f>
        <v>-4.0089375426465438E-3</v>
      </c>
      <c r="L158" s="44">
        <f>IFERROR(_xll.qlIndexFixing(Index6M,$H158,TRUE,_xll.ohTrigger(RecalcTrigger,Trigger6M)),NA())</f>
        <v>-2.870063051588333E-3</v>
      </c>
      <c r="M158" s="158">
        <f>IFERROR(_xll.qlIndexFixing(ONIndex1M,I158,TRUE,_xll.ohTrigger(RecalcTrigger,Trigger1M)),NA())</f>
        <v>-5.0695195240901825E-3</v>
      </c>
      <c r="N158" s="44">
        <f>IFERROR(_xll.qlIndexFixing(ONIndex3M,I158,TRUE,_xll.ohTrigger(RecalcTrigger,Trigger3M)),NA())</f>
        <v>-4.1976781567898414E-3</v>
      </c>
      <c r="O158" s="159">
        <f>IFERROR(_xll.qlIndexFixing(ONIndex6M,I158,TRUE,_xll.ohTrigger(RecalcTrigger,Trigger6M)),NA())</f>
        <v>-3.1466435368932011E-3</v>
      </c>
    </row>
    <row r="159" spans="2:15" x14ac:dyDescent="0.2">
      <c r="B159" s="39" t="s">
        <v>17</v>
      </c>
      <c r="D159" s="42">
        <f>_xll.qlCalendarAdvance(Calendar,$D158,B159,"f",FALSE)</f>
        <v>42569</v>
      </c>
      <c r="E159" s="153">
        <f>_xll.qlInterestRateIndexValueDate(IndexON,D159)</f>
        <v>42570</v>
      </c>
      <c r="F159" s="168">
        <f>IFERROR(_xll.qlIndexFixing(IndexON,D159,TRUE,_xll.ohTrigger(RecalcTrigger,TriggerON)),NA())</f>
        <v>-4.4466790449781968E-3</v>
      </c>
      <c r="H159" s="42">
        <f>_xll.qlCalendarAdvance(Calendar,$H158,B159,"f",FALSE)</f>
        <v>42566</v>
      </c>
      <c r="I159" s="153">
        <f>_xll.qlInterestRateIndexValueDate(Index1M,$H159)</f>
        <v>42570</v>
      </c>
      <c r="J159" s="158">
        <f>IFERROR(_xll.qlIndexFixing(Index1M,$H159,TRUE,_xll.ohTrigger(RecalcTrigger,Trigger1M)),NA())</f>
        <v>-5.0480791516914082E-3</v>
      </c>
      <c r="K159" s="44">
        <f>IFERROR(_xll.qlIndexFixing(Index3M,H159,TRUE,_xll.ohTrigger(RecalcTrigger,Trigger3M)),NA())</f>
        <v>-4.0045193912348646E-3</v>
      </c>
      <c r="L159" s="44">
        <f>IFERROR(_xll.qlIndexFixing(Index6M,$H159,TRUE,_xll.ohTrigger(RecalcTrigger,Trigger6M)),NA())</f>
        <v>-2.8654997056869616E-3</v>
      </c>
      <c r="M159" s="158">
        <f>IFERROR(_xll.qlIndexFixing(ONIndex1M,I159,TRUE,_xll.ohTrigger(RecalcTrigger,Trigger1M)),NA())</f>
        <v>-5.068411992903421E-3</v>
      </c>
      <c r="N159" s="44">
        <f>IFERROR(_xll.qlIndexFixing(ONIndex3M,I159,TRUE,_xll.ohTrigger(RecalcTrigger,Trigger3M)),NA())</f>
        <v>-4.1935808792725737E-3</v>
      </c>
      <c r="O159" s="159">
        <f>IFERROR(_xll.qlIndexFixing(ONIndex6M,I159,TRUE,_xll.ohTrigger(RecalcTrigger,Trigger6M)),NA())</f>
        <v>-3.1469980382414775E-3</v>
      </c>
    </row>
    <row r="160" spans="2:15" x14ac:dyDescent="0.2">
      <c r="B160" s="39" t="s">
        <v>17</v>
      </c>
      <c r="D160" s="42">
        <f>_xll.qlCalendarAdvance(Calendar,$D159,B160,"f",FALSE)</f>
        <v>42570</v>
      </c>
      <c r="E160" s="153">
        <f>_xll.qlInterestRateIndexValueDate(IndexON,D160)</f>
        <v>42571</v>
      </c>
      <c r="F160" s="168">
        <f>IFERROR(_xll.qlIndexFixing(IndexON,D160,TRUE,_xll.ohTrigger(RecalcTrigger,TriggerON)),NA())</f>
        <v>-4.4477664423903107E-3</v>
      </c>
      <c r="H160" s="42">
        <f>_xll.qlCalendarAdvance(Calendar,$H159,B160,"f",FALSE)</f>
        <v>42569</v>
      </c>
      <c r="I160" s="153">
        <f>_xll.qlInterestRateIndexValueDate(Index1M,$H160)</f>
        <v>42571</v>
      </c>
      <c r="J160" s="158">
        <f>IFERROR(_xll.qlIndexFixing(Index1M,$H160,TRUE,_xll.ohTrigger(RecalcTrigger,Trigger1M)),NA())</f>
        <v>-5.044517754858288E-3</v>
      </c>
      <c r="K160" s="44">
        <f>IFERROR(_xll.qlIndexFixing(Index3M,H160,TRUE,_xll.ohTrigger(RecalcTrigger,Trigger3M)),NA())</f>
        <v>-4.0000916022876337E-3</v>
      </c>
      <c r="L160" s="44">
        <f>IFERROR(_xll.qlIndexFixing(Index6M,$H160,TRUE,_xll.ohTrigger(RecalcTrigger,Trigger6M)),NA())</f>
        <v>-2.8608887443909198E-3</v>
      </c>
      <c r="M160" s="158">
        <f>IFERROR(_xll.qlIndexFixing(ONIndex1M,I160,TRUE,_xll.ohTrigger(RecalcTrigger,Trigger1M)),NA())</f>
        <v>-5.0660016481396397E-3</v>
      </c>
      <c r="N160" s="44">
        <f>IFERROR(_xll.qlIndexFixing(ONIndex3M,I160,TRUE,_xll.ohTrigger(RecalcTrigger,Trigger3M)),NA())</f>
        <v>-4.1853171423644753E-3</v>
      </c>
      <c r="O160" s="159">
        <f>IFERROR(_xll.qlIndexFixing(ONIndex6M,I160,TRUE,_xll.ohTrigger(RecalcTrigger,Trigger6M)),NA())</f>
        <v>-3.1474871370296142E-3</v>
      </c>
    </row>
    <row r="161" spans="2:15" x14ac:dyDescent="0.2">
      <c r="B161" s="39" t="s">
        <v>17</v>
      </c>
      <c r="D161" s="42">
        <f>_xll.qlCalendarAdvance(Calendar,$D160,B161,"f",FALSE)</f>
        <v>42571</v>
      </c>
      <c r="E161" s="153">
        <f>_xll.qlInterestRateIndexValueDate(IndexON,D161)</f>
        <v>42572</v>
      </c>
      <c r="F161" s="168">
        <f>IFERROR(_xll.qlIndexFixing(IndexON,D161,TRUE,_xll.ohTrigger(RecalcTrigger,TriggerON)),NA())</f>
        <v>-4.449046920633748E-3</v>
      </c>
      <c r="H161" s="42">
        <f>_xll.qlCalendarAdvance(Calendar,$H160,B161,"f",FALSE)</f>
        <v>42570</v>
      </c>
      <c r="I161" s="153">
        <f>_xll.qlInterestRateIndexValueDate(Index1M,$H161)</f>
        <v>42572</v>
      </c>
      <c r="J161" s="158">
        <f>IFERROR(_xll.qlIndexFixing(Index1M,$H161,TRUE,_xll.ohTrigger(RecalcTrigger,Trigger1M)),NA())</f>
        <v>-5.0438074764591612E-3</v>
      </c>
      <c r="K161" s="44">
        <f>IFERROR(_xll.qlIndexFixing(Index3M,H161,TRUE,_xll.ohTrigger(RecalcTrigger,Trigger3M)),NA())</f>
        <v>-3.9956540733628821E-3</v>
      </c>
      <c r="L161" s="44">
        <f>IFERROR(_xll.qlIndexFixing(Index6M,$H161,TRUE,_xll.ohTrigger(RecalcTrigger,Trigger6M)),NA())</f>
        <v>-2.8499526554951003E-3</v>
      </c>
      <c r="M161" s="158">
        <f>IFERROR(_xll.qlIndexFixing(ONIndex1M,I161,TRUE,_xll.ohTrigger(RecalcTrigger,Trigger1M)),NA())</f>
        <v>-5.0636098957834719E-3</v>
      </c>
      <c r="N161" s="44">
        <f>IFERROR(_xll.qlIndexFixing(ONIndex3M,I161,TRUE,_xll.ohTrigger(RecalcTrigger,Trigger3M)),NA())</f>
        <v>-4.1771302001336608E-3</v>
      </c>
      <c r="O161" s="159">
        <f>IFERROR(_xll.qlIndexFixing(ONIndex6M,I161,TRUE,_xll.ohTrigger(RecalcTrigger,Trigger6M)),NA())</f>
        <v>-3.1478388889105702E-3</v>
      </c>
    </row>
    <row r="162" spans="2:15" x14ac:dyDescent="0.2">
      <c r="B162" s="39" t="s">
        <v>17</v>
      </c>
      <c r="D162" s="42">
        <f>_xll.qlCalendarAdvance(Calendar,$D161,B162,"f",FALSE)</f>
        <v>42572</v>
      </c>
      <c r="E162" s="153">
        <f>_xll.qlInterestRateIndexValueDate(IndexON,D162)</f>
        <v>42573</v>
      </c>
      <c r="F162" s="168">
        <f>IFERROR(_xll.qlIndexFixing(IndexON,D162,TRUE,_xll.ohTrigger(RecalcTrigger,TriggerON)),NA())</f>
        <v>-4.4521964181232221E-3</v>
      </c>
      <c r="H162" s="42">
        <f>_xll.qlCalendarAdvance(Calendar,$H161,B162,"f",FALSE)</f>
        <v>42571</v>
      </c>
      <c r="I162" s="153">
        <f>_xll.qlInterestRateIndexValueDate(Index1M,$H162)</f>
        <v>42573</v>
      </c>
      <c r="J162" s="158">
        <f>IFERROR(_xll.qlIndexFixing(Index1M,$H162,TRUE,_xll.ohTrigger(RecalcTrigger,Trigger1M)),NA())</f>
        <v>-5.0430847835787832E-3</v>
      </c>
      <c r="K162" s="44">
        <f>IFERROR(_xll.qlIndexFixing(Index3M,H162,TRUE,_xll.ohTrigger(RecalcTrigger,Trigger3M)),NA())</f>
        <v>-3.986555528314539E-3</v>
      </c>
      <c r="L162" s="44">
        <f>IFERROR(_xll.qlIndexFixing(Index6M,$H162,TRUE,_xll.ohTrigger(RecalcTrigger,Trigger6M)),NA())</f>
        <v>-2.8483719042796886E-3</v>
      </c>
      <c r="M162" s="158">
        <f>IFERROR(_xll.qlIndexFixing(ONIndex1M,I162,TRUE,_xll.ohTrigger(RecalcTrigger,Trigger1M)),NA())</f>
        <v>-5.0623163784901948E-3</v>
      </c>
      <c r="N162" s="44">
        <f>IFERROR(_xll.qlIndexFixing(ONIndex3M,I162,TRUE,_xll.ohTrigger(RecalcTrigger,Trigger3M)),NA())</f>
        <v>-4.1730021379215998E-3</v>
      </c>
      <c r="O162" s="159">
        <f>IFERROR(_xll.qlIndexFixing(ONIndex6M,I162,TRUE,_xll.ohTrigger(RecalcTrigger,Trigger6M)),NA())</f>
        <v>-3.1479048128568721E-3</v>
      </c>
    </row>
    <row r="163" spans="2:15" x14ac:dyDescent="0.2">
      <c r="B163" s="39" t="s">
        <v>17</v>
      </c>
      <c r="D163" s="42">
        <f>_xll.qlCalendarAdvance(Calendar,$D162,B163,"f",FALSE)</f>
        <v>42573</v>
      </c>
      <c r="E163" s="153">
        <f>_xll.qlInterestRateIndexValueDate(IndexON,D163)</f>
        <v>42576</v>
      </c>
      <c r="F163" s="168">
        <f>IFERROR(_xll.qlIndexFixing(IndexON,D163,TRUE,_xll.ohTrigger(RecalcTrigger,TriggerON)),NA())</f>
        <v>-4.456099643399547E-3</v>
      </c>
      <c r="H163" s="42">
        <f>_xll.qlCalendarAdvance(Calendar,$H162,B163,"f",FALSE)</f>
        <v>42572</v>
      </c>
      <c r="I163" s="153">
        <f>_xll.qlInterestRateIndexValueDate(Index1M,$H163)</f>
        <v>42576</v>
      </c>
      <c r="J163" s="158">
        <f>IFERROR(_xll.qlIndexFixing(Index1M,$H163,TRUE,_xll.ohTrigger(RecalcTrigger,Trigger1M)),NA())</f>
        <v>-5.0377557788251802E-3</v>
      </c>
      <c r="K163" s="44">
        <f>IFERROR(_xll.qlIndexFixing(Index3M,H163,TRUE,_xll.ohTrigger(RecalcTrigger,Trigger3M)),NA())</f>
        <v>-3.9778045090610448E-3</v>
      </c>
      <c r="L163" s="44">
        <f>IFERROR(_xll.qlIndexFixing(Index6M,$H163,TRUE,_xll.ohTrigger(RecalcTrigger,Trigger6M)),NA())</f>
        <v>-2.8371268571956445E-3</v>
      </c>
      <c r="M163" s="158">
        <f>IFERROR(_xll.qlIndexFixing(ONIndex1M,I163,TRUE,_xll.ohTrigger(RecalcTrigger,Trigger1M)),NA())</f>
        <v>-5.0609856639916018E-3</v>
      </c>
      <c r="N163" s="44">
        <f>IFERROR(_xll.qlIndexFixing(ONIndex3M,I163,TRUE,_xll.ohTrigger(RecalcTrigger,Trigger3M)),NA())</f>
        <v>-4.168867918874497E-3</v>
      </c>
      <c r="O163" s="159">
        <f>IFERROR(_xll.qlIndexFixing(ONIndex6M,I163,TRUE,_xll.ohTrigger(RecalcTrigger,Trigger6M)),NA())</f>
        <v>-3.1479130212908046E-3</v>
      </c>
    </row>
    <row r="164" spans="2:15" x14ac:dyDescent="0.2">
      <c r="B164" s="39" t="s">
        <v>17</v>
      </c>
      <c r="D164" s="42">
        <f>_xll.qlCalendarAdvance(Calendar,$D163,B164,"f",FALSE)</f>
        <v>42576</v>
      </c>
      <c r="E164" s="153">
        <f>_xll.qlInterestRateIndexValueDate(IndexON,D164)</f>
        <v>42577</v>
      </c>
      <c r="F164" s="168">
        <f>IFERROR(_xll.qlIndexFixing(IndexON,D164,TRUE,_xll.ohTrigger(RecalcTrigger,TriggerON)),NA())</f>
        <v>-4.4583455263591532E-3</v>
      </c>
      <c r="H164" s="42">
        <f>_xll.qlCalendarAdvance(Calendar,$H163,B164,"f",FALSE)</f>
        <v>42573</v>
      </c>
      <c r="I164" s="153">
        <f>_xll.qlInterestRateIndexValueDate(Index1M,$H164)</f>
        <v>42577</v>
      </c>
      <c r="J164" s="158">
        <f>IFERROR(_xll.qlIndexFixing(Index1M,$H164,TRUE,_xll.ohTrigger(RecalcTrigger,Trigger1M)),NA())</f>
        <v>-5.0359050801289523E-3</v>
      </c>
      <c r="K164" s="44">
        <f>IFERROR(_xll.qlIndexFixing(Index3M,H164,TRUE,_xll.ohTrigger(RecalcTrigger,Trigger3M)),NA())</f>
        <v>-3.9733167436217798E-3</v>
      </c>
      <c r="L164" s="44">
        <f>IFERROR(_xll.qlIndexFixing(Index6M,$H164,TRUE,_xll.ohTrigger(RecalcTrigger,Trigger6M)),NA())</f>
        <v>-2.8322344936326798E-3</v>
      </c>
      <c r="M164" s="158">
        <f>IFERROR(_xll.qlIndexFixing(ONIndex1M,I164,TRUE,_xll.ohTrigger(RecalcTrigger,Trigger1M)),NA())</f>
        <v>-5.0596177520878527E-3</v>
      </c>
      <c r="N164" s="44">
        <f>IFERROR(_xll.qlIndexFixing(ONIndex3M,I164,TRUE,_xll.ohTrigger(RecalcTrigger,Trigger3M)),NA())</f>
        <v>-4.1647275427925123E-3</v>
      </c>
      <c r="O164" s="159">
        <f>IFERROR(_xll.qlIndexFixing(ONIndex6M,I164,TRUE,_xll.ohTrigger(RecalcTrigger,Trigger6M)),NA())</f>
        <v>-3.147863514412208E-3</v>
      </c>
    </row>
    <row r="165" spans="2:15" x14ac:dyDescent="0.2">
      <c r="B165" s="39" t="s">
        <v>17</v>
      </c>
      <c r="D165" s="42">
        <f>_xll.qlCalendarAdvance(Calendar,$D164,B165,"f",FALSE)</f>
        <v>42577</v>
      </c>
      <c r="E165" s="153">
        <f>_xll.qlInterestRateIndexValueDate(IndexON,D165)</f>
        <v>42578</v>
      </c>
      <c r="F165" s="168">
        <f>IFERROR(_xll.qlIndexFixing(IndexON,D165,TRUE,_xll.ohTrigger(RecalcTrigger,TriggerON)),NA())</f>
        <v>-4.4607844903499227E-3</v>
      </c>
      <c r="H165" s="42">
        <f>_xll.qlCalendarAdvance(Calendar,$H164,B165,"f",FALSE)</f>
        <v>42576</v>
      </c>
      <c r="I165" s="153">
        <f>_xll.qlInterestRateIndexValueDate(Index1M,$H165)</f>
        <v>42578</v>
      </c>
      <c r="J165" s="158">
        <f>IFERROR(_xll.qlIndexFixing(Index1M,$H165,TRUE,_xll.ohTrigger(RecalcTrigger,Trigger1M)),NA())</f>
        <v>-5.0318234922293445E-3</v>
      </c>
      <c r="K165" s="44">
        <f>IFERROR(_xll.qlIndexFixing(Index3M,H165,TRUE,_xll.ohTrigger(RecalcTrigger,Trigger3M)),NA())</f>
        <v>-3.9688186235501462E-3</v>
      </c>
      <c r="L165" s="44">
        <f>IFERROR(_xll.qlIndexFixing(Index6M,$H165,TRUE,_xll.ohTrigger(RecalcTrigger,Trigger6M)),NA())</f>
        <v>-2.8272959446954938E-3</v>
      </c>
      <c r="M165" s="158">
        <f>IFERROR(_xll.qlIndexFixing(ONIndex1M,I165,TRUE,_xll.ohTrigger(RecalcTrigger,Trigger1M)),NA())</f>
        <v>-5.0566869081336563E-3</v>
      </c>
      <c r="N165" s="44">
        <f>IFERROR(_xll.qlIndexFixing(ONIndex3M,I165,TRUE,_xll.ohTrigger(RecalcTrigger,Trigger3M)),NA())</f>
        <v>-4.1563782792586323E-3</v>
      </c>
      <c r="O165" s="159">
        <f>IFERROR(_xll.qlIndexFixing(ONIndex6M,I165,TRUE,_xll.ohTrigger(RecalcTrigger,Trigger6M)),NA())</f>
        <v>-3.1475445956408166E-3</v>
      </c>
    </row>
    <row r="166" spans="2:15" x14ac:dyDescent="0.2">
      <c r="B166" s="39" t="s">
        <v>17</v>
      </c>
      <c r="D166" s="42">
        <f>_xll.qlCalendarAdvance(Calendar,$D165,B166,"f",FALSE)</f>
        <v>42578</v>
      </c>
      <c r="E166" s="153">
        <f>_xll.qlInterestRateIndexValueDate(IndexON,D166)</f>
        <v>42579</v>
      </c>
      <c r="F166" s="168">
        <f>IFERROR(_xll.qlIndexFixing(IndexON,D166,TRUE,_xll.ohTrigger(RecalcTrigger,TriggerON)),NA())</f>
        <v>-4.4634165351320476E-3</v>
      </c>
      <c r="H166" s="42">
        <f>_xll.qlCalendarAdvance(Calendar,$H165,B166,"f",FALSE)</f>
        <v>42577</v>
      </c>
      <c r="I166" s="153">
        <f>_xll.qlInterestRateIndexValueDate(Index1M,$H166)</f>
        <v>42579</v>
      </c>
      <c r="J166" s="158">
        <f>IFERROR(_xll.qlIndexFixing(Index1M,$H166,TRUE,_xll.ohTrigger(RecalcTrigger,Trigger1M)),NA())</f>
        <v>-5.0309829013960028E-3</v>
      </c>
      <c r="K166" s="44">
        <f>IFERROR(_xll.qlIndexFixing(Index3M,H166,TRUE,_xll.ohTrigger(RecalcTrigger,Trigger3M)),NA())</f>
        <v>-3.9643100464002651E-3</v>
      </c>
      <c r="L166" s="44">
        <f>IFERROR(_xll.qlIndexFixing(Index6M,$H166,TRUE,_xll.ohTrigger(RecalcTrigger,Trigger6M)),NA())</f>
        <v>-2.8157650825523916E-3</v>
      </c>
      <c r="M166" s="158">
        <f>IFERROR(_xll.qlIndexFixing(ONIndex1M,I166,TRUE,_xll.ohTrigger(RecalcTrigger,Trigger1M)),NA())</f>
        <v>-5.0537741326595054E-3</v>
      </c>
      <c r="N166" s="44">
        <f>IFERROR(_xll.qlIndexFixing(ONIndex3M,I166,TRUE,_xll.ohTrigger(RecalcTrigger,Trigger3M)),NA())</f>
        <v>-4.148104469234859E-3</v>
      </c>
      <c r="O166" s="159">
        <f>IFERROR(_xll.qlIndexFixing(ONIndex6M,I166,TRUE,_xll.ohTrigger(RecalcTrigger,Trigger6M)),NA())</f>
        <v>-3.1470883318940324E-3</v>
      </c>
    </row>
    <row r="167" spans="2:15" x14ac:dyDescent="0.2">
      <c r="B167" s="39" t="s">
        <v>17</v>
      </c>
      <c r="D167" s="42">
        <f>_xll.qlCalendarAdvance(Calendar,$D166,B167,"f",FALSE)</f>
        <v>42579</v>
      </c>
      <c r="E167" s="153">
        <f>_xll.qlInterestRateIndexValueDate(IndexON,D167)</f>
        <v>42580</v>
      </c>
      <c r="F167" s="168">
        <f>IFERROR(_xll.qlIndexFixing(IndexON,D167,TRUE,_xll.ohTrigger(RecalcTrigger,TriggerON)),NA())</f>
        <v>-4.4692687423708577E-3</v>
      </c>
      <c r="H167" s="42">
        <f>_xll.qlCalendarAdvance(Calendar,$H166,B167,"f",FALSE)</f>
        <v>42578</v>
      </c>
      <c r="I167" s="153">
        <f>_xll.qlInterestRateIndexValueDate(Index1M,$H167)</f>
        <v>42580</v>
      </c>
      <c r="J167" s="158">
        <f>IFERROR(_xll.qlIndexFixing(Index1M,$H167,TRUE,_xll.ohTrigger(RecalcTrigger,Trigger1M)),NA())</f>
        <v>-5.0278619319047129E-3</v>
      </c>
      <c r="K167" s="44">
        <f>IFERROR(_xll.qlIndexFixing(Index3M,H167,TRUE,_xll.ohTrigger(RecalcTrigger,Trigger3M)),NA())</f>
        <v>-3.9550516454295659E-3</v>
      </c>
      <c r="L167" s="44">
        <f>IFERROR(_xll.qlIndexFixing(Index6M,$H167,TRUE,_xll.ohTrigger(RecalcTrigger,Trigger6M)),NA())</f>
        <v>-2.8106975295998583E-3</v>
      </c>
      <c r="M167" s="158">
        <f>IFERROR(_xll.qlIndexFixing(ONIndex1M,I167,TRUE,_xll.ohTrigger(RecalcTrigger,Trigger1M)),NA())</f>
        <v>-5.0522202346892087E-3</v>
      </c>
      <c r="N167" s="44">
        <f>IFERROR(_xll.qlIndexFixing(ONIndex3M,I167,TRUE,_xll.ohTrigger(RecalcTrigger,Trigger3M)),NA())</f>
        <v>-4.143933308538017E-3</v>
      </c>
      <c r="O167" s="159">
        <f>IFERROR(_xll.qlIndexFixing(ONIndex6M,I167,TRUE,_xll.ohTrigger(RecalcTrigger,Trigger6M)),NA())</f>
        <v>-3.1467502475734932E-3</v>
      </c>
    </row>
    <row r="168" spans="2:15" x14ac:dyDescent="0.2">
      <c r="B168" s="39" t="s">
        <v>17</v>
      </c>
      <c r="D168" s="42">
        <f>_xll.qlCalendarAdvance(Calendar,$D167,B168,"f",FALSE)</f>
        <v>42580</v>
      </c>
      <c r="E168" s="153">
        <f>_xll.qlInterestRateIndexValueDate(IndexON,D168)</f>
        <v>42583</v>
      </c>
      <c r="F168" s="168">
        <f>IFERROR(_xll.qlIndexFixing(IndexON,D168,TRUE,_xll.ohTrigger(RecalcTrigger,TriggerON)),NA())</f>
        <v>-4.4758755236129488E-3</v>
      </c>
      <c r="H168" s="42">
        <f>_xll.qlCalendarAdvance(Calendar,$H167,B168,"f",FALSE)</f>
        <v>42579</v>
      </c>
      <c r="I168" s="153">
        <f>_xll.qlInterestRateIndexValueDate(Index1M,$H168)</f>
        <v>42583</v>
      </c>
      <c r="J168" s="158">
        <f>IFERROR(_xll.qlIndexFixing(Index1M,$H168,TRUE,_xll.ohTrigger(RecalcTrigger,Trigger1M)),NA())</f>
        <v>-5.0240200670301129E-3</v>
      </c>
      <c r="K168" s="44">
        <f>IFERROR(_xll.qlIndexFixing(Index3M,H168,TRUE,_xll.ohTrigger(RecalcTrigger,Trigger3M)),NA())</f>
        <v>-3.9461691181154881E-3</v>
      </c>
      <c r="L168" s="44">
        <f>IFERROR(_xll.qlIndexFixing(Index6M,$H168,TRUE,_xll.ohTrigger(RecalcTrigger,Trigger6M)),NA())</f>
        <v>-2.8019175692743348E-3</v>
      </c>
      <c r="M168" s="158">
        <f>IFERROR(_xll.qlIndexFixing(ONIndex1M,I168,TRUE,_xll.ohTrigger(RecalcTrigger,Trigger1M)),NA())</f>
        <v>-5.050629139473628E-3</v>
      </c>
      <c r="N168" s="44">
        <f>IFERROR(_xll.qlIndexFixing(ONIndex3M,I168,TRUE,_xll.ohTrigger(RecalcTrigger,Trigger3M)),NA())</f>
        <v>-4.139755990726357E-3</v>
      </c>
      <c r="O168" s="159">
        <f>IFERROR(_xll.qlIndexFixing(ONIndex6M,I168,TRUE,_xll.ohTrigger(RecalcTrigger,Trigger6M)),NA())</f>
        <v>-3.1463544477805527E-3</v>
      </c>
    </row>
    <row r="169" spans="2:15" x14ac:dyDescent="0.2">
      <c r="B169" s="39" t="s">
        <v>17</v>
      </c>
      <c r="D169" s="42">
        <f>_xll.qlCalendarAdvance(Calendar,$D168,B169,"f",FALSE)</f>
        <v>42583</v>
      </c>
      <c r="E169" s="153">
        <f>_xll.qlInterestRateIndexValueDate(IndexON,D169)</f>
        <v>42584</v>
      </c>
      <c r="F169" s="168">
        <f>IFERROR(_xll.qlIndexFixing(IndexON,D169,TRUE,_xll.ohTrigger(RecalcTrigger,TriggerON)),NA())</f>
        <v>-4.4794729729114025E-3</v>
      </c>
      <c r="H169" s="42">
        <f>_xll.qlCalendarAdvance(Calendar,$H168,B169,"f",FALSE)</f>
        <v>42580</v>
      </c>
      <c r="I169" s="153">
        <f>_xll.qlInterestRateIndexValueDate(Index1M,$H169)</f>
        <v>42584</v>
      </c>
      <c r="J169" s="158">
        <f>IFERROR(_xll.qlIndexFixing(Index1M,$H169,TRUE,_xll.ohTrigger(RecalcTrigger,Trigger1M)),NA())</f>
        <v>-5.0219090945171916E-3</v>
      </c>
      <c r="K169" s="44">
        <f>IFERROR(_xll.qlIndexFixing(Index3M,H169,TRUE,_xll.ohTrigger(RecalcTrigger,Trigger3M)),NA())</f>
        <v>-3.9416067188905498E-3</v>
      </c>
      <c r="L169" s="44">
        <f>IFERROR(_xll.qlIndexFixing(Index6M,$H169,TRUE,_xll.ohTrigger(RecalcTrigger,Trigger6M)),NA())</f>
        <v>-2.7967061980028597E-3</v>
      </c>
      <c r="M169" s="158">
        <f>IFERROR(_xll.qlIndexFixing(ONIndex1M,I169,TRUE,_xll.ohTrigger(RecalcTrigger,Trigger1M)),NA())</f>
        <v>-5.0490008471726355E-3</v>
      </c>
      <c r="N169" s="44">
        <f>IFERROR(_xll.qlIndexFixing(ONIndex3M,I169,TRUE,_xll.ohTrigger(RecalcTrigger,Trigger3M)),NA())</f>
        <v>-4.1355725161595913E-3</v>
      </c>
      <c r="O169" s="159">
        <f>IFERROR(_xll.qlIndexFixing(ONIndex6M,I169,TRUE,_xll.ohTrigger(RecalcTrigger,Trigger6M)),NA())</f>
        <v>-3.145900932555179E-3</v>
      </c>
    </row>
    <row r="170" spans="2:15" x14ac:dyDescent="0.2">
      <c r="B170" s="39" t="s">
        <v>17</v>
      </c>
      <c r="D170" s="42">
        <f>_xll.qlCalendarAdvance(Calendar,$D169,B170,"f",FALSE)</f>
        <v>42584</v>
      </c>
      <c r="E170" s="153">
        <f>_xll.qlInterestRateIndexValueDate(IndexON,D170)</f>
        <v>42585</v>
      </c>
      <c r="F170" s="168">
        <f>IFERROR(_xll.qlIndexFixing(IndexON,D170,TRUE,_xll.ohTrigger(RecalcTrigger,TriggerON)),NA())</f>
        <v>-4.4832635031610835E-3</v>
      </c>
      <c r="H170" s="42">
        <f>_xll.qlCalendarAdvance(Calendar,$H169,B170,"f",FALSE)</f>
        <v>42583</v>
      </c>
      <c r="I170" s="153">
        <f>_xll.qlInterestRateIndexValueDate(Index1M,$H170)</f>
        <v>42585</v>
      </c>
      <c r="J170" s="158">
        <f>IFERROR(_xll.qlIndexFixing(Index1M,$H170,TRUE,_xll.ohTrigger(RecalcTrigger,Trigger1M)),NA())</f>
        <v>-5.0173073636271652E-3</v>
      </c>
      <c r="K170" s="44">
        <f>IFERROR(_xll.qlIndexFixing(Index3M,H170,TRUE,_xll.ohTrigger(RecalcTrigger,Trigger3M)),NA())</f>
        <v>-3.9370332479081874E-3</v>
      </c>
      <c r="L170" s="44">
        <f>IFERROR(_xll.qlIndexFixing(Index6M,$H170,TRUE,_xll.ohTrigger(RecalcTrigger,Trigger6M)),NA())</f>
        <v>-2.7914500713174446E-3</v>
      </c>
      <c r="M170" s="158">
        <f>IFERROR(_xll.qlIndexFixing(ONIndex1M,I170,TRUE,_xll.ohTrigger(RecalcTrigger,Trigger1M)),NA())</f>
        <v>-5.0455495543744178E-3</v>
      </c>
      <c r="N170" s="44">
        <f>IFERROR(_xll.qlIndexFixing(ONIndex3M,I170,TRUE,_xll.ohTrigger(RecalcTrigger,Trigger3M)),NA())</f>
        <v>-4.1271377281582033E-3</v>
      </c>
      <c r="O170" s="159">
        <f>IFERROR(_xll.qlIndexFixing(ONIndex6M,I170,TRUE,_xll.ohTrigger(RecalcTrigger,Trigger6M)),NA())</f>
        <v>-3.1447740456114204E-3</v>
      </c>
    </row>
    <row r="171" spans="2:15" x14ac:dyDescent="0.2">
      <c r="B171" s="39" t="s">
        <v>17</v>
      </c>
      <c r="D171" s="42">
        <f>_xll.qlCalendarAdvance(Calendar,$D170,B171,"f",FALSE)</f>
        <v>42585</v>
      </c>
      <c r="E171" s="153">
        <f>_xll.qlInterestRateIndexValueDate(IndexON,D171)</f>
        <v>42586</v>
      </c>
      <c r="F171" s="168">
        <f>IFERROR(_xll.qlIndexFixing(IndexON,D171,TRUE,_xll.ohTrigger(RecalcTrigger,TriggerON)),NA())</f>
        <v>-4.4872471143220238E-3</v>
      </c>
      <c r="H171" s="42">
        <f>_xll.qlCalendarAdvance(Calendar,$H170,B171,"f",FALSE)</f>
        <v>42584</v>
      </c>
      <c r="I171" s="153">
        <f>_xll.qlInterestRateIndexValueDate(Index1M,$H171)</f>
        <v>42586</v>
      </c>
      <c r="J171" s="158">
        <f>IFERROR(_xll.qlIndexFixing(Index1M,$H171,TRUE,_xll.ohTrigger(RecalcTrigger,Trigger1M)),NA())</f>
        <v>-5.0163364349513351E-3</v>
      </c>
      <c r="K171" s="44">
        <f>IFERROR(_xll.qlIndexFixing(Index3M,H171,TRUE,_xll.ohTrigger(RecalcTrigger,Trigger3M)),NA())</f>
        <v>-3.9324486027207855E-3</v>
      </c>
      <c r="L171" s="44">
        <f>IFERROR(_xll.qlIndexFixing(Index6M,$H171,TRUE,_xll.ohTrigger(RecalcTrigger,Trigger6M)),NA())</f>
        <v>-2.779348041868294E-3</v>
      </c>
      <c r="M171" s="158">
        <f>IFERROR(_xll.qlIndexFixing(ONIndex1M,I171,TRUE,_xll.ohTrigger(RecalcTrigger,Trigger1M)),NA())</f>
        <v>-5.0421157051161458E-3</v>
      </c>
      <c r="N171" s="44">
        <f>IFERROR(_xll.qlIndexFixing(ONIndex3M,I171,TRUE,_xll.ohTrigger(RecalcTrigger,Trigger3M)),NA())</f>
        <v>-4.1187770481032615E-3</v>
      </c>
      <c r="O171" s="159">
        <f>IFERROR(_xll.qlIndexFixing(ONIndex6M,I171,TRUE,_xll.ohTrigger(RecalcTrigger,Trigger6M)),NA())</f>
        <v>-3.143509716889703E-3</v>
      </c>
    </row>
    <row r="172" spans="2:15" x14ac:dyDescent="0.2">
      <c r="B172" s="39" t="s">
        <v>17</v>
      </c>
      <c r="D172" s="42">
        <f>_xll.qlCalendarAdvance(Calendar,$D171,B172,"f",FALSE)</f>
        <v>42586</v>
      </c>
      <c r="E172" s="153">
        <f>_xll.qlInterestRateIndexValueDate(IndexON,D172)</f>
        <v>42587</v>
      </c>
      <c r="F172" s="168">
        <f>IFERROR(_xll.qlIndexFixing(IndexON,D172,TRUE,_xll.ohTrigger(RecalcTrigger,TriggerON)),NA())</f>
        <v>-4.4958017931939764E-3</v>
      </c>
      <c r="H172" s="42">
        <f>_xll.qlCalendarAdvance(Calendar,$H171,B172,"f",FALSE)</f>
        <v>42585</v>
      </c>
      <c r="I172" s="153">
        <f>_xll.qlInterestRateIndexValueDate(Index1M,$H172)</f>
        <v>42587</v>
      </c>
      <c r="J172" s="158">
        <f>IFERROR(_xll.qlIndexFixing(Index1M,$H172,TRUE,_xll.ohTrigger(RecalcTrigger,Trigger1M)),NA())</f>
        <v>-5.015353084573234E-3</v>
      </c>
      <c r="K172" s="44">
        <f>IFERROR(_xll.qlIndexFixing(Index3M,H172,TRUE,_xll.ohTrigger(RecalcTrigger,Trigger3M)),NA())</f>
        <v>-3.9230202050481808E-3</v>
      </c>
      <c r="L172" s="44">
        <f>IFERROR(_xll.qlIndexFixing(Index6M,$H172,TRUE,_xll.ohTrigger(RecalcTrigger,Trigger6M)),NA())</f>
        <v>-2.7773909454382622E-3</v>
      </c>
      <c r="M172" s="158">
        <f>IFERROR(_xll.qlIndexFixing(ONIndex1M,I172,TRUE,_xll.ohTrigger(RecalcTrigger,Trigger1M)),NA())</f>
        <v>-5.0403014264688295E-3</v>
      </c>
      <c r="N172" s="44">
        <f>IFERROR(_xll.qlIndexFixing(ONIndex3M,I172,TRUE,_xll.ohTrigger(RecalcTrigger,Trigger3M)),NA())</f>
        <v>-4.1145627887217984E-3</v>
      </c>
      <c r="O172" s="159">
        <f>IFERROR(_xll.qlIndexFixing(ONIndex6M,I172,TRUE,_xll.ohTrigger(RecalcTrigger,Trigger6M)),NA())</f>
        <v>-3.1427676241824187E-3</v>
      </c>
    </row>
    <row r="173" spans="2:15" x14ac:dyDescent="0.2">
      <c r="B173" s="39" t="s">
        <v>17</v>
      </c>
      <c r="D173" s="42">
        <f>_xll.qlCalendarAdvance(Calendar,$D172,B173,"f",FALSE)</f>
        <v>42587</v>
      </c>
      <c r="E173" s="153">
        <f>_xll.qlInterestRateIndexValueDate(IndexON,D173)</f>
        <v>42590</v>
      </c>
      <c r="F173" s="168">
        <f>IFERROR(_xll.qlIndexFixing(IndexON,D173,TRUE,_xll.ohTrigger(RecalcTrigger,TriggerON)),NA())</f>
        <v>-4.5051123674388904E-3</v>
      </c>
      <c r="H173" s="42">
        <f>_xll.qlCalendarAdvance(Calendar,$H172,B173,"f",FALSE)</f>
        <v>42586</v>
      </c>
      <c r="I173" s="153">
        <f>_xll.qlInterestRateIndexValueDate(Index1M,$H173)</f>
        <v>42590</v>
      </c>
      <c r="J173" s="158">
        <f>IFERROR(_xll.qlIndexFixing(Index1M,$H173,TRUE,_xll.ohTrigger(RecalcTrigger,Trigger1M)),NA())</f>
        <v>-5.0084624355889269E-3</v>
      </c>
      <c r="K173" s="44">
        <f>IFERROR(_xll.qlIndexFixing(Index3M,H173,TRUE,_xll.ohTrigger(RecalcTrigger,Trigger3M)),NA())</f>
        <v>-3.913996230926765E-3</v>
      </c>
      <c r="L173" s="44">
        <f>IFERROR(_xll.qlIndexFixing(Index6M,$H173,TRUE,_xll.ohTrigger(RecalcTrigger,Trigger6M)),NA())</f>
        <v>-2.7645052563230153E-3</v>
      </c>
      <c r="M173" s="158">
        <f>IFERROR(_xll.qlIndexFixing(ONIndex1M,I173,TRUE,_xll.ohTrigger(RecalcTrigger,Trigger1M)),NA())</f>
        <v>-5.0384499506961333E-3</v>
      </c>
      <c r="N173" s="44">
        <f>IFERROR(_xll.qlIndexFixing(ONIndex3M,I173,TRUE,_xll.ohTrigger(RecalcTrigger,Trigger3M)),NA())</f>
        <v>-4.1103423723853894E-3</v>
      </c>
      <c r="O173" s="159">
        <f>IFERROR(_xll.qlIndexFixing(ONIndex6M,I173,TRUE,_xll.ohTrigger(RecalcTrigger,Trigger6M)),NA())</f>
        <v>-3.1419678161626052E-3</v>
      </c>
    </row>
    <row r="174" spans="2:15" x14ac:dyDescent="0.2">
      <c r="B174" s="39" t="s">
        <v>17</v>
      </c>
      <c r="D174" s="42">
        <f>_xll.qlCalendarAdvance(Calendar,$D173,B174,"f",FALSE)</f>
        <v>42590</v>
      </c>
      <c r="E174" s="153">
        <f>_xll.qlInterestRateIndexValueDate(IndexON,D174)</f>
        <v>42591</v>
      </c>
      <c r="F174" s="168">
        <f>IFERROR(_xll.qlIndexFixing(IndexON,D174,TRUE,_xll.ohTrigger(RecalcTrigger,TriggerON)),NA())</f>
        <v>-4.5100613829163194E-3</v>
      </c>
      <c r="H174" s="42">
        <f>_xll.qlCalendarAdvance(Calendar,$H173,B174,"f",FALSE)</f>
        <v>42587</v>
      </c>
      <c r="I174" s="153">
        <f>_xll.qlInterestRateIndexValueDate(Index1M,$H174)</f>
        <v>42591</v>
      </c>
      <c r="J174" s="158">
        <f>IFERROR(_xll.qlIndexFixing(Index1M,$H174,TRUE,_xll.ohTrigger(RecalcTrigger,Trigger1M)),NA())</f>
        <v>-5.006091188261402E-3</v>
      </c>
      <c r="K174" s="44">
        <f>IFERROR(_xll.qlIndexFixing(Index3M,H174,TRUE,_xll.ohTrigger(RecalcTrigger,Trigger3M)),NA())</f>
        <v>-3.9093541779643077E-3</v>
      </c>
      <c r="L174" s="44">
        <f>IFERROR(_xll.qlIndexFixing(Index6M,$H174,TRUE,_xll.ohTrigger(RecalcTrigger,Trigger6M)),NA())</f>
        <v>-2.7589848869270617E-3</v>
      </c>
      <c r="M174" s="158">
        <f>IFERROR(_xll.qlIndexFixing(ONIndex1M,I174,TRUE,_xll.ohTrigger(RecalcTrigger,Trigger1M)),NA())</f>
        <v>-5.0365612776381852E-3</v>
      </c>
      <c r="N174" s="44">
        <f>IFERROR(_xll.qlIndexFixing(ONIndex3M,I174,TRUE,_xll.ohTrigger(RecalcTrigger,Trigger3M)),NA())</f>
        <v>-4.1061157991340025E-3</v>
      </c>
      <c r="O174" s="159">
        <f>IFERROR(_xll.qlIndexFixing(ONIndex6M,I174,TRUE,_xll.ohTrigger(RecalcTrigger,Trigger6M)),NA())</f>
        <v>-3.1411102926703904E-3</v>
      </c>
    </row>
    <row r="175" spans="2:15" x14ac:dyDescent="0.2">
      <c r="B175" s="39" t="s">
        <v>17</v>
      </c>
      <c r="D175" s="42">
        <f>_xll.qlCalendarAdvance(Calendar,$D174,B175,"f",FALSE)</f>
        <v>42591</v>
      </c>
      <c r="E175" s="153">
        <f>_xll.qlInterestRateIndexValueDate(IndexON,D175)</f>
        <v>42592</v>
      </c>
      <c r="F175" s="168">
        <f>IFERROR(_xll.qlIndexFixing(IndexON,D175,TRUE,_xll.ohTrigger(RecalcTrigger,TriggerON)),NA())</f>
        <v>-4.5152034791451356E-3</v>
      </c>
      <c r="H175" s="42">
        <f>_xll.qlCalendarAdvance(Calendar,$H174,B175,"f",FALSE)</f>
        <v>42590</v>
      </c>
      <c r="I175" s="153">
        <f>_xll.qlInterestRateIndexValueDate(Index1M,$H175)</f>
        <v>42592</v>
      </c>
      <c r="J175" s="158">
        <f>IFERROR(_xll.qlIndexFixing(Index1M,$H175,TRUE,_xll.ohTrigger(RecalcTrigger,Trigger1M)),NA())</f>
        <v>-5.000969361782414E-3</v>
      </c>
      <c r="K175" s="44">
        <f>IFERROR(_xll.qlIndexFixing(Index3M,H175,TRUE,_xll.ohTrigger(RecalcTrigger,Trigger3M)),NA())</f>
        <v>-3.904700336092437E-3</v>
      </c>
      <c r="L175" s="44">
        <f>IFERROR(_xll.qlIndexFixing(Index6M,$H175,TRUE,_xll.ohTrigger(RecalcTrigger,Trigger6M)),NA())</f>
        <v>-2.753421192035308E-3</v>
      </c>
      <c r="M175" s="158">
        <f>IFERROR(_xll.qlIndexFixing(ONIndex1M,I175,TRUE,_xll.ohTrigger(RecalcTrigger,Trigger1M)),NA())</f>
        <v>-5.0325895864355985E-3</v>
      </c>
      <c r="N175" s="44">
        <f>IFERROR(_xll.qlIndexFixing(ONIndex3M,I175,TRUE,_xll.ohTrigger(RecalcTrigger,Trigger3M)),NA())</f>
        <v>-4.0975954888633481E-3</v>
      </c>
      <c r="O175" s="159">
        <f>IFERROR(_xll.qlIndexFixing(ONIndex6M,I175,TRUE,_xll.ohTrigger(RecalcTrigger,Trigger6M)),NA())</f>
        <v>-3.1391754867948762E-3</v>
      </c>
    </row>
    <row r="176" spans="2:15" x14ac:dyDescent="0.2">
      <c r="B176" s="39" t="s">
        <v>17</v>
      </c>
      <c r="D176" s="42">
        <f>_xll.qlCalendarAdvance(Calendar,$D175,B176,"f",FALSE)</f>
        <v>42592</v>
      </c>
      <c r="E176" s="153">
        <f>_xll.qlInterestRateIndexValueDate(IndexON,D176)</f>
        <v>42593</v>
      </c>
      <c r="F176" s="168">
        <f>IFERROR(_xll.qlIndexFixing(IndexON,D176,TRUE,_xll.ohTrigger(RecalcTrigger,TriggerON)),NA())</f>
        <v>-4.5205386562452432E-3</v>
      </c>
      <c r="H176" s="42">
        <f>_xll.qlCalendarAdvance(Calendar,$H175,B176,"f",FALSE)</f>
        <v>42591</v>
      </c>
      <c r="I176" s="153">
        <f>_xll.qlInterestRateIndexValueDate(Index1M,$H176)</f>
        <v>42593</v>
      </c>
      <c r="J176" s="158">
        <f>IFERROR(_xll.qlIndexFixing(Index1M,$H176,TRUE,_xll.ohTrigger(RecalcTrigger,Trigger1M)),NA())</f>
        <v>-4.9998680700046039E-3</v>
      </c>
      <c r="K176" s="44">
        <f>IFERROR(_xll.qlIndexFixing(Index3M,H176,TRUE,_xll.ohTrigger(RecalcTrigger,Trigger3M)),NA())</f>
        <v>-3.9000346028596265E-3</v>
      </c>
      <c r="L176" s="44">
        <f>IFERROR(_xll.qlIndexFixing(Index6M,$H176,TRUE,_xll.ohTrigger(RecalcTrigger,Trigger6M)),NA())</f>
        <v>-2.7407708438520468E-3</v>
      </c>
      <c r="M176" s="158">
        <f>IFERROR(_xll.qlIndexFixing(ONIndex1M,I176,TRUE,_xll.ohTrigger(RecalcTrigger,Trigger1M)),NA())</f>
        <v>-5.0286346129935211E-3</v>
      </c>
      <c r="N176" s="44">
        <f>IFERROR(_xll.qlIndexFixing(ONIndex3M,I176,TRUE,_xll.ohTrigger(RecalcTrigger,Trigger3M)),NA())</f>
        <v>-4.0891479365789962E-3</v>
      </c>
      <c r="O176" s="159">
        <f>IFERROR(_xll.qlIndexFixing(ONIndex6M,I176,TRUE,_xll.ohTrigger(RecalcTrigger,Trigger6M)),NA())</f>
        <v>-3.1371030437377101E-3</v>
      </c>
    </row>
    <row r="177" spans="2:15" x14ac:dyDescent="0.2">
      <c r="B177" s="39" t="s">
        <v>17</v>
      </c>
      <c r="D177" s="42">
        <f>_xll.qlCalendarAdvance(Calendar,$D176,B177,"f",FALSE)</f>
        <v>42593</v>
      </c>
      <c r="E177" s="153">
        <f>_xll.qlInterestRateIndexValueDate(IndexON,D177)</f>
        <v>42594</v>
      </c>
      <c r="F177" s="168">
        <f>IFERROR(_xll.qlIndexFixing(IndexON,D177,TRUE,_xll.ohTrigger(RecalcTrigger,TriggerON)),NA())</f>
        <v>-4.5317955643175978E-3</v>
      </c>
      <c r="H177" s="42">
        <f>_xll.qlCalendarAdvance(Calendar,$H176,B177,"f",FALSE)</f>
        <v>42592</v>
      </c>
      <c r="I177" s="153">
        <f>_xll.qlInterestRateIndexValueDate(Index1M,$H177)</f>
        <v>42594</v>
      </c>
      <c r="J177" s="158">
        <f>IFERROR(_xll.qlIndexFixing(Index1M,$H177,TRUE,_xll.ohTrigger(RecalcTrigger,Trigger1M)),NA())</f>
        <v>-4.998754352956946E-3</v>
      </c>
      <c r="K177" s="44">
        <f>IFERROR(_xll.qlIndexFixing(Index3M,H177,TRUE,_xll.ohTrigger(RecalcTrigger,Trigger3M)),NA())</f>
        <v>-3.8904268151488137E-3</v>
      </c>
      <c r="L177" s="44">
        <f>IFERROR(_xll.qlIndexFixing(Index6M,$H177,TRUE,_xll.ohTrigger(RecalcTrigger,Trigger6M)),NA())</f>
        <v>-2.7386307422236672E-3</v>
      </c>
      <c r="M177" s="158">
        <f>IFERROR(_xll.qlIndexFixing(ONIndex1M,I177,TRUE,_xll.ohTrigger(RecalcTrigger,Trigger1M)),NA())</f>
        <v>-5.0265599537491212E-3</v>
      </c>
      <c r="N177" s="44">
        <f>IFERROR(_xll.qlIndexFixing(ONIndex3M,I177,TRUE,_xll.ohTrigger(RecalcTrigger,Trigger3M)),NA())</f>
        <v>-4.084890578592848E-3</v>
      </c>
      <c r="O177" s="159">
        <f>IFERROR(_xll.qlIndexFixing(ONIndex6M,I177,TRUE,_xll.ohTrigger(RecalcTrigger,Trigger6M)),NA())</f>
        <v>-3.1359569427635847E-3</v>
      </c>
    </row>
    <row r="178" spans="2:15" x14ac:dyDescent="0.2">
      <c r="B178" s="39" t="s">
        <v>17</v>
      </c>
      <c r="D178" s="42">
        <f>_xll.qlCalendarAdvance(Calendar,$D177,B178,"f",FALSE)</f>
        <v>42594</v>
      </c>
      <c r="E178" s="153">
        <f>_xll.qlInterestRateIndexValueDate(IndexON,D178)</f>
        <v>42597</v>
      </c>
      <c r="F178" s="168">
        <f>IFERROR(_xll.qlIndexFixing(IndexON,D178,TRUE,_xll.ohTrigger(RecalcTrigger,TriggerON)),NA())</f>
        <v>-4.5438101727990343E-3</v>
      </c>
      <c r="H178" s="42">
        <f>_xll.qlCalendarAdvance(Calendar,$H177,B178,"f",FALSE)</f>
        <v>42593</v>
      </c>
      <c r="I178" s="153">
        <f>_xll.qlInterestRateIndexValueDate(Index1M,$H178)</f>
        <v>42597</v>
      </c>
      <c r="J178" s="158">
        <f>IFERROR(_xll.qlIndexFixing(Index1M,$H178,TRUE,_xll.ohTrigger(RecalcTrigger,Trigger1M)),NA())</f>
        <v>-4.991082877175871E-3</v>
      </c>
      <c r="K178" s="44">
        <f>IFERROR(_xll.qlIndexFixing(Index3M,H178,TRUE,_xll.ohTrigger(RecalcTrigger,Trigger3M)),NA())</f>
        <v>-3.8812507072415606E-3</v>
      </c>
      <c r="L178" s="44">
        <f>IFERROR(_xll.qlIndexFixing(Index6M,$H178,TRUE,_xll.ohTrigger(RecalcTrigger,Trigger6M)),NA())</f>
        <v>-2.7249599846038263E-3</v>
      </c>
      <c r="M178" s="158">
        <f>IFERROR(_xll.qlIndexFixing(ONIndex1M,I178,TRUE,_xll.ohTrigger(RecalcTrigger,Trigger1M)),NA())</f>
        <v>-5.0244480973393735E-3</v>
      </c>
      <c r="N178" s="44">
        <f>IFERROR(_xll.qlIndexFixing(ONIndex3M,I178,TRUE,_xll.ohTrigger(RecalcTrigger,Trigger3M)),NA())</f>
        <v>-4.0806270636517539E-3</v>
      </c>
      <c r="O178" s="159">
        <f>IFERROR(_xll.qlIndexFixing(ONIndex6M,I178,TRUE,_xll.ohTrigger(RecalcTrigger,Trigger6M)),NA())</f>
        <v>-3.1347531263570261E-3</v>
      </c>
    </row>
    <row r="179" spans="2:15" x14ac:dyDescent="0.2">
      <c r="B179" s="39" t="s">
        <v>17</v>
      </c>
      <c r="D179" s="42">
        <f>_xll.qlCalendarAdvance(Calendar,$D178,B179,"f",FALSE)</f>
        <v>42597</v>
      </c>
      <c r="E179" s="153">
        <f>_xll.qlInterestRateIndexValueDate(IndexON,D179)</f>
        <v>42598</v>
      </c>
      <c r="F179" s="168">
        <f>IFERROR(_xll.qlIndexFixing(IndexON,D179,TRUE,_xll.ohTrigger(RecalcTrigger,TriggerON)),NA())</f>
        <v>-4.5501107538958863E-3</v>
      </c>
      <c r="H179" s="42">
        <f>_xll.qlCalendarAdvance(Calendar,$H178,B179,"f",FALSE)</f>
        <v>42594</v>
      </c>
      <c r="I179" s="153">
        <f>_xll.qlInterestRateIndexValueDate(Index1M,$H179)</f>
        <v>42598</v>
      </c>
      <c r="J179" s="158">
        <f>IFERROR(_xll.qlIndexFixing(Index1M,$H179,TRUE,_xll.ohTrigger(RecalcTrigger,Trigger1M)),NA())</f>
        <v>-4.9884513539185053E-3</v>
      </c>
      <c r="K179" s="44">
        <f>IFERROR(_xll.qlIndexFixing(Index3M,H179,TRUE,_xll.ohTrigger(RecalcTrigger,Trigger3M)),NA())</f>
        <v>-3.8765239803907679E-3</v>
      </c>
      <c r="L179" s="44">
        <f>IFERROR(_xll.qlIndexFixing(Index6M,$H179,TRUE,_xll.ohTrigger(RecalcTrigger,Trigger6M)),NA())</f>
        <v>-2.7191406264126289E-3</v>
      </c>
      <c r="M179" s="158">
        <f>IFERROR(_xll.qlIndexFixing(ONIndex1M,I179,TRUE,_xll.ohTrigger(RecalcTrigger,Trigger1M)),NA())</f>
        <v>-5.0222990434845016E-3</v>
      </c>
      <c r="N179" s="44">
        <f>IFERROR(_xll.qlIndexFixing(ONIndex3M,I179,TRUE,_xll.ohTrigger(RecalcTrigger,Trigger3M)),NA())</f>
        <v>-4.0763573917157458E-3</v>
      </c>
      <c r="O179" s="159">
        <f>IFERROR(_xll.qlIndexFixing(ONIndex6M,I179,TRUE,_xll.ohTrigger(RecalcTrigger,Trigger6M)),NA())</f>
        <v>-3.1334915945180342E-3</v>
      </c>
    </row>
    <row r="180" spans="2:15" x14ac:dyDescent="0.2">
      <c r="B180" s="39" t="s">
        <v>17</v>
      </c>
      <c r="D180" s="42">
        <f>_xll.qlCalendarAdvance(Calendar,$D179,B180,"f",FALSE)</f>
        <v>42598</v>
      </c>
      <c r="E180" s="153">
        <f>_xll.qlInterestRateIndexValueDate(IndexON,D180)</f>
        <v>42599</v>
      </c>
      <c r="F180" s="168">
        <f>IFERROR(_xll.qlIndexFixing(IndexON,D180,TRUE,_xll.ohTrigger(RecalcTrigger,TriggerON)),NA())</f>
        <v>-4.5566044157441254E-3</v>
      </c>
      <c r="H180" s="42">
        <f>_xll.qlCalendarAdvance(Calendar,$H179,B180,"f",FALSE)</f>
        <v>42597</v>
      </c>
      <c r="I180" s="153">
        <f>_xll.qlInterestRateIndexValueDate(Index1M,$H180)</f>
        <v>42599</v>
      </c>
      <c r="J180" s="158">
        <f>IFERROR(_xll.qlIndexFixing(Index1M,$H180,TRUE,_xll.ohTrigger(RecalcTrigger,Trigger1M)),NA())</f>
        <v>-4.9828094785028558E-3</v>
      </c>
      <c r="K180" s="44">
        <f>IFERROR(_xll.qlIndexFixing(Index3M,H180,TRUE,_xll.ohTrigger(RecalcTrigger,Trigger3M)),NA())</f>
        <v>-3.8717847474503326E-3</v>
      </c>
      <c r="L180" s="44">
        <f>IFERROR(_xll.qlIndexFixing(Index6M,$H180,TRUE,_xll.ohTrigger(RecalcTrigger,Trigger6M)),NA())</f>
        <v>-2.7132793726146647E-3</v>
      </c>
      <c r="M180" s="158">
        <f>IFERROR(_xll.qlIndexFixing(ONIndex1M,I180,TRUE,_xll.ohTrigger(RecalcTrigger,Trigger1M)),NA())</f>
        <v>-5.01780700367771E-3</v>
      </c>
      <c r="N180" s="44">
        <f>IFERROR(_xll.qlIndexFixing(ONIndex3M,I180,TRUE,_xll.ohTrigger(RecalcTrigger,Trigger3M)),NA())</f>
        <v>-4.0677515611342585E-3</v>
      </c>
      <c r="O180" s="159">
        <f>IFERROR(_xll.qlIndexFixing(ONIndex6M,I180,TRUE,_xll.ohTrigger(RecalcTrigger,Trigger6M)),NA())</f>
        <v>-3.1307489188048265E-3</v>
      </c>
    </row>
    <row r="181" spans="2:15" x14ac:dyDescent="0.2">
      <c r="B181" s="39" t="s">
        <v>17</v>
      </c>
      <c r="D181" s="42">
        <f>_xll.qlCalendarAdvance(Calendar,$D180,B181,"f",FALSE)</f>
        <v>42599</v>
      </c>
      <c r="E181" s="153">
        <f>_xll.qlInterestRateIndexValueDate(IndexON,D181)</f>
        <v>42600</v>
      </c>
      <c r="F181" s="168">
        <f>IFERROR(_xll.qlIndexFixing(IndexON,D181,TRUE,_xll.ohTrigger(RecalcTrigger,TriggerON)),NA())</f>
        <v>-4.5632911583837199E-3</v>
      </c>
      <c r="H181" s="42">
        <f>_xll.qlCalendarAdvance(Calendar,$H180,B181,"f",FALSE)</f>
        <v>42598</v>
      </c>
      <c r="I181" s="153">
        <f>_xll.qlInterestRateIndexValueDate(Index1M,$H181)</f>
        <v>42600</v>
      </c>
      <c r="J181" s="158">
        <f>IFERROR(_xll.qlIndexFixing(Index1M,$H181,TRUE,_xll.ohTrigger(RecalcTrigger,Trigger1M)),NA())</f>
        <v>-4.9815777985509624E-3</v>
      </c>
      <c r="K181" s="44">
        <f>IFERROR(_xll.qlIndexFixing(Index3M,H181,TRUE,_xll.ohTrigger(RecalcTrigger,Trigger3M)),NA())</f>
        <v>-3.8670329059635167E-3</v>
      </c>
      <c r="L181" s="44">
        <f>IFERROR(_xll.qlIndexFixing(Index6M,$H181,TRUE,_xll.ohTrigger(RecalcTrigger,Trigger6M)),NA())</f>
        <v>-2.7001027970541625E-3</v>
      </c>
      <c r="M181" s="158">
        <f>IFERROR(_xll.qlIndexFixing(ONIndex1M,I181,TRUE,_xll.ohTrigger(RecalcTrigger,Trigger1M)),NA())</f>
        <v>-5.0133308561717271E-3</v>
      </c>
      <c r="N181" s="44">
        <f>IFERROR(_xll.qlIndexFixing(ONIndex3M,I181,TRUE,_xll.ohTrigger(RecalcTrigger,Trigger3M)),NA())</f>
        <v>-4.0592171347419992E-3</v>
      </c>
      <c r="O181" s="159">
        <f>IFERROR(_xll.qlIndexFixing(ONIndex6M,I181,TRUE,_xll.ohTrigger(RecalcTrigger,Trigger6M)),NA())</f>
        <v>-3.1278683122781814E-3</v>
      </c>
    </row>
    <row r="182" spans="2:15" x14ac:dyDescent="0.2">
      <c r="B182" s="39" t="s">
        <v>17</v>
      </c>
      <c r="D182" s="42">
        <f>_xll.qlCalendarAdvance(Calendar,$D181,B182,"f",FALSE)</f>
        <v>42600</v>
      </c>
      <c r="E182" s="153">
        <f>_xll.qlInterestRateIndexValueDate(IndexON,D182)</f>
        <v>42601</v>
      </c>
      <c r="F182" s="168">
        <f>IFERROR(_xll.qlIndexFixing(IndexON,D182,TRUE,_xll.ohTrigger(RecalcTrigger,TriggerON)),NA())</f>
        <v>-4.5772500471752409E-3</v>
      </c>
      <c r="H182" s="42">
        <f>_xll.qlCalendarAdvance(Calendar,$H181,B182,"f",FALSE)</f>
        <v>42599</v>
      </c>
      <c r="I182" s="153">
        <f>_xll.qlInterestRateIndexValueDate(Index1M,$H182)</f>
        <v>42601</v>
      </c>
      <c r="J182" s="158">
        <f>IFERROR(_xll.qlIndexFixing(Index1M,$H182,TRUE,_xll.ohTrigger(RecalcTrigger,Trigger1M)),NA())</f>
        <v>-4.9803336897969617E-3</v>
      </c>
      <c r="K182" s="44">
        <f>IFERROR(_xll.qlIndexFixing(Index3M,H182,TRUE,_xll.ohTrigger(RecalcTrigger,Trigger3M)),NA())</f>
        <v>-3.8572370822952794E-3</v>
      </c>
      <c r="L182" s="44">
        <f>IFERROR(_xll.qlIndexFixing(Index6M,$H182,TRUE,_xll.ohTrigger(RecalcTrigger,Trigger6M)),NA())</f>
        <v>-2.6977836368010568E-3</v>
      </c>
      <c r="M182" s="158">
        <f>IFERROR(_xll.qlIndexFixing(ONIndex1M,I182,TRUE,_xll.ohTrigger(RecalcTrigger,Trigger1M)),NA())</f>
        <v>-5.0109958162103396E-3</v>
      </c>
      <c r="N182" s="44">
        <f>IFERROR(_xll.qlIndexFixing(ONIndex3M,I182,TRUE,_xll.ohTrigger(RecalcTrigger,Trigger3M)),NA())</f>
        <v>-4.0549166779912937E-3</v>
      </c>
      <c r="O182" s="159">
        <f>IFERROR(_xll.qlIndexFixing(ONIndex6M,I182,TRUE,_xll.ohTrigger(RecalcTrigger,Trigger6M)),NA())</f>
        <v>-3.1263182029572789E-3</v>
      </c>
    </row>
    <row r="183" spans="2:15" x14ac:dyDescent="0.2">
      <c r="B183" s="39" t="s">
        <v>17</v>
      </c>
      <c r="D183" s="42">
        <f>_xll.qlCalendarAdvance(Calendar,$D182,B183,"f",FALSE)</f>
        <v>42601</v>
      </c>
      <c r="E183" s="153">
        <f>_xll.qlInterestRateIndexValueDate(IndexON,D183)</f>
        <v>42604</v>
      </c>
      <c r="F183" s="168">
        <f>IFERROR(_xll.qlIndexFixing(IndexON,D183,TRUE,_xll.ohTrigger(RecalcTrigger,TriggerON)),NA())</f>
        <v>-4.5919689364559702E-3</v>
      </c>
      <c r="H183" s="42">
        <f>_xll.qlCalendarAdvance(Calendar,$H182,B183,"f",FALSE)</f>
        <v>42600</v>
      </c>
      <c r="I183" s="153">
        <f>_xll.qlInterestRateIndexValueDate(Index1M,$H183)</f>
        <v>42604</v>
      </c>
      <c r="J183" s="158">
        <f>IFERROR(_xll.qlIndexFixing(Index1M,$H183,TRUE,_xll.ohTrigger(RecalcTrigger,Trigger1M)),NA())</f>
        <v>-4.9718813836065233E-3</v>
      </c>
      <c r="K183" s="44">
        <f>IFERROR(_xll.qlIndexFixing(Index3M,H183,TRUE,_xll.ohTrigger(RecalcTrigger,Trigger3M)),NA())</f>
        <v>-3.8478974053894311E-3</v>
      </c>
      <c r="L183" s="44">
        <f>IFERROR(_xll.qlIndexFixing(Index6M,$H183,TRUE,_xll.ohTrigger(RecalcTrigger,Trigger6M)),NA())</f>
        <v>-2.6833518189185545E-3</v>
      </c>
      <c r="M183" s="158">
        <f>IFERROR(_xll.qlIndexFixing(ONIndex1M,I183,TRUE,_xll.ohTrigger(RecalcTrigger,Trigger1M)),NA())</f>
        <v>-5.0086235790036682E-3</v>
      </c>
      <c r="N183" s="44">
        <f>IFERROR(_xll.qlIndexFixing(ONIndex3M,I183,TRUE,_xll.ohTrigger(RecalcTrigger,Trigger3M)),NA())</f>
        <v>-4.0506100644455145E-3</v>
      </c>
      <c r="O183" s="159">
        <f>IFERROR(_xll.qlIndexFixing(ONIndex6M,I183,TRUE,_xll.ohTrigger(RecalcTrigger,Trigger6M)),NA())</f>
        <v>-3.1247103782838792E-3</v>
      </c>
    </row>
    <row r="184" spans="2:15" x14ac:dyDescent="0.2">
      <c r="B184" s="39" t="s">
        <v>17</v>
      </c>
      <c r="D184" s="42">
        <f>_xll.qlCalendarAdvance(Calendar,$D183,B184,"f",FALSE)</f>
        <v>42604</v>
      </c>
      <c r="E184" s="153">
        <f>_xll.qlInterestRateIndexValueDate(IndexON,D184)</f>
        <v>42605</v>
      </c>
      <c r="F184" s="168">
        <f>IFERROR(_xll.qlIndexFixing(IndexON,D184,TRUE,_xll.ohTrigger(RecalcTrigger,TriggerON)),NA())</f>
        <v>-4.5996210827325967E-3</v>
      </c>
      <c r="H184" s="42">
        <f>_xll.qlCalendarAdvance(Calendar,$H183,B184,"f",FALSE)</f>
        <v>42601</v>
      </c>
      <c r="I184" s="153">
        <f>_xll.qlInterestRateIndexValueDate(Index1M,$H184)</f>
        <v>42605</v>
      </c>
      <c r="J184" s="158">
        <f>IFERROR(_xll.qlIndexFixing(Index1M,$H184,TRUE,_xll.ohTrigger(RecalcTrigger,Trigger1M)),NA())</f>
        <v>-4.9689895831790181E-3</v>
      </c>
      <c r="K184" s="44">
        <f>IFERROR(_xll.qlIndexFixing(Index3M,H184,TRUE,_xll.ohTrigger(RecalcTrigger,Trigger3M)),NA())</f>
        <v>-3.8430809842931292E-3</v>
      </c>
      <c r="L184" s="44">
        <f>IFERROR(_xll.qlIndexFixing(Index6M,$H184,TRUE,_xll.ohTrigger(RecalcTrigger,Trigger6M)),NA())</f>
        <v>-2.6772434811149436E-3</v>
      </c>
      <c r="M184" s="158">
        <f>IFERROR(_xll.qlIndexFixing(ONIndex1M,I184,TRUE,_xll.ohTrigger(RecalcTrigger,Trigger1M)),NA())</f>
        <v>-5.0062141445117447E-3</v>
      </c>
      <c r="N184" s="44">
        <f>IFERROR(_xll.qlIndexFixing(ONIndex3M,I184,TRUE,_xll.ohTrigger(RecalcTrigger,Trigger3M)),NA())</f>
        <v>-4.0462972938648534E-3</v>
      </c>
      <c r="O184" s="159">
        <f>IFERROR(_xll.qlIndexFixing(ONIndex6M,I184,TRUE,_xll.ohTrigger(RecalcTrigger,Trigger6M)),NA())</f>
        <v>-3.1230448380181741E-3</v>
      </c>
    </row>
    <row r="185" spans="2:15" x14ac:dyDescent="0.2">
      <c r="B185" s="39" t="s">
        <v>17</v>
      </c>
      <c r="D185" s="42">
        <f>_xll.qlCalendarAdvance(Calendar,$D184,B185,"f",FALSE)</f>
        <v>42605</v>
      </c>
      <c r="E185" s="153">
        <f>_xll.qlInterestRateIndexValueDate(IndexON,D185)</f>
        <v>42606</v>
      </c>
      <c r="F185" s="168">
        <f>IFERROR(_xll.qlIndexFixing(IndexON,D185,TRUE,_xll.ohTrigger(RecalcTrigger,TriggerON)),NA())</f>
        <v>-4.6074663097606106E-3</v>
      </c>
      <c r="H185" s="42">
        <f>_xll.qlCalendarAdvance(Calendar,$H184,B185,"f",FALSE)</f>
        <v>42604</v>
      </c>
      <c r="I185" s="153">
        <f>_xll.qlInterestRateIndexValueDate(Index1M,$H185)</f>
        <v>42606</v>
      </c>
      <c r="J185" s="158">
        <f>IFERROR(_xll.qlIndexFixing(Index1M,$H185,TRUE,_xll.ohTrigger(RecalcTrigger,Trigger1M)),NA())</f>
        <v>-4.9628277046842584E-3</v>
      </c>
      <c r="K185" s="44">
        <f>IFERROR(_xll.qlIndexFixing(Index3M,H185,TRUE,_xll.ohTrigger(RecalcTrigger,Trigger3M)),NA())</f>
        <v>-3.8382513398965462E-3</v>
      </c>
      <c r="L185" s="44">
        <f>IFERROR(_xll.qlIndexFixing(Index6M,$H185,TRUE,_xll.ohTrigger(RecalcTrigger,Trigger6M)),NA())</f>
        <v>-2.6710946775825211E-3</v>
      </c>
      <c r="M185" s="158">
        <f>IFERROR(_xll.qlIndexFixing(ONIndex1M,I185,TRUE,_xll.ohTrigger(RecalcTrigger,Trigger1M)),NA())</f>
        <v>-5.0012018054612639E-3</v>
      </c>
      <c r="N185" s="44">
        <f>IFERROR(_xll.qlIndexFixing(ONIndex3M,I185,TRUE,_xll.ohTrigger(RecalcTrigger,Trigger3M)),NA())</f>
        <v>-4.037605944744449E-3</v>
      </c>
      <c r="O185" s="159">
        <f>IFERROR(_xll.qlIndexFixing(ONIndex6M,I185,TRUE,_xll.ohTrigger(RecalcTrigger,Trigger6M)),NA())</f>
        <v>-3.1194943410017828E-3</v>
      </c>
    </row>
    <row r="186" spans="2:15" x14ac:dyDescent="0.2">
      <c r="B186" s="39" t="s">
        <v>17</v>
      </c>
      <c r="D186" s="42">
        <f>_xll.qlCalendarAdvance(Calendar,$D185,B186,"f",FALSE)</f>
        <v>42606</v>
      </c>
      <c r="E186" s="153">
        <f>_xll.qlInterestRateIndexValueDate(IndexON,D186)</f>
        <v>42607</v>
      </c>
      <c r="F186" s="168">
        <f>IFERROR(_xll.qlIndexFixing(IndexON,D186,TRUE,_xll.ohTrigger(RecalcTrigger,TriggerON)),NA())</f>
        <v>-4.6155046173801395E-3</v>
      </c>
      <c r="H186" s="42">
        <f>_xll.qlCalendarAdvance(Calendar,$H185,B186,"f",FALSE)</f>
        <v>42605</v>
      </c>
      <c r="I186" s="153">
        <f>_xll.qlInterestRateIndexValueDate(Index1M,$H186)</f>
        <v>42607</v>
      </c>
      <c r="J186" s="158">
        <f>IFERROR(_xll.qlIndexFixing(Index1M,$H186,TRUE,_xll.ohTrigger(RecalcTrigger,Trigger1M)),NA())</f>
        <v>-4.9614656117050182E-3</v>
      </c>
      <c r="K186" s="44">
        <f>IFERROR(_xll.qlIndexFixing(Index3M,H186,TRUE,_xll.ohTrigger(RecalcTrigger,Trigger3M)),NA())</f>
        <v>-3.8334083697377304E-3</v>
      </c>
      <c r="L186" s="44">
        <f>IFERROR(_xll.qlIndexFixing(Index6M,$H186,TRUE,_xll.ohTrigger(RecalcTrigger,Trigger6M)),NA())</f>
        <v>-2.6574132089314034E-3</v>
      </c>
      <c r="M186" s="158">
        <f>IFERROR(_xll.qlIndexFixing(ONIndex1M,I186,TRUE,_xll.ohTrigger(RecalcTrigger,Trigger1M)),NA())</f>
        <v>-4.9962044342910517E-3</v>
      </c>
      <c r="N186" s="44">
        <f>IFERROR(_xll.qlIndexFixing(ONIndex3M,I186,TRUE,_xll.ohTrigger(RecalcTrigger,Trigger3M)),NA())</f>
        <v>-4.0289846422325581E-3</v>
      </c>
      <c r="O186" s="159">
        <f>IFERROR(_xll.qlIndexFixing(ONIndex6M,I186,TRUE,_xll.ohTrigger(RecalcTrigger,Trigger6M)),NA())</f>
        <v>-3.1158055223512449E-3</v>
      </c>
    </row>
    <row r="187" spans="2:15" x14ac:dyDescent="0.2">
      <c r="B187" s="39" t="s">
        <v>17</v>
      </c>
      <c r="D187" s="42">
        <f>_xll.qlCalendarAdvance(Calendar,$D186,B187,"f",FALSE)</f>
        <v>42607</v>
      </c>
      <c r="E187" s="153">
        <f>_xll.qlInterestRateIndexValueDate(IndexON,D187)</f>
        <v>42608</v>
      </c>
      <c r="F187" s="168">
        <f>IFERROR(_xll.qlIndexFixing(IndexON,D187,TRUE,_xll.ohTrigger(RecalcTrigger,TriggerON)),NA())</f>
        <v>-4.6321652310687966E-3</v>
      </c>
      <c r="H187" s="42">
        <f>_xll.qlCalendarAdvance(Calendar,$H186,B187,"f",FALSE)</f>
        <v>42606</v>
      </c>
      <c r="I187" s="153">
        <f>_xll.qlInterestRateIndexValueDate(Index1M,$H187)</f>
        <v>42608</v>
      </c>
      <c r="J187" s="158">
        <f>IFERROR(_xll.qlIndexFixing(Index1M,$H187,TRUE,_xll.ohTrigger(RecalcTrigger,Trigger1M)),NA())</f>
        <v>-4.9600910864202163E-3</v>
      </c>
      <c r="K187" s="44">
        <f>IFERROR(_xll.qlIndexFixing(Index3M,H187,TRUE,_xll.ohTrigger(RecalcTrigger,Trigger3M)),NA())</f>
        <v>-3.8234166115925614E-3</v>
      </c>
      <c r="L187" s="44">
        <f>IFERROR(_xll.qlIndexFixing(Index6M,$H187,TRUE,_xll.ohTrigger(RecalcTrigger,Trigger6M)),NA())</f>
        <v>-2.6549193129623565E-3</v>
      </c>
      <c r="M187" s="158">
        <f>IFERROR(_xll.qlIndexFixing(ONIndex1M,I187,TRUE,_xll.ohTrigger(RecalcTrigger,Trigger1M)),NA())</f>
        <v>-4.9936090136526445E-3</v>
      </c>
      <c r="N187" s="44">
        <f>IFERROR(_xll.qlIndexFixing(ONIndex3M,I187,TRUE,_xll.ohTrigger(RecalcTrigger,Trigger3M)),NA())</f>
        <v>-4.0246410869970717E-3</v>
      </c>
      <c r="O187" s="159">
        <f>IFERROR(_xll.qlIndexFixing(ONIndex6M,I187,TRUE,_xll.ohTrigger(RecalcTrigger,Trigger6M)),NA())</f>
        <v>-3.1138514046435972E-3</v>
      </c>
    </row>
    <row r="188" spans="2:15" x14ac:dyDescent="0.2">
      <c r="B188" s="39" t="s">
        <v>17</v>
      </c>
      <c r="D188" s="42">
        <f>_xll.qlCalendarAdvance(Calendar,$D187,B188,"f",FALSE)</f>
        <v>42608</v>
      </c>
      <c r="E188" s="153">
        <f>_xll.qlInterestRateIndexValueDate(IndexON,D188)</f>
        <v>42611</v>
      </c>
      <c r="F188" s="168">
        <f>IFERROR(_xll.qlIndexFixing(IndexON,D188,TRUE,_xll.ohTrigger(RecalcTrigger,TriggerON)),NA())</f>
        <v>-4.6495886546926712E-3</v>
      </c>
      <c r="H188" s="42">
        <f>_xll.qlCalendarAdvance(Calendar,$H187,B188,"f",FALSE)</f>
        <v>42607</v>
      </c>
      <c r="I188" s="153">
        <f>_xll.qlInterestRateIndexValueDate(Index1M,$H188)</f>
        <v>42611</v>
      </c>
      <c r="J188" s="158">
        <f>IFERROR(_xll.qlIndexFixing(Index1M,$H188,TRUE,_xll.ohTrigger(RecalcTrigger,Trigger1M)),NA())</f>
        <v>-4.9508579458365058E-3</v>
      </c>
      <c r="K188" s="44">
        <f>IFERROR(_xll.qlIndexFixing(Index3M,H188,TRUE,_xll.ohTrigger(RecalcTrigger,Trigger3M)),NA())</f>
        <v>-3.8139011822289361E-3</v>
      </c>
      <c r="L188" s="44">
        <f>IFERROR(_xll.qlIndexFixing(Index6M,$H188,TRUE,_xll.ohTrigger(RecalcTrigger,Trigger6M)),NA())</f>
        <v>-2.6435447196132647E-3</v>
      </c>
      <c r="M188" s="158">
        <f>IFERROR(_xll.qlIndexFixing(ONIndex1M,I188,TRUE,_xll.ohTrigger(RecalcTrigger,Trigger1M)),NA())</f>
        <v>-4.9909763957289854E-3</v>
      </c>
      <c r="N188" s="44">
        <f>IFERROR(_xll.qlIndexFixing(ONIndex3M,I188,TRUE,_xll.ohTrigger(RecalcTrigger,Trigger3M)),NA())</f>
        <v>-4.0202913746867353E-3</v>
      </c>
      <c r="O188" s="159">
        <f>IFERROR(_xll.qlIndexFixing(ONIndex6M,I188,TRUE,_xll.ohTrigger(RecalcTrigger,Trigger6M)),NA())</f>
        <v>-3.1118395715434843E-3</v>
      </c>
    </row>
    <row r="189" spans="2:15" x14ac:dyDescent="0.2">
      <c r="B189" s="39" t="s">
        <v>17</v>
      </c>
      <c r="D189" s="42">
        <f>_xll.qlCalendarAdvance(Calendar,$D188,B189,"f",FALSE)</f>
        <v>42611</v>
      </c>
      <c r="E189" s="153">
        <f>_xll.qlInterestRateIndexValueDate(IndexON,D189)</f>
        <v>42612</v>
      </c>
      <c r="F189" s="168">
        <f>IFERROR(_xll.qlIndexFixing(IndexON,D189,TRUE,_xll.ohTrigger(RecalcTrigger,TriggerON)),NA())</f>
        <v>-4.658592365509584E-3</v>
      </c>
      <c r="H189" s="42">
        <f>_xll.qlCalendarAdvance(Calendar,$H188,B189,"f",FALSE)</f>
        <v>42608</v>
      </c>
      <c r="I189" s="153">
        <f>_xll.qlInterestRateIndexValueDate(Index1M,$H189)</f>
        <v>42612</v>
      </c>
      <c r="J189" s="158">
        <f>IFERROR(_xll.qlIndexFixing(Index1M,$H189,TRUE,_xll.ohTrigger(RecalcTrigger,Trigger1M)),NA())</f>
        <v>-4.9477058668799491E-3</v>
      </c>
      <c r="K189" s="44">
        <f>IFERROR(_xll.qlIndexFixing(Index3M,H189,TRUE,_xll.ohTrigger(RecalcTrigger,Trigger3M)),NA())</f>
        <v>-3.8089900463149063E-3</v>
      </c>
      <c r="L189" s="44">
        <f>IFERROR(_xll.qlIndexFixing(Index6M,$H189,TRUE,_xll.ohTrigger(RecalcTrigger,Trigger6M)),NA())</f>
        <v>-2.6409727376972827E-3</v>
      </c>
      <c r="M189" s="158">
        <f>IFERROR(_xll.qlIndexFixing(ONIndex1M,I189,TRUE,_xll.ohTrigger(RecalcTrigger,Trigger1M)),NA())</f>
        <v>-4.9883065805600424E-3</v>
      </c>
      <c r="N189" s="44">
        <f>IFERROR(_xll.qlIndexFixing(ONIndex3M,I189,TRUE,_xll.ohTrigger(RecalcTrigger,Trigger3M)),NA())</f>
        <v>-4.015935505541357E-3</v>
      </c>
      <c r="O189" s="159">
        <f>IFERROR(_xll.qlIndexFixing(ONIndex6M,I189,TRUE,_xll.ohTrigger(RecalcTrigger,Trigger6M)),NA())</f>
        <v>-3.1097700229709702E-3</v>
      </c>
    </row>
    <row r="190" spans="2:15" x14ac:dyDescent="0.2">
      <c r="B190" s="39" t="s">
        <v>17</v>
      </c>
      <c r="D190" s="42">
        <f>_xll.qlCalendarAdvance(Calendar,$D189,B190,"f",FALSE)</f>
        <v>42612</v>
      </c>
      <c r="E190" s="153">
        <f>_xll.qlInterestRateIndexValueDate(IndexON,D190)</f>
        <v>42613</v>
      </c>
      <c r="F190" s="168">
        <f>IFERROR(_xll.qlIndexFixing(IndexON,D190,TRUE,_xll.ohTrigger(RecalcTrigger,TriggerON)),NA())</f>
        <v>-4.6677891569979479E-3</v>
      </c>
      <c r="H190" s="42">
        <f>_xll.qlCalendarAdvance(Calendar,$H189,B190,"f",FALSE)</f>
        <v>42611</v>
      </c>
      <c r="I190" s="153">
        <f>_xll.qlInterestRateIndexValueDate(Index1M,$H190)</f>
        <v>42613</v>
      </c>
      <c r="J190" s="158">
        <f>IFERROR(_xll.qlIndexFixing(Index1M,$H190,TRUE,_xll.ohTrigger(RecalcTrigger,Trigger1M)),NA())</f>
        <v>-4.9462443720171834E-3</v>
      </c>
      <c r="K190" s="44">
        <f>IFERROR(_xll.qlIndexFixing(Index3M,H190,TRUE,_xll.ohTrigger(RecalcTrigger,Trigger3M)),NA())</f>
        <v>-3.8066628114685631E-3</v>
      </c>
      <c r="L190" s="44">
        <f>IFERROR(_xll.qlIndexFixing(Index6M,$H190,TRUE,_xll.ohTrigger(RecalcTrigger,Trigger6M)),NA())</f>
        <v>-2.638382969300631E-3</v>
      </c>
      <c r="M190" s="158">
        <f>IFERROR(_xll.qlIndexFixing(ONIndex1M,I190,TRUE,_xll.ohTrigger(RecalcTrigger,Trigger1M)),NA())</f>
        <v>-4.9827739909469315E-3</v>
      </c>
      <c r="N190" s="44">
        <f>IFERROR(_xll.qlIndexFixing(ONIndex3M,I190,TRUE,_xll.ohTrigger(RecalcTrigger,Trigger3M)),NA())</f>
        <v>-4.0071586394940795E-3</v>
      </c>
      <c r="O190" s="159">
        <f>IFERROR(_xll.qlIndexFixing(ONIndex6M,I190,TRUE,_xll.ohTrigger(RecalcTrigger,Trigger6M)),NA())</f>
        <v>-3.1054117526396752E-3</v>
      </c>
    </row>
    <row r="191" spans="2:15" x14ac:dyDescent="0.2">
      <c r="B191" s="39" t="s">
        <v>17</v>
      </c>
      <c r="D191" s="42">
        <f>_xll.qlCalendarAdvance(Calendar,$D190,B191,"f",FALSE)</f>
        <v>42613</v>
      </c>
      <c r="E191" s="153">
        <f>_xll.qlInterestRateIndexValueDate(IndexON,D191)</f>
        <v>42614</v>
      </c>
      <c r="F191" s="168">
        <f>IFERROR(_xll.qlIndexFixing(IndexON,D191,TRUE,_xll.ohTrigger(RecalcTrigger,TriggerON)),NA())</f>
        <v>-4.6771132085687839E-3</v>
      </c>
      <c r="H191" s="42">
        <f>_xll.qlCalendarAdvance(Calendar,$H190,B191,"f",FALSE)</f>
        <v>42612</v>
      </c>
      <c r="I191" s="153">
        <f>_xll.qlInterestRateIndexValueDate(Index1M,$H191)</f>
        <v>42614</v>
      </c>
      <c r="J191" s="158">
        <f>IFERROR(_xll.qlIndexFixing(Index1M,$H191,TRUE,_xll.ohTrigger(RecalcTrigger,Trigger1M)),NA())</f>
        <v>-4.9395314996908413E-3</v>
      </c>
      <c r="K191" s="44">
        <f>IFERROR(_xll.qlIndexFixing(Index3M,H191,TRUE,_xll.ohTrigger(RecalcTrigger,Trigger3M)),NA())</f>
        <v>-3.8017313112616866E-3</v>
      </c>
      <c r="L191" s="44">
        <f>IFERROR(_xll.qlIndexFixing(Index6M,$H191,TRUE,_xll.ohTrigger(RecalcTrigger,Trigger6M)),NA())</f>
        <v>-2.6319618630949904E-3</v>
      </c>
      <c r="M191" s="158">
        <f>IFERROR(_xll.qlIndexFixing(ONIndex1M,I191,TRUE,_xll.ohTrigger(RecalcTrigger,Trigger1M)),NA())</f>
        <v>-4.9772553472715586E-3</v>
      </c>
      <c r="N191" s="44">
        <f>IFERROR(_xll.qlIndexFixing(ONIndex3M,I191,TRUE,_xll.ohTrigger(RecalcTrigger,Trigger3M)),NA())</f>
        <v>-3.9984504592505132E-3</v>
      </c>
      <c r="O191" s="159">
        <f>IFERROR(_xll.qlIndexFixing(ONIndex6M,I191,TRUE,_xll.ohTrigger(RecalcTrigger,Trigger6M)),NA())</f>
        <v>-3.1009146736371562E-3</v>
      </c>
    </row>
    <row r="192" spans="2:15" x14ac:dyDescent="0.2">
      <c r="B192" s="39" t="s">
        <v>17</v>
      </c>
      <c r="D192" s="42">
        <f>_xll.qlCalendarAdvance(Calendar,$D191,B192,"f",FALSE)</f>
        <v>42614</v>
      </c>
      <c r="E192" s="153">
        <f>_xll.qlInterestRateIndexValueDate(IndexON,D192)</f>
        <v>42615</v>
      </c>
      <c r="F192" s="168">
        <f>IFERROR(_xll.qlIndexFixing(IndexON,D192,TRUE,_xll.ohTrigger(RecalcTrigger,TriggerON)),NA())</f>
        <v>-4.6951589086097201E-3</v>
      </c>
      <c r="H192" s="42">
        <f>_xll.qlCalendarAdvance(Calendar,$H191,B192,"f",FALSE)</f>
        <v>42613</v>
      </c>
      <c r="I192" s="153">
        <f>_xll.qlInterestRateIndexValueDate(Index1M,$H192)</f>
        <v>42615</v>
      </c>
      <c r="J192" s="158">
        <f>IFERROR(_xll.qlIndexFixing(Index1M,$H192,TRUE,_xll.ohTrigger(RecalcTrigger,Trigger1M)),NA())</f>
        <v>-4.9380265332911143E-3</v>
      </c>
      <c r="K192" s="44">
        <f>IFERROR(_xll.qlIndexFixing(Index3M,H192,TRUE,_xll.ohTrigger(RecalcTrigger,Trigger3M)),NA())</f>
        <v>-3.7967856812818543E-3</v>
      </c>
      <c r="L192" s="44">
        <f>IFERROR(_xll.qlIndexFixing(Index6M,$H192,TRUE,_xll.ohTrigger(RecalcTrigger,Trigger6M)),NA())</f>
        <v>-2.6255018209120351E-3</v>
      </c>
      <c r="M192" s="158">
        <f>IFERROR(_xll.qlIndexFixing(ONIndex1M,I192,TRUE,_xll.ohTrigger(RecalcTrigger,Trigger1M)),NA())</f>
        <v>-4.9743995457962598E-3</v>
      </c>
      <c r="N192" s="44">
        <f>IFERROR(_xll.qlIndexFixing(ONIndex3M,I192,TRUE,_xll.ohTrigger(RecalcTrigger,Trigger3M)),NA())</f>
        <v>-3.9940638052904376E-3</v>
      </c>
      <c r="O192" s="159">
        <f>IFERROR(_xll.qlIndexFixing(ONIndex6M,I192,TRUE,_xll.ohTrigger(RecalcTrigger,Trigger6M)),NA())</f>
        <v>-3.0985565475827315E-3</v>
      </c>
    </row>
    <row r="193" spans="2:15" x14ac:dyDescent="0.2">
      <c r="B193" s="39" t="s">
        <v>17</v>
      </c>
      <c r="D193" s="42">
        <f>_xll.qlCalendarAdvance(Calendar,$D192,B193,"f",FALSE)</f>
        <v>42615</v>
      </c>
      <c r="E193" s="153">
        <f>_xll.qlInterestRateIndexValueDate(IndexON,D193)</f>
        <v>42618</v>
      </c>
      <c r="F193" s="168">
        <f>IFERROR(_xll.qlIndexFixing(IndexON,D193,TRUE,_xll.ohTrigger(RecalcTrigger,TriggerON)),NA())</f>
        <v>-4.7126542727005116E-3</v>
      </c>
      <c r="H193" s="42">
        <f>_xll.qlCalendarAdvance(Calendar,$H192,B193,"f",FALSE)</f>
        <v>42614</v>
      </c>
      <c r="I193" s="153">
        <f>_xll.qlInterestRateIndexValueDate(Index1M,$H193)</f>
        <v>42618</v>
      </c>
      <c r="J193" s="158">
        <f>IFERROR(_xll.qlIndexFixing(Index1M,$H193,TRUE,_xll.ohTrigger(RecalcTrigger,Trigger1M)),NA())</f>
        <v>-4.9298330529801149E-3</v>
      </c>
      <c r="K193" s="44">
        <f>IFERROR(_xll.qlIndexFixing(Index3M,H193,TRUE,_xll.ohTrigger(RecalcTrigger,Trigger3M)),NA())</f>
        <v>-3.7818629767693269E-3</v>
      </c>
      <c r="L193" s="44">
        <f>IFERROR(_xll.qlIndexFixing(Index6M,$H193,TRUE,_xll.ohTrigger(RecalcTrigger,Trigger6M)),NA())</f>
        <v>-2.6020104336124581E-3</v>
      </c>
      <c r="M193" s="158">
        <f>IFERROR(_xll.qlIndexFixing(ONIndex1M,I193,TRUE,_xll.ohTrigger(RecalcTrigger,Trigger1M)),NA())</f>
        <v>-4.971506547075677E-3</v>
      </c>
      <c r="N193" s="44">
        <f>IFERROR(_xll.qlIndexFixing(ONIndex3M,I193,TRUE,_xll.ohTrigger(RecalcTrigger,Trigger3M)),NA())</f>
        <v>-3.9896709944153841E-3</v>
      </c>
      <c r="O193" s="159">
        <f>IFERROR(_xll.qlIndexFixing(ONIndex6M,I193,TRUE,_xll.ohTrigger(RecalcTrigger,Trigger6M)),NA())</f>
        <v>-3.0961407059759694E-3</v>
      </c>
    </row>
    <row r="194" spans="2:15" x14ac:dyDescent="0.2">
      <c r="B194" s="39" t="s">
        <v>17</v>
      </c>
      <c r="D194" s="42">
        <f>_xll.qlCalendarAdvance(Calendar,$D193,B194,"f",FALSE)</f>
        <v>42618</v>
      </c>
      <c r="E194" s="153">
        <f>_xll.qlInterestRateIndexValueDate(IndexON,D194)</f>
        <v>42619</v>
      </c>
      <c r="F194" s="168">
        <f>IFERROR(_xll.qlIndexFixing(IndexON,D194,TRUE,_xll.ohTrigger(RecalcTrigger,TriggerON)),NA())</f>
        <v>-4.7210349327464485E-3</v>
      </c>
      <c r="H194" s="42">
        <f>_xll.qlCalendarAdvance(Calendar,$H193,B194,"f",FALSE)</f>
        <v>42615</v>
      </c>
      <c r="I194" s="153">
        <f>_xll.qlInterestRateIndexValueDate(Index1M,$H194)</f>
        <v>42619</v>
      </c>
      <c r="J194" s="158">
        <f>IFERROR(_xll.qlIndexFixing(Index1M,$H194,TRUE,_xll.ohTrigger(RecalcTrigger,Trigger1M)),NA())</f>
        <v>-4.9264392390475642E-3</v>
      </c>
      <c r="K194" s="44">
        <f>IFERROR(_xll.qlIndexFixing(Index3M,H194,TRUE,_xll.ohTrigger(RecalcTrigger,Trigger3M)),NA())</f>
        <v>-3.7768597917614984E-3</v>
      </c>
      <c r="L194" s="44">
        <f>IFERROR(_xll.qlIndexFixing(Index6M,$H194,TRUE,_xll.ohTrigger(RecalcTrigger,Trigger6M)),NA())</f>
        <v>-2.5992764458581249E-3</v>
      </c>
      <c r="M194" s="158">
        <f>IFERROR(_xll.qlIndexFixing(ONIndex1M,I194,TRUE,_xll.ohTrigger(RecalcTrigger,Trigger1M)),NA())</f>
        <v>-4.9685763511497782E-3</v>
      </c>
      <c r="N194" s="44">
        <f>IFERROR(_xll.qlIndexFixing(ONIndex3M,I194,TRUE,_xll.ohTrigger(RecalcTrigger,Trigger3M)),NA())</f>
        <v>-3.9852720265054487E-3</v>
      </c>
      <c r="O194" s="159">
        <f>IFERROR(_xll.qlIndexFixing(ONIndex6M,I194,TRUE,_xll.ohTrigger(RecalcTrigger,Trigger6M)),NA())</f>
        <v>-3.093667148936774E-3</v>
      </c>
    </row>
    <row r="195" spans="2:15" x14ac:dyDescent="0.2">
      <c r="B195" s="39" t="s">
        <v>17</v>
      </c>
      <c r="D195" s="42">
        <f>_xll.qlCalendarAdvance(Calendar,$D194,B195,"f",FALSE)</f>
        <v>42619</v>
      </c>
      <c r="E195" s="153">
        <f>_xll.qlInterestRateIndexValueDate(IndexON,D195)</f>
        <v>42620</v>
      </c>
      <c r="F195" s="168">
        <f>IFERROR(_xll.qlIndexFixing(IndexON,D195,TRUE,_xll.ohTrigger(RecalcTrigger,TriggerON)),NA())</f>
        <v>-4.7292137504095777E-3</v>
      </c>
      <c r="H195" s="42">
        <f>_xll.qlCalendarAdvance(Calendar,$H194,B195,"f",FALSE)</f>
        <v>42618</v>
      </c>
      <c r="I195" s="153">
        <f>_xll.qlInterestRateIndexValueDate(Index1M,$H195)</f>
        <v>42620</v>
      </c>
      <c r="J195" s="158">
        <f>IFERROR(_xll.qlIndexFixing(Index1M,$H195,TRUE,_xll.ohTrigger(RecalcTrigger,Trigger1M)),NA())</f>
        <v>-4.9230082416680254E-3</v>
      </c>
      <c r="K195" s="44">
        <f>IFERROR(_xll.qlIndexFixing(Index3M,H195,TRUE,_xll.ohTrigger(RecalcTrigger,Trigger3M)),NA())</f>
        <v>-3.7718419590086747E-3</v>
      </c>
      <c r="L195" s="44">
        <f>IFERROR(_xll.qlIndexFixing(Index6M,$H195,TRUE,_xll.ohTrigger(RecalcTrigger,Trigger6M)),NA())</f>
        <v>-2.5926248388775533E-3</v>
      </c>
      <c r="M195" s="158">
        <f>IFERROR(_xll.qlIndexFixing(ONIndex1M,I195,TRUE,_xll.ohTrigger(RecalcTrigger,Trigger1M)),NA())</f>
        <v>-4.9625235594152883E-3</v>
      </c>
      <c r="N195" s="44">
        <f>IFERROR(_xll.qlIndexFixing(ONIndex3M,I195,TRUE,_xll.ohTrigger(RecalcTrigger,Trigger3M)),NA())</f>
        <v>-3.976409645130019E-3</v>
      </c>
      <c r="O195" s="159">
        <f>IFERROR(_xll.qlIndexFixing(ONIndex6M,I195,TRUE,_xll.ohTrigger(RecalcTrigger,Trigger6M)),NA())</f>
        <v>-3.0885011527059802E-3</v>
      </c>
    </row>
    <row r="196" spans="2:15" x14ac:dyDescent="0.2">
      <c r="B196" s="39" t="s">
        <v>17</v>
      </c>
      <c r="D196" s="42">
        <f>_xll.qlCalendarAdvance(Calendar,$D195,B196,"f",FALSE)</f>
        <v>42620</v>
      </c>
      <c r="E196" s="153">
        <f>_xll.qlInterestRateIndexValueDate(IndexON,D196)</f>
        <v>42621</v>
      </c>
      <c r="F196" s="168">
        <f>IFERROR(_xll.qlIndexFixing(IndexON,D196,TRUE,_xll.ohTrigger(RecalcTrigger,TriggerON)),NA())</f>
        <v>-4.7371907258098034E-3</v>
      </c>
      <c r="H196" s="42">
        <f>_xll.qlCalendarAdvance(Calendar,$H195,B196,"f",FALSE)</f>
        <v>42619</v>
      </c>
      <c r="I196" s="153">
        <f>_xll.qlInterestRateIndexValueDate(Index1M,$H196)</f>
        <v>42621</v>
      </c>
      <c r="J196" s="158">
        <f>IFERROR(_xll.qlIndexFixing(Index1M,$H196,TRUE,_xll.ohTrigger(RecalcTrigger,Trigger1M)),NA())</f>
        <v>-4.9157754518432129E-3</v>
      </c>
      <c r="K196" s="44">
        <f>IFERROR(_xll.qlIndexFixing(Index3M,H196,TRUE,_xll.ohTrigger(RecalcTrigger,Trigger3M)),NA())</f>
        <v>-3.7668093749154818E-3</v>
      </c>
      <c r="L196" s="44">
        <f>IFERROR(_xll.qlIndexFixing(Index6M,$H196,TRUE,_xll.ohTrigger(RecalcTrigger,Trigger6M)),NA())</f>
        <v>-2.5859355419589609E-3</v>
      </c>
      <c r="M196" s="158">
        <f>IFERROR(_xll.qlIndexFixing(ONIndex1M,I196,TRUE,_xll.ohTrigger(RecalcTrigger,Trigger1M)),NA())</f>
        <v>-4.9564835946735997E-3</v>
      </c>
      <c r="N196" s="44">
        <f>IFERROR(_xll.qlIndexFixing(ONIndex3M,I196,TRUE,_xll.ohTrigger(RecalcTrigger,Trigger3M)),NA())</f>
        <v>-3.9676145855560563E-3</v>
      </c>
      <c r="O196" s="159">
        <f>IFERROR(_xll.qlIndexFixing(ONIndex6M,I196,TRUE,_xll.ohTrigger(RecalcTrigger,Trigger6M)),NA())</f>
        <v>-3.0831957657762032E-3</v>
      </c>
    </row>
    <row r="197" spans="2:15" x14ac:dyDescent="0.2">
      <c r="B197" s="39" t="s">
        <v>17</v>
      </c>
      <c r="D197" s="42">
        <f>_xll.qlCalendarAdvance(Calendar,$D196,B197,"f",FALSE)</f>
        <v>42621</v>
      </c>
      <c r="E197" s="153">
        <f>_xll.qlInterestRateIndexValueDate(IndexON,D197)</f>
        <v>42622</v>
      </c>
      <c r="F197" s="168">
        <f>IFERROR(_xll.qlIndexFixing(IndexON,D197,TRUE,_xll.ohTrigger(RecalcTrigger,TriggerON)),NA())</f>
        <v>-4.7524091302397764E-3</v>
      </c>
      <c r="H197" s="42">
        <f>_xll.qlCalendarAdvance(Calendar,$H196,B197,"f",FALSE)</f>
        <v>42620</v>
      </c>
      <c r="I197" s="153">
        <f>_xll.qlInterestRateIndexValueDate(Index1M,$H197)</f>
        <v>42622</v>
      </c>
      <c r="J197" s="158">
        <f>IFERROR(_xll.qlIndexFixing(Index1M,$H197,TRUE,_xll.ohTrigger(RecalcTrigger,Trigger1M)),NA())</f>
        <v>-4.9141400200257025E-3</v>
      </c>
      <c r="K197" s="44">
        <f>IFERROR(_xll.qlIndexFixing(Index3M,H197,TRUE,_xll.ohTrigger(RecalcTrigger,Trigger3M)),NA())</f>
        <v>-3.7617619358847896E-3</v>
      </c>
      <c r="L197" s="44">
        <f>IFERROR(_xll.qlIndexFixing(Index6M,$H197,TRUE,_xll.ohTrigger(RecalcTrigger,Trigger6M)),NA())</f>
        <v>-2.5792087627760042E-3</v>
      </c>
      <c r="M197" s="158">
        <f>IFERROR(_xll.qlIndexFixing(ONIndex1M,I197,TRUE,_xll.ohTrigger(RecalcTrigger,Trigger1M)),NA())</f>
        <v>-4.9533674124013771E-3</v>
      </c>
      <c r="N197" s="44">
        <f>IFERROR(_xll.qlIndexFixing(ONIndex3M,I197,TRUE,_xll.ohTrigger(RecalcTrigger,Trigger3M)),NA())</f>
        <v>-3.9631848330312636E-3</v>
      </c>
      <c r="O197" s="159">
        <f>IFERROR(_xll.qlIndexFixing(ONIndex6M,I197,TRUE,_xll.ohTrigger(RecalcTrigger,Trigger6M)),NA())</f>
        <v>-3.0804336312151293E-3</v>
      </c>
    </row>
    <row r="198" spans="2:15" x14ac:dyDescent="0.2">
      <c r="B198" s="39" t="s">
        <v>17</v>
      </c>
      <c r="D198" s="42">
        <f>_xll.qlCalendarAdvance(Calendar,$D197,B198,"f",FALSE)</f>
        <v>42622</v>
      </c>
      <c r="E198" s="153">
        <f>_xll.qlInterestRateIndexValueDate(IndexON,D198)</f>
        <v>42625</v>
      </c>
      <c r="F198" s="168">
        <f>IFERROR(_xll.qlIndexFixing(IndexON,D198,TRUE,_xll.ohTrigger(RecalcTrigger,TriggerON)),NA())</f>
        <v>-4.7670802039823101E-3</v>
      </c>
      <c r="H198" s="42">
        <f>_xll.qlCalendarAdvance(Calendar,$H197,B198,"f",FALSE)</f>
        <v>42621</v>
      </c>
      <c r="I198" s="153">
        <f>_xll.qlInterestRateIndexValueDate(Index1M,$H198)</f>
        <v>42625</v>
      </c>
      <c r="J198" s="158">
        <f>IFERROR(_xll.qlIndexFixing(Index1M,$H198,TRUE,_xll.ohTrigger(RecalcTrigger,Trigger1M)),NA())</f>
        <v>-4.9052955019344147E-3</v>
      </c>
      <c r="K198" s="44">
        <f>IFERROR(_xll.qlIndexFixing(Index3M,H198,TRUE,_xll.ohTrigger(RecalcTrigger,Trigger3M)),NA())</f>
        <v>-3.746529453183667E-3</v>
      </c>
      <c r="L198" s="44">
        <f>IFERROR(_xll.qlIndexFixing(Index6M,$H198,TRUE,_xll.ohTrigger(RecalcTrigger,Trigger6M)),NA())</f>
        <v>-2.5548282784761686E-3</v>
      </c>
      <c r="M198" s="158">
        <f>IFERROR(_xll.qlIndexFixing(ONIndex1M,I198,TRUE,_xll.ohTrigger(RecalcTrigger,Trigger1M)),NA())</f>
        <v>-4.9502140328439026E-3</v>
      </c>
      <c r="N198" s="44">
        <f>IFERROR(_xll.qlIndexFixing(ONIndex3M,I198,TRUE,_xll.ohTrigger(RecalcTrigger,Trigger3M)),NA())</f>
        <v>-3.9587489233916529E-3</v>
      </c>
      <c r="O198" s="159">
        <f>IFERROR(_xll.qlIndexFixing(ONIndex6M,I198,TRUE,_xll.ohTrigger(RecalcTrigger,Trigger6M)),NA())</f>
        <v>-3.0776137811416859E-3</v>
      </c>
    </row>
    <row r="199" spans="2:15" x14ac:dyDescent="0.2">
      <c r="B199" s="39" t="s">
        <v>17</v>
      </c>
      <c r="D199" s="42">
        <f>_xll.qlCalendarAdvance(Calendar,$D198,B199,"f",FALSE)</f>
        <v>42625</v>
      </c>
      <c r="E199" s="153">
        <f>_xll.qlInterestRateIndexValueDate(IndexON,D199)</f>
        <v>42626</v>
      </c>
      <c r="F199" s="168">
        <f>IFERROR(_xll.qlIndexFixing(IndexON,D199,TRUE,_xll.ohTrigger(RecalcTrigger,TriggerON)),NA())</f>
        <v>-4.774047967908146E-3</v>
      </c>
      <c r="H199" s="42">
        <f>_xll.qlCalendarAdvance(Calendar,$H198,B199,"f",FALSE)</f>
        <v>42622</v>
      </c>
      <c r="I199" s="153">
        <f>_xll.qlInterestRateIndexValueDate(Index1M,$H199)</f>
        <v>42626</v>
      </c>
      <c r="J199" s="158">
        <f>IFERROR(_xll.qlIndexFixing(Index1M,$H199,TRUE,_xll.ohTrigger(RecalcTrigger,Trigger1M)),NA())</f>
        <v>-4.9016414031908262E-3</v>
      </c>
      <c r="K199" s="44">
        <f>IFERROR(_xll.qlIndexFixing(Index3M,H199,TRUE,_xll.ohTrigger(RecalcTrigger,Trigger3M)),NA())</f>
        <v>-3.7414215584184898E-3</v>
      </c>
      <c r="L199" s="44">
        <f>IFERROR(_xll.qlIndexFixing(Index6M,$H199,TRUE,_xll.ohTrigger(RecalcTrigger,Trigger6M)),NA())</f>
        <v>-2.5519309769288854E-3</v>
      </c>
      <c r="M199" s="158">
        <f>IFERROR(_xll.qlIndexFixing(ONIndex1M,I199,TRUE,_xll.ohTrigger(RecalcTrigger,Trigger1M)),NA())</f>
        <v>-4.9470234560811122E-3</v>
      </c>
      <c r="N199" s="44">
        <f>IFERROR(_xll.qlIndexFixing(ONIndex3M,I199,TRUE,_xll.ohTrigger(RecalcTrigger,Trigger3M)),NA())</f>
        <v>-3.9543052850143923E-3</v>
      </c>
      <c r="O199" s="159">
        <f>IFERROR(_xll.qlIndexFixing(ONIndex6M,I199,TRUE,_xll.ohTrigger(RecalcTrigger,Trigger6M)),NA())</f>
        <v>-3.0747362155958413E-3</v>
      </c>
    </row>
    <row r="200" spans="2:15" x14ac:dyDescent="0.2">
      <c r="B200" s="39" t="s">
        <v>17</v>
      </c>
      <c r="D200" s="42">
        <f>_xll.qlCalendarAdvance(Calendar,$D199,B200,"f",FALSE)</f>
        <v>42626</v>
      </c>
      <c r="E200" s="153">
        <f>_xll.qlInterestRateIndexValueDate(IndexON,D200)</f>
        <v>42627</v>
      </c>
      <c r="F200" s="168">
        <f>IFERROR(_xll.qlIndexFixing(IndexON,D200,TRUE,_xll.ohTrigger(RecalcTrigger,TriggerON)),NA())</f>
        <v>-4.7808138894511742E-3</v>
      </c>
      <c r="H200" s="42">
        <f>_xll.qlCalendarAdvance(Calendar,$H199,B200,"f",FALSE)</f>
        <v>42625</v>
      </c>
      <c r="I200" s="153">
        <f>_xll.qlInterestRateIndexValueDate(Index1M,$H200)</f>
        <v>42627</v>
      </c>
      <c r="J200" s="158">
        <f>IFERROR(_xll.qlIndexFixing(Index1M,$H200,TRUE,_xll.ohTrigger(RecalcTrigger,Trigger1M)),NA())</f>
        <v>-4.8979501207644383E-3</v>
      </c>
      <c r="K200" s="44">
        <f>IFERROR(_xll.qlIndexFixing(Index3M,H200,TRUE,_xll.ohTrigger(RecalcTrigger,Trigger3M)),NA())</f>
        <v>-3.7362982907183E-3</v>
      </c>
      <c r="L200" s="44">
        <f>IFERROR(_xll.qlIndexFixing(Index6M,$H200,TRUE,_xll.ohTrigger(RecalcTrigger,Trigger6M)),NA())</f>
        <v>-2.5450199015764432E-3</v>
      </c>
      <c r="M200" s="158">
        <f>IFERROR(_xll.qlIndexFixing(ONIndex1M,I200,TRUE,_xll.ohTrigger(RecalcTrigger,Trigger1M)),NA())</f>
        <v>-4.9404505098671336E-3</v>
      </c>
      <c r="N200" s="44">
        <f>IFERROR(_xll.qlIndexFixing(ONIndex3M,I200,TRUE,_xll.ohTrigger(RecalcTrigger,Trigger3M)),NA())</f>
        <v>-3.945325953389478E-3</v>
      </c>
      <c r="O200" s="159">
        <f>IFERROR(_xll.qlIndexFixing(ONIndex6M,I200,TRUE,_xll.ohTrigger(RecalcTrigger,Trigger6M)),NA())</f>
        <v>-3.0687625399750118E-3</v>
      </c>
    </row>
    <row r="201" spans="2:15" x14ac:dyDescent="0.2">
      <c r="B201" s="39" t="s">
        <v>17</v>
      </c>
      <c r="D201" s="42">
        <f>_xll.qlCalendarAdvance(Calendar,$D200,B201,"f",FALSE)</f>
        <v>42627</v>
      </c>
      <c r="E201" s="153">
        <f>_xll.qlInterestRateIndexValueDate(IndexON,D201)</f>
        <v>42628</v>
      </c>
      <c r="F201" s="168">
        <f>IFERROR(_xll.qlIndexFixing(IndexON,D201,TRUE,_xll.ohTrigger(RecalcTrigger,TriggerON)),NA())</f>
        <v>-4.7873779687312989E-3</v>
      </c>
      <c r="H201" s="42">
        <f>_xll.qlCalendarAdvance(Calendar,$H200,B201,"f",FALSE)</f>
        <v>42626</v>
      </c>
      <c r="I201" s="153">
        <f>_xll.qlInterestRateIndexValueDate(Index1M,$H201)</f>
        <v>42628</v>
      </c>
      <c r="J201" s="158">
        <f>IFERROR(_xll.qlIndexFixing(Index1M,$H201,TRUE,_xll.ohTrigger(RecalcTrigger,Trigger1M)),NA())</f>
        <v>-4.8901974566151196E-3</v>
      </c>
      <c r="K201" s="44">
        <f>IFERROR(_xll.qlIndexFixing(Index3M,H201,TRUE,_xll.ohTrigger(RecalcTrigger,Trigger3M)),NA())</f>
        <v>-3.731159546485088E-3</v>
      </c>
      <c r="L201" s="44">
        <f>IFERROR(_xll.qlIndexFixing(Index6M,$H201,TRUE,_xll.ohTrigger(RecalcTrigger,Trigger6M)),NA())</f>
        <v>-2.5380725900258703E-3</v>
      </c>
      <c r="M201" s="158">
        <f>IFERROR(_xll.qlIndexFixing(ONIndex1M,I201,TRUE,_xll.ohTrigger(RecalcTrigger,Trigger1M)),NA())</f>
        <v>-4.9338891762173986E-3</v>
      </c>
      <c r="N201" s="44">
        <f>IFERROR(_xll.qlIndexFixing(ONIndex3M,I201,TRUE,_xll.ohTrigger(RecalcTrigger,Trigger3M)),NA())</f>
        <v>-3.9363811387271852E-3</v>
      </c>
      <c r="O201" s="159">
        <f>IFERROR(_xll.qlIndexFixing(ONIndex6M,I201,TRUE,_xll.ohTrigger(RecalcTrigger,Trigger6M)),NA())</f>
        <v>-3.0626487984086737E-3</v>
      </c>
    </row>
    <row r="202" spans="2:15" x14ac:dyDescent="0.2">
      <c r="B202" s="39" t="s">
        <v>17</v>
      </c>
      <c r="D202" s="42">
        <f>_xll.qlCalendarAdvance(Calendar,$D201,B202,"f",FALSE)</f>
        <v>42628</v>
      </c>
      <c r="E202" s="153">
        <f>_xll.qlInterestRateIndexValueDate(IndexON,D202)</f>
        <v>42629</v>
      </c>
      <c r="F202" s="168">
        <f>IFERROR(_xll.qlIndexFixing(IndexON,D202,TRUE,_xll.ohTrigger(RecalcTrigger,TriggerON)),NA())</f>
        <v>-4.7997693246326634E-3</v>
      </c>
      <c r="H202" s="42">
        <f>_xll.qlCalendarAdvance(Calendar,$H201,B202,"f",FALSE)</f>
        <v>42627</v>
      </c>
      <c r="I202" s="153">
        <f>_xll.qlInterestRateIndexValueDate(Index1M,$H202)</f>
        <v>42629</v>
      </c>
      <c r="J202" s="158">
        <f>IFERROR(_xll.qlIndexFixing(Index1M,$H202,TRUE,_xll.ohTrigger(RecalcTrigger,Trigger1M)),NA())</f>
        <v>-4.8884315353723354E-3</v>
      </c>
      <c r="K202" s="44">
        <f>IFERROR(_xll.qlIndexFixing(Index3M,H202,TRUE,_xll.ohTrigger(RecalcTrigger,Trigger3M)),NA())</f>
        <v>-3.7260052393716606E-3</v>
      </c>
      <c r="L202" s="44">
        <f>IFERROR(_xll.qlIndexFixing(Index6M,$H202,TRUE,_xll.ohTrigger(RecalcTrigger,Trigger6M)),NA())</f>
        <v>-2.5310892499576694E-3</v>
      </c>
      <c r="M202" s="158">
        <f>IFERROR(_xll.qlIndexFixing(ONIndex1M,I202,TRUE,_xll.ohTrigger(RecalcTrigger,Trigger1M)),NA())</f>
        <v>-4.9305126130283483E-3</v>
      </c>
      <c r="N202" s="44">
        <f>IFERROR(_xll.qlIndexFixing(ONIndex3M,I202,TRUE,_xll.ohTrigger(RecalcTrigger,Trigger3M)),NA())</f>
        <v>-3.9318611320382502E-3</v>
      </c>
      <c r="O202" s="159">
        <f>IFERROR(_xll.qlIndexFixing(ONIndex6M,I202,TRUE,_xll.ohTrigger(RecalcTrigger,Trigger6M)),NA())</f>
        <v>-3.0594826553009824E-3</v>
      </c>
    </row>
    <row r="203" spans="2:15" x14ac:dyDescent="0.2">
      <c r="B203" s="39" t="s">
        <v>17</v>
      </c>
      <c r="D203" s="42">
        <f>_xll.qlCalendarAdvance(Calendar,$D202,B203,"f",FALSE)</f>
        <v>42629</v>
      </c>
      <c r="E203" s="153">
        <f>_xll.qlInterestRateIndexValueDate(IndexON,D203)</f>
        <v>42632</v>
      </c>
      <c r="F203" s="168">
        <f>IFERROR(_xll.qlIndexFixing(IndexON,D203,TRUE,_xll.ohTrigger(RecalcTrigger,TriggerON)),NA())</f>
        <v>-4.8116158635425066E-3</v>
      </c>
      <c r="H203" s="42">
        <f>_xll.qlCalendarAdvance(Calendar,$H202,B203,"f",FALSE)</f>
        <v>42628</v>
      </c>
      <c r="I203" s="153">
        <f>_xll.qlInterestRateIndexValueDate(Index1M,$H203)</f>
        <v>42632</v>
      </c>
      <c r="J203" s="158">
        <f>IFERROR(_xll.qlIndexFixing(Index1M,$H203,TRUE,_xll.ohTrigger(RecalcTrigger,Trigger1M)),NA())</f>
        <v>-4.8789359522647402E-3</v>
      </c>
      <c r="K203" s="44">
        <f>IFERROR(_xll.qlIndexFixing(Index3M,H203,TRUE,_xll.ohTrigger(RecalcTrigger,Trigger3M)),NA())</f>
        <v>-3.7104488366021876E-3</v>
      </c>
      <c r="L203" s="44">
        <f>IFERROR(_xll.qlIndexFixing(Index6M,$H203,TRUE,_xll.ohTrigger(RecalcTrigger,Trigger6M)),NA())</f>
        <v>-2.5058546765581919E-3</v>
      </c>
      <c r="M203" s="158">
        <f>IFERROR(_xll.qlIndexFixing(ONIndex1M,I203,TRUE,_xll.ohTrigger(RecalcTrigger,Trigger1M)),NA())</f>
        <v>-4.9270988527139181E-3</v>
      </c>
      <c r="N203" s="44">
        <f>IFERROR(_xll.qlIndexFixing(ONIndex3M,I203,TRUE,_xll.ohTrigger(RecalcTrigger,Trigger3M)),NA())</f>
        <v>-3.9273255374583371E-3</v>
      </c>
      <c r="O203" s="159">
        <f>IFERROR(_xll.qlIndexFixing(ONIndex6M,I203,TRUE,_xll.ohTrigger(RecalcTrigger,Trigger6M)),NA())</f>
        <v>-3.0562587966809218E-3</v>
      </c>
    </row>
    <row r="204" spans="2:15" x14ac:dyDescent="0.2">
      <c r="B204" s="39" t="s">
        <v>17</v>
      </c>
      <c r="D204" s="42">
        <f>_xll.qlCalendarAdvance(Calendar,$D203,B204,"f",FALSE)</f>
        <v>42632</v>
      </c>
      <c r="E204" s="153">
        <f>_xll.qlInterestRateIndexValueDate(IndexON,D204)</f>
        <v>42633</v>
      </c>
      <c r="F204" s="168">
        <f>IFERROR(_xll.qlIndexFixing(IndexON,D204,TRUE,_xll.ohTrigger(RecalcTrigger,TriggerON)),NA())</f>
        <v>-4.8171707318278578E-3</v>
      </c>
      <c r="H204" s="42">
        <f>_xll.qlCalendarAdvance(Calendar,$H203,B204,"f",FALSE)</f>
        <v>42629</v>
      </c>
      <c r="I204" s="153">
        <f>_xll.qlInterestRateIndexValueDate(Index1M,$H204)</f>
        <v>42633</v>
      </c>
      <c r="J204" s="158">
        <f>IFERROR(_xll.qlIndexFixing(Index1M,$H204,TRUE,_xll.ohTrigger(RecalcTrigger,Trigger1M)),NA())</f>
        <v>-4.8750215670394503E-3</v>
      </c>
      <c r="K204" s="44">
        <f>IFERROR(_xll.qlIndexFixing(Index3M,H204,TRUE,_xll.ohTrigger(RecalcTrigger,Trigger3M)),NA())</f>
        <v>-3.7052322083308553E-3</v>
      </c>
      <c r="L204" s="44">
        <f>IFERROR(_xll.qlIndexFixing(Index6M,$H204,TRUE,_xll.ohTrigger(RecalcTrigger,Trigger6M)),NA())</f>
        <v>-2.5027997581533092E-3</v>
      </c>
      <c r="M204" s="158">
        <f>IFERROR(_xll.qlIndexFixing(ONIndex1M,I204,TRUE,_xll.ohTrigger(RecalcTrigger,Trigger1M)),NA())</f>
        <v>-4.9236478949943319E-3</v>
      </c>
      <c r="N204" s="44">
        <f>IFERROR(_xll.qlIndexFixing(ONIndex3M,I204,TRUE,_xll.ohTrigger(RecalcTrigger,Trigger3M)),NA())</f>
        <v>-3.9227743547476379E-3</v>
      </c>
      <c r="O204" s="159">
        <f>IFERROR(_xll.qlIndexFixing(ONIndex6M,I204,TRUE,_xll.ohTrigger(RecalcTrigger,Trigger6M)),NA())</f>
        <v>-3.0529772225884599E-3</v>
      </c>
    </row>
    <row r="205" spans="2:15" x14ac:dyDescent="0.2">
      <c r="B205" s="39" t="s">
        <v>17</v>
      </c>
      <c r="D205" s="42">
        <f>_xll.qlCalendarAdvance(Calendar,$D204,B205,"f",FALSE)</f>
        <v>42633</v>
      </c>
      <c r="E205" s="153">
        <f>_xll.qlInterestRateIndexValueDate(IndexON,D205)</f>
        <v>42634</v>
      </c>
      <c r="F205" s="168">
        <f>IFERROR(_xll.qlIndexFixing(IndexON,D205,TRUE,_xll.ohTrigger(RecalcTrigger,TriggerON)),NA())</f>
        <v>-4.8225237576904334E-3</v>
      </c>
      <c r="H205" s="42">
        <f>_xll.qlCalendarAdvance(Calendar,$H204,B205,"f",FALSE)</f>
        <v>42632</v>
      </c>
      <c r="I205" s="153">
        <f>_xll.qlInterestRateIndexValueDate(Index1M,$H205)</f>
        <v>42634</v>
      </c>
      <c r="J205" s="158">
        <f>IFERROR(_xll.qlIndexFixing(Index1M,$H205,TRUE,_xll.ohTrigger(RecalcTrigger,Trigger1M)),NA())</f>
        <v>-4.8710699978928851E-3</v>
      </c>
      <c r="K205" s="44">
        <f>IFERROR(_xll.qlIndexFixing(Index3M,H205,TRUE,_xll.ohTrigger(RecalcTrigger,Trigger3M)),NA())</f>
        <v>-3.6999999996179711E-3</v>
      </c>
      <c r="L205" s="44">
        <f>IFERROR(_xll.qlIndexFixing(Index6M,$H205,TRUE,_xll.ohTrigger(RecalcTrigger,Trigger6M)),NA())</f>
        <v>-2.4956393907405016E-3</v>
      </c>
      <c r="M205" s="158">
        <f>IFERROR(_xll.qlIndexFixing(ONIndex1M,I205,TRUE,_xll.ohTrigger(RecalcTrigger,Trigger1M)),NA())</f>
        <v>-4.9165548413299121E-3</v>
      </c>
      <c r="N205" s="44">
        <f>IFERROR(_xll.qlIndexFixing(ONIndex3M,I205,TRUE,_xll.ohTrigger(RecalcTrigger,Trigger3M)),NA())</f>
        <v>-3.9135774838428006E-3</v>
      </c>
      <c r="O205" s="159">
        <f>IFERROR(_xll.qlIndexFixing(ONIndex6M,I205,TRUE,_xll.ohTrigger(RecalcTrigger,Trigger6M)),NA())</f>
        <v>-3.0461959130878569E-3</v>
      </c>
    </row>
    <row r="206" spans="2:15" x14ac:dyDescent="0.2">
      <c r="B206" s="39" t="s">
        <v>17</v>
      </c>
      <c r="D206" s="42">
        <f>_xll.qlCalendarAdvance(Calendar,$D205,B206,"f",FALSE)</f>
        <v>42634</v>
      </c>
      <c r="E206" s="153">
        <f>_xll.qlInterestRateIndexValueDate(IndexON,D206)</f>
        <v>42635</v>
      </c>
      <c r="F206" s="168">
        <f>IFERROR(_xll.qlIndexFixing(IndexON,D206,TRUE,_xll.ohTrigger(RecalcTrigger,TriggerON)),NA())</f>
        <v>-4.8276749415299136E-3</v>
      </c>
      <c r="H206" s="42">
        <f>_xll.qlCalendarAdvance(Calendar,$H205,B206,"f",FALSE)</f>
        <v>42633</v>
      </c>
      <c r="I206" s="153">
        <f>_xll.qlInterestRateIndexValueDate(Index1M,$H206)</f>
        <v>42635</v>
      </c>
      <c r="J206" s="158">
        <f>IFERROR(_xll.qlIndexFixing(Index1M,$H206,TRUE,_xll.ohTrigger(RecalcTrigger,Trigger1M)),NA())</f>
        <v>-4.8627975015752556E-3</v>
      </c>
      <c r="K206" s="44">
        <f>IFERROR(_xll.qlIndexFixing(Index3M,H206,TRUE,_xll.ohTrigger(RecalcTrigger,Trigger3M)),NA())</f>
        <v>-3.6947521261639343E-3</v>
      </c>
      <c r="L206" s="44">
        <f>IFERROR(_xll.qlIndexFixing(Index6M,$H206,TRUE,_xll.ohTrigger(RecalcTrigger,Trigger6M)),NA())</f>
        <v>-2.4884442409151644E-3</v>
      </c>
      <c r="M206" s="158">
        <f>IFERROR(_xll.qlIndexFixing(ONIndex1M,I206,TRUE,_xll.ohTrigger(RecalcTrigger,Trigger1M)),NA())</f>
        <v>-4.9094720915432433E-3</v>
      </c>
      <c r="N206" s="44">
        <f>IFERROR(_xll.qlIndexFixing(ONIndex3M,I206,TRUE,_xll.ohTrigger(RecalcTrigger,Trigger3M)),NA())</f>
        <v>-3.9044137437560522E-3</v>
      </c>
      <c r="O206" s="159">
        <f>IFERROR(_xll.qlIndexFixing(ONIndex6M,I206,TRUE,_xll.ohTrigger(RecalcTrigger,Trigger6M)),NA())</f>
        <v>-3.039273770895079E-3</v>
      </c>
    </row>
    <row r="207" spans="2:15" x14ac:dyDescent="0.2">
      <c r="B207" s="39" t="s">
        <v>17</v>
      </c>
      <c r="D207" s="42">
        <f>_xll.qlCalendarAdvance(Calendar,$D206,B207,"f",FALSE)</f>
        <v>42635</v>
      </c>
      <c r="E207" s="153">
        <f>_xll.qlInterestRateIndexValueDate(IndexON,D207)</f>
        <v>42636</v>
      </c>
      <c r="F207" s="168">
        <f>IFERROR(_xll.qlIndexFixing(IndexON,D207,TRUE,_xll.ohTrigger(RecalcTrigger,TriggerON)),NA())</f>
        <v>-4.8372395035123361E-3</v>
      </c>
      <c r="H207" s="42">
        <f>_xll.qlCalendarAdvance(Calendar,$H206,B207,"f",FALSE)</f>
        <v>42634</v>
      </c>
      <c r="I207" s="153">
        <f>_xll.qlInterestRateIndexValueDate(Index1M,$H207)</f>
        <v>42636</v>
      </c>
      <c r="J207" s="158">
        <f>IFERROR(_xll.qlIndexFixing(Index1M,$H207,TRUE,_xll.ohTrigger(RecalcTrigger,Trigger1M)),NA())</f>
        <v>-4.860901067228438E-3</v>
      </c>
      <c r="K207" s="44">
        <f>IFERROR(_xll.qlIndexFixing(Index3M,H207,TRUE,_xll.ohTrigger(RecalcTrigger,Trigger3M)),NA())</f>
        <v>-3.6894881667311947E-3</v>
      </c>
      <c r="L207" s="44">
        <f>IFERROR(_xll.qlIndexFixing(Index6M,$H207,TRUE,_xll.ohTrigger(RecalcTrigger,Trigger6M)),NA())</f>
        <v>-2.4812145163648652E-3</v>
      </c>
      <c r="M207" s="158">
        <f>IFERROR(_xll.qlIndexFixing(ONIndex1M,I207,TRUE,_xll.ohTrigger(RecalcTrigger,Trigger1M)),NA())</f>
        <v>-4.9058351475572692E-3</v>
      </c>
      <c r="N207" s="44">
        <f>IFERROR(_xll.qlIndexFixing(ONIndex3M,I207,TRUE,_xll.ohTrigger(RecalcTrigger,Trigger3M)),NA())</f>
        <v>-3.8997846209909426E-3</v>
      </c>
      <c r="O207" s="159">
        <f>IFERROR(_xll.qlIndexFixing(ONIndex6M,I207,TRUE,_xll.ohTrigger(RecalcTrigger,Trigger6M)),NA())</f>
        <v>-3.0357036192807385E-3</v>
      </c>
    </row>
    <row r="208" spans="2:15" x14ac:dyDescent="0.2">
      <c r="B208" s="39" t="s">
        <v>17</v>
      </c>
      <c r="D208" s="42">
        <f>_xll.qlCalendarAdvance(Calendar,$D207,B208,"f",FALSE)</f>
        <v>42636</v>
      </c>
      <c r="E208" s="153">
        <f>_xll.qlInterestRateIndexValueDate(IndexON,D208)</f>
        <v>42639</v>
      </c>
      <c r="F208" s="168">
        <f>IFERROR(_xll.qlIndexFixing(IndexON,D208,TRUE,_xll.ohTrigger(RecalcTrigger,TriggerON)),NA())</f>
        <v>-4.8462612549782236E-3</v>
      </c>
      <c r="H208" s="42">
        <f>_xll.qlCalendarAdvance(Calendar,$H207,B208,"f",FALSE)</f>
        <v>42635</v>
      </c>
      <c r="I208" s="153">
        <f>_xll.qlInterestRateIndexValueDate(Index1M,$H208)</f>
        <v>42639</v>
      </c>
      <c r="J208" s="158">
        <f>IFERROR(_xll.qlIndexFixing(Index1M,$H208,TRUE,_xll.ohTrigger(RecalcTrigger,Trigger1M)),NA())</f>
        <v>-4.8507543919606988E-3</v>
      </c>
      <c r="K208" s="44">
        <f>IFERROR(_xll.qlIndexFixing(Index3M,H208,TRUE,_xll.ohTrigger(RecalcTrigger,Trigger3M)),NA())</f>
        <v>-3.6707888813368394E-3</v>
      </c>
      <c r="L208" s="44">
        <f>IFERROR(_xll.qlIndexFixing(Index6M,$H208,TRUE,_xll.ohTrigger(RecalcTrigger,Trigger6M)),NA())</f>
        <v>-2.4551604695929844E-3</v>
      </c>
      <c r="M208" s="158">
        <f>IFERROR(_xll.qlIndexFixing(ONIndex1M,I208,TRUE,_xll.ohTrigger(RecalcTrigger,Trigger1M)),NA())</f>
        <v>-4.9021610061261711E-3</v>
      </c>
      <c r="N208" s="44">
        <f>IFERROR(_xll.qlIndexFixing(ONIndex3M,I208,TRUE,_xll.ohTrigger(RecalcTrigger,Trigger3M)),NA())</f>
        <v>-3.8951399100950468E-3</v>
      </c>
      <c r="O208" s="159">
        <f>IFERROR(_xll.qlIndexFixing(ONIndex6M,I208,TRUE,_xll.ohTrigger(RecalcTrigger,Trigger6M)),NA())</f>
        <v>-3.0320757519941566E-3</v>
      </c>
    </row>
    <row r="209" spans="2:15" x14ac:dyDescent="0.2">
      <c r="B209" s="39" t="s">
        <v>17</v>
      </c>
      <c r="D209" s="42">
        <f>_xll.qlCalendarAdvance(Calendar,$D208,B209,"f",FALSE)</f>
        <v>42639</v>
      </c>
      <c r="E209" s="153">
        <f>_xll.qlInterestRateIndexValueDate(IndexON,D209)</f>
        <v>42640</v>
      </c>
      <c r="F209" s="168">
        <f>IFERROR(_xll.qlIndexFixing(IndexON,D209,TRUE,_xll.ohTrigger(RecalcTrigger,TriggerON)),NA())</f>
        <v>-4.8504032279028664E-3</v>
      </c>
      <c r="H209" s="42">
        <f>_xll.qlCalendarAdvance(Calendar,$H208,B209,"f",FALSE)</f>
        <v>42636</v>
      </c>
      <c r="I209" s="153">
        <f>_xll.qlInterestRateIndexValueDate(Index1M,$H209)</f>
        <v>42640</v>
      </c>
      <c r="J209" s="158">
        <f>IFERROR(_xll.qlIndexFixing(Index1M,$H209,TRUE,_xll.ohTrigger(RecalcTrigger,Trigger1M)),NA())</f>
        <v>-4.8465797184724657E-3</v>
      </c>
      <c r="K209" s="44">
        <f>IFERROR(_xll.qlIndexFixing(Index3M,H209,TRUE,_xll.ohTrigger(RecalcTrigger,Trigger3M)),NA())</f>
        <v>-3.6682613596288279E-3</v>
      </c>
      <c r="L209" s="44">
        <f>IFERROR(_xll.qlIndexFixing(Index6M,$H209,TRUE,_xll.ohTrigger(RecalcTrigger,Trigger6M)),NA())</f>
        <v>-2.4519540247252714E-3</v>
      </c>
      <c r="M209" s="158">
        <f>IFERROR(_xll.qlIndexFixing(ONIndex1M,I209,TRUE,_xll.ohTrigger(RecalcTrigger,Trigger1M)),NA())</f>
        <v>-4.8984496675696931E-3</v>
      </c>
      <c r="N209" s="44">
        <f>IFERROR(_xll.qlIndexFixing(ONIndex3M,I209,TRUE,_xll.ohTrigger(RecalcTrigger,Trigger3M)),NA())</f>
        <v>-3.8904796111882689E-3</v>
      </c>
      <c r="O209" s="159">
        <f>IFERROR(_xll.qlIndexFixing(ONIndex6M,I209,TRUE,_xll.ohTrigger(RecalcTrigger,Trigger6M)),NA())</f>
        <v>-3.0283901692751414E-3</v>
      </c>
    </row>
    <row r="210" spans="2:15" x14ac:dyDescent="0.2">
      <c r="B210" s="39" t="s">
        <v>17</v>
      </c>
      <c r="D210" s="42">
        <f>_xll.qlCalendarAdvance(Calendar,$D209,B210,"f",FALSE)</f>
        <v>42640</v>
      </c>
      <c r="E210" s="153">
        <f>_xll.qlInterestRateIndexValueDate(IndexON,D210)</f>
        <v>42641</v>
      </c>
      <c r="F210" s="168">
        <f>IFERROR(_xll.qlIndexFixing(IndexON,D210,TRUE,_xll.ohTrigger(RecalcTrigger,TriggerON)),NA())</f>
        <v>-4.8543433587644458E-3</v>
      </c>
      <c r="H210" s="42">
        <f>_xll.qlCalendarAdvance(Calendar,$H209,B210,"f",FALSE)</f>
        <v>42639</v>
      </c>
      <c r="I210" s="153">
        <f>_xll.qlInterestRateIndexValueDate(Index1M,$H210)</f>
        <v>42641</v>
      </c>
      <c r="J210" s="158">
        <f>IFERROR(_xll.qlIndexFixing(Index1M,$H210,TRUE,_xll.ohTrigger(RecalcTrigger,Trigger1M)),NA())</f>
        <v>-4.8423678607938392E-3</v>
      </c>
      <c r="K210" s="44">
        <f>IFERROR(_xll.qlIndexFixing(Index3M,H210,TRUE,_xll.ohTrigger(RecalcTrigger,Trigger3M)),NA())</f>
        <v>-3.6629093880899137E-3</v>
      </c>
      <c r="L210" s="44">
        <f>IFERROR(_xll.qlIndexFixing(Index6M,$H210,TRUE,_xll.ohTrigger(RecalcTrigger,Trigger6M)),NA())</f>
        <v>-2.4445545419177974E-3</v>
      </c>
      <c r="M210" s="158">
        <f>IFERROR(_xll.qlIndexFixing(ONIndex1M,I210,TRUE,_xll.ohTrigger(RecalcTrigger,Trigger1M)),NA())</f>
        <v>-4.8908365527244868E-3</v>
      </c>
      <c r="N210" s="44">
        <f>IFERROR(_xll.qlIndexFixing(ONIndex3M,I210,TRUE,_xll.ohTrigger(RecalcTrigger,Trigger3M)),NA())</f>
        <v>-3.8810652119014577E-3</v>
      </c>
      <c r="O210" s="159">
        <f>IFERROR(_xll.qlIndexFixing(ONIndex6M,I210,TRUE,_xll.ohTrigger(RecalcTrigger,Trigger6M)),NA())</f>
        <v>-3.0208012704191489E-3</v>
      </c>
    </row>
    <row r="211" spans="2:15" x14ac:dyDescent="0.2">
      <c r="B211" s="39" t="s">
        <v>17</v>
      </c>
      <c r="D211" s="42">
        <f>_xll.qlCalendarAdvance(Calendar,$D210,B211,"f",FALSE)</f>
        <v>42641</v>
      </c>
      <c r="E211" s="153">
        <f>_xll.qlInterestRateIndexValueDate(IndexON,D211)</f>
        <v>42642</v>
      </c>
      <c r="F211" s="168">
        <f>IFERROR(_xll.qlIndexFixing(IndexON,D211,TRUE,_xll.ohTrigger(RecalcTrigger,TriggerON)),NA())</f>
        <v>-4.8580816474430577E-3</v>
      </c>
      <c r="H211" s="42">
        <f>_xll.qlCalendarAdvance(Calendar,$H210,B211,"f",FALSE)</f>
        <v>42640</v>
      </c>
      <c r="I211" s="153">
        <f>_xll.qlInterestRateIndexValueDate(Index1M,$H211)</f>
        <v>42642</v>
      </c>
      <c r="J211" s="158">
        <f>IFERROR(_xll.qlIndexFixing(Index1M,$H211,TRUE,_xll.ohTrigger(RecalcTrigger,Trigger1M)),NA())</f>
        <v>-4.8335755734080221E-3</v>
      </c>
      <c r="K211" s="44">
        <f>IFERROR(_xll.qlIndexFixing(Index3M,H211,TRUE,_xll.ohTrigger(RecalcTrigger,Trigger3M)),NA())</f>
        <v>-3.6575382976660629E-3</v>
      </c>
      <c r="L211" s="44">
        <f>IFERROR(_xll.qlIndexFixing(Index6M,$H211,TRUE,_xll.ohTrigger(RecalcTrigger,Trigger6M)),NA())</f>
        <v>-2.437121730541468E-3</v>
      </c>
      <c r="M211" s="158">
        <f>IFERROR(_xll.qlIndexFixing(ONIndex1M,I211,TRUE,_xll.ohTrigger(RecalcTrigger,Trigger1M)),NA())</f>
        <v>-4.8832323403313893E-3</v>
      </c>
      <c r="N211" s="44">
        <f>IFERROR(_xll.qlIndexFixing(ONIndex3M,I211,TRUE,_xll.ohTrigger(RecalcTrigger,Trigger3M)),NA())</f>
        <v>-3.8716825354523365E-3</v>
      </c>
      <c r="O211" s="159">
        <f>IFERROR(_xll.qlIndexFixing(ONIndex6M,I211,TRUE,_xll.ohTrigger(RecalcTrigger,Trigger6M)),NA())</f>
        <v>-3.0130706829556431E-3</v>
      </c>
    </row>
    <row r="212" spans="2:15" x14ac:dyDescent="0.2">
      <c r="B212" s="39" t="s">
        <v>17</v>
      </c>
      <c r="D212" s="42">
        <f>_xll.qlCalendarAdvance(Calendar,$D211,B212,"f",FALSE)</f>
        <v>42642</v>
      </c>
      <c r="E212" s="153">
        <f>_xll.qlInterestRateIndexValueDate(IndexON,D212)</f>
        <v>42643</v>
      </c>
      <c r="F212" s="168">
        <f>IFERROR(_xll.qlIndexFixing(IndexON,D212,TRUE,_xll.ohTrigger(RecalcTrigger,TriggerON)),NA())</f>
        <v>-4.864819676124732E-3</v>
      </c>
      <c r="H212" s="42">
        <f>_xll.qlCalendarAdvance(Calendar,$H211,B212,"f",FALSE)</f>
        <v>42641</v>
      </c>
      <c r="I212" s="153">
        <f>_xll.qlInterestRateIndexValueDate(Index1M,$H212)</f>
        <v>42643</v>
      </c>
      <c r="J212" s="158">
        <f>IFERROR(_xll.qlIndexFixing(Index1M,$H212,TRUE,_xll.ohTrigger(RecalcTrigger,Trigger1M)),NA())</f>
        <v>-4.831548602631474E-3</v>
      </c>
      <c r="K212" s="44">
        <f>IFERROR(_xll.qlIndexFixing(Index3M,H212,TRUE,_xll.ohTrigger(RecalcTrigger,Trigger3M)),NA())</f>
        <v>-3.6521475828644847E-3</v>
      </c>
      <c r="L212" s="44">
        <f>IFERROR(_xll.qlIndexFixing(Index6M,$H212,TRUE,_xll.ohTrigger(RecalcTrigger,Trigger6M)),NA())</f>
        <v>-2.4254470983817991E-3</v>
      </c>
      <c r="M212" s="158">
        <f>IFERROR(_xll.qlIndexFixing(ONIndex1M,I212,TRUE,_xll.ohTrigger(RecalcTrigger,Trigger1M)),NA())</f>
        <v>-4.8793350153486514E-3</v>
      </c>
      <c r="N212" s="44">
        <f>IFERROR(_xll.qlIndexFixing(ONIndex3M,I212,TRUE,_xll.ohTrigger(RecalcTrigger,Trigger3M)),NA())</f>
        <v>-3.8669442964511802E-3</v>
      </c>
      <c r="O212" s="159">
        <f>IFERROR(_xll.qlIndexFixing(ONIndex6M,I212,TRUE,_xll.ohTrigger(RecalcTrigger,Trigger6M)),NA())</f>
        <v>-3.0090965225548771E-3</v>
      </c>
    </row>
    <row r="213" spans="2:15" x14ac:dyDescent="0.2">
      <c r="B213" s="39" t="s">
        <v>17</v>
      </c>
      <c r="D213" s="42">
        <f>_xll.qlCalendarAdvance(Calendar,$D212,B213,"f",FALSE)</f>
        <v>42643</v>
      </c>
      <c r="E213" s="153">
        <f>_xll.qlInterestRateIndexValueDate(IndexON,D213)</f>
        <v>42646</v>
      </c>
      <c r="F213" s="168">
        <f>IFERROR(_xll.qlIndexFixing(IndexON,D213,TRUE,_xll.ohTrigger(RecalcTrigger,TriggerON)),NA())</f>
        <v>-4.8710163810072871E-3</v>
      </c>
      <c r="H213" s="42">
        <f>_xll.qlCalendarAdvance(Calendar,$H212,B213,"f",FALSE)</f>
        <v>42642</v>
      </c>
      <c r="I213" s="153">
        <f>_xll.qlInterestRateIndexValueDate(Index1M,$H213)</f>
        <v>42646</v>
      </c>
      <c r="J213" s="158">
        <f>IFERROR(_xll.qlIndexFixing(Index1M,$H213,TRUE,_xll.ohTrigger(RecalcTrigger,Trigger1M)),NA())</f>
        <v>-4.8184112175316922E-3</v>
      </c>
      <c r="K213" s="44">
        <f>IFERROR(_xll.qlIndexFixing(Index3M,H213,TRUE,_xll.ohTrigger(RecalcTrigger,Trigger3M)),NA())</f>
        <v>-3.6329626220841529E-3</v>
      </c>
      <c r="L213" s="44">
        <f>IFERROR(_xll.qlIndexFixing(Index6M,$H213,TRUE,_xll.ohTrigger(RecalcTrigger,Trigger6M)),NA())</f>
        <v>-2.4028165019807824E-3</v>
      </c>
      <c r="M213" s="158">
        <f>IFERROR(_xll.qlIndexFixing(ONIndex1M,I213,TRUE,_xll.ohTrigger(RecalcTrigger,Trigger1M)),NA())</f>
        <v>-4.8754004930007255E-3</v>
      </c>
      <c r="N213" s="44">
        <f>IFERROR(_xll.qlIndexFixing(ONIndex3M,I213,TRUE,_xll.ohTrigger(RecalcTrigger,Trigger3M)),NA())</f>
        <v>-3.8621904693991738E-3</v>
      </c>
      <c r="O213" s="159">
        <f>IFERROR(_xll.qlIndexFixing(ONIndex6M,I213,TRUE,_xll.ohTrigger(RecalcTrigger,Trigger6M)),NA())</f>
        <v>-3.0050646465218378E-3</v>
      </c>
    </row>
    <row r="214" spans="2:15" x14ac:dyDescent="0.2">
      <c r="B214" s="39" t="s">
        <v>17</v>
      </c>
      <c r="D214" s="42">
        <f>_xll.qlCalendarAdvance(Calendar,$D213,B214,"f",FALSE)</f>
        <v>42646</v>
      </c>
      <c r="E214" s="153">
        <f>_xll.qlInterestRateIndexValueDate(IndexON,D214)</f>
        <v>42647</v>
      </c>
      <c r="F214" s="168">
        <f>IFERROR(_xll.qlIndexFixing(IndexON,D214,TRUE,_xll.ohTrigger(RecalcTrigger,TriggerON)),NA())</f>
        <v>-4.8737454591307738E-3</v>
      </c>
      <c r="H214" s="42">
        <f>_xll.qlCalendarAdvance(Calendar,$H213,B214,"f",FALSE)</f>
        <v>42643</v>
      </c>
      <c r="I214" s="153">
        <f>_xll.qlInterestRateIndexValueDate(Index1M,$H214)</f>
        <v>42647</v>
      </c>
      <c r="J214" s="158">
        <f>IFERROR(_xll.qlIndexFixing(Index1M,$H214,TRUE,_xll.ohTrigger(RecalcTrigger,Trigger1M)),NA())</f>
        <v>-4.8139577212077149E-3</v>
      </c>
      <c r="K214" s="44">
        <f>IFERROR(_xll.qlIndexFixing(Index3M,H214,TRUE,_xll.ohTrigger(RecalcTrigger,Trigger3M)),NA())</f>
        <v>-3.627474549610727E-3</v>
      </c>
      <c r="L214" s="44">
        <f>IFERROR(_xll.qlIndexFixing(Index6M,$H214,TRUE,_xll.ohTrigger(RecalcTrigger,Trigger6M)),NA())</f>
        <v>-2.3952082489966729E-3</v>
      </c>
      <c r="M214" s="158">
        <f>IFERROR(_xll.qlIndexFixing(ONIndex1M,I214,TRUE,_xll.ohTrigger(RecalcTrigger,Trigger1M)),NA())</f>
        <v>-4.8714287734075157E-3</v>
      </c>
      <c r="N214" s="44">
        <f>IFERROR(_xll.qlIndexFixing(ONIndex3M,I214,TRUE,_xll.ohTrigger(RecalcTrigger,Trigger3M)),NA())</f>
        <v>-3.8574210542963172E-3</v>
      </c>
      <c r="O214" s="159">
        <f>IFERROR(_xll.qlIndexFixing(ONIndex6M,I214,TRUE,_xll.ohTrigger(RecalcTrigger,Trigger6M)),NA())</f>
        <v>-3.0009750551363013E-3</v>
      </c>
    </row>
    <row r="215" spans="2:15" x14ac:dyDescent="0.2">
      <c r="B215" s="39" t="s">
        <v>17</v>
      </c>
      <c r="D215" s="42">
        <f>_xll.qlCalendarAdvance(Calendar,$D214,B215,"f",FALSE)</f>
        <v>42647</v>
      </c>
      <c r="E215" s="153">
        <f>_xll.qlInterestRateIndexValueDate(IndexON,D215)</f>
        <v>42648</v>
      </c>
      <c r="F215" s="168">
        <f>IFERROR(_xll.qlIndexFixing(IndexON,D215,TRUE,_xll.ohTrigger(RecalcTrigger,TriggerON)),NA())</f>
        <v>-4.8762726951911972E-3</v>
      </c>
      <c r="H215" s="42">
        <f>_xll.qlCalendarAdvance(Calendar,$H214,B215,"f",FALSE)</f>
        <v>42646</v>
      </c>
      <c r="I215" s="153">
        <f>_xll.qlInterestRateIndexValueDate(Index1M,$H215)</f>
        <v>42648</v>
      </c>
      <c r="J215" s="158">
        <f>IFERROR(_xll.qlIndexFixing(Index1M,$H215,TRUE,_xll.ohTrigger(RecalcTrigger,Trigger1M)),NA())</f>
        <v>-4.8046767356956337E-3</v>
      </c>
      <c r="K215" s="44">
        <f>IFERROR(_xll.qlIndexFixing(Index3M,H215,TRUE,_xll.ohTrigger(RecalcTrigger,Trigger3M)),NA())</f>
        <v>-3.6219638968192506E-3</v>
      </c>
      <c r="L215" s="44">
        <f>IFERROR(_xll.qlIndexFixing(Index6M,$H215,TRUE,_xll.ohTrigger(RecalcTrigger,Trigger6M)),NA())</f>
        <v>-2.3875679798518517E-3</v>
      </c>
      <c r="M215" s="158">
        <f>IFERROR(_xll.qlIndexFixing(ONIndex1M,I215,TRUE,_xll.ohTrigger(RecalcTrigger,Trigger1M)),NA())</f>
        <v>-4.8632956428251717E-3</v>
      </c>
      <c r="N215" s="44">
        <f>IFERROR(_xll.qlIndexFixing(ONIndex3M,I215,TRUE,_xll.ohTrigger(RecalcTrigger,Trigger3M)),NA())</f>
        <v>-3.8477891369526063E-3</v>
      </c>
      <c r="O215" s="159">
        <f>IFERROR(_xll.qlIndexFixing(ONIndex6M,I215,TRUE,_xll.ohTrigger(RecalcTrigger,Trigger6M)),NA())</f>
        <v>-2.992578610196972E-3</v>
      </c>
    </row>
    <row r="216" spans="2:15" x14ac:dyDescent="0.2">
      <c r="B216" s="39" t="s">
        <v>17</v>
      </c>
      <c r="D216" s="42">
        <f>_xll.qlCalendarAdvance(Calendar,$D215,B216,"f",FALSE)</f>
        <v>42648</v>
      </c>
      <c r="E216" s="153">
        <f>_xll.qlInterestRateIndexValueDate(IndexON,D216)</f>
        <v>42649</v>
      </c>
      <c r="F216" s="168">
        <f>IFERROR(_xll.qlIndexFixing(IndexON,D216,TRUE,_xll.ohTrigger(RecalcTrigger,TriggerON)),NA())</f>
        <v>-4.8785980890686531E-3</v>
      </c>
      <c r="H216" s="42">
        <f>_xll.qlCalendarAdvance(Calendar,$H215,B216,"f",FALSE)</f>
        <v>42647</v>
      </c>
      <c r="I216" s="153">
        <f>_xll.qlInterestRateIndexValueDate(Index1M,$H216)</f>
        <v>42649</v>
      </c>
      <c r="J216" s="158">
        <f>IFERROR(_xll.qlIndexFixing(Index1M,$H216,TRUE,_xll.ohTrigger(RecalcTrigger,Trigger1M)),NA())</f>
        <v>-4.802531657906034E-3</v>
      </c>
      <c r="K216" s="44">
        <f>IFERROR(_xll.qlIndexFixing(Index3M,H216,TRUE,_xll.ohTrigger(RecalcTrigger,Trigger3M)),NA())</f>
        <v>-3.6075600106099757E-3</v>
      </c>
      <c r="L216" s="44">
        <f>IFERROR(_xll.qlIndexFixing(Index6M,$H216,TRUE,_xll.ohTrigger(RecalcTrigger,Trigger6M)),NA())</f>
        <v>-2.3798959011063631E-3</v>
      </c>
      <c r="M216" s="158">
        <f>IFERROR(_xll.qlIndexFixing(ONIndex1M,I216,TRUE,_xll.ohTrigger(RecalcTrigger,Trigger1M)),NA())</f>
        <v>-4.8551699221821565E-3</v>
      </c>
      <c r="N216" s="44">
        <f>IFERROR(_xll.qlIndexFixing(ONIndex3M,I216,TRUE,_xll.ohTrigger(RecalcTrigger,Trigger3M)),NA())</f>
        <v>-3.838187513616198E-3</v>
      </c>
      <c r="O216" s="159">
        <f>IFERROR(_xll.qlIndexFixing(ONIndex6M,I216,TRUE,_xll.ohTrigger(RecalcTrigger,Trigger6M)),NA())</f>
        <v>-2.9840395337110692E-3</v>
      </c>
    </row>
    <row r="217" spans="2:15" x14ac:dyDescent="0.2">
      <c r="B217" s="39" t="s">
        <v>17</v>
      </c>
      <c r="D217" s="42">
        <f>_xll.qlCalendarAdvance(Calendar,$D216,B217,"f",FALSE)</f>
        <v>42649</v>
      </c>
      <c r="E217" s="153">
        <f>_xll.qlInterestRateIndexValueDate(IndexON,D217)</f>
        <v>42650</v>
      </c>
      <c r="F217" s="168">
        <f>IFERROR(_xll.qlIndexFixing(IndexON,D217,TRUE,_xll.ohTrigger(RecalcTrigger,TriggerON)),NA())</f>
        <v>-4.8825098492910612E-3</v>
      </c>
      <c r="H217" s="42">
        <f>_xll.qlCalendarAdvance(Calendar,$H216,B217,"f",FALSE)</f>
        <v>42648</v>
      </c>
      <c r="I217" s="153">
        <f>_xll.qlInterestRateIndexValueDate(Index1M,$H217)</f>
        <v>42650</v>
      </c>
      <c r="J217" s="158">
        <f>IFERROR(_xll.qlIndexFixing(Index1M,$H217,TRUE,_xll.ohTrigger(RecalcTrigger,Trigger1M)),NA())</f>
        <v>-4.8003741277550856E-3</v>
      </c>
      <c r="K217" s="44">
        <f>IFERROR(_xll.qlIndexFixing(Index3M,H217,TRUE,_xll.ohTrigger(RecalcTrigger,Trigger3M)),NA())</f>
        <v>-3.6049405415492599E-3</v>
      </c>
      <c r="L217" s="44">
        <f>IFERROR(_xll.qlIndexFixing(Index6M,$H217,TRUE,_xll.ohTrigger(RecalcTrigger,Trigger6M)),NA())</f>
        <v>-2.3721922193217873E-3</v>
      </c>
      <c r="M217" s="158">
        <f>IFERROR(_xll.qlIndexFixing(ONIndex1M,I217,TRUE,_xll.ohTrigger(RecalcTrigger,Trigger1M)),NA())</f>
        <v>-4.8510122160827507E-3</v>
      </c>
      <c r="N217" s="44">
        <f>IFERROR(_xll.qlIndexFixing(ONIndex3M,I217,TRUE,_xll.ohTrigger(RecalcTrigger,Trigger3M)),NA())</f>
        <v>-3.833340158339027E-3</v>
      </c>
      <c r="O217" s="159">
        <f>IFERROR(_xll.qlIndexFixing(ONIndex6M,I217,TRUE,_xll.ohTrigger(RecalcTrigger,Trigger6M)),NA())</f>
        <v>-2.9796613645238779E-3</v>
      </c>
    </row>
    <row r="218" spans="2:15" x14ac:dyDescent="0.2">
      <c r="B218" s="39" t="s">
        <v>17</v>
      </c>
      <c r="D218" s="42">
        <f>_xll.qlCalendarAdvance(Calendar,$D217,B218,"f",FALSE)</f>
        <v>42650</v>
      </c>
      <c r="E218" s="153">
        <f>_xll.qlInterestRateIndexValueDate(IndexON,D218)</f>
        <v>42653</v>
      </c>
      <c r="F218" s="168">
        <f>IFERROR(_xll.qlIndexFixing(IndexON,D218,TRUE,_xll.ohTrigger(RecalcTrigger,TriggerON)),NA())</f>
        <v>-4.8858812438679067E-3</v>
      </c>
      <c r="H218" s="42">
        <f>_xll.qlCalendarAdvance(Calendar,$H217,B218,"f",FALSE)</f>
        <v>42649</v>
      </c>
      <c r="I218" s="153">
        <f>_xll.qlInterestRateIndexValueDate(Index1M,$H218)</f>
        <v>42653</v>
      </c>
      <c r="J218" s="158">
        <f>IFERROR(_xll.qlIndexFixing(Index1M,$H218,TRUE,_xll.ohTrigger(RecalcTrigger,Trigger1M)),NA())</f>
        <v>-4.7864558766679494E-3</v>
      </c>
      <c r="K218" s="44">
        <f>IFERROR(_xll.qlIndexFixing(Index3M,H218,TRUE,_xll.ohTrigger(RecalcTrigger,Trigger3M)),NA())</f>
        <v>-3.5940544273493917E-3</v>
      </c>
      <c r="L218" s="44">
        <f>IFERROR(_xll.qlIndexFixing(Index6M,$H218,TRUE,_xll.ohTrigger(RecalcTrigger,Trigger6M)),NA())</f>
        <v>-2.3488936213871222E-3</v>
      </c>
      <c r="M218" s="158">
        <f>IFERROR(_xll.qlIndexFixing(ONIndex1M,I218,TRUE,_xll.ohTrigger(RecalcTrigger,Trigger1M)),NA())</f>
        <v>-4.846817312817997E-3</v>
      </c>
      <c r="N218" s="44">
        <f>IFERROR(_xll.qlIndexFixing(ONIndex3M,I218,TRUE,_xll.ohTrigger(RecalcTrigger,Trigger3M)),NA())</f>
        <v>-3.8284772150909419E-3</v>
      </c>
      <c r="O218" s="159">
        <f>IFERROR(_xll.qlIndexFixing(ONIndex6M,I218,TRUE,_xll.ohTrigger(RecalcTrigger,Trigger6M)),NA())</f>
        <v>-2.9752254797843491E-3</v>
      </c>
    </row>
    <row r="219" spans="2:15" x14ac:dyDescent="0.2">
      <c r="B219" s="39" t="s">
        <v>17</v>
      </c>
      <c r="D219" s="42">
        <f>_xll.qlCalendarAdvance(Calendar,$D218,B219,"f",FALSE)</f>
        <v>42653</v>
      </c>
      <c r="E219" s="153">
        <f>_xll.qlInterestRateIndexValueDate(IndexON,D219)</f>
        <v>42654</v>
      </c>
      <c r="F219" s="168">
        <f>IFERROR(_xll.qlIndexFixing(IndexON,D219,TRUE,_xll.ohTrigger(RecalcTrigger,TriggerON)),NA())</f>
        <v>-4.8871974273501095E-3</v>
      </c>
      <c r="H219" s="42">
        <f>_xll.qlCalendarAdvance(Calendar,$H218,B219,"f",FALSE)</f>
        <v>42650</v>
      </c>
      <c r="I219" s="153">
        <f>_xll.qlInterestRateIndexValueDate(Index1M,$H219)</f>
        <v>42654</v>
      </c>
      <c r="J219" s="158">
        <f>IFERROR(_xll.qlIndexFixing(Index1M,$H219,TRUE,_xll.ohTrigger(RecalcTrigger,Trigger1M)),NA())</f>
        <v>-4.7817420910673874E-3</v>
      </c>
      <c r="K219" s="44">
        <f>IFERROR(_xll.qlIndexFixing(Index3M,H219,TRUE,_xll.ohTrigger(RecalcTrigger,Trigger3M)),NA())</f>
        <v>-3.5883977921582683E-3</v>
      </c>
      <c r="L219" s="44">
        <f>IFERROR(_xll.qlIndexFixing(Index6M,$H219,TRUE,_xll.ohTrigger(RecalcTrigger,Trigger6M)),NA())</f>
        <v>-2.3410655931065897E-3</v>
      </c>
      <c r="M219" s="158">
        <f>IFERROR(_xll.qlIndexFixing(ONIndex1M,I219,TRUE,_xll.ohTrigger(RecalcTrigger,Trigger1M)),NA())</f>
        <v>-4.8425852121081192E-3</v>
      </c>
      <c r="N219" s="44">
        <f>IFERROR(_xll.qlIndexFixing(ONIndex3M,I219,TRUE,_xll.ohTrigger(RecalcTrigger,Trigger3M)),NA())</f>
        <v>-3.8235986837520386E-3</v>
      </c>
      <c r="O219" s="159">
        <f>IFERROR(_xll.qlIndexFixing(ONIndex6M,I219,TRUE,_xll.ohTrigger(RecalcTrigger,Trigger6M)),NA())</f>
        <v>-2.9707318794924831E-3</v>
      </c>
    </row>
    <row r="220" spans="2:15" x14ac:dyDescent="0.2">
      <c r="B220" s="39" t="s">
        <v>17</v>
      </c>
      <c r="D220" s="42">
        <f>_xll.qlCalendarAdvance(Calendar,$D219,B220,"f",FALSE)</f>
        <v>42654</v>
      </c>
      <c r="E220" s="153">
        <f>_xll.qlInterestRateIndexValueDate(IndexON,D220)</f>
        <v>42655</v>
      </c>
      <c r="F220" s="168">
        <f>IFERROR(_xll.qlIndexFixing(IndexON,D220,TRUE,_xll.ohTrigger(RecalcTrigger,TriggerON)),NA())</f>
        <v>-4.888311768729281E-3</v>
      </c>
      <c r="H220" s="42">
        <f>_xll.qlCalendarAdvance(Calendar,$H219,B220,"f",FALSE)</f>
        <v>42653</v>
      </c>
      <c r="I220" s="153">
        <f>_xll.qlInterestRateIndexValueDate(Index1M,$H220)</f>
        <v>42655</v>
      </c>
      <c r="J220" s="158">
        <f>IFERROR(_xll.qlIndexFixing(Index1M,$H220,TRUE,_xll.ohTrigger(RecalcTrigger,Trigger1M)),NA())</f>
        <v>-4.7719413965411047E-3</v>
      </c>
      <c r="K220" s="44">
        <f>IFERROR(_xll.qlIndexFixing(Index3M,H220,TRUE,_xll.ohTrigger(RecalcTrigger,Trigger3M)),NA())</f>
        <v>-3.5827150764537441E-3</v>
      </c>
      <c r="L220" s="44">
        <f>IFERROR(_xll.qlIndexFixing(Index6M,$H220,TRUE,_xll.ohTrigger(RecalcTrigger,Trigger6M)),NA())</f>
        <v>-2.3332069946249609E-3</v>
      </c>
      <c r="M220" s="158">
        <f>IFERROR(_xll.qlIndexFixing(ONIndex1M,I220,TRUE,_xll.ohTrigger(RecalcTrigger,Trigger1M)),NA())</f>
        <v>-4.8339321104062805E-3</v>
      </c>
      <c r="N220" s="44">
        <f>IFERROR(_xll.qlIndexFixing(ONIndex3M,I220,TRUE,_xll.ohTrigger(RecalcTrigger,Trigger3M)),NA())</f>
        <v>-3.8137492583434351E-3</v>
      </c>
      <c r="O220" s="159">
        <f>IFERROR(_xll.qlIndexFixing(ONIndex6M,I220,TRUE,_xll.ohTrigger(RecalcTrigger,Trigger6M)),NA())</f>
        <v>-2.9615279304229247E-3</v>
      </c>
    </row>
    <row r="221" spans="2:15" x14ac:dyDescent="0.2">
      <c r="B221" s="39" t="s">
        <v>17</v>
      </c>
      <c r="D221" s="42">
        <f>_xll.qlCalendarAdvance(Calendar,$D220,B221,"f",FALSE)</f>
        <v>42655</v>
      </c>
      <c r="E221" s="153">
        <f>_xll.qlInterestRateIndexValueDate(IndexON,D221)</f>
        <v>42656</v>
      </c>
      <c r="F221" s="168">
        <f>IFERROR(_xll.qlIndexFixing(IndexON,D221,TRUE,_xll.ohTrigger(RecalcTrigger,TriggerON)),NA())</f>
        <v>-4.889224268045389E-3</v>
      </c>
      <c r="H221" s="42">
        <f>_xll.qlCalendarAdvance(Calendar,$H220,B221,"f",FALSE)</f>
        <v>42654</v>
      </c>
      <c r="I221" s="153">
        <f>_xll.qlInterestRateIndexValueDate(Index1M,$H221)</f>
        <v>42656</v>
      </c>
      <c r="J221" s="158">
        <f>IFERROR(_xll.qlIndexFixing(Index1M,$H221,TRUE,_xll.ohTrigger(RecalcTrigger,Trigger1M)),NA())</f>
        <v>-4.7696657399863562E-3</v>
      </c>
      <c r="K221" s="44">
        <f>IFERROR(_xll.qlIndexFixing(Index3M,H221,TRUE,_xll.ohTrigger(RecalcTrigger,Trigger3M)),NA())</f>
        <v>-3.5770057801949406E-3</v>
      </c>
      <c r="L221" s="44">
        <f>IFERROR(_xll.qlIndexFixing(Index6M,$H221,TRUE,_xll.ohTrigger(RecalcTrigger,Trigger6M)),NA())</f>
        <v>-2.3253180325154567E-3</v>
      </c>
      <c r="M221" s="158">
        <f>IFERROR(_xll.qlIndexFixing(ONIndex1M,I221,TRUE,_xll.ohTrigger(RecalcTrigger,Trigger1M)),NA())</f>
        <v>-4.8252848365759604E-3</v>
      </c>
      <c r="N221" s="44">
        <f>IFERROR(_xll.qlIndexFixing(ONIndex3M,I221,TRUE,_xll.ohTrigger(RecalcTrigger,Trigger3M)),NA())</f>
        <v>-3.8039286780078285E-3</v>
      </c>
      <c r="O221" s="159">
        <f>IFERROR(_xll.qlIndexFixing(ONIndex6M,I221,TRUE,_xll.ohTrigger(RecalcTrigger,Trigger6M)),NA())</f>
        <v>-2.9521803226018051E-3</v>
      </c>
    </row>
    <row r="222" spans="2:15" x14ac:dyDescent="0.2">
      <c r="B222" s="39" t="s">
        <v>17</v>
      </c>
      <c r="D222" s="42">
        <f>_xll.qlCalendarAdvance(Calendar,$D221,B222,"f",FALSE)</f>
        <v>42656</v>
      </c>
      <c r="E222" s="153">
        <f>_xll.qlInterestRateIndexValueDate(IndexON,D222)</f>
        <v>42657</v>
      </c>
      <c r="F222" s="168">
        <f>IFERROR(_xll.qlIndexFixing(IndexON,D222,TRUE,_xll.ohTrigger(RecalcTrigger,TriggerON)),NA())</f>
        <v>-4.890310027367839E-3</v>
      </c>
      <c r="H222" s="42">
        <f>_xll.qlCalendarAdvance(Calendar,$H221,B222,"f",FALSE)</f>
        <v>42655</v>
      </c>
      <c r="I222" s="153">
        <f>_xll.qlInterestRateIndexValueDate(Index1M,$H222)</f>
        <v>42657</v>
      </c>
      <c r="J222" s="158">
        <f>IFERROR(_xll.qlIndexFixing(Index1M,$H222,TRUE,_xll.ohTrigger(RecalcTrigger,Trigger1M)),NA())</f>
        <v>-4.7673776279284269E-3</v>
      </c>
      <c r="K222" s="44">
        <f>IFERROR(_xll.qlIndexFixing(Index3M,H222,TRUE,_xll.ohTrigger(RecalcTrigger,Trigger3M)),NA())</f>
        <v>-3.5650973317620663E-3</v>
      </c>
      <c r="L222" s="44">
        <f>IFERROR(_xll.qlIndexFixing(Index6M,$H222,TRUE,_xll.ohTrigger(RecalcTrigger,Trigger6M)),NA())</f>
        <v>-2.2998406700078153E-3</v>
      </c>
      <c r="M222" s="158">
        <f>IFERROR(_xll.qlIndexFixing(ONIndex1M,I222,TRUE,_xll.ohTrigger(RecalcTrigger,Trigger1M)),NA())</f>
        <v>-4.8208667494797908E-3</v>
      </c>
      <c r="N222" s="44">
        <f>IFERROR(_xll.qlIndexFixing(ONIndex3M,I222,TRUE,_xll.ohTrigger(RecalcTrigger,Trigger3M)),NA())</f>
        <v>-3.7989722064546427E-3</v>
      </c>
      <c r="O222" s="159">
        <f>IFERROR(_xll.qlIndexFixing(ONIndex6M,I222,TRUE,_xll.ohTrigger(RecalcTrigger,Trigger6M)),NA())</f>
        <v>-2.9473981445882202E-3</v>
      </c>
    </row>
    <row r="223" spans="2:15" x14ac:dyDescent="0.2">
      <c r="B223" s="39" t="s">
        <v>17</v>
      </c>
      <c r="D223" s="42">
        <f>_xll.qlCalendarAdvance(Calendar,$D222,B223,"f",FALSE)</f>
        <v>42657</v>
      </c>
      <c r="E223" s="153">
        <f>_xll.qlInterestRateIndexValueDate(IndexON,D223)</f>
        <v>42660</v>
      </c>
      <c r="F223" s="168">
        <f>IFERROR(_xll.qlIndexFixing(IndexON,D223,TRUE,_xll.ohTrigger(RecalcTrigger,TriggerON)),NA())</f>
        <v>-4.8908558446791872E-3</v>
      </c>
      <c r="H223" s="42">
        <f>_xll.qlCalendarAdvance(Calendar,$H222,B223,"f",FALSE)</f>
        <v>42656</v>
      </c>
      <c r="I223" s="153">
        <f>_xll.qlInterestRateIndexValueDate(Index1M,$H223)</f>
        <v>42660</v>
      </c>
      <c r="J223" s="158">
        <f>IFERROR(_xll.qlIndexFixing(Index1M,$H223,TRUE,_xll.ohTrigger(RecalcTrigger,Trigger1M)),NA())</f>
        <v>-4.7526785042966008E-3</v>
      </c>
      <c r="K223" s="44">
        <f>IFERROR(_xll.qlIndexFixing(Index3M,H223,TRUE,_xll.ohTrigger(RecalcTrigger,Trigger3M)),NA())</f>
        <v>-3.5538927886699058E-3</v>
      </c>
      <c r="L223" s="44">
        <f>IFERROR(_xll.qlIndexFixing(Index6M,$H223,TRUE,_xll.ohTrigger(RecalcTrigger,Trigger6M)),NA())</f>
        <v>-2.2890498302450125E-3</v>
      </c>
      <c r="M223" s="158">
        <f>IFERROR(_xll.qlIndexFixing(ONIndex1M,I223,TRUE,_xll.ohTrigger(RecalcTrigger,Trigger1M)),NA())</f>
        <v>-4.8164114650184331E-3</v>
      </c>
      <c r="N223" s="44">
        <f>IFERROR(_xll.qlIndexFixing(ONIndex3M,I223,TRUE,_xll.ohTrigger(RecalcTrigger,Trigger3M)),NA())</f>
        <v>-3.7940001469705109E-3</v>
      </c>
      <c r="O223" s="159">
        <f>IFERROR(_xll.qlIndexFixing(ONIndex6M,I223,TRUE,_xll.ohTrigger(RecalcTrigger,Trigger6M)),NA())</f>
        <v>-2.942558250862426E-3</v>
      </c>
    </row>
    <row r="224" spans="2:15" x14ac:dyDescent="0.2">
      <c r="B224" s="39" t="s">
        <v>17</v>
      </c>
      <c r="D224" s="42">
        <f>_xll.qlCalendarAdvance(Calendar,$D223,B224,"f",FALSE)</f>
        <v>42660</v>
      </c>
      <c r="E224" s="153">
        <f>_xll.qlInterestRateIndexValueDate(IndexON,D224)</f>
        <v>42661</v>
      </c>
      <c r="F224" s="168">
        <f>IFERROR(_xll.qlIndexFixing(IndexON,D224,TRUE,_xll.ohTrigger(RecalcTrigger,TriggerON)),NA())</f>
        <v>-4.8907591335201062E-3</v>
      </c>
      <c r="H224" s="42">
        <f>_xll.qlCalendarAdvance(Calendar,$H223,B224,"f",FALSE)</f>
        <v>42657</v>
      </c>
      <c r="I224" s="153">
        <f>_xll.qlInterestRateIndexValueDate(Index1M,$H224)</f>
        <v>42661</v>
      </c>
      <c r="J224" s="158">
        <f>IFERROR(_xll.qlIndexFixing(Index1M,$H224,TRUE,_xll.ohTrigger(RecalcTrigger,Trigger1M)),NA())</f>
        <v>-4.7477044272057414E-3</v>
      </c>
      <c r="K224" s="44">
        <f>IFERROR(_xll.qlIndexFixing(Index3M,H224,TRUE,_xll.ohTrigger(RecalcTrigger,Trigger3M)),NA())</f>
        <v>-3.5480430888983729E-3</v>
      </c>
      <c r="L224" s="44">
        <f>IFERROR(_xll.qlIndexFixing(Index6M,$H224,TRUE,_xll.ohTrigger(RecalcTrigger,Trigger6M)),NA())</f>
        <v>-2.2854249977409704E-3</v>
      </c>
      <c r="M224" s="158">
        <f>IFERROR(_xll.qlIndexFixing(ONIndex1M,I224,TRUE,_xll.ohTrigger(RecalcTrigger,Trigger1M)),NA())</f>
        <v>-4.8119189833517595E-3</v>
      </c>
      <c r="N224" s="44">
        <f>IFERROR(_xll.qlIndexFixing(ONIndex3M,I224,TRUE,_xll.ohTrigger(RecalcTrigger,Trigger3M)),NA())</f>
        <v>-3.7890124993156249E-3</v>
      </c>
      <c r="O224" s="159">
        <f>IFERROR(_xll.qlIndexFixing(ONIndex6M,I224,TRUE,_xll.ohTrigger(RecalcTrigger,Trigger6M)),NA())</f>
        <v>-2.9376606416242623E-3</v>
      </c>
    </row>
    <row r="225" spans="2:15" x14ac:dyDescent="0.2">
      <c r="B225" s="39" t="s">
        <v>17</v>
      </c>
      <c r="D225" s="42">
        <f>_xll.qlCalendarAdvance(Calendar,$D224,B225,"f",FALSE)</f>
        <v>42661</v>
      </c>
      <c r="E225" s="153">
        <f>_xll.qlInterestRateIndexValueDate(IndexON,D225)</f>
        <v>42662</v>
      </c>
      <c r="F225" s="168">
        <f>IFERROR(_xll.qlIndexFixing(IndexON,D225,TRUE,_xll.ohTrigger(RecalcTrigger,TriggerON)),NA())</f>
        <v>-4.8904605805377699E-3</v>
      </c>
      <c r="H225" s="42">
        <f>_xll.qlCalendarAdvance(Calendar,$H224,B225,"f",FALSE)</f>
        <v>42660</v>
      </c>
      <c r="I225" s="153">
        <f>_xll.qlInterestRateIndexValueDate(Index1M,$H225)</f>
        <v>42662</v>
      </c>
      <c r="J225" s="158">
        <f>IFERROR(_xll.qlIndexFixing(Index1M,$H225,TRUE,_xll.ohTrigger(RecalcTrigger,Trigger1M)),NA())</f>
        <v>-4.7373840611478453E-3</v>
      </c>
      <c r="K225" s="44">
        <f>IFERROR(_xll.qlIndexFixing(Index3M,H225,TRUE,_xll.ohTrigger(RecalcTrigger,Trigger3M)),NA())</f>
        <v>-3.5421638082516992E-3</v>
      </c>
      <c r="L225" s="44">
        <f>IFERROR(_xll.qlIndexFixing(Index6M,$H225,TRUE,_xll.ohTrigger(RecalcTrigger,Trigger6M)),NA())</f>
        <v>-2.2773581920057062E-3</v>
      </c>
      <c r="M225" s="158">
        <f>IFERROR(_xll.qlIndexFixing(ONIndex1M,I225,TRUE,_xll.ohTrigger(RecalcTrigger,Trigger1M)),NA())</f>
        <v>-4.8027459541222228E-3</v>
      </c>
      <c r="N225" s="44">
        <f>IFERROR(_xll.qlIndexFixing(ONIndex3M,I225,TRUE,_xll.ohTrigger(RecalcTrigger,Trigger3M)),NA())</f>
        <v>-3.7789455754211332E-3</v>
      </c>
      <c r="O225" s="159">
        <f>IFERROR(_xll.qlIndexFixing(ONIndex6M,I225,TRUE,_xll.ohTrigger(RecalcTrigger,Trigger6M)),NA())</f>
        <v>-2.9276492288721201E-3</v>
      </c>
    </row>
    <row r="226" spans="2:15" x14ac:dyDescent="0.2">
      <c r="B226" s="39" t="s">
        <v>17</v>
      </c>
      <c r="D226" s="42">
        <f>_xll.qlCalendarAdvance(Calendar,$D225,B226,"f",FALSE)</f>
        <v>42662</v>
      </c>
      <c r="E226" s="153">
        <f>_xll.qlInterestRateIndexValueDate(IndexON,D226)</f>
        <v>42663</v>
      </c>
      <c r="F226" s="168">
        <f>IFERROR(_xll.qlIndexFixing(IndexON,D226,TRUE,_xll.ohTrigger(RecalcTrigger,TriggerON)),NA())</f>
        <v>-4.889960185252562E-3</v>
      </c>
      <c r="H226" s="42">
        <f>_xll.qlCalendarAdvance(Calendar,$H225,B226,"f",FALSE)</f>
        <v>42661</v>
      </c>
      <c r="I226" s="153">
        <f>_xll.qlInterestRateIndexValueDate(Index1M,$H226)</f>
        <v>42663</v>
      </c>
      <c r="J226" s="158">
        <f>IFERROR(_xll.qlIndexFixing(Index1M,$H226,TRUE,_xll.ohTrigger(RecalcTrigger,Trigger1M)),NA())</f>
        <v>-4.7349778036692713E-3</v>
      </c>
      <c r="K226" s="44">
        <f>IFERROR(_xll.qlIndexFixing(Index3M,H226,TRUE,_xll.ohTrigger(RecalcTrigger,Trigger3M)),NA())</f>
        <v>-3.5362544466620719E-3</v>
      </c>
      <c r="L226" s="44">
        <f>IFERROR(_xll.qlIndexFixing(Index6M,$H226,TRUE,_xll.ohTrigger(RecalcTrigger,Trigger6M)),NA())</f>
        <v>-2.2692624687089095E-3</v>
      </c>
      <c r="M226" s="158">
        <f>IFERROR(_xll.qlIndexFixing(ONIndex1M,I226,TRUE,_xll.ohTrigger(RecalcTrigger,Trigger1M)),NA())</f>
        <v>-4.7935770832330249E-3</v>
      </c>
      <c r="N226" s="44">
        <f>IFERROR(_xll.qlIndexFixing(ONIndex3M,I226,TRUE,_xll.ohTrigger(RecalcTrigger,Trigger3M)),NA())</f>
        <v>-3.7689060284273879E-3</v>
      </c>
      <c r="O226" s="159">
        <f>IFERROR(_xll.qlIndexFixing(ONIndex6M,I226,TRUE,_xll.ohTrigger(RecalcTrigger,Trigger6M)),NA())</f>
        <v>-2.9174930489084261E-3</v>
      </c>
    </row>
    <row r="227" spans="2:15" x14ac:dyDescent="0.2">
      <c r="B227" s="39" t="s">
        <v>17</v>
      </c>
      <c r="D227" s="42">
        <f>_xll.qlCalendarAdvance(Calendar,$D226,B227,"f",FALSE)</f>
        <v>42663</v>
      </c>
      <c r="E227" s="153">
        <f>_xll.qlInterestRateIndexValueDate(IndexON,D227)</f>
        <v>42664</v>
      </c>
      <c r="F227" s="168">
        <f>IFERROR(_xll.qlIndexFixing(IndexON,D227,TRUE,_xll.ohTrigger(RecalcTrigger,TriggerON)),NA())</f>
        <v>-4.8882202123534668E-3</v>
      </c>
      <c r="H227" s="42">
        <f>_xll.qlCalendarAdvance(Calendar,$H226,B227,"f",FALSE)</f>
        <v>42662</v>
      </c>
      <c r="I227" s="153">
        <f>_xll.qlInterestRateIndexValueDate(Index1M,$H227)</f>
        <v>42664</v>
      </c>
      <c r="J227" s="158">
        <f>IFERROR(_xll.qlIndexFixing(Index1M,$H227,TRUE,_xll.ohTrigger(RecalcTrigger,Trigger1M)),NA())</f>
        <v>-4.7325590876065131E-3</v>
      </c>
      <c r="K227" s="44">
        <f>IFERROR(_xll.qlIndexFixing(Index3M,H227,TRUE,_xll.ohTrigger(RecalcTrigger,Trigger3M)),NA())</f>
        <v>-3.5238672386645499E-3</v>
      </c>
      <c r="L227" s="44">
        <f>IFERROR(_xll.qlIndexFixing(Index6M,$H227,TRUE,_xll.ohTrigger(RecalcTrigger,Trigger6M)),NA())</f>
        <v>-2.2611380344389536E-3</v>
      </c>
      <c r="M227" s="158">
        <f>IFERROR(_xll.qlIndexFixing(ONIndex1M,I227,TRUE,_xll.ohTrigger(RecalcTrigger,Trigger1M)),NA())</f>
        <v>-4.7888986149402513E-3</v>
      </c>
      <c r="N227" s="44">
        <f>IFERROR(_xll.qlIndexFixing(ONIndex3M,I227,TRUE,_xll.ohTrigger(RecalcTrigger,Trigger3M)),NA())</f>
        <v>-3.7638404406381554E-3</v>
      </c>
      <c r="O227" s="159">
        <f>IFERROR(_xll.qlIndexFixing(ONIndex6M,I227,TRUE,_xll.ohTrigger(RecalcTrigger,Trigger6M)),NA())</f>
        <v>-2.9123068617886716E-3</v>
      </c>
    </row>
    <row r="228" spans="2:15" x14ac:dyDescent="0.2">
      <c r="B228" s="39" t="s">
        <v>17</v>
      </c>
      <c r="D228" s="42">
        <f>_xll.qlCalendarAdvance(Calendar,$D227,B228,"f",FALSE)</f>
        <v>42664</v>
      </c>
      <c r="E228" s="153">
        <f>_xll.qlInterestRateIndexValueDate(IndexON,D228)</f>
        <v>42667</v>
      </c>
      <c r="F228" s="168">
        <f>IFERROR(_xll.qlIndexFixing(IndexON,D228,TRUE,_xll.ohTrigger(RecalcTrigger,TriggerON)),NA())</f>
        <v>-4.8859401837608729E-3</v>
      </c>
      <c r="H228" s="42">
        <f>_xll.qlCalendarAdvance(Calendar,$H227,B228,"f",FALSE)</f>
        <v>42663</v>
      </c>
      <c r="I228" s="153">
        <f>_xll.qlInterestRateIndexValueDate(Index1M,$H228)</f>
        <v>42667</v>
      </c>
      <c r="J228" s="158">
        <f>IFERROR(_xll.qlIndexFixing(Index1M,$H228,TRUE,_xll.ohTrigger(RecalcTrigger,Trigger1M)),NA())</f>
        <v>-4.7170790845077921E-3</v>
      </c>
      <c r="K228" s="44">
        <f>IFERROR(_xll.qlIndexFixing(Index3M,H228,TRUE,_xll.ohTrigger(RecalcTrigger,Trigger3M)),NA())</f>
        <v>-3.5123061894321746E-3</v>
      </c>
      <c r="L228" s="44">
        <f>IFERROR(_xll.qlIndexFixing(Index6M,$H228,TRUE,_xll.ohTrigger(RecalcTrigger,Trigger6M)),NA())</f>
        <v>-2.2365945317160221E-3</v>
      </c>
      <c r="M228" s="158">
        <f>IFERROR(_xll.qlIndexFixing(ONIndex1M,I228,TRUE,_xll.ohTrigger(RecalcTrigger,Trigger1M)),NA())</f>
        <v>-4.7841829492822896E-3</v>
      </c>
      <c r="N228" s="44">
        <f>IFERROR(_xll.qlIndexFixing(ONIndex3M,I228,TRUE,_xll.ohTrigger(RecalcTrigger,Trigger3M)),NA())</f>
        <v>-3.7587592647581047E-3</v>
      </c>
      <c r="O228" s="159">
        <f>IFERROR(_xll.qlIndexFixing(ONIndex6M,I228,TRUE,_xll.ohTrigger(RecalcTrigger,Trigger6M)),NA())</f>
        <v>-2.9070629591565478E-3</v>
      </c>
    </row>
    <row r="229" spans="2:15" x14ac:dyDescent="0.2">
      <c r="B229" s="39" t="s">
        <v>17</v>
      </c>
      <c r="D229" s="42">
        <f>_xll.qlCalendarAdvance(Calendar,$D228,B229,"f",FALSE)</f>
        <v>42667</v>
      </c>
      <c r="E229" s="153">
        <f>_xll.qlInterestRateIndexValueDate(IndexON,D229)</f>
        <v>42668</v>
      </c>
      <c r="F229" s="168">
        <f>IFERROR(_xll.qlIndexFixing(IndexON,D229,TRUE,_xll.ohTrigger(RecalcTrigger,TriggerON)),NA())</f>
        <v>-4.8844305782003161E-3</v>
      </c>
      <c r="H229" s="42">
        <f>_xll.qlCalendarAdvance(Calendar,$H228,B229,"f",FALSE)</f>
        <v>42664</v>
      </c>
      <c r="I229" s="153">
        <f>_xll.qlInterestRateIndexValueDate(Index1M,$H229)</f>
        <v>42668</v>
      </c>
      <c r="J229" s="158">
        <f>IFERROR(_xll.qlIndexFixing(Index1M,$H229,TRUE,_xll.ohTrigger(RecalcTrigger,Trigger1M)),NA())</f>
        <v>-4.7118447135801262E-3</v>
      </c>
      <c r="K229" s="44">
        <f>IFERROR(_xll.qlIndexFixing(Index3M,H229,TRUE,_xll.ohTrigger(RecalcTrigger,Trigger3M)),NA())</f>
        <v>-3.5062389220089207E-3</v>
      </c>
      <c r="L229" s="44">
        <f>IFERROR(_xll.qlIndexFixing(Index6M,$H229,TRUE,_xll.ohTrigger(RecalcTrigger,Trigger6M)),NA())</f>
        <v>-2.2283573194889833E-3</v>
      </c>
      <c r="M229" s="158">
        <f>IFERROR(_xll.qlIndexFixing(ONIndex1M,I229,TRUE,_xll.ohTrigger(RecalcTrigger,Trigger1M)),NA())</f>
        <v>-4.779430086379044E-3</v>
      </c>
      <c r="N229" s="44">
        <f>IFERROR(_xll.qlIndexFixing(ONIndex3M,I229,TRUE,_xll.ohTrigger(RecalcTrigger,Trigger3M)),NA())</f>
        <v>-3.753662500827204E-3</v>
      </c>
      <c r="O229" s="159">
        <f>IFERROR(_xll.qlIndexFixing(ONIndex6M,I229,TRUE,_xll.ohTrigger(RecalcTrigger,Trigger6M)),NA())</f>
        <v>-2.9017613407322784E-3</v>
      </c>
    </row>
    <row r="230" spans="2:15" x14ac:dyDescent="0.2">
      <c r="B230" s="39" t="s">
        <v>17</v>
      </c>
      <c r="D230" s="42">
        <f>_xll.qlCalendarAdvance(Calendar,$D229,B230,"f",FALSE)</f>
        <v>42668</v>
      </c>
      <c r="E230" s="153">
        <f>_xll.qlInterestRateIndexValueDate(IndexON,D230)</f>
        <v>42669</v>
      </c>
      <c r="F230" s="168">
        <f>IFERROR(_xll.qlIndexFixing(IndexON,D230,TRUE,_xll.ohTrigger(RecalcTrigger,TriggerON)),NA())</f>
        <v>-4.8827191305766959E-3</v>
      </c>
      <c r="H230" s="42">
        <f>_xll.qlCalendarAdvance(Calendar,$H229,B230,"f",FALSE)</f>
        <v>42667</v>
      </c>
      <c r="I230" s="153">
        <f>_xll.qlInterestRateIndexValueDate(Index1M,$H230)</f>
        <v>42669</v>
      </c>
      <c r="J230" s="158">
        <f>IFERROR(_xll.qlIndexFixing(Index1M,$H230,TRUE,_xll.ohTrigger(RecalcTrigger,Trigger1M)),NA())</f>
        <v>-4.7010047121975873E-3</v>
      </c>
      <c r="K230" s="44">
        <f>IFERROR(_xll.qlIndexFixing(Index3M,H230,TRUE,_xll.ohTrigger(RecalcTrigger,Trigger3M)),NA())</f>
        <v>-3.5001385731671933E-3</v>
      </c>
      <c r="L230" s="44">
        <f>IFERROR(_xll.qlIndexFixing(Index6M,$H230,TRUE,_xll.ohTrigger(RecalcTrigger,Trigger6M)),NA())</f>
        <v>-2.2200924292671031E-3</v>
      </c>
      <c r="M230" s="158">
        <f>IFERROR(_xll.qlIndexFixing(ONIndex1M,I230,TRUE,_xll.ohTrigger(RecalcTrigger,Trigger1M)),NA())</f>
        <v>-4.7697371725607951E-3</v>
      </c>
      <c r="N230" s="44">
        <f>IFERROR(_xll.qlIndexFixing(ONIndex3M,I230,TRUE,_xll.ohTrigger(RecalcTrigger,Trigger3M)),NA())</f>
        <v>-3.7433780875328893E-3</v>
      </c>
      <c r="O230" s="159">
        <f>IFERROR(_xll.qlIndexFixing(ONIndex6M,I230,TRUE,_xll.ohTrigger(RecalcTrigger,Trigger6M)),NA())</f>
        <v>-2.8909425032130898E-3</v>
      </c>
    </row>
    <row r="231" spans="2:15" x14ac:dyDescent="0.2">
      <c r="B231" s="39" t="s">
        <v>17</v>
      </c>
      <c r="D231" s="42">
        <f>_xll.qlCalendarAdvance(Calendar,$D230,B231,"f",FALSE)</f>
        <v>42669</v>
      </c>
      <c r="E231" s="153">
        <f>_xll.qlInterestRateIndexValueDate(IndexON,D231)</f>
        <v>42670</v>
      </c>
      <c r="F231" s="168">
        <f>IFERROR(_xll.qlIndexFixing(IndexON,D231,TRUE,_xll.ohTrigger(RecalcTrigger,TriggerON)),NA())</f>
        <v>-4.8808058408500443E-3</v>
      </c>
      <c r="H231" s="42">
        <f>_xll.qlCalendarAdvance(Calendar,$H230,B231,"f",FALSE)</f>
        <v>42668</v>
      </c>
      <c r="I231" s="153">
        <f>_xll.qlInterestRateIndexValueDate(Index1M,$H231)</f>
        <v>42670</v>
      </c>
      <c r="J231" s="158">
        <f>IFERROR(_xll.qlIndexFixing(Index1M,$H231,TRUE,_xll.ohTrigger(RecalcTrigger,Trigger1M)),NA())</f>
        <v>-4.6984678320920181E-3</v>
      </c>
      <c r="K231" s="44">
        <f>IFERROR(_xll.qlIndexFixing(Index3M,H231,TRUE,_xll.ohTrigger(RecalcTrigger,Trigger3M)),NA())</f>
        <v>-3.4940046428139811E-3</v>
      </c>
      <c r="L231" s="44">
        <f>IFERROR(_xll.qlIndexFixing(Index6M,$H231,TRUE,_xll.ohTrigger(RecalcTrigger,Trigger6M)),NA())</f>
        <v>-2.2118000676523706E-3</v>
      </c>
      <c r="M231" s="158">
        <f>IFERROR(_xll.qlIndexFixing(ONIndex1M,I231,TRUE,_xll.ohTrigger(RecalcTrigger,Trigger1M)),NA())</f>
        <v>-4.7600466614738934E-3</v>
      </c>
      <c r="N231" s="44">
        <f>IFERROR(_xll.qlIndexFixing(ONIndex3M,I231,TRUE,_xll.ohTrigger(RecalcTrigger,Trigger3M)),NA())</f>
        <v>-3.7331195646350679E-3</v>
      </c>
      <c r="O231" s="159">
        <f>IFERROR(_xll.qlIndexFixing(ONIndex6M,I231,TRUE,_xll.ohTrigger(RecalcTrigger,Trigger6M)),NA())</f>
        <v>-2.8799777117916037E-3</v>
      </c>
    </row>
    <row r="232" spans="2:15" x14ac:dyDescent="0.2">
      <c r="B232" s="39" t="s">
        <v>17</v>
      </c>
      <c r="D232" s="42">
        <f>_xll.qlCalendarAdvance(Calendar,$D231,B232,"f",FALSE)</f>
        <v>42670</v>
      </c>
      <c r="E232" s="153">
        <f>_xll.qlInterestRateIndexValueDate(IndexON,D232)</f>
        <v>42671</v>
      </c>
      <c r="F232" s="168">
        <f>IFERROR(_xll.qlIndexFixing(IndexON,D232,TRUE,_xll.ohTrigger(RecalcTrigger,TriggerON)),NA())</f>
        <v>-4.8762404036351015E-3</v>
      </c>
      <c r="H232" s="42">
        <f>_xll.qlCalendarAdvance(Calendar,$H231,B232,"f",FALSE)</f>
        <v>42669</v>
      </c>
      <c r="I232" s="153">
        <f>_xll.qlInterestRateIndexValueDate(Index1M,$H232)</f>
        <v>42671</v>
      </c>
      <c r="J232" s="158">
        <f>IFERROR(_xll.qlIndexFixing(Index1M,$H232,TRUE,_xll.ohTrigger(RecalcTrigger,Trigger1M)),NA())</f>
        <v>-4.695918490397296E-3</v>
      </c>
      <c r="K232" s="44">
        <f>IFERROR(_xll.qlIndexFixing(Index3M,H232,TRUE,_xll.ohTrigger(RecalcTrigger,Trigger3M)),NA())</f>
        <v>-3.4810823898173571E-3</v>
      </c>
      <c r="L232" s="44">
        <f>IFERROR(_xll.qlIndexFixing(Index6M,$H232,TRUE,_xll.ohTrigger(RecalcTrigger,Trigger6M)),NA())</f>
        <v>-2.2034804412505065E-3</v>
      </c>
      <c r="M232" s="158">
        <f>IFERROR(_xll.qlIndexFixing(ONIndex1M,I232,TRUE,_xll.ohTrigger(RecalcTrigger,Trigger1M)),NA())</f>
        <v>-4.7551078120244838E-3</v>
      </c>
      <c r="N232" s="44">
        <f>IFERROR(_xll.qlIndexFixing(ONIndex3M,I232,TRUE,_xll.ohTrigger(RecalcTrigger,Trigger3M)),NA())</f>
        <v>-3.7279448605698207E-3</v>
      </c>
      <c r="O232" s="159">
        <f>IFERROR(_xll.qlIndexFixing(ONIndex6M,I232,TRUE,_xll.ohTrigger(RecalcTrigger,Trigger6M)),NA())</f>
        <v>-2.8743875154457754E-3</v>
      </c>
    </row>
    <row r="233" spans="2:15" x14ac:dyDescent="0.2">
      <c r="B233" s="39" t="s">
        <v>17</v>
      </c>
      <c r="D233" s="42">
        <f>_xll.qlCalendarAdvance(Calendar,$D232,B233,"f",FALSE)</f>
        <v>42671</v>
      </c>
      <c r="E233" s="153">
        <f>_xll.qlInterestRateIndexValueDate(IndexON,D233)</f>
        <v>42674</v>
      </c>
      <c r="F233" s="168">
        <f>IFERROR(_xll.qlIndexFixing(IndexON,D233,TRUE,_xll.ohTrigger(RecalcTrigger,TriggerON)),NA())</f>
        <v>-4.8711342609530917E-3</v>
      </c>
      <c r="H233" s="42">
        <f>_xll.qlCalendarAdvance(Calendar,$H232,B233,"f",FALSE)</f>
        <v>42670</v>
      </c>
      <c r="I233" s="153">
        <f>_xll.qlInterestRateIndexValueDate(Index1M,$H233)</f>
        <v>42674</v>
      </c>
      <c r="J233" s="158">
        <f>IFERROR(_xll.qlIndexFixing(Index1M,$H233,TRUE,_xll.ohTrigger(RecalcTrigger,Trigger1M)),NA())</f>
        <v>-4.6825159523571358E-3</v>
      </c>
      <c r="K233" s="44">
        <f>IFERROR(_xll.qlIndexFixing(Index3M,H233,TRUE,_xll.ohTrigger(RecalcTrigger,Trigger3M)),NA())</f>
        <v>-3.4691231042857534E-3</v>
      </c>
      <c r="L233" s="44">
        <f>IFERROR(_xll.qlIndexFixing(Index6M,$H233,TRUE,_xll.ohTrigger(RecalcTrigger,Trigger6M)),NA())</f>
        <v>-2.1920115388757932E-3</v>
      </c>
      <c r="M233" s="158">
        <f>IFERROR(_xll.qlIndexFixing(ONIndex1M,I233,TRUE,_xll.ohTrigger(RecalcTrigger,Trigger1M)),NA())</f>
        <v>-4.7501317650899821E-3</v>
      </c>
      <c r="N233" s="44">
        <f>IFERROR(_xll.qlIndexFixing(ONIndex3M,I233,TRUE,_xll.ohTrigger(RecalcTrigger,Trigger3M)),NA())</f>
        <v>-3.7227545683737873E-3</v>
      </c>
      <c r="O233" s="159">
        <f>IFERROR(_xll.qlIndexFixing(ONIndex6M,I233,TRUE,_xll.ohTrigger(RecalcTrigger,Trigger6M)),NA())</f>
        <v>-2.8687396035875778E-3</v>
      </c>
    </row>
    <row r="234" spans="2:15" x14ac:dyDescent="0.2">
      <c r="B234" s="39" t="s">
        <v>17</v>
      </c>
      <c r="D234" s="42">
        <f>_xll.qlCalendarAdvance(Calendar,$D233,B234,"f",FALSE)</f>
        <v>42674</v>
      </c>
      <c r="E234" s="153">
        <f>_xll.qlInterestRateIndexValueDate(IndexON,D234)</f>
        <v>42675</v>
      </c>
      <c r="F234" s="168">
        <f>IFERROR(_xll.qlIndexFixing(IndexON,D234,TRUE,_xll.ohTrigger(RecalcTrigger,TriggerON)),NA())</f>
        <v>-4.8682117607112829E-3</v>
      </c>
      <c r="H234" s="42">
        <f>_xll.qlCalendarAdvance(Calendar,$H233,B234,"f",FALSE)</f>
        <v>42671</v>
      </c>
      <c r="I234" s="153">
        <f>_xll.qlInterestRateIndexValueDate(Index1M,$H234)</f>
        <v>42675</v>
      </c>
      <c r="J234" s="158">
        <f>IFERROR(_xll.qlIndexFixing(Index1M,$H234,TRUE,_xll.ohTrigger(RecalcTrigger,Trigger1M)),NA())</f>
        <v>-4.6770398066495744E-3</v>
      </c>
      <c r="K234" s="44">
        <f>IFERROR(_xll.qlIndexFixing(Index3M,H234,TRUE,_xll.ohTrigger(RecalcTrigger,Trigger3M)),NA())</f>
        <v>-3.4628137648383349E-3</v>
      </c>
      <c r="L234" s="44">
        <f>IFERROR(_xll.qlIndexFixing(Index6M,$H234,TRUE,_xll.ohTrigger(RecalcTrigger,Trigger6M)),NA())</f>
        <v>-2.1699334199419477E-3</v>
      </c>
      <c r="M234" s="158">
        <f>IFERROR(_xll.qlIndexFixing(ONIndex1M,I234,TRUE,_xll.ohTrigger(RecalcTrigger,Trigger1M)),NA())</f>
        <v>-4.7451185209501645E-3</v>
      </c>
      <c r="N234" s="44">
        <f>IFERROR(_xll.qlIndexFixing(ONIndex3M,I234,TRUE,_xll.ohTrigger(RecalcTrigger,Trigger3M)),NA())</f>
        <v>-3.7175486880069997E-3</v>
      </c>
      <c r="O234" s="159">
        <f>IFERROR(_xll.qlIndexFixing(ONIndex6M,I234,TRUE,_xll.ohTrigger(RecalcTrigger,Trigger6M)),NA())</f>
        <v>-2.8630339761370749E-3</v>
      </c>
    </row>
    <row r="235" spans="2:15" x14ac:dyDescent="0.2">
      <c r="B235" s="39" t="s">
        <v>17</v>
      </c>
      <c r="D235" s="42">
        <f>_xll.qlCalendarAdvance(Calendar,$D234,B235,"f",FALSE)</f>
        <v>42675</v>
      </c>
      <c r="E235" s="153">
        <f>_xll.qlInterestRateIndexValueDate(IndexON,D235)</f>
        <v>42676</v>
      </c>
      <c r="F235" s="168">
        <f>IFERROR(_xll.qlIndexFixing(IndexON,D235,TRUE,_xll.ohTrigger(RecalcTrigger,TriggerON)),NA())</f>
        <v>-4.8650874183264747E-3</v>
      </c>
      <c r="H235" s="42">
        <f>_xll.qlCalendarAdvance(Calendar,$H234,B235,"f",FALSE)</f>
        <v>42674</v>
      </c>
      <c r="I235" s="153">
        <f>_xll.qlInterestRateIndexValueDate(Index1M,$H235)</f>
        <v>42676</v>
      </c>
      <c r="J235" s="158">
        <f>IFERROR(_xll.qlIndexFixing(Index1M,$H235,TRUE,_xll.ohTrigger(RecalcTrigger,Trigger1M)),NA())</f>
        <v>-4.671526548840621E-3</v>
      </c>
      <c r="K235" s="44">
        <f>IFERROR(_xll.qlIndexFixing(Index3M,H235,TRUE,_xll.ohTrigger(RecalcTrigger,Trigger3M)),NA())</f>
        <v>-3.4564678432362195E-3</v>
      </c>
      <c r="L235" s="44">
        <f>IFERROR(_xll.qlIndexFixing(Index6M,$H235,TRUE,_xll.ohTrigger(RecalcTrigger,Trigger6M)),NA())</f>
        <v>-2.1660587030648357E-3</v>
      </c>
      <c r="M235" s="158">
        <f>IFERROR(_xll.qlIndexFixing(ONIndex1M,I235,TRUE,_xll.ohTrigger(RecalcTrigger,Trigger1M)),NA())</f>
        <v>-4.7349057642431802E-3</v>
      </c>
      <c r="N235" s="44">
        <f>IFERROR(_xll.qlIndexFixing(ONIndex3M,I235,TRUE,_xll.ohTrigger(RecalcTrigger,Trigger3M)),NA())</f>
        <v>-3.7070467939726015E-3</v>
      </c>
      <c r="O235" s="159">
        <f>IFERROR(_xll.qlIndexFixing(ONIndex6M,I235,TRUE,_xll.ohTrigger(RecalcTrigger,Trigger6M)),NA())</f>
        <v>-2.8514077508079438E-3</v>
      </c>
    </row>
    <row r="236" spans="2:15" x14ac:dyDescent="0.2">
      <c r="B236" s="39" t="s">
        <v>17</v>
      </c>
      <c r="D236" s="42">
        <f>_xll.qlCalendarAdvance(Calendar,$D235,B236,"f",FALSE)</f>
        <v>42676</v>
      </c>
      <c r="E236" s="153">
        <f>_xll.qlInterestRateIndexValueDate(IndexON,D236)</f>
        <v>42677</v>
      </c>
      <c r="F236" s="168">
        <f>IFERROR(_xll.qlIndexFixing(IndexON,D236,TRUE,_xll.ohTrigger(RecalcTrigger,TriggerON)),NA())</f>
        <v>-4.8617612338786032E-3</v>
      </c>
      <c r="H236" s="42">
        <f>_xll.qlCalendarAdvance(Calendar,$H235,B236,"f",FALSE)</f>
        <v>42675</v>
      </c>
      <c r="I236" s="153">
        <f>_xll.qlInterestRateIndexValueDate(Index1M,$H236)</f>
        <v>42677</v>
      </c>
      <c r="J236" s="158">
        <f>IFERROR(_xll.qlIndexFixing(Index1M,$H236,TRUE,_xll.ohTrigger(RecalcTrigger,Trigger1M)),NA())</f>
        <v>-4.6601402274494552E-3</v>
      </c>
      <c r="K236" s="44">
        <f>IFERROR(_xll.qlIndexFixing(Index3M,H236,TRUE,_xll.ohTrigger(RecalcTrigger,Trigger3M)),NA())</f>
        <v>-3.4500848393568553E-3</v>
      </c>
      <c r="L236" s="44">
        <f>IFERROR(_xll.qlIndexFixing(Index6M,$H236,TRUE,_xll.ohTrigger(RecalcTrigger,Trigger6M)),NA())</f>
        <v>-2.1575902535108603E-3</v>
      </c>
      <c r="M236" s="158">
        <f>IFERROR(_xll.qlIndexFixing(ONIndex1M,I236,TRUE,_xll.ohTrigger(RecalcTrigger,Trigger1M)),NA())</f>
        <v>-4.7246935710187898E-3</v>
      </c>
      <c r="N236" s="44">
        <f>IFERROR(_xll.qlIndexFixing(ONIndex3M,I236,TRUE,_xll.ohTrigger(RecalcTrigger,Trigger3M)),NA())</f>
        <v>-3.6965692865109645E-3</v>
      </c>
      <c r="O236" s="159">
        <f>IFERROR(_xll.qlIndexFixing(ONIndex6M,I236,TRUE,_xll.ohTrigger(RecalcTrigger,Trigger6M)),NA())</f>
        <v>-2.839634310172201E-3</v>
      </c>
    </row>
    <row r="237" spans="2:15" x14ac:dyDescent="0.2">
      <c r="B237" s="39" t="s">
        <v>17</v>
      </c>
      <c r="D237" s="42">
        <f>_xll.qlCalendarAdvance(Calendar,$D236,B237,"f",FALSE)</f>
        <v>42677</v>
      </c>
      <c r="E237" s="153">
        <f>_xll.qlInterestRateIndexValueDate(IndexON,D237)</f>
        <v>42678</v>
      </c>
      <c r="F237" s="168">
        <f>IFERROR(_xll.qlIndexFixing(IndexON,D237,TRUE,_xll.ohTrigger(RecalcTrigger,TriggerON)),NA())</f>
        <v>-4.8543705983217222E-3</v>
      </c>
      <c r="H237" s="42">
        <f>_xll.qlCalendarAdvance(Calendar,$H236,B237,"f",FALSE)</f>
        <v>42676</v>
      </c>
      <c r="I237" s="153">
        <f>_xll.qlInterestRateIndexValueDate(Index1M,$H237)</f>
        <v>42678</v>
      </c>
      <c r="J237" s="158">
        <f>IFERROR(_xll.qlIndexFixing(Index1M,$H237,TRUE,_xll.ohTrigger(RecalcTrigger,Trigger1M)),NA())</f>
        <v>-4.6574603816236021E-3</v>
      </c>
      <c r="K237" s="44">
        <f>IFERROR(_xll.qlIndexFixing(Index3M,H237,TRUE,_xll.ohTrigger(RecalcTrigger,Trigger3M)),NA())</f>
        <v>-3.4365749035064263E-3</v>
      </c>
      <c r="L237" s="44">
        <f>IFERROR(_xll.qlIndexFixing(Index6M,$H237,TRUE,_xll.ohTrigger(RecalcTrigger,Trigger6M)),NA())</f>
        <v>-2.149095953648913E-3</v>
      </c>
      <c r="M237" s="158">
        <f>IFERROR(_xll.qlIndexFixing(ONIndex1M,I237,TRUE,_xll.ohTrigger(RecalcTrigger,Trigger1M)),NA())</f>
        <v>-4.7194943400930001E-3</v>
      </c>
      <c r="N237" s="44">
        <f>IFERROR(_xll.qlIndexFixing(ONIndex3M,I237,TRUE,_xll.ohTrigger(RecalcTrigger,Trigger3M)),NA())</f>
        <v>-3.6912854660497985E-3</v>
      </c>
      <c r="O237" s="159">
        <f>IFERROR(_xll.qlIndexFixing(ONIndex6M,I237,TRUE,_xll.ohTrigger(RecalcTrigger,Trigger6M)),NA())</f>
        <v>-2.8336401047202031E-3</v>
      </c>
    </row>
    <row r="238" spans="2:15" x14ac:dyDescent="0.2">
      <c r="B238" s="39" t="s">
        <v>17</v>
      </c>
      <c r="D238" s="42">
        <f>_xll.qlCalendarAdvance(Calendar,$D237,B238,"f",FALSE)</f>
        <v>42678</v>
      </c>
      <c r="E238" s="153">
        <f>_xll.qlInterestRateIndexValueDate(IndexON,D238)</f>
        <v>42681</v>
      </c>
      <c r="F238" s="168">
        <f>IFERROR(_xll.qlIndexFixing(IndexON,D238,TRUE,_xll.ohTrigger(RecalcTrigger,TriggerON)),NA())</f>
        <v>-4.8464380748169944E-3</v>
      </c>
      <c r="H238" s="42">
        <f>_xll.qlCalendarAdvance(Calendar,$H237,B238,"f",FALSE)</f>
        <v>42677</v>
      </c>
      <c r="I238" s="153">
        <f>_xll.qlInterestRateIndexValueDate(Index1M,$H238)</f>
        <v>42681</v>
      </c>
      <c r="J238" s="158">
        <f>IFERROR(_xll.qlIndexFixing(Index1M,$H238,TRUE,_xll.ohTrigger(RecalcTrigger,Trigger1M)),NA())</f>
        <v>-4.6434179416894317E-3</v>
      </c>
      <c r="K238" s="44">
        <f>IFERROR(_xll.qlIndexFixing(Index3M,H238,TRUE,_xll.ohTrigger(RecalcTrigger,Trigger3M)),NA())</f>
        <v>-3.4241719984798909E-3</v>
      </c>
      <c r="L238" s="44">
        <f>IFERROR(_xll.qlIndexFixing(Index6M,$H238,TRUE,_xll.ohTrigger(RecalcTrigger,Trigger6M)),NA())</f>
        <v>-2.1188300686596326E-3</v>
      </c>
      <c r="M238" s="158">
        <f>IFERROR(_xll.qlIndexFixing(ONIndex1M,I238,TRUE,_xll.ohTrigger(RecalcTrigger,Trigger1M)),NA())</f>
        <v>-4.7142579119618944E-3</v>
      </c>
      <c r="N238" s="44">
        <f>IFERROR(_xll.qlIndexFixing(ONIndex3M,I238,TRUE,_xll.ohTrigger(RecalcTrigger,Trigger3M)),NA())</f>
        <v>-3.6859860573379422E-3</v>
      </c>
      <c r="O238" s="159">
        <f>IFERROR(_xll.qlIndexFixing(ONIndex6M,I238,TRUE,_xll.ohTrigger(RecalcTrigger,Trigger6M)),NA())</f>
        <v>-2.8275881835160277E-3</v>
      </c>
    </row>
    <row r="239" spans="2:15" x14ac:dyDescent="0.2">
      <c r="B239" s="39" t="s">
        <v>17</v>
      </c>
      <c r="D239" s="42">
        <f>_xll.qlCalendarAdvance(Calendar,$D238,B239,"f",FALSE)</f>
        <v>42681</v>
      </c>
      <c r="E239" s="153">
        <f>_xll.qlInterestRateIndexValueDate(IndexON,D239)</f>
        <v>42682</v>
      </c>
      <c r="F239" s="168">
        <f>IFERROR(_xll.qlIndexFixing(IndexON,D239,TRUE,_xll.ohTrigger(RecalcTrigger,TriggerON)),NA())</f>
        <v>-4.8421026796940936E-3</v>
      </c>
      <c r="H239" s="42">
        <f>_xll.qlCalendarAdvance(Calendar,$H238,B239,"f",FALSE)</f>
        <v>42678</v>
      </c>
      <c r="I239" s="153">
        <f>_xll.qlInterestRateIndexValueDate(Index1M,$H239)</f>
        <v>42682</v>
      </c>
      <c r="J239" s="158">
        <f>IFERROR(_xll.qlIndexFixing(Index1M,$H239,TRUE,_xll.ohTrigger(RecalcTrigger,Trigger1M)),NA())</f>
        <v>-4.6376908503149572E-3</v>
      </c>
      <c r="K239" s="44">
        <f>IFERROR(_xll.qlIndexFixing(Index3M,H239,TRUE,_xll.ohTrigger(RecalcTrigger,Trigger3M)),NA())</f>
        <v>-3.4175960812356789E-3</v>
      </c>
      <c r="L239" s="44">
        <f>IFERROR(_xll.qlIndexFixing(Index6M,$H239,TRUE,_xll.ohTrigger(RecalcTrigger,Trigger6M)),NA())</f>
        <v>-2.1148644065657951E-3</v>
      </c>
      <c r="M239" s="158">
        <f>IFERROR(_xll.qlIndexFixing(ONIndex1M,I239,TRUE,_xll.ohTrigger(RecalcTrigger,Trigger1M)),NA())</f>
        <v>-4.7089842864256326E-3</v>
      </c>
      <c r="N239" s="44">
        <f>IFERROR(_xll.qlIndexFixing(ONIndex3M,I239,TRUE,_xll.ohTrigger(RecalcTrigger,Trigger3M)),NA())</f>
        <v>-3.6806710607750759E-3</v>
      </c>
      <c r="O239" s="159">
        <f>IFERROR(_xll.qlIndexFixing(ONIndex6M,I239,TRUE,_xll.ohTrigger(RecalcTrigger,Trigger6M)),NA())</f>
        <v>-2.8214785467595149E-3</v>
      </c>
    </row>
    <row r="240" spans="2:15" x14ac:dyDescent="0.2">
      <c r="B240" s="39" t="s">
        <v>17</v>
      </c>
      <c r="D240" s="42">
        <f>_xll.qlCalendarAdvance(Calendar,$D239,B240,"f",FALSE)</f>
        <v>42682</v>
      </c>
      <c r="E240" s="153">
        <f>_xll.qlInterestRateIndexValueDate(IndexON,D240)</f>
        <v>42683</v>
      </c>
      <c r="F240" s="168">
        <f>IFERROR(_xll.qlIndexFixing(IndexON,D240,TRUE,_xll.ohTrigger(RecalcTrigger,TriggerON)),NA())</f>
        <v>-4.8375654423082892E-3</v>
      </c>
      <c r="H240" s="42">
        <f>_xll.qlCalendarAdvance(Calendar,$H239,B240,"f",FALSE)</f>
        <v>42681</v>
      </c>
      <c r="I240" s="153">
        <f>_xll.qlInterestRateIndexValueDate(Index1M,$H240)</f>
        <v>42683</v>
      </c>
      <c r="J240" s="158">
        <f>IFERROR(_xll.qlIndexFixing(Index1M,$H240,TRUE,_xll.ohTrigger(RecalcTrigger,Trigger1M)),NA())</f>
        <v>-4.6319296668606569E-3</v>
      </c>
      <c r="K240" s="44">
        <f>IFERROR(_xll.qlIndexFixing(Index3M,H240,TRUE,_xll.ohTrigger(RecalcTrigger,Trigger3M)),NA())</f>
        <v>-3.4109800808889775E-3</v>
      </c>
      <c r="L240" s="44">
        <f>IFERROR(_xll.qlIndexFixing(Index6M,$H240,TRUE,_xll.ohTrigger(RecalcTrigger,Trigger6M)),NA())</f>
        <v>-2.1062439717697483E-3</v>
      </c>
      <c r="M240" s="158">
        <f>IFERROR(_xll.qlIndexFixing(ONIndex1M,I240,TRUE,_xll.ohTrigger(RecalcTrigger,Trigger1M)),NA())</f>
        <v>-4.698251727570657E-3</v>
      </c>
      <c r="N240" s="44">
        <f>IFERROR(_xll.qlIndexFixing(ONIndex3M,I240,TRUE,_xll.ohTrigger(RecalcTrigger,Trigger3M)),NA())</f>
        <v>-3.6699516940874588E-3</v>
      </c>
      <c r="O240" s="159">
        <f>IFERROR(_xll.qlIndexFixing(ONIndex6M,I240,TRUE,_xll.ohTrigger(RecalcTrigger,Trigger6M)),NA())</f>
        <v>-2.8090449688455976E-3</v>
      </c>
    </row>
    <row r="241" spans="2:15" x14ac:dyDescent="0.2">
      <c r="B241" s="39" t="s">
        <v>17</v>
      </c>
      <c r="D241" s="42">
        <f>_xll.qlCalendarAdvance(Calendar,$D240,B241,"f",FALSE)</f>
        <v>42683</v>
      </c>
      <c r="E241" s="153">
        <f>_xll.qlInterestRateIndexValueDate(IndexON,D241)</f>
        <v>42684</v>
      </c>
      <c r="F241" s="168">
        <f>IFERROR(_xll.qlIndexFixing(IndexON,D241,TRUE,_xll.ohTrigger(RecalcTrigger,TriggerON)),NA())</f>
        <v>-4.8328263629393575E-3</v>
      </c>
      <c r="H241" s="42">
        <f>_xll.qlCalendarAdvance(Calendar,$H240,B241,"f",FALSE)</f>
        <v>42682</v>
      </c>
      <c r="I241" s="153">
        <f>_xll.qlInterestRateIndexValueDate(Index1M,$H241)</f>
        <v>42684</v>
      </c>
      <c r="J241" s="158">
        <f>IFERROR(_xll.qlIndexFixing(Index1M,$H241,TRUE,_xll.ohTrigger(RecalcTrigger,Trigger1M)),NA())</f>
        <v>-4.6200736324276959E-3</v>
      </c>
      <c r="K241" s="44">
        <f>IFERROR(_xll.qlIndexFixing(Index3M,H241,TRUE,_xll.ohTrigger(RecalcTrigger,Trigger3M)),NA())</f>
        <v>-3.4043234972903E-3</v>
      </c>
      <c r="L241" s="44">
        <f>IFERROR(_xll.qlIndexFixing(Index6M,$H241,TRUE,_xll.ohTrigger(RecalcTrigger,Trigger6M)),NA())</f>
        <v>-2.097598933327509E-3</v>
      </c>
      <c r="M241" s="158">
        <f>IFERROR(_xll.qlIndexFixing(ONIndex1M,I241,TRUE,_xll.ohTrigger(RecalcTrigger,Trigger1M)),NA())</f>
        <v>-4.6875178109884175E-3</v>
      </c>
      <c r="N241" s="44">
        <f>IFERROR(_xll.qlIndexFixing(ONIndex3M,I241,TRUE,_xll.ohTrigger(RecalcTrigger,Trigger3M)),NA())</f>
        <v>-3.6592551936553974E-3</v>
      </c>
      <c r="O241" s="159">
        <f>IFERROR(_xll.qlIndexFixing(ONIndex6M,I241,TRUE,_xll.ohTrigger(RecalcTrigger,Trigger6M)),NA())</f>
        <v>-2.7964628433707617E-3</v>
      </c>
    </row>
    <row r="242" spans="2:15" x14ac:dyDescent="0.2">
      <c r="B242" s="39" t="s">
        <v>17</v>
      </c>
      <c r="D242" s="42">
        <f>_xll.qlCalendarAdvance(Calendar,$D241,B242,"f",FALSE)</f>
        <v>42684</v>
      </c>
      <c r="E242" s="153">
        <f>_xll.qlInterestRateIndexValueDate(IndexON,D242)</f>
        <v>42685</v>
      </c>
      <c r="F242" s="168">
        <f>IFERROR(_xll.qlIndexFixing(IndexON,D242,TRUE,_xll.ohTrigger(RecalcTrigger,TriggerON)),NA())</f>
        <v>-4.8226107910309679E-3</v>
      </c>
      <c r="H242" s="42">
        <f>_xll.qlCalendarAdvance(Calendar,$H241,B242,"f",FALSE)</f>
        <v>42683</v>
      </c>
      <c r="I242" s="153">
        <f>_xll.qlInterestRateIndexValueDate(Index1M,$H242)</f>
        <v>42685</v>
      </c>
      <c r="J242" s="158">
        <f>IFERROR(_xll.qlIndexFixing(Index1M,$H242,TRUE,_xll.ohTrigger(RecalcTrigger,Trigger1M)),NA())</f>
        <v>-4.6172659430177366E-3</v>
      </c>
      <c r="K242" s="44">
        <f>IFERROR(_xll.qlIndexFixing(Index3M,H242,TRUE,_xll.ohTrigger(RecalcTrigger,Trigger3M)),NA())</f>
        <v>-3.3901768880273877E-3</v>
      </c>
      <c r="L242" s="44">
        <f>IFERROR(_xll.qlIndexFixing(Index6M,$H242,TRUE,_xll.ohTrigger(RecalcTrigger,Trigger6M)),NA())</f>
        <v>-2.0889294990238064E-3</v>
      </c>
      <c r="M242" s="158">
        <f>IFERROR(_xll.qlIndexFixing(ONIndex1M,I242,TRUE,_xll.ohTrigger(RecalcTrigger,Trigger1M)),NA())</f>
        <v>-4.6820581987860876E-3</v>
      </c>
      <c r="N242" s="44">
        <f>IFERROR(_xll.qlIndexFixing(ONIndex3M,I242,TRUE,_xll.ohTrigger(RecalcTrigger,Trigger3M)),NA())</f>
        <v>-3.6538622567183765E-3</v>
      </c>
      <c r="O242" s="159">
        <f>IFERROR(_xll.qlIndexFixing(ONIndex6M,I242,TRUE,_xll.ohTrigger(RecalcTrigger,Trigger6M)),NA())</f>
        <v>-2.7900646284528818E-3</v>
      </c>
    </row>
    <row r="243" spans="2:15" x14ac:dyDescent="0.2">
      <c r="B243" s="39" t="s">
        <v>17</v>
      </c>
      <c r="D243" s="42">
        <f>_xll.qlCalendarAdvance(Calendar,$D242,B243,"f",FALSE)</f>
        <v>42685</v>
      </c>
      <c r="E243" s="153">
        <f>_xll.qlInterestRateIndexValueDate(IndexON,D243)</f>
        <v>42688</v>
      </c>
      <c r="F243" s="168">
        <f>IFERROR(_xll.qlIndexFixing(IndexON,D243,TRUE,_xll.ohTrigger(RecalcTrigger,TriggerON)),NA())</f>
        <v>-4.8118516233541797E-3</v>
      </c>
      <c r="H243" s="42">
        <f>_xll.qlCalendarAdvance(Calendar,$H242,B243,"f",FALSE)</f>
        <v>42684</v>
      </c>
      <c r="I243" s="153">
        <f>_xll.qlInterestRateIndexValueDate(Index1M,$H243)</f>
        <v>42688</v>
      </c>
      <c r="J243" s="158">
        <f>IFERROR(_xll.qlIndexFixing(Index1M,$H243,TRUE,_xll.ohTrigger(RecalcTrigger,Trigger1M)),NA())</f>
        <v>-4.6026278368502815E-3</v>
      </c>
      <c r="K243" s="44">
        <f>IFERROR(_xll.qlIndexFixing(Index3M,H243,TRUE,_xll.ohTrigger(RecalcTrigger,Trigger3M)),NA())</f>
        <v>-3.3772813271280302E-3</v>
      </c>
      <c r="L243" s="44">
        <f>IFERROR(_xll.qlIndexFixing(Index6M,$H243,TRUE,_xll.ohTrigger(RecalcTrigger,Trigger6M)),NA())</f>
        <v>-2.0580754916824247E-3</v>
      </c>
      <c r="M243" s="158">
        <f>IFERROR(_xll.qlIndexFixing(ONIndex1M,I243,TRUE,_xll.ohTrigger(RecalcTrigger,Trigger1M)),NA())</f>
        <v>-4.6765613893384739E-3</v>
      </c>
      <c r="N243" s="44">
        <f>IFERROR(_xll.qlIndexFixing(ONIndex3M,I243,TRUE,_xll.ohTrigger(RecalcTrigger,Trigger3M)),NA())</f>
        <v>-3.6484537317704735E-3</v>
      </c>
      <c r="O243" s="159">
        <f>IFERROR(_xll.qlIndexFixing(ONIndex6M,I243,TRUE,_xll.ohTrigger(RecalcTrigger,Trigger6M)),NA())</f>
        <v>-2.7836086979426966E-3</v>
      </c>
    </row>
    <row r="244" spans="2:15" x14ac:dyDescent="0.2">
      <c r="B244" s="39" t="s">
        <v>17</v>
      </c>
      <c r="D244" s="42">
        <f>_xll.qlCalendarAdvance(Calendar,$D243,B244,"f",FALSE)</f>
        <v>42688</v>
      </c>
      <c r="E244" s="153">
        <f>_xll.qlInterestRateIndexValueDate(IndexON,D244)</f>
        <v>42689</v>
      </c>
      <c r="F244" s="168">
        <f>IFERROR(_xll.qlIndexFixing(IndexON,D244,TRUE,_xll.ohTrigger(RecalcTrigger,TriggerON)),NA())</f>
        <v>-4.8061033329505065E-3</v>
      </c>
      <c r="H244" s="42">
        <f>_xll.qlCalendarAdvance(Calendar,$H243,B244,"f",FALSE)</f>
        <v>42685</v>
      </c>
      <c r="I244" s="153">
        <f>_xll.qlInterestRateIndexValueDate(Index1M,$H244)</f>
        <v>42689</v>
      </c>
      <c r="J244" s="158">
        <f>IFERROR(_xll.qlIndexFixing(Index1M,$H244,TRUE,_xll.ohTrigger(RecalcTrigger,Trigger1M)),NA())</f>
        <v>-4.5966713820115856E-3</v>
      </c>
      <c r="K244" s="44">
        <f>IFERROR(_xll.qlIndexFixing(Index3M,H244,TRUE,_xll.ohTrigger(RecalcTrigger,Trigger3M)),NA())</f>
        <v>-3.3704143247990869E-3</v>
      </c>
      <c r="L244" s="44">
        <f>IFERROR(_xll.qlIndexFixing(Index6M,$H244,TRUE,_xll.ohTrigger(RecalcTrigger,Trigger6M)),NA())</f>
        <v>-2.0540119590185531E-3</v>
      </c>
      <c r="M244" s="158">
        <f>IFERROR(_xll.qlIndexFixing(ONIndex1M,I244,TRUE,_xll.ohTrigger(RecalcTrigger,Trigger1M)),NA())</f>
        <v>-4.6710273823658E-3</v>
      </c>
      <c r="N244" s="44">
        <f>IFERROR(_xll.qlIndexFixing(ONIndex3M,I244,TRUE,_xll.ohTrigger(RecalcTrigger,Trigger3M)),NA())</f>
        <v>-3.6430296187317524E-3</v>
      </c>
      <c r="O244" s="159">
        <f>IFERROR(_xll.qlIndexFixing(ONIndex6M,I244,TRUE,_xll.ohTrigger(RecalcTrigger,Trigger6M)),NA())</f>
        <v>-2.7770950516403659E-3</v>
      </c>
    </row>
    <row r="245" spans="2:15" x14ac:dyDescent="0.2">
      <c r="B245" s="39" t="s">
        <v>17</v>
      </c>
      <c r="D245" s="42">
        <f>_xll.qlCalendarAdvance(Calendar,$D244,B245,"f",FALSE)</f>
        <v>42689</v>
      </c>
      <c r="E245" s="153">
        <f>_xll.qlInterestRateIndexValueDate(IndexON,D245)</f>
        <v>42690</v>
      </c>
      <c r="F245" s="168">
        <f>IFERROR(_xll.qlIndexFixing(IndexON,D245,TRUE,_xll.ohTrigger(RecalcTrigger,TriggerON)),NA())</f>
        <v>-4.8001532004438019E-3</v>
      </c>
      <c r="H245" s="42">
        <f>_xll.qlCalendarAdvance(Calendar,$H244,B245,"f",FALSE)</f>
        <v>42688</v>
      </c>
      <c r="I245" s="153">
        <f>_xll.qlInterestRateIndexValueDate(Index1M,$H245)</f>
        <v>42690</v>
      </c>
      <c r="J245" s="158">
        <f>IFERROR(_xll.qlIndexFixing(Index1M,$H245,TRUE,_xll.ohTrigger(RecalcTrigger,Trigger1M)),NA())</f>
        <v>-4.5906839288010204E-3</v>
      </c>
      <c r="K245" s="44">
        <f>IFERROR(_xll.qlIndexFixing(Index3M,H245,TRUE,_xll.ohTrigger(RecalcTrigger,Trigger3M)),NA())</f>
        <v>-3.3635037381978651E-3</v>
      </c>
      <c r="L245" s="44">
        <f>IFERROR(_xll.qlIndexFixing(Index6M,$H245,TRUE,_xll.ohTrigger(RecalcTrigger,Trigger6M)),NA())</f>
        <v>-2.0452236622981452E-3</v>
      </c>
      <c r="M245" s="158">
        <f>IFERROR(_xll.qlIndexFixing(ONIndex1M,I245,TRUE,_xll.ohTrigger(RecalcTrigger,Trigger1M)),NA())</f>
        <v>-4.6597750607979549E-3</v>
      </c>
      <c r="N245" s="44">
        <f>IFERROR(_xll.qlIndexFixing(ONIndex3M,I245,TRUE,_xll.ohTrigger(RecalcTrigger,Trigger3M)),NA())</f>
        <v>-3.632092787144714E-3</v>
      </c>
      <c r="O245" s="159">
        <f>IFERROR(_xll.qlIndexFixing(ONIndex6M,I245,TRUE,_xll.ohTrigger(RecalcTrigger,Trigger6M)),NA())</f>
        <v>-2.7638541543550943E-3</v>
      </c>
    </row>
    <row r="246" spans="2:15" x14ac:dyDescent="0.2">
      <c r="B246" s="39" t="s">
        <v>17</v>
      </c>
      <c r="D246" s="42">
        <f>_xll.qlCalendarAdvance(Calendar,$D245,B246,"f",FALSE)</f>
        <v>42690</v>
      </c>
      <c r="E246" s="153">
        <f>_xll.qlInterestRateIndexValueDate(IndexON,D246)</f>
        <v>42691</v>
      </c>
      <c r="F246" s="168">
        <f>IFERROR(_xll.qlIndexFixing(IndexON,D246,TRUE,_xll.ohTrigger(RecalcTrigger,TriggerON)),NA())</f>
        <v>-4.7940012255942577E-3</v>
      </c>
      <c r="H246" s="42">
        <f>_xll.qlCalendarAdvance(Calendar,$H245,B246,"f",FALSE)</f>
        <v>42689</v>
      </c>
      <c r="I246" s="153">
        <f>_xll.qlInterestRateIndexValueDate(Index1M,$H246)</f>
        <v>42691</v>
      </c>
      <c r="J246" s="158">
        <f>IFERROR(_xll.qlIndexFixing(Index1M,$H246,TRUE,_xll.ohTrigger(RecalcTrigger,Trigger1M)),NA())</f>
        <v>-4.5784082932726067E-3</v>
      </c>
      <c r="K246" s="44">
        <f>IFERROR(_xll.qlIndexFixing(Index3M,H246,TRUE,_xll.ohTrigger(RecalcTrigger,Trigger3M)),NA())</f>
        <v>-3.3565490671375164E-3</v>
      </c>
      <c r="L246" s="44">
        <f>IFERROR(_xll.qlIndexFixing(Index6M,$H246,TRUE,_xll.ohTrigger(RecalcTrigger,Trigger6M)),NA())</f>
        <v>-2.0364122164917751E-3</v>
      </c>
      <c r="M246" s="158">
        <f>IFERROR(_xll.qlIndexFixing(ONIndex1M,I246,TRUE,_xll.ohTrigger(RecalcTrigger,Trigger1M)),NA())</f>
        <v>-4.6485193811429681E-3</v>
      </c>
      <c r="N246" s="44">
        <f>IFERROR(_xll.qlIndexFixing(ONIndex3M,I246,TRUE,_xll.ohTrigger(RecalcTrigger,Trigger3M)),NA())</f>
        <v>-3.6211772858685265E-3</v>
      </c>
      <c r="O246" s="159">
        <f>IFERROR(_xll.qlIndexFixing(ONIndex6M,I246,TRUE,_xll.ohTrigger(RecalcTrigger,Trigger6M)),NA())</f>
        <v>-2.7504633103081488E-3</v>
      </c>
    </row>
    <row r="247" spans="2:15" x14ac:dyDescent="0.2">
      <c r="B247" s="39" t="s">
        <v>17</v>
      </c>
      <c r="D247" s="42">
        <f>_xll.qlCalendarAdvance(Calendar,$D246,B247,"f",FALSE)</f>
        <v>42691</v>
      </c>
      <c r="E247" s="153">
        <f>_xll.qlInterestRateIndexValueDate(IndexON,D247)</f>
        <v>42692</v>
      </c>
      <c r="F247" s="168">
        <f>IFERROR(_xll.qlIndexFixing(IndexON,D247,TRUE,_xll.ohTrigger(RecalcTrigger,TriggerON)),NA())</f>
        <v>-4.7809609737825554E-3</v>
      </c>
      <c r="H247" s="42">
        <f>_xll.qlCalendarAdvance(Calendar,$H246,B247,"f",FALSE)</f>
        <v>42690</v>
      </c>
      <c r="I247" s="153">
        <f>_xll.qlInterestRateIndexValueDate(Index1M,$H247)</f>
        <v>42692</v>
      </c>
      <c r="J247" s="158">
        <f>IFERROR(_xll.qlIndexFixing(Index1M,$H247,TRUE,_xll.ohTrigger(RecalcTrigger,Trigger1M)),NA())</f>
        <v>-4.5754799479214014E-3</v>
      </c>
      <c r="K247" s="44">
        <f>IFERROR(_xll.qlIndexFixing(Index3M,H247,TRUE,_xll.ohTrigger(RecalcTrigger,Trigger3M)),NA())</f>
        <v>-3.3417204408913086E-3</v>
      </c>
      <c r="L247" s="44">
        <f>IFERROR(_xll.qlIndexFixing(Index6M,$H247,TRUE,_xll.ohTrigger(RecalcTrigger,Trigger6M)),NA())</f>
        <v>-2.0275778294051475E-3</v>
      </c>
      <c r="M247" s="158">
        <f>IFERROR(_xll.qlIndexFixing(ONIndex1M,I247,TRUE,_xll.ohTrigger(RecalcTrigger,Trigger1M)),NA())</f>
        <v>-4.6427993875042262E-3</v>
      </c>
      <c r="N247" s="44">
        <f>IFERROR(_xll.qlIndexFixing(ONIndex3M,I247,TRUE,_xll.ohTrigger(RecalcTrigger,Trigger3M)),NA())</f>
        <v>-3.6156752325755548E-3</v>
      </c>
      <c r="O247" s="159">
        <f>IFERROR(_xll.qlIndexFixing(ONIndex6M,I247,TRUE,_xll.ohTrigger(RecalcTrigger,Trigger6M)),NA())</f>
        <v>-2.7436610857245469E-3</v>
      </c>
    </row>
    <row r="248" spans="2:15" x14ac:dyDescent="0.2">
      <c r="B248" s="39" t="s">
        <v>17</v>
      </c>
      <c r="D248" s="42">
        <f>_xll.qlCalendarAdvance(Calendar,$D247,B248,"f",FALSE)</f>
        <v>42692</v>
      </c>
      <c r="E248" s="153">
        <f>_xll.qlInterestRateIndexValueDate(IndexON,D248)</f>
        <v>42695</v>
      </c>
      <c r="F248" s="168">
        <f>IFERROR(_xll.qlIndexFixing(IndexON,D248,TRUE,_xll.ohTrigger(RecalcTrigger,TriggerON)),NA())</f>
        <v>-4.7673749038867896E-3</v>
      </c>
      <c r="H248" s="42">
        <f>_xll.qlCalendarAdvance(Calendar,$H247,B248,"f",FALSE)</f>
        <v>42691</v>
      </c>
      <c r="I248" s="153">
        <f>_xll.qlInterestRateIndexValueDate(Index1M,$H248)</f>
        <v>42695</v>
      </c>
      <c r="J248" s="158">
        <f>IFERROR(_xll.qlIndexFixing(Index1M,$H248,TRUE,_xll.ohTrigger(RecalcTrigger,Trigger1M)),NA())</f>
        <v>-4.5602971558125205E-3</v>
      </c>
      <c r="K248" s="44">
        <f>IFERROR(_xll.qlIndexFixing(Index3M,H248,TRUE,_xll.ohTrigger(RecalcTrigger,Trigger3M)),NA())</f>
        <v>-3.3282795343915063E-3</v>
      </c>
      <c r="L248" s="44">
        <f>IFERROR(_xll.qlIndexFixing(Index6M,$H248,TRUE,_xll.ohTrigger(RecalcTrigger,Trigger6M)),NA())</f>
        <v>-1.9961671870234749E-3</v>
      </c>
      <c r="M248" s="158">
        <f>IFERROR(_xll.qlIndexFixing(ONIndex1M,I248,TRUE,_xll.ohTrigger(RecalcTrigger,Trigger1M)),NA())</f>
        <v>-4.6370421964203601E-3</v>
      </c>
      <c r="N248" s="44">
        <f>IFERROR(_xll.qlIndexFixing(ONIndex3M,I248,TRUE,_xll.ohTrigger(RecalcTrigger,Trigger3M)),NA())</f>
        <v>-3.6101575911517969E-3</v>
      </c>
      <c r="O248" s="159">
        <f>IFERROR(_xll.qlIndexFixing(ONIndex6M,I248,TRUE,_xll.ohTrigger(RecalcTrigger,Trigger6M)),NA())</f>
        <v>-2.7368011456285757E-3</v>
      </c>
    </row>
    <row r="249" spans="2:15" x14ac:dyDescent="0.2">
      <c r="B249" s="39" t="s">
        <v>17</v>
      </c>
      <c r="D249" s="42">
        <f>_xll.qlCalendarAdvance(Calendar,$D248,B249,"f",FALSE)</f>
        <v>42695</v>
      </c>
      <c r="E249" s="153">
        <f>_xll.qlInterestRateIndexValueDate(IndexON,D249)</f>
        <v>42696</v>
      </c>
      <c r="F249" s="168">
        <f>IFERROR(_xll.qlIndexFixing(IndexON,D249,TRUE,_xll.ohTrigger(RecalcTrigger,TriggerON)),NA())</f>
        <v>-4.7602137176827597E-3</v>
      </c>
      <c r="H249" s="42">
        <f>_xll.qlCalendarAdvance(Calendar,$H248,B249,"f",FALSE)</f>
        <v>42692</v>
      </c>
      <c r="I249" s="153">
        <f>_xll.qlInterestRateIndexValueDate(Index1M,$H249)</f>
        <v>42696</v>
      </c>
      <c r="J249" s="158">
        <f>IFERROR(_xll.qlIndexFixing(Index1M,$H249,TRUE,_xll.ohTrigger(RecalcTrigger,Trigger1M)),NA())</f>
        <v>-4.5541329935692154E-3</v>
      </c>
      <c r="K249" s="44">
        <f>IFERROR(_xll.qlIndexFixing(Index3M,H249,TRUE,_xll.ohTrigger(RecalcTrigger,Trigger3M)),NA())</f>
        <v>-3.3210969380564172E-3</v>
      </c>
      <c r="L249" s="44">
        <f>IFERROR(_xll.qlIndexFixing(Index6M,$H249,TRUE,_xll.ohTrigger(RecalcTrigger,Trigger6M)),NA())</f>
        <v>-1.9920150244717746E-3</v>
      </c>
      <c r="M249" s="158">
        <f>IFERROR(_xll.qlIndexFixing(ONIndex1M,I249,TRUE,_xll.ohTrigger(RecalcTrigger,Trigger1M)),NA())</f>
        <v>-4.6312478080912101E-3</v>
      </c>
      <c r="N249" s="44">
        <f>IFERROR(_xll.qlIndexFixing(ONIndex3M,I249,TRUE,_xll.ohTrigger(RecalcTrigger,Trigger3M)),NA())</f>
        <v>-3.6046243617171569E-3</v>
      </c>
      <c r="O249" s="159">
        <f>IFERROR(_xll.qlIndexFixing(ONIndex6M,I249,TRUE,_xll.ohTrigger(RecalcTrigger,Trigger6M)),NA())</f>
        <v>-2.7298834897804269E-3</v>
      </c>
    </row>
    <row r="250" spans="2:15" x14ac:dyDescent="0.2">
      <c r="B250" s="39" t="s">
        <v>17</v>
      </c>
      <c r="D250" s="42">
        <f>_xll.qlCalendarAdvance(Calendar,$D249,B250,"f",FALSE)</f>
        <v>42696</v>
      </c>
      <c r="E250" s="153">
        <f>_xll.qlInterestRateIndexValueDate(IndexON,D250)</f>
        <v>42697</v>
      </c>
      <c r="F250" s="168">
        <f>IFERROR(_xll.qlIndexFixing(IndexON,D250,TRUE,_xll.ohTrigger(RecalcTrigger,TriggerON)),NA())</f>
        <v>-4.7528506892557942E-3</v>
      </c>
      <c r="H250" s="42">
        <f>_xll.qlCalendarAdvance(Calendar,$H249,B250,"f",FALSE)</f>
        <v>42695</v>
      </c>
      <c r="I250" s="153">
        <f>_xll.qlInterestRateIndexValueDate(Index1M,$H250)</f>
        <v>42697</v>
      </c>
      <c r="J250" s="158">
        <f>IFERROR(_xll.qlIndexFixing(Index1M,$H250,TRUE,_xll.ohTrigger(RecalcTrigger,Trigger1M)),NA())</f>
        <v>-4.5479409266979687E-3</v>
      </c>
      <c r="K250" s="44">
        <f>IFERROR(_xll.qlIndexFixing(Index3M,H250,TRUE,_xll.ohTrigger(RecalcTrigger,Trigger3M)),NA())</f>
        <v>-3.3138672560338047E-3</v>
      </c>
      <c r="L250" s="44">
        <f>IFERROR(_xll.qlIndexFixing(Index6M,$H250,TRUE,_xll.ohTrigger(RecalcTrigger,Trigger6M)),NA())</f>
        <v>-1.9830690481721395E-3</v>
      </c>
      <c r="M250" s="158">
        <f>IFERROR(_xll.qlIndexFixing(ONIndex1M,I250,TRUE,_xll.ohTrigger(RecalcTrigger,Trigger1M)),NA())</f>
        <v>-4.619475762273062E-3</v>
      </c>
      <c r="N250" s="44">
        <f>IFERROR(_xll.qlIndexFixing(ONIndex3M,I250,TRUE,_xll.ohTrigger(RecalcTrigger,Trigger3M)),NA())</f>
        <v>-3.5934700723982971E-3</v>
      </c>
      <c r="O250" s="159">
        <f>IFERROR(_xll.qlIndexFixing(ONIndex6M,I250,TRUE,_xll.ohTrigger(RecalcTrigger,Trigger6M)),NA())</f>
        <v>-2.7158353041389915E-3</v>
      </c>
    </row>
    <row r="251" spans="2:15" x14ac:dyDescent="0.2">
      <c r="B251" s="39" t="s">
        <v>17</v>
      </c>
      <c r="D251" s="42">
        <f>_xll.qlCalendarAdvance(Calendar,$D250,B251,"f",FALSE)</f>
        <v>42697</v>
      </c>
      <c r="E251" s="153">
        <f>_xll.qlInterestRateIndexValueDate(IndexON,D251)</f>
        <v>42698</v>
      </c>
      <c r="F251" s="168">
        <f>IFERROR(_xll.qlIndexFixing(IndexON,D251,TRUE,_xll.ohTrigger(RecalcTrigger,TriggerON)),NA())</f>
        <v>-4.7452858186458613E-3</v>
      </c>
      <c r="H251" s="42">
        <f>_xll.qlCalendarAdvance(Calendar,$H250,B251,"f",FALSE)</f>
        <v>42696</v>
      </c>
      <c r="I251" s="153">
        <f>_xll.qlInterestRateIndexValueDate(Index1M,$H251)</f>
        <v>42698</v>
      </c>
      <c r="J251" s="158">
        <f>IFERROR(_xll.qlIndexFixing(Index1M,$H251,TRUE,_xll.ohTrigger(RecalcTrigger,Trigger1M)),NA())</f>
        <v>-4.5320568713832802E-3</v>
      </c>
      <c r="K251" s="44">
        <f>IFERROR(_xll.qlIndexFixing(Index3M,H251,TRUE,_xll.ohTrigger(RecalcTrigger,Trigger3M)),NA())</f>
        <v>-3.3065899880990253E-3</v>
      </c>
      <c r="L251" s="44">
        <f>IFERROR(_xll.qlIndexFixing(Index6M,$H251,TRUE,_xll.ohTrigger(RecalcTrigger,Trigger6M)),NA())</f>
        <v>-1.9741013774876521E-3</v>
      </c>
      <c r="M251" s="158">
        <f>IFERROR(_xll.qlIndexFixing(ONIndex1M,I251,TRUE,_xll.ohTrigger(RecalcTrigger,Trigger1M)),NA())</f>
        <v>-4.6076982808429534E-3</v>
      </c>
      <c r="N251" s="44">
        <f>IFERROR(_xll.qlIndexFixing(ONIndex3M,I251,TRUE,_xll.ohTrigger(RecalcTrigger,Trigger3M)),NA())</f>
        <v>-3.5823355631103837E-3</v>
      </c>
      <c r="O251" s="159">
        <f>IFERROR(_xll.qlIndexFixing(ONIndex6M,I251,TRUE,_xll.ohTrigger(RecalcTrigger,Trigger6M)),NA())</f>
        <v>-2.7016357097853216E-3</v>
      </c>
    </row>
    <row r="252" spans="2:15" x14ac:dyDescent="0.2">
      <c r="B252" s="39" t="s">
        <v>17</v>
      </c>
      <c r="D252" s="42">
        <f>_xll.qlCalendarAdvance(Calendar,$D251,B252,"f",FALSE)</f>
        <v>42698</v>
      </c>
      <c r="E252" s="153">
        <f>_xll.qlInterestRateIndexValueDate(IndexON,D252)</f>
        <v>42699</v>
      </c>
      <c r="F252" s="168">
        <f>IFERROR(_xll.qlIndexFixing(IndexON,D252,TRUE,_xll.ohTrigger(RecalcTrigger,TriggerON)),NA())</f>
        <v>-4.7294211363979599E-3</v>
      </c>
      <c r="H252" s="42">
        <f>_xll.qlCalendarAdvance(Calendar,$H251,B252,"f",FALSE)</f>
        <v>42697</v>
      </c>
      <c r="I252" s="153">
        <f>_xll.qlInterestRateIndexValueDate(Index1M,$H252)</f>
        <v>42699</v>
      </c>
      <c r="J252" s="158">
        <f>IFERROR(_xll.qlIndexFixing(Index1M,$H252,TRUE,_xll.ohTrigger(RecalcTrigger,Trigger1M)),NA())</f>
        <v>-4.529015418479887E-3</v>
      </c>
      <c r="K252" s="44">
        <f>IFERROR(_xll.qlIndexFixing(Index3M,H252,TRUE,_xll.ohTrigger(RecalcTrigger,Trigger3M)),NA())</f>
        <v>-3.2910376479602754E-3</v>
      </c>
      <c r="L252" s="44">
        <f>IFERROR(_xll.qlIndexFixing(Index6M,$H252,TRUE,_xll.ohTrigger(RecalcTrigger,Trigger6M)),NA())</f>
        <v>-1.9603002919473238E-3</v>
      </c>
      <c r="M252" s="158">
        <f>IFERROR(_xll.qlIndexFixing(ONIndex1M,I252,TRUE,_xll.ohTrigger(RecalcTrigger,Trigger1M)),NA())</f>
        <v>-4.6017179055679591E-3</v>
      </c>
      <c r="N252" s="44">
        <f>IFERROR(_xll.qlIndexFixing(ONIndex3M,I252,TRUE,_xll.ohTrigger(RecalcTrigger,Trigger3M)),NA())</f>
        <v>-3.576724393181685E-3</v>
      </c>
      <c r="O252" s="159">
        <f>IFERROR(_xll.qlIndexFixing(ONIndex6M,I252,TRUE,_xll.ohTrigger(RecalcTrigger,Trigger6M)),NA())</f>
        <v>-2.6944294755759657E-3</v>
      </c>
    </row>
    <row r="253" spans="2:15" x14ac:dyDescent="0.2">
      <c r="B253" s="39" t="s">
        <v>17</v>
      </c>
      <c r="D253" s="42">
        <f>_xll.qlCalendarAdvance(Calendar,$D252,B253,"f",FALSE)</f>
        <v>42699</v>
      </c>
      <c r="E253" s="153">
        <f>_xll.qlInterestRateIndexValueDate(IndexON,D253)</f>
        <v>42702</v>
      </c>
      <c r="F253" s="168">
        <f>IFERROR(_xll.qlIndexFixing(IndexON,D253,TRUE,_xll.ohTrigger(RecalcTrigger,TriggerON)),NA())</f>
        <v>-4.7130079124579893E-3</v>
      </c>
      <c r="H253" s="42">
        <f>_xll.qlCalendarAdvance(Calendar,$H252,B253,"f",FALSE)</f>
        <v>42698</v>
      </c>
      <c r="I253" s="153">
        <f>_xll.qlInterestRateIndexValueDate(Index1M,$H253)</f>
        <v>42702</v>
      </c>
      <c r="J253" s="158">
        <f>IFERROR(_xll.qlIndexFixing(Index1M,$H253,TRUE,_xll.ohTrigger(RecalcTrigger,Trigger1M)),NA())</f>
        <v>-4.5165774917075296E-3</v>
      </c>
      <c r="K253" s="44">
        <f>IFERROR(_xll.qlIndexFixing(Index3M,H253,TRUE,_xll.ohTrigger(RecalcTrigger,Trigger3M)),NA())</f>
        <v>-3.2769950525932969E-3</v>
      </c>
      <c r="L253" s="44">
        <f>IFERROR(_xll.qlIndexFixing(Index6M,$H253,TRUE,_xll.ohTrigger(RecalcTrigger,Trigger6M)),NA())</f>
        <v>-1.9331760400256525E-3</v>
      </c>
      <c r="M253" s="158">
        <f>IFERROR(_xll.qlIndexFixing(ONIndex1M,I253,TRUE,_xll.ohTrigger(RecalcTrigger,Trigger1M)),NA())</f>
        <v>-4.5957003329677448E-3</v>
      </c>
      <c r="N253" s="44">
        <f>IFERROR(_xll.qlIndexFixing(ONIndex3M,I253,TRUE,_xll.ohTrigger(RecalcTrigger,Trigger3M)),NA())</f>
        <v>-3.5710976353620083E-3</v>
      </c>
      <c r="O253" s="159">
        <f>IFERROR(_xll.qlIndexFixing(ONIndex6M,I253,TRUE,_xll.ohTrigger(RecalcTrigger,Trigger6M)),NA())</f>
        <v>-2.6871655256544003E-3</v>
      </c>
    </row>
    <row r="254" spans="2:15" x14ac:dyDescent="0.2">
      <c r="B254" s="39" t="s">
        <v>17</v>
      </c>
      <c r="D254" s="42">
        <f>_xll.qlCalendarAdvance(Calendar,$D253,B254,"f",FALSE)</f>
        <v>42702</v>
      </c>
      <c r="E254" s="153">
        <f>_xll.qlInterestRateIndexValueDate(IndexON,D254)</f>
        <v>42703</v>
      </c>
      <c r="F254" s="168">
        <f>IFERROR(_xll.qlIndexFixing(IndexON,D254,TRUE,_xll.ohTrigger(RecalcTrigger,TriggerON)),NA())</f>
        <v>-4.7044338300139543E-3</v>
      </c>
      <c r="H254" s="42">
        <f>_xll.qlCalendarAdvance(Calendar,$H253,B254,"f",FALSE)</f>
        <v>42699</v>
      </c>
      <c r="I254" s="153">
        <f>_xll.qlInterestRateIndexValueDate(Index1M,$H254)</f>
        <v>42703</v>
      </c>
      <c r="J254" s="158">
        <f>IFERROR(_xll.qlIndexFixing(Index1M,$H254,TRUE,_xll.ohTrigger(RecalcTrigger,Trigger1M)),NA())</f>
        <v>-4.5102272783590358E-3</v>
      </c>
      <c r="K254" s="44">
        <f>IFERROR(_xll.qlIndexFixing(Index3M,H254,TRUE,_xll.ohTrigger(RecalcTrigger,Trigger3M)),NA())</f>
        <v>-3.2736722384582311E-3</v>
      </c>
      <c r="L254" s="44">
        <f>IFERROR(_xll.qlIndexFixing(Index6M,$H254,TRUE,_xll.ohTrigger(RecalcTrigger,Trigger6M)),NA())</f>
        <v>-1.9289448823420837E-3</v>
      </c>
      <c r="M254" s="158">
        <f>IFERROR(_xll.qlIndexFixing(ONIndex1M,I254,TRUE,_xll.ohTrigger(RecalcTrigger,Trigger1M)),NA())</f>
        <v>-4.5896477738338604E-3</v>
      </c>
      <c r="N254" s="44">
        <f>IFERROR(_xll.qlIndexFixing(ONIndex3M,I254,TRUE,_xll.ohTrigger(RecalcTrigger,Trigger3M)),NA())</f>
        <v>-3.5654552894515135E-3</v>
      </c>
      <c r="O254" s="159">
        <f>IFERROR(_xll.qlIndexFixing(ONIndex6M,I254,TRUE,_xll.ohTrigger(RecalcTrigger,Trigger6M)),NA())</f>
        <v>-2.6798501444735834E-3</v>
      </c>
    </row>
    <row r="255" spans="2:15" x14ac:dyDescent="0.2">
      <c r="B255" s="39" t="s">
        <v>17</v>
      </c>
      <c r="D255" s="42">
        <f>_xll.qlCalendarAdvance(Calendar,$D254,B255,"f",FALSE)</f>
        <v>42703</v>
      </c>
      <c r="E255" s="153">
        <f>_xll.qlInterestRateIndexValueDate(IndexON,D255)</f>
        <v>42704</v>
      </c>
      <c r="F255" s="168">
        <f>IFERROR(_xll.qlIndexFixing(IndexON,D255,TRUE,_xll.ohTrigger(RecalcTrigger,TriggerON)),NA())</f>
        <v>-4.6956579052670477E-3</v>
      </c>
      <c r="H255" s="42">
        <f>_xll.qlCalendarAdvance(Calendar,$H254,B255,"f",FALSE)</f>
        <v>42702</v>
      </c>
      <c r="I255" s="153">
        <f>_xll.qlInterestRateIndexValueDate(Index1M,$H255)</f>
        <v>42704</v>
      </c>
      <c r="J255" s="158">
        <f>IFERROR(_xll.qlIndexFixing(Index1M,$H255,TRUE,_xll.ohTrigger(RecalcTrigger,Trigger1M)),NA())</f>
        <v>-4.5038522541585024E-3</v>
      </c>
      <c r="K255" s="44">
        <f>IFERROR(_xll.qlIndexFixing(Index3M,H255,TRUE,_xll.ohTrigger(RecalcTrigger,Trigger3M)),NA())</f>
        <v>-3.270337484227781E-3</v>
      </c>
      <c r="L255" s="44">
        <f>IFERROR(_xll.qlIndexFixing(Index6M,$H255,TRUE,_xll.ohTrigger(RecalcTrigger,Trigger6M)),NA())</f>
        <v>-1.914989600680403E-3</v>
      </c>
      <c r="M255" s="158">
        <f>IFERROR(_xll.qlIndexFixing(ONIndex1M,I255,TRUE,_xll.ohTrigger(RecalcTrigger,Trigger1M)),NA())</f>
        <v>-4.5774002568732541E-3</v>
      </c>
      <c r="N255" s="44">
        <f>IFERROR(_xll.qlIndexFixing(ONIndex3M,I255,TRUE,_xll.ohTrigger(RecalcTrigger,Trigger3M)),NA())</f>
        <v>-3.5540835491287837E-3</v>
      </c>
      <c r="O255" s="159">
        <f>IFERROR(_xll.qlIndexFixing(ONIndex6M,I255,TRUE,_xll.ohTrigger(RecalcTrigger,Trigger6M)),NA())</f>
        <v>-2.6651203862471107E-3</v>
      </c>
    </row>
    <row r="256" spans="2:15" x14ac:dyDescent="0.2">
      <c r="B256" s="39" t="s">
        <v>17</v>
      </c>
      <c r="D256" s="42">
        <f>_xll.qlCalendarAdvance(Calendar,$D255,B256,"f",FALSE)</f>
        <v>42704</v>
      </c>
      <c r="E256" s="153">
        <f>_xll.qlInterestRateIndexValueDate(IndexON,D256)</f>
        <v>42705</v>
      </c>
      <c r="F256" s="168">
        <f>IFERROR(_xll.qlIndexFixing(IndexON,D256,TRUE,_xll.ohTrigger(RecalcTrigger,TriggerON)),NA())</f>
        <v>-4.6867121000504497E-3</v>
      </c>
      <c r="H256" s="42">
        <f>_xll.qlCalendarAdvance(Calendar,$H255,B256,"f",FALSE)</f>
        <v>42703</v>
      </c>
      <c r="I256" s="153">
        <f>_xll.qlInterestRateIndexValueDate(Index1M,$H256)</f>
        <v>42705</v>
      </c>
      <c r="J256" s="158">
        <f>IFERROR(_xll.qlIndexFixing(Index1M,$H256,TRUE,_xll.ohTrigger(RecalcTrigger,Trigger1M)),NA())</f>
        <v>-4.4908498332789371E-3</v>
      </c>
      <c r="K256" s="44">
        <f>IFERROR(_xll.qlIndexFixing(Index3M,H256,TRUE,_xll.ohTrigger(RecalcTrigger,Trigger3M)),NA())</f>
        <v>-3.2627722243891988E-3</v>
      </c>
      <c r="L256" s="44">
        <f>IFERROR(_xll.qlIndexFixing(Index6M,$H256,TRUE,_xll.ohTrigger(RecalcTrigger,Trigger6M)),NA())</f>
        <v>-1.9058659196776167E-3</v>
      </c>
      <c r="M256" s="158">
        <f>IFERROR(_xll.qlIndexFixing(ONIndex1M,I256,TRUE,_xll.ohTrigger(RecalcTrigger,Trigger1M)),NA())</f>
        <v>-4.5651893713705149E-3</v>
      </c>
      <c r="N256" s="44">
        <f>IFERROR(_xll.qlIndexFixing(ONIndex3M,I256,TRUE,_xll.ohTrigger(RecalcTrigger,Trigger3M)),NA())</f>
        <v>-3.5427300248613847E-3</v>
      </c>
      <c r="O256" s="159">
        <f>IFERROR(_xll.qlIndexFixing(ONIndex6M,I256,TRUE,_xll.ohTrigger(RecalcTrigger,Trigger6M)),NA())</f>
        <v>-2.6503633919539027E-3</v>
      </c>
    </row>
    <row r="257" spans="2:15" x14ac:dyDescent="0.2">
      <c r="B257" s="39" t="s">
        <v>17</v>
      </c>
      <c r="D257" s="42">
        <f>_xll.qlCalendarAdvance(Calendar,$D256,B257,"f",FALSE)</f>
        <v>42705</v>
      </c>
      <c r="E257" s="153">
        <f>_xll.qlInterestRateIndexValueDate(IndexON,D257)</f>
        <v>42706</v>
      </c>
      <c r="F257" s="168">
        <f>IFERROR(_xll.qlIndexFixing(IndexON,D257,TRUE,_xll.ohTrigger(RecalcTrigger,TriggerON)),NA())</f>
        <v>-4.6686624512615182E-3</v>
      </c>
      <c r="H257" s="42">
        <f>_xll.qlCalendarAdvance(Calendar,$H256,B257,"f",FALSE)</f>
        <v>42704</v>
      </c>
      <c r="I257" s="153">
        <f>_xll.qlInterestRateIndexValueDate(Index1M,$H257)</f>
        <v>42706</v>
      </c>
      <c r="J257" s="158">
        <f>IFERROR(_xll.qlIndexFixing(Index1M,$H257,TRUE,_xll.ohTrigger(RecalcTrigger,Trigger1M)),NA())</f>
        <v>-4.4877200169784132E-3</v>
      </c>
      <c r="K257" s="44">
        <f>IFERROR(_xll.qlIndexFixing(Index3M,H257,TRUE,_xll.ohTrigger(RecalcTrigger,Trigger3M)),NA())</f>
        <v>-3.2551555985920189E-3</v>
      </c>
      <c r="L257" s="44">
        <f>IFERROR(_xll.qlIndexFixing(Index6M,$H257,TRUE,_xll.ohTrigger(RecalcTrigger,Trigger6M)),NA())</f>
        <v>-1.8967221722261079E-3</v>
      </c>
      <c r="M257" s="158">
        <f>IFERROR(_xll.qlIndexFixing(ONIndex1M,I257,TRUE,_xll.ohTrigger(RecalcTrigger,Trigger1M)),NA())</f>
        <v>-4.5590149402041646E-3</v>
      </c>
      <c r="N257" s="44">
        <f>IFERROR(_xll.qlIndexFixing(ONIndex3M,I257,TRUE,_xll.ohTrigger(RecalcTrigger,Trigger3M)),NA())</f>
        <v>-3.5370097384967991E-3</v>
      </c>
      <c r="O257" s="159">
        <f>IFERROR(_xll.qlIndexFixing(ONIndex6M,I257,TRUE,_xll.ohTrigger(RecalcTrigger,Trigger6M)),NA())</f>
        <v>-2.6429416813877893E-3</v>
      </c>
    </row>
    <row r="258" spans="2:15" x14ac:dyDescent="0.2">
      <c r="B258" s="39" t="s">
        <v>17</v>
      </c>
      <c r="D258" s="42">
        <f>_xll.qlCalendarAdvance(Calendar,$D257,B258,"f",FALSE)</f>
        <v>42706</v>
      </c>
      <c r="E258" s="153">
        <f>_xll.qlInterestRateIndexValueDate(IndexON,D258)</f>
        <v>42709</v>
      </c>
      <c r="F258" s="168">
        <f>IFERROR(_xll.qlIndexFixing(IndexON,D258,TRUE,_xll.ohTrigger(RecalcTrigger,TriggerON)),NA())</f>
        <v>-4.6507003285656268E-3</v>
      </c>
      <c r="H258" s="42">
        <f>_xll.qlCalendarAdvance(Calendar,$H257,B258,"f",FALSE)</f>
        <v>42705</v>
      </c>
      <c r="I258" s="153">
        <f>_xll.qlInterestRateIndexValueDate(Index1M,$H258)</f>
        <v>42709</v>
      </c>
      <c r="J258" s="158">
        <f>IFERROR(_xll.qlIndexFixing(Index1M,$H258,TRUE,_xll.ohTrigger(RecalcTrigger,Trigger1M)),NA())</f>
        <v>-4.4682706254913877E-3</v>
      </c>
      <c r="K258" s="44">
        <f>IFERROR(_xll.qlIndexFixing(Index3M,H258,TRUE,_xll.ohTrigger(RecalcTrigger,Trigger3M)),NA())</f>
        <v>-3.227634540263904E-3</v>
      </c>
      <c r="L258" s="44">
        <f>IFERROR(_xll.qlIndexFixing(Index6M,$H258,TRUE,_xll.ohTrigger(RecalcTrigger,Trigger6M)),NA())</f>
        <v>-1.8642524550482877E-3</v>
      </c>
      <c r="M258" s="158">
        <f>IFERROR(_xll.qlIndexFixing(ONIndex1M,I258,TRUE,_xll.ohTrigger(RecalcTrigger,Trigger1M)),NA())</f>
        <v>-4.5528165765817974E-3</v>
      </c>
      <c r="N258" s="44">
        <f>IFERROR(_xll.qlIndexFixing(ONIndex3M,I258,TRUE,_xll.ohTrigger(RecalcTrigger,Trigger3M)),NA())</f>
        <v>-3.5312738641213315E-3</v>
      </c>
      <c r="O258" s="159">
        <f>IFERROR(_xll.qlIndexFixing(ONIndex6M,I258,TRUE,_xll.ohTrigger(RecalcTrigger,Trigger6M)),NA())</f>
        <v>-2.6354999615874064E-3</v>
      </c>
    </row>
    <row r="259" spans="2:15" x14ac:dyDescent="0.2">
      <c r="B259" s="39" t="s">
        <v>17</v>
      </c>
      <c r="D259" s="42">
        <f>_xll.qlCalendarAdvance(Calendar,$D258,B259,"f",FALSE)</f>
        <v>42709</v>
      </c>
      <c r="E259" s="153">
        <f>_xll.qlInterestRateIndexValueDate(IndexON,D259)</f>
        <v>42710</v>
      </c>
      <c r="F259" s="168">
        <f>IFERROR(_xll.qlIndexFixing(IndexON,D259,TRUE,_xll.ohTrigger(RecalcTrigger,TriggerON)),NA())</f>
        <v>-4.6416722100728336E-3</v>
      </c>
      <c r="H259" s="42">
        <f>_xll.qlCalendarAdvance(Calendar,$H258,B259,"f",FALSE)</f>
        <v>42706</v>
      </c>
      <c r="I259" s="153">
        <f>_xll.qlInterestRateIndexValueDate(Index1M,$H259)</f>
        <v>42710</v>
      </c>
      <c r="J259" s="158">
        <f>IFERROR(_xll.qlIndexFixing(Index1M,$H259,TRUE,_xll.ohTrigger(RecalcTrigger,Trigger1M)),NA())</f>
        <v>-4.4516213420298101E-3</v>
      </c>
      <c r="K259" s="44">
        <f>IFERROR(_xll.qlIndexFixing(Index3M,H259,TRUE,_xll.ohTrigger(RecalcTrigger,Trigger3M)),NA())</f>
        <v>-3.2241652080653438E-3</v>
      </c>
      <c r="L259" s="44">
        <f>IFERROR(_xll.qlIndexFixing(Index6M,$H259,TRUE,_xll.ohTrigger(RecalcTrigger,Trigger6M)),NA())</f>
        <v>-1.859946857339154E-3</v>
      </c>
      <c r="M259" s="158">
        <f>IFERROR(_xll.qlIndexFixing(ONIndex1M,I259,TRUE,_xll.ohTrigger(RecalcTrigger,Trigger1M)),NA())</f>
        <v>-4.5465942809030935E-3</v>
      </c>
      <c r="N259" s="44">
        <f>IFERROR(_xll.qlIndexFixing(ONIndex3M,I259,TRUE,_xll.ohTrigger(RecalcTrigger,Trigger3M)),NA())</f>
        <v>-3.5255224016150777E-3</v>
      </c>
      <c r="O259" s="159">
        <f>IFERROR(_xll.qlIndexFixing(ONIndex6M,I259,TRUE,_xll.ohTrigger(RecalcTrigger,Trigger6M)),NA())</f>
        <v>-2.6280382329524343E-3</v>
      </c>
    </row>
    <row r="260" spans="2:15" x14ac:dyDescent="0.2">
      <c r="B260" s="39" t="s">
        <v>17</v>
      </c>
      <c r="D260" s="42">
        <f>_xll.qlCalendarAdvance(Calendar,$D259,B260,"f",FALSE)</f>
        <v>42710</v>
      </c>
      <c r="E260" s="153">
        <f>_xll.qlInterestRateIndexValueDate(IndexON,D260)</f>
        <v>42711</v>
      </c>
      <c r="F260" s="168">
        <f>IFERROR(_xll.qlIndexFixing(IndexON,D260,TRUE,_xll.ohTrigger(RecalcTrigger,TriggerON)),NA())</f>
        <v>-4.6326340212354822E-3</v>
      </c>
      <c r="H260" s="42">
        <f>_xll.qlCalendarAdvance(Calendar,$H259,B260,"f",FALSE)</f>
        <v>42709</v>
      </c>
      <c r="I260" s="153">
        <f>_xll.qlInterestRateIndexValueDate(Index1M,$H260)</f>
        <v>42711</v>
      </c>
      <c r="J260" s="158">
        <f>IFERROR(_xll.qlIndexFixing(Index1M,$H260,TRUE,_xll.ohTrigger(RecalcTrigger,Trigger1M)),NA())</f>
        <v>-4.4484233250936941E-3</v>
      </c>
      <c r="K260" s="44">
        <f>IFERROR(_xll.qlIndexFixing(Index3M,H260,TRUE,_xll.ohTrigger(RecalcTrigger,Trigger3M)),NA())</f>
        <v>-3.216284081609011E-3</v>
      </c>
      <c r="L260" s="44">
        <f>IFERROR(_xll.qlIndexFixing(Index6M,$H260,TRUE,_xll.ohTrigger(RecalcTrigger,Trigger6M)),NA())</f>
        <v>-1.8507029459505007E-3</v>
      </c>
      <c r="M260" s="158">
        <f>IFERROR(_xll.qlIndexFixing(ONIndex1M,I260,TRUE,_xll.ohTrigger(RecalcTrigger,Trigger1M)),NA())</f>
        <v>-4.534012810504251E-3</v>
      </c>
      <c r="N260" s="44">
        <f>IFERROR(_xll.qlIndexFixing(ONIndex3M,I260,TRUE,_xll.ohTrigger(RecalcTrigger,Trigger3M)),NA())</f>
        <v>-3.5139332166300719E-3</v>
      </c>
      <c r="O260" s="159">
        <f>IFERROR(_xll.qlIndexFixing(ONIndex6M,I260,TRUE,_xll.ohTrigger(RecalcTrigger,Trigger6M)),NA())</f>
        <v>-2.6130291120862736E-3</v>
      </c>
    </row>
    <row r="261" spans="2:15" x14ac:dyDescent="0.2">
      <c r="B261" s="39" t="s">
        <v>17</v>
      </c>
      <c r="D261" s="42">
        <f>_xll.qlCalendarAdvance(Calendar,$D260,B261,"f",FALSE)</f>
        <v>42711</v>
      </c>
      <c r="E261" s="153">
        <f>_xll.qlInterestRateIndexValueDate(IndexON,D261)</f>
        <v>42712</v>
      </c>
      <c r="F261" s="168">
        <f>IFERROR(_xll.qlIndexFixing(IndexON,D261,TRUE,_xll.ohTrigger(RecalcTrigger,TriggerON)),NA())</f>
        <v>-4.6235857622933807E-3</v>
      </c>
      <c r="H261" s="42">
        <f>_xll.qlCalendarAdvance(Calendar,$H260,B261,"f",FALSE)</f>
        <v>42710</v>
      </c>
      <c r="I261" s="153">
        <f>_xll.qlInterestRateIndexValueDate(Index1M,$H261)</f>
        <v>42712</v>
      </c>
      <c r="J261" s="158">
        <f>IFERROR(_xll.qlIndexFixing(Index1M,$H261,TRUE,_xll.ohTrigger(RecalcTrigger,Trigger1M)),NA())</f>
        <v>-4.445217253369188E-3</v>
      </c>
      <c r="K261" s="44">
        <f>IFERROR(_xll.qlIndexFixing(Index3M,H261,TRUE,_xll.ohTrigger(RecalcTrigger,Trigger3M)),NA())</f>
        <v>-3.2083485208063145E-3</v>
      </c>
      <c r="L261" s="44">
        <f>IFERROR(_xll.qlIndexFixing(Index6M,$H261,TRUE,_xll.ohTrigger(RecalcTrigger,Trigger6M)),NA())</f>
        <v>-1.8414390009358805E-3</v>
      </c>
      <c r="M261" s="158">
        <f>IFERROR(_xll.qlIndexFixing(ONIndex1M,I261,TRUE,_xll.ohTrigger(RecalcTrigger,Trigger1M)),NA())</f>
        <v>-4.5214657752268295E-3</v>
      </c>
      <c r="N261" s="44">
        <f>IFERROR(_xll.qlIndexFixing(ONIndex3M,I261,TRUE,_xll.ohTrigger(RecalcTrigger,Trigger3M)),NA())</f>
        <v>-3.5023606709616573E-3</v>
      </c>
      <c r="O261" s="159">
        <f>IFERROR(_xll.qlIndexFixing(ONIndex6M,I261,TRUE,_xll.ohTrigger(RecalcTrigger,Trigger6M)),NA())</f>
        <v>-2.5979912277884765E-3</v>
      </c>
    </row>
    <row r="262" spans="2:15" x14ac:dyDescent="0.2">
      <c r="B262" s="39" t="s">
        <v>17</v>
      </c>
      <c r="D262" s="42">
        <f>_xll.qlCalendarAdvance(Calendar,$D261,B262,"f",FALSE)</f>
        <v>42712</v>
      </c>
      <c r="E262" s="153">
        <f>_xll.qlInterestRateIndexValueDate(IndexON,D262)</f>
        <v>42713</v>
      </c>
      <c r="F262" s="168">
        <f>IFERROR(_xll.qlIndexFixing(IndexON,D262,TRUE,_xll.ohTrigger(RecalcTrigger,TriggerON)),NA())</f>
        <v>-4.6053967596559886E-3</v>
      </c>
      <c r="H262" s="42">
        <f>_xll.qlCalendarAdvance(Calendar,$H261,B262,"f",FALSE)</f>
        <v>42711</v>
      </c>
      <c r="I262" s="153">
        <f>_xll.qlInterestRateIndexValueDate(Index1M,$H262)</f>
        <v>42713</v>
      </c>
      <c r="J262" s="158">
        <f>IFERROR(_xll.qlIndexFixing(Index1M,$H262,TRUE,_xll.ohTrigger(RecalcTrigger,Trigger1M)),NA())</f>
        <v>-4.4420031266366412E-3</v>
      </c>
      <c r="K262" s="44">
        <f>IFERROR(_xll.qlIndexFixing(Index3M,H262,TRUE,_xll.ohTrigger(RecalcTrigger,Trigger3M)),NA())</f>
        <v>-3.2003580142356824E-3</v>
      </c>
      <c r="L262" s="44">
        <f>IFERROR(_xll.qlIndexFixing(Index6M,$H262,TRUE,_xll.ohTrigger(RecalcTrigger,Trigger6M)),NA())</f>
        <v>-1.8321550220120036E-3</v>
      </c>
      <c r="M262" s="158">
        <f>IFERROR(_xll.qlIndexFixing(ONIndex1M,I262,TRUE,_xll.ohTrigger(RecalcTrigger,Trigger1M)),NA())</f>
        <v>-4.5151238181873055E-3</v>
      </c>
      <c r="N262" s="44">
        <f>IFERROR(_xll.qlIndexFixing(ONIndex3M,I262,TRUE,_xll.ohTrigger(RecalcTrigger,Trigger3M)),NA())</f>
        <v>-3.4965312680812488E-3</v>
      </c>
      <c r="O262" s="159">
        <f>IFERROR(_xll.qlIndexFixing(ONIndex6M,I262,TRUE,_xll.ohTrigger(RecalcTrigger,Trigger6M)),NA())</f>
        <v>-2.5904294539014217E-3</v>
      </c>
    </row>
    <row r="263" spans="2:15" x14ac:dyDescent="0.2">
      <c r="B263" s="39" t="s">
        <v>17</v>
      </c>
      <c r="D263" s="42">
        <f>_xll.qlCalendarAdvance(Calendar,$D262,B263,"f",FALSE)</f>
        <v>42713</v>
      </c>
      <c r="E263" s="153">
        <f>_xll.qlInterestRateIndexValueDate(IndexON,D263)</f>
        <v>42716</v>
      </c>
      <c r="F263" s="168">
        <f>IFERROR(_xll.qlIndexFixing(IndexON,D263,TRUE,_xll.ohTrigger(RecalcTrigger,TriggerON)),NA())</f>
        <v>-4.5872920234391046E-3</v>
      </c>
      <c r="H263" s="42">
        <f>_xll.qlCalendarAdvance(Calendar,$H262,B263,"f",FALSE)</f>
        <v>42712</v>
      </c>
      <c r="I263" s="153">
        <f>_xll.qlInterestRateIndexValueDate(Index1M,$H263)</f>
        <v>42716</v>
      </c>
      <c r="J263" s="158">
        <f>IFERROR(_xll.qlIndexFixing(Index1M,$H263,TRUE,_xll.ohTrigger(RecalcTrigger,Trigger1M)),NA())</f>
        <v>-4.4220512684168788E-3</v>
      </c>
      <c r="K263" s="44">
        <f>IFERROR(_xll.qlIndexFixing(Index3M,H263,TRUE,_xll.ohTrigger(RecalcTrigger,Trigger3M)),NA())</f>
        <v>-3.1714819131360202E-3</v>
      </c>
      <c r="L263" s="44">
        <f>IFERROR(_xll.qlIndexFixing(Index6M,$H263,TRUE,_xll.ohTrigger(RecalcTrigger,Trigger6M)),NA())</f>
        <v>-1.8041828789688425E-3</v>
      </c>
      <c r="M263" s="158">
        <f>IFERROR(_xll.qlIndexFixing(ONIndex1M,I263,TRUE,_xll.ohTrigger(RecalcTrigger,Trigger1M)),NA())</f>
        <v>-4.5087579288116686E-3</v>
      </c>
      <c r="N263" s="44">
        <f>IFERROR(_xll.qlIndexFixing(ONIndex3M,I263,TRUE,_xll.ohTrigger(RecalcTrigger,Trigger3M)),NA())</f>
        <v>-3.4906862771499902E-3</v>
      </c>
      <c r="O263" s="159">
        <f>IFERROR(_xll.qlIndexFixing(ONIndex6M,I263,TRUE,_xll.ohTrigger(RecalcTrigger,Trigger6M)),NA())</f>
        <v>-2.5828476710998416E-3</v>
      </c>
    </row>
    <row r="264" spans="2:15" x14ac:dyDescent="0.2">
      <c r="B264" s="39" t="s">
        <v>17</v>
      </c>
      <c r="D264" s="42">
        <f>_xll.qlCalendarAdvance(Calendar,$D263,B264,"f",FALSE)</f>
        <v>42716</v>
      </c>
      <c r="E264" s="153">
        <f>_xll.qlInterestRateIndexValueDate(IndexON,D264)</f>
        <v>42717</v>
      </c>
      <c r="F264" s="168">
        <f>IFERROR(_xll.qlIndexFixing(IndexON,D264,TRUE,_xll.ohTrigger(RecalcTrigger,TriggerON)),NA())</f>
        <v>-4.5781934130539881E-3</v>
      </c>
      <c r="H264" s="42">
        <f>_xll.qlCalendarAdvance(Calendar,$H263,B264,"f",FALSE)</f>
        <v>42713</v>
      </c>
      <c r="I264" s="153">
        <f>_xll.qlInterestRateIndexValueDate(Index1M,$H264)</f>
        <v>42717</v>
      </c>
      <c r="J264" s="158">
        <f>IFERROR(_xll.qlIndexFixing(Index1M,$H264,TRUE,_xll.ohTrigger(RecalcTrigger,Trigger1M)),NA())</f>
        <v>-4.4153527946837684E-3</v>
      </c>
      <c r="K264" s="44">
        <f>IFERROR(_xll.qlIndexFixing(Index3M,H264,TRUE,_xll.ohTrigger(RecalcTrigger,Trigger3M)),NA())</f>
        <v>-3.1678363016749422E-3</v>
      </c>
      <c r="L264" s="44">
        <f>IFERROR(_xll.qlIndexFixing(Index6M,$H264,TRUE,_xll.ohTrigger(RecalcTrigger,Trigger6M)),NA())</f>
        <v>-1.7948187615864589E-3</v>
      </c>
      <c r="M264" s="158">
        <f>IFERROR(_xll.qlIndexFixing(ONIndex1M,I264,TRUE,_xll.ohTrigger(RecalcTrigger,Trigger1M)),NA())</f>
        <v>-4.502368107259791E-3</v>
      </c>
      <c r="N264" s="44">
        <f>IFERROR(_xll.qlIndexFixing(ONIndex3M,I264,TRUE,_xll.ohTrigger(RecalcTrigger,Trigger3M)),NA())</f>
        <v>-3.4848256980879455E-3</v>
      </c>
      <c r="O264" s="159">
        <f>IFERROR(_xll.qlIndexFixing(ONIndex6M,I264,TRUE,_xll.ohTrigger(RecalcTrigger,Trigger6M)),NA())</f>
        <v>-2.5752458791838961E-3</v>
      </c>
    </row>
    <row r="265" spans="2:15" x14ac:dyDescent="0.2">
      <c r="B265" s="39" t="s">
        <v>17</v>
      </c>
      <c r="D265" s="42">
        <f>_xll.qlCalendarAdvance(Calendar,$D264,B265,"f",FALSE)</f>
        <v>42717</v>
      </c>
      <c r="E265" s="153">
        <f>_xll.qlInterestRateIndexValueDate(IndexON,D265)</f>
        <v>42718</v>
      </c>
      <c r="F265" s="168">
        <f>IFERROR(_xll.qlIndexFixing(IndexON,D265,TRUE,_xll.ohTrigger(RecalcTrigger,TriggerON)),NA())</f>
        <v>-4.5690847324442174E-3</v>
      </c>
      <c r="H265" s="42">
        <f>_xll.qlCalendarAdvance(Calendar,$H264,B265,"f",FALSE)</f>
        <v>42716</v>
      </c>
      <c r="I265" s="153">
        <f>_xll.qlInterestRateIndexValueDate(Index1M,$H265)</f>
        <v>42718</v>
      </c>
      <c r="J265" s="158">
        <f>IFERROR(_xll.qlIndexFixing(Index1M,$H265,TRUE,_xll.ohTrigger(RecalcTrigger,Trigger1M)),NA())</f>
        <v>-4.4017026470146514E-3</v>
      </c>
      <c r="K265" s="44">
        <f>IFERROR(_xll.qlIndexFixing(Index3M,H265,TRUE,_xll.ohTrigger(RecalcTrigger,Trigger3M)),NA())</f>
        <v>-3.1595633947527624E-3</v>
      </c>
      <c r="L265" s="44">
        <f>IFERROR(_xll.qlIndexFixing(Index6M,$H265,TRUE,_xll.ohTrigger(RecalcTrigger,Trigger6M)),NA())</f>
        <v>-1.7854346088799066E-3</v>
      </c>
      <c r="M265" s="158">
        <f>IFERROR(_xll.qlIndexFixing(ONIndex1M,I265,TRUE,_xll.ohTrigger(RecalcTrigger,Trigger1M)),NA())</f>
        <v>-4.4894527020478137E-3</v>
      </c>
      <c r="N265" s="44">
        <f>IFERROR(_xll.qlIndexFixing(ONIndex3M,I265,TRUE,_xll.ohTrigger(RecalcTrigger,Trigger3M)),NA())</f>
        <v>-3.4730190741028011E-3</v>
      </c>
      <c r="O265" s="159">
        <f>IFERROR(_xll.qlIndexFixing(ONIndex6M,I265,TRUE,_xll.ohTrigger(RecalcTrigger,Trigger6M)),NA())</f>
        <v>-2.5599573945589427E-3</v>
      </c>
    </row>
    <row r="266" spans="2:15" x14ac:dyDescent="0.2">
      <c r="B266" s="39" t="s">
        <v>17</v>
      </c>
      <c r="D266" s="42">
        <f>_xll.qlCalendarAdvance(Calendar,$D265,B266,"f",FALSE)</f>
        <v>42718</v>
      </c>
      <c r="E266" s="153">
        <f>_xll.qlInterestRateIndexValueDate(IndexON,D266)</f>
        <v>42719</v>
      </c>
      <c r="F266" s="168">
        <f>IFERROR(_xll.qlIndexFixing(IndexON,D266,TRUE,_xll.ohTrigger(RecalcTrigger,TriggerON)),NA())</f>
        <v>-4.5599659815298565E-3</v>
      </c>
      <c r="H266" s="42">
        <f>_xll.qlCalendarAdvance(Calendar,$H265,B266,"f",FALSE)</f>
        <v>42717</v>
      </c>
      <c r="I266" s="153">
        <f>_xll.qlInterestRateIndexValueDate(Index1M,$H266)</f>
        <v>42719</v>
      </c>
      <c r="J266" s="158">
        <f>IFERROR(_xll.qlIndexFixing(Index1M,$H266,TRUE,_xll.ohTrigger(RecalcTrigger,Trigger1M)),NA())</f>
        <v>-4.3984122566158301E-3</v>
      </c>
      <c r="K266" s="44">
        <f>IFERROR(_xll.qlIndexFixing(Index3M,H266,TRUE,_xll.ohTrigger(RecalcTrigger,Trigger3M)),NA())</f>
        <v>-3.151232473411536E-3</v>
      </c>
      <c r="L266" s="44">
        <f>IFERROR(_xll.qlIndexFixing(Index6M,$H266,TRUE,_xll.ohTrigger(RecalcTrigger,Trigger6M)),NA())</f>
        <v>-1.7760304205639188E-3</v>
      </c>
      <c r="M266" s="158">
        <f>IFERROR(_xll.qlIndexFixing(ONIndex1M,I266,TRUE,_xll.ohTrigger(RecalcTrigger,Trigger1M)),NA())</f>
        <v>-4.4765694981308002E-3</v>
      </c>
      <c r="N266" s="44">
        <f>IFERROR(_xll.qlIndexFixing(ONIndex3M,I266,TRUE,_xll.ohTrigger(RecalcTrigger,Trigger3M)),NA())</f>
        <v>-3.4612275011314253E-3</v>
      </c>
      <c r="O266" s="159">
        <f>IFERROR(_xll.qlIndexFixing(ONIndex6M,I266,TRUE,_xll.ohTrigger(RecalcTrigger,Trigger6M)),NA())</f>
        <v>-2.544638621215789E-3</v>
      </c>
    </row>
    <row r="267" spans="2:15" x14ac:dyDescent="0.2">
      <c r="B267" s="39" t="s">
        <v>17</v>
      </c>
      <c r="D267" s="42">
        <f>_xll.qlCalendarAdvance(Calendar,$D266,B267,"f",FALSE)</f>
        <v>42719</v>
      </c>
      <c r="E267" s="153">
        <f>_xll.qlInterestRateIndexValueDate(IndexON,D267)</f>
        <v>42720</v>
      </c>
      <c r="F267" s="168">
        <f>IFERROR(_xll.qlIndexFixing(IndexON,D267,TRUE,_xll.ohTrigger(RecalcTrigger,TriggerON)),NA())</f>
        <v>-4.5416376152385141E-3</v>
      </c>
      <c r="H267" s="42">
        <f>_xll.qlCalendarAdvance(Calendar,$H266,B267,"f",FALSE)</f>
        <v>42718</v>
      </c>
      <c r="I267" s="153">
        <f>_xll.qlInterestRateIndexValueDate(Index1M,$H267)</f>
        <v>42720</v>
      </c>
      <c r="J267" s="158">
        <f>IFERROR(_xll.qlIndexFixing(Index1M,$H267,TRUE,_xll.ohTrigger(RecalcTrigger,Trigger1M)),NA())</f>
        <v>-4.3951138099130836E-3</v>
      </c>
      <c r="K267" s="44">
        <f>IFERROR(_xll.qlIndexFixing(Index3M,H267,TRUE,_xll.ohTrigger(RecalcTrigger,Trigger3M)),NA())</f>
        <v>-3.1428430261852824E-3</v>
      </c>
      <c r="L267" s="44">
        <f>IFERROR(_xll.qlIndexFixing(Index6M,$H267,TRUE,_xll.ohTrigger(RecalcTrigger,Trigger6M)),NA())</f>
        <v>-1.7666061963527904E-3</v>
      </c>
      <c r="M267" s="158">
        <f>IFERROR(_xll.qlIndexFixing(ONIndex1M,I267,TRUE,_xll.ohTrigger(RecalcTrigger,Trigger1M)),NA())</f>
        <v>-4.4700600152580705E-3</v>
      </c>
      <c r="N267" s="44">
        <f>IFERROR(_xll.qlIndexFixing(ONIndex3M,I267,TRUE,_xll.ohTrigger(RecalcTrigger,Trigger3M)),NA())</f>
        <v>-3.4552889817351939E-3</v>
      </c>
      <c r="O267" s="159">
        <f>IFERROR(_xll.qlIndexFixing(ONIndex6M,I267,TRUE,_xll.ohTrigger(RecalcTrigger,Trigger6M)),NA())</f>
        <v>-2.5369367840877288E-3</v>
      </c>
    </row>
    <row r="268" spans="2:15" x14ac:dyDescent="0.2">
      <c r="B268" s="39" t="s">
        <v>17</v>
      </c>
      <c r="D268" s="42">
        <f>_xll.qlCalendarAdvance(Calendar,$D267,B268,"f",FALSE)</f>
        <v>42720</v>
      </c>
      <c r="E268" s="153">
        <f>_xll.qlInterestRateIndexValueDate(IndexON,D268)</f>
        <v>42723</v>
      </c>
      <c r="F268" s="168">
        <f>IFERROR(_xll.qlIndexFixing(IndexON,D268,TRUE,_xll.ohTrigger(RecalcTrigger,TriggerON)),NA())</f>
        <v>-4.5233902752261912E-3</v>
      </c>
      <c r="H268" s="42">
        <f>_xll.qlCalendarAdvance(Calendar,$H267,B268,"f",FALSE)</f>
        <v>42719</v>
      </c>
      <c r="I268" s="153">
        <f>_xll.qlInterestRateIndexValueDate(Index1M,$H268)</f>
        <v>42723</v>
      </c>
      <c r="J268" s="158">
        <f>IFERROR(_xll.qlIndexFixing(Index1M,$H268,TRUE,_xll.ohTrigger(RecalcTrigger,Trigger1M)),NA())</f>
        <v>-4.3746594789176758E-3</v>
      </c>
      <c r="K268" s="44">
        <f>IFERROR(_xll.qlIndexFixing(Index3M,H268,TRUE,_xll.ohTrigger(RecalcTrigger,Trigger3M)),NA())</f>
        <v>-3.1125342299933678E-3</v>
      </c>
      <c r="L268" s="44">
        <f>IFERROR(_xll.qlIndexFixing(Index6M,$H268,TRUE,_xll.ohTrigger(RecalcTrigger,Trigger6M)),NA())</f>
        <v>-1.7382133054868929E-3</v>
      </c>
      <c r="M268" s="158">
        <f>IFERROR(_xll.qlIndexFixing(ONIndex1M,I268,TRUE,_xll.ohTrigger(RecalcTrigger,Trigger1M)),NA())</f>
        <v>-4.4635265998893559E-3</v>
      </c>
      <c r="N268" s="44">
        <f>IFERROR(_xll.qlIndexFixing(ONIndex3M,I268,TRUE,_xll.ohTrigger(RecalcTrigger,Trigger3M)),NA())</f>
        <v>-3.4493272017055432E-3</v>
      </c>
      <c r="O268" s="159">
        <f>IFERROR(_xll.qlIndexFixing(ONIndex6M,I268,TRUE,_xll.ohTrigger(RecalcTrigger,Trigger6M)),NA())</f>
        <v>-2.5292149379652074E-3</v>
      </c>
    </row>
    <row r="269" spans="2:15" x14ac:dyDescent="0.2">
      <c r="B269" s="39" t="s">
        <v>17</v>
      </c>
      <c r="D269" s="42">
        <f>_xll.qlCalendarAdvance(Calendar,$D268,B269,"f",FALSE)</f>
        <v>42723</v>
      </c>
      <c r="E269" s="153">
        <f>_xll.qlInterestRateIndexValueDate(IndexON,D269)</f>
        <v>42724</v>
      </c>
      <c r="F269" s="168">
        <f>IFERROR(_xll.qlIndexFixing(IndexON,D269,TRUE,_xll.ohTrigger(RecalcTrigger,TriggerON)),NA())</f>
        <v>-4.5142211729887194E-3</v>
      </c>
      <c r="H269" s="42">
        <f>_xll.qlCalendarAdvance(Calendar,$H268,B269,"f",FALSE)</f>
        <v>42720</v>
      </c>
      <c r="I269" s="153">
        <f>_xll.qlInterestRateIndexValueDate(Index1M,$H269)</f>
        <v>42724</v>
      </c>
      <c r="J269" s="158">
        <f>IFERROR(_xll.qlIndexFixing(Index1M,$H269,TRUE,_xll.ohTrigger(RecalcTrigger,Trigger1M)),NA())</f>
        <v>-4.3677935136722922E-3</v>
      </c>
      <c r="K269" s="44">
        <f>IFERROR(_xll.qlIndexFixing(Index3M,H269,TRUE,_xll.ohTrigger(RecalcTrigger,Trigger3M)),NA())</f>
        <v>-3.1086897488763476E-3</v>
      </c>
      <c r="L269" s="44">
        <f>IFERROR(_xll.qlIndexFixing(Index6M,$H269,TRUE,_xll.ohTrigger(RecalcTrigger,Trigger6M)),NA())</f>
        <v>-1.7287089348289226E-3</v>
      </c>
      <c r="M269" s="158">
        <f>IFERROR(_xll.qlIndexFixing(ONIndex1M,I269,TRUE,_xll.ohTrigger(RecalcTrigger,Trigger1M)),NA())</f>
        <v>-4.4569692524643045E-3</v>
      </c>
      <c r="N269" s="44">
        <f>IFERROR(_xll.qlIndexFixing(ONIndex3M,I269,TRUE,_xll.ohTrigger(RecalcTrigger,Trigger3M)),NA())</f>
        <v>-3.4433114711118762E-3</v>
      </c>
      <c r="O269" s="159">
        <f>IFERROR(_xll.qlIndexFixing(ONIndex6M,I269,TRUE,_xll.ohTrigger(RecalcTrigger,Trigger6M)),NA())</f>
        <v>-2.5214730828881926E-3</v>
      </c>
    </row>
    <row r="270" spans="2:15" x14ac:dyDescent="0.2">
      <c r="B270" s="39" t="s">
        <v>17</v>
      </c>
      <c r="D270" s="42">
        <f>_xll.qlCalendarAdvance(Calendar,$D269,B270,"f",FALSE)</f>
        <v>42724</v>
      </c>
      <c r="E270" s="153">
        <f>_xll.qlInterestRateIndexValueDate(IndexON,D270)</f>
        <v>42725</v>
      </c>
      <c r="F270" s="168">
        <f>IFERROR(_xll.qlIndexFixing(IndexON,D270,TRUE,_xll.ohTrigger(RecalcTrigger,TriggerON)),NA())</f>
        <v>-4.5050420004066893E-3</v>
      </c>
      <c r="H270" s="42">
        <f>_xll.qlCalendarAdvance(Calendar,$H269,B270,"f",FALSE)</f>
        <v>42723</v>
      </c>
      <c r="I270" s="153">
        <f>_xll.qlInterestRateIndexValueDate(Index1M,$H270)</f>
        <v>42725</v>
      </c>
      <c r="J270" s="158">
        <f>IFERROR(_xll.qlIndexFixing(Index1M,$H270,TRUE,_xll.ohTrigger(RecalcTrigger,Trigger1M)),NA())</f>
        <v>-4.3538095466248584E-3</v>
      </c>
      <c r="K270" s="44">
        <f>IFERROR(_xll.qlIndexFixing(Index3M,H270,TRUE,_xll.ohTrigger(RecalcTrigger,Trigger3M)),NA())</f>
        <v>-3.0999999999994365E-3</v>
      </c>
      <c r="L270" s="44">
        <f>IFERROR(_xll.qlIndexFixing(Index6M,$H270,TRUE,_xll.ohTrigger(RecalcTrigger,Trigger6M)),NA())</f>
        <v>-1.7191845268387193E-3</v>
      </c>
      <c r="M270" s="158">
        <f>IFERROR(_xll.qlIndexFixing(ONIndex1M,I270,TRUE,_xll.ohTrigger(RecalcTrigger,Trigger1M)),NA())</f>
        <v>-4.4403740661791424E-3</v>
      </c>
      <c r="N270" s="44">
        <f>IFERROR(_xll.qlIndexFixing(ONIndex3M,I270,TRUE,_xll.ohTrigger(RecalcTrigger,Trigger3M)),NA())</f>
        <v>-3.4279150674099146E-3</v>
      </c>
      <c r="O270" s="159">
        <f>IFERROR(_xll.qlIndexFixing(ONIndex6M,I270,TRUE,_xll.ohTrigger(RecalcTrigger,Trigger6M)),NA())</f>
        <v>-2.5019923162183932E-3</v>
      </c>
    </row>
    <row r="271" spans="2:15" x14ac:dyDescent="0.2">
      <c r="B271" s="39" t="s">
        <v>17</v>
      </c>
      <c r="D271" s="42">
        <f>_xll.qlCalendarAdvance(Calendar,$D270,B271,"f",FALSE)</f>
        <v>42725</v>
      </c>
      <c r="E271" s="153">
        <f>_xll.qlInterestRateIndexValueDate(IndexON,D271)</f>
        <v>42726</v>
      </c>
      <c r="F271" s="168">
        <f>IFERROR(_xll.qlIndexFixing(IndexON,D271,TRUE,_xll.ohTrigger(RecalcTrigger,TriggerON)),NA())</f>
        <v>-4.4958527576000051E-3</v>
      </c>
      <c r="H271" s="42">
        <f>_xll.qlCalendarAdvance(Calendar,$H270,B271,"f",FALSE)</f>
        <v>42724</v>
      </c>
      <c r="I271" s="153">
        <f>_xll.qlInterestRateIndexValueDate(Index1M,$H271)</f>
        <v>42726</v>
      </c>
      <c r="J271" s="158">
        <f>IFERROR(_xll.qlIndexFixing(Index1M,$H271,TRUE,_xll.ohTrigger(RecalcTrigger,Trigger1M)),NA())</f>
        <v>-4.3504348283818217E-3</v>
      </c>
      <c r="K271" s="44">
        <f>IFERROR(_xll.qlIndexFixing(Index3M,H271,TRUE,_xll.ohTrigger(RecalcTrigger,Trigger3M)),NA())</f>
        <v>-3.0912489258532183E-3</v>
      </c>
      <c r="L271" s="44">
        <f>IFERROR(_xll.qlIndexFixing(Index6M,$H271,TRUE,_xll.ohTrigger(RecalcTrigger,Trigger6M)),NA())</f>
        <v>-1.709640081227942E-3</v>
      </c>
      <c r="M271" s="158">
        <f>IFERROR(_xll.qlIndexFixing(ONIndex1M,I271,TRUE,_xll.ohTrigger(RecalcTrigger,Trigger1M)),NA())</f>
        <v>-4.4238235307370033E-3</v>
      </c>
      <c r="N271" s="44">
        <f>IFERROR(_xll.qlIndexFixing(ONIndex3M,I271,TRUE,_xll.ohTrigger(RecalcTrigger,Trigger3M)),NA())</f>
        <v>-3.412308472103831E-3</v>
      </c>
      <c r="O271" s="159">
        <f>IFERROR(_xll.qlIndexFixing(ONIndex6M,I271,TRUE,_xll.ohTrigger(RecalcTrigger,Trigger6M)),NA())</f>
        <v>-2.4824636713871584E-3</v>
      </c>
    </row>
    <row r="272" spans="2:15" x14ac:dyDescent="0.2">
      <c r="B272" s="39" t="s">
        <v>17</v>
      </c>
      <c r="D272" s="42">
        <f>_xll.qlCalendarAdvance(Calendar,$D271,B272,"f",FALSE)</f>
        <v>42726</v>
      </c>
      <c r="E272" s="153">
        <f>_xll.qlInterestRateIndexValueDate(IndexON,D272)</f>
        <v>42727</v>
      </c>
      <c r="F272" s="168">
        <f>IFERROR(_xll.qlIndexFixing(IndexON,D272,TRUE,_xll.ohTrigger(RecalcTrigger,TriggerON)),NA())</f>
        <v>-4.4727459408699932E-3</v>
      </c>
      <c r="H272" s="42">
        <f>_xll.qlCalendarAdvance(Calendar,$H271,B272,"f",FALSE)</f>
        <v>42725</v>
      </c>
      <c r="I272" s="153">
        <f>_xll.qlInterestRateIndexValueDate(Index1M,$H272)</f>
        <v>42727</v>
      </c>
      <c r="J272" s="158">
        <f>IFERROR(_xll.qlIndexFixing(Index1M,$H272,TRUE,_xll.ohTrigger(RecalcTrigger,Trigger1M)),NA())</f>
        <v>-4.3470520526036182E-3</v>
      </c>
      <c r="K272" s="44">
        <f>IFERROR(_xll.qlIndexFixing(Index3M,H272,TRUE,_xll.ohTrigger(RecalcTrigger,Trigger3M)),NA())</f>
        <v>-3.082437362702084E-3</v>
      </c>
      <c r="L272" s="44">
        <f>IFERROR(_xll.qlIndexFixing(Index6M,$H272,TRUE,_xll.ohTrigger(RecalcTrigger,Trigger6M)),NA())</f>
        <v>-1.684762338981966E-3</v>
      </c>
      <c r="M272" s="158">
        <f>IFERROR(_xll.qlIndexFixing(ONIndex1M,I272,TRUE,_xll.ohTrigger(RecalcTrigger,Trigger1M)),NA())</f>
        <v>-4.417122589575051E-3</v>
      </c>
      <c r="N272" s="44">
        <f>IFERROR(_xll.qlIndexFixing(ONIndex3M,I272,TRUE,_xll.ohTrigger(RecalcTrigger,Trigger3M)),NA())</f>
        <v>-3.4059230029903631E-3</v>
      </c>
      <c r="O272" s="159">
        <f>IFERROR(_xll.qlIndexFixing(ONIndex6M,I272,TRUE,_xll.ohTrigger(RecalcTrigger,Trigger6M)),NA())</f>
        <v>-2.4746017620236316E-3</v>
      </c>
    </row>
    <row r="273" spans="2:15" x14ac:dyDescent="0.2">
      <c r="B273" s="39" t="s">
        <v>17</v>
      </c>
      <c r="D273" s="42">
        <f>_xll.qlCalendarAdvance(Calendar,$D272,B273,"f",FALSE)</f>
        <v>42727</v>
      </c>
      <c r="E273" s="153">
        <f>_xll.qlInterestRateIndexValueDate(IndexON,D273)</f>
        <v>42731</v>
      </c>
      <c r="F273" s="168">
        <f>IFERROR(_xll.qlIndexFixing(IndexON,D273,TRUE,_xll.ohTrigger(RecalcTrigger,TriggerON)),NA())</f>
        <v>-4.4497554894773472E-3</v>
      </c>
      <c r="H273" s="42">
        <f>_xll.qlCalendarAdvance(Calendar,$H272,B273,"f",FALSE)</f>
        <v>42726</v>
      </c>
      <c r="I273" s="153">
        <f>_xll.qlInterestRateIndexValueDate(Index1M,$H273)</f>
        <v>42731</v>
      </c>
      <c r="J273" s="158">
        <f>IFERROR(_xll.qlIndexFixing(Index1M,$H273,TRUE,_xll.ohTrigger(RecalcTrigger,Trigger1M)),NA())</f>
        <v>-4.3190617837976595E-3</v>
      </c>
      <c r="K273" s="44">
        <f>IFERROR(_xll.qlIndexFixing(Index3M,H273,TRUE,_xll.ohTrigger(RecalcTrigger,Trigger3M)),NA())</f>
        <v>-3.0466083366587071E-3</v>
      </c>
      <c r="L273" s="44">
        <f>IFERROR(_xll.qlIndexFixing(Index6M,$H273,TRUE,_xll.ohTrigger(RecalcTrigger,Trigger6M)),NA())</f>
        <v>-1.6616172786869984E-3</v>
      </c>
      <c r="M273" s="158">
        <f>IFERROR(_xll.qlIndexFixing(ONIndex1M,I273,TRUE,_xll.ohTrigger(RecalcTrigger,Trigger1M)),NA())</f>
        <v>-4.4103977160769858E-3</v>
      </c>
      <c r="N273" s="44">
        <f>IFERROR(_xll.qlIndexFixing(ONIndex3M,I273,TRUE,_xll.ohTrigger(RecalcTrigger,Trigger3M)),NA())</f>
        <v>-3.3994759108901818E-3</v>
      </c>
      <c r="O273" s="159">
        <f>IFERROR(_xll.qlIndexFixing(ONIndex6M,I273,TRUE,_xll.ohTrigger(RecalcTrigger,Trigger6M)),NA())</f>
        <v>-2.4667198435057713E-3</v>
      </c>
    </row>
    <row r="274" spans="2:15" x14ac:dyDescent="0.2">
      <c r="B274" s="39" t="s">
        <v>17</v>
      </c>
      <c r="D274" s="42">
        <f>_xll.qlCalendarAdvance(Calendar,$D273,B274,"f",FALSE)</f>
        <v>42731</v>
      </c>
      <c r="E274" s="153">
        <f>_xll.qlInterestRateIndexValueDate(IndexON,D274)</f>
        <v>42732</v>
      </c>
      <c r="F274" s="168">
        <f>IFERROR(_xll.qlIndexFixing(IndexON,D274,TRUE,_xll.ohTrigger(RecalcTrigger,TriggerON)),NA())</f>
        <v>-4.4405058249230578E-3</v>
      </c>
      <c r="H274" s="42">
        <f>_xll.qlCalendarAdvance(Calendar,$H273,B274,"f",FALSE)</f>
        <v>42727</v>
      </c>
      <c r="I274" s="153">
        <f>_xll.qlInterestRateIndexValueDate(Index1M,$H274)</f>
        <v>42732</v>
      </c>
      <c r="J274" s="158">
        <f>IFERROR(_xll.qlIndexFixing(Index1M,$H274,TRUE,_xll.ohTrigger(RecalcTrigger,Trigger1M)),NA())</f>
        <v>-4.3047440084748546E-3</v>
      </c>
      <c r="K274" s="44">
        <f>IFERROR(_xll.qlIndexFixing(Index3M,H274,TRUE,_xll.ohTrigger(RecalcTrigger,Trigger3M)),NA())</f>
        <v>-3.0375109160059033E-3</v>
      </c>
      <c r="L274" s="44">
        <f>IFERROR(_xll.qlIndexFixing(Index6M,$H274,TRUE,_xll.ohTrigger(RecalcTrigger,Trigger6M)),NA())</f>
        <v>-1.6519526012398662E-3</v>
      </c>
      <c r="M274" s="158">
        <f>IFERROR(_xll.qlIndexFixing(ONIndex1M,I274,TRUE,_xll.ohTrigger(RecalcTrigger,Trigger1M)),NA())</f>
        <v>-4.3968144938766329E-3</v>
      </c>
      <c r="N274" s="44">
        <f>IFERROR(_xll.qlIndexFixing(ONIndex3M,I274,TRUE,_xll.ohTrigger(RecalcTrigger,Trigger3M)),NA())</f>
        <v>-3.3863444621218264E-3</v>
      </c>
      <c r="O274" s="159">
        <f>IFERROR(_xll.qlIndexFixing(ONIndex6M,I274,TRUE,_xll.ohTrigger(RecalcTrigger,Trigger6M)),NA())</f>
        <v>-2.4508726241023737E-3</v>
      </c>
    </row>
    <row r="275" spans="2:15" x14ac:dyDescent="0.2">
      <c r="B275" s="39" t="s">
        <v>17</v>
      </c>
      <c r="D275" s="42">
        <f>_xll.qlCalendarAdvance(Calendar,$D274,B275,"f",FALSE)</f>
        <v>42732</v>
      </c>
      <c r="E275" s="153">
        <f>_xll.qlInterestRateIndexValueDate(IndexON,D275)</f>
        <v>42733</v>
      </c>
      <c r="F275" s="168">
        <f>IFERROR(_xll.qlIndexFixing(IndexON,D275,TRUE,_xll.ohTrigger(RecalcTrigger,TriggerON)),NA())</f>
        <v>-4.4312460902240502E-3</v>
      </c>
      <c r="H275" s="42">
        <f>_xll.qlCalendarAdvance(Calendar,$H274,B275,"f",FALSE)</f>
        <v>42731</v>
      </c>
      <c r="I275" s="153">
        <f>_xll.qlInterestRateIndexValueDate(Index1M,$H275)</f>
        <v>42733</v>
      </c>
      <c r="J275" s="158">
        <f>IFERROR(_xll.qlIndexFixing(Index1M,$H275,TRUE,_xll.ohTrigger(RecalcTrigger,Trigger1M)),NA())</f>
        <v>-4.301284953657919E-3</v>
      </c>
      <c r="K275" s="44">
        <f>IFERROR(_xll.qlIndexFixing(Index3M,H275,TRUE,_xll.ohTrigger(RecalcTrigger,Trigger3M)),NA())</f>
        <v>-3.0283596414104608E-3</v>
      </c>
      <c r="L275" s="44">
        <f>IFERROR(_xll.qlIndexFixing(Index6M,$H275,TRUE,_xll.ohTrigger(RecalcTrigger,Trigger6M)),NA())</f>
        <v>-1.6422678841296182E-3</v>
      </c>
      <c r="M275" s="158">
        <f>IFERROR(_xll.qlIndexFixing(ONIndex1M,I275,TRUE,_xll.ohTrigger(RecalcTrigger,Trigger1M)),NA())</f>
        <v>-4.3832588992431809E-3</v>
      </c>
      <c r="N275" s="44">
        <f>IFERROR(_xll.qlIndexFixing(ONIndex3M,I275,TRUE,_xll.ohTrigger(RecalcTrigger,Trigger3M)),NA())</f>
        <v>-3.3730713114232813E-3</v>
      </c>
      <c r="O275" s="159">
        <f>IFERROR(_xll.qlIndexFixing(ONIndex6M,I275,TRUE,_xll.ohTrigger(RecalcTrigger,Trigger6M)),NA())</f>
        <v>-2.434992079130005E-3</v>
      </c>
    </row>
    <row r="276" spans="2:15" x14ac:dyDescent="0.2">
      <c r="B276" s="39" t="s">
        <v>17</v>
      </c>
      <c r="D276" s="42">
        <f>_xll.qlCalendarAdvance(Calendar,$D275,B276,"f",FALSE)</f>
        <v>42733</v>
      </c>
      <c r="E276" s="153">
        <f>_xll.qlInterestRateIndexValueDate(IndexON,D276)</f>
        <v>42734</v>
      </c>
      <c r="F276" s="168">
        <f>IFERROR(_xll.qlIndexFixing(IndexON,D276,TRUE,_xll.ohTrigger(RecalcTrigger,TriggerON)),NA())</f>
        <v>-4.4126389649301601E-3</v>
      </c>
      <c r="H276" s="42">
        <f>_xll.qlCalendarAdvance(Calendar,$H275,B276,"f",FALSE)</f>
        <v>42732</v>
      </c>
      <c r="I276" s="153">
        <f>_xll.qlInterestRateIndexValueDate(Index1M,$H276)</f>
        <v>42734</v>
      </c>
      <c r="J276" s="158">
        <f>IFERROR(_xll.qlIndexFixing(Index1M,$H276,TRUE,_xll.ohTrigger(RecalcTrigger,Trigger1M)),NA())</f>
        <v>-4.2941678321770094E-3</v>
      </c>
      <c r="K276" s="44">
        <f>IFERROR(_xll.qlIndexFixing(Index3M,H276,TRUE,_xll.ohTrigger(RecalcTrigger,Trigger3M)),NA())</f>
        <v>-3.0140814277125451E-3</v>
      </c>
      <c r="L276" s="44">
        <f>IFERROR(_xll.qlIndexFixing(Index6M,$H276,TRUE,_xll.ohTrigger(RecalcTrigger,Trigger6M)),NA())</f>
        <v>-1.6325631270624238E-3</v>
      </c>
      <c r="M276" s="158">
        <f>IFERROR(_xll.qlIndexFixing(ONIndex1M,I276,TRUE,_xll.ohTrigger(RecalcTrigger,Trigger1M)),NA())</f>
        <v>-4.3764143644242637E-3</v>
      </c>
      <c r="N276" s="44">
        <f>IFERROR(_xll.qlIndexFixing(ONIndex3M,I276,TRUE,_xll.ohTrigger(RecalcTrigger,Trigger3M)),NA())</f>
        <v>-3.3663161037500444E-3</v>
      </c>
      <c r="O276" s="159">
        <f>IFERROR(_xll.qlIndexFixing(ONIndex6M,I276,TRUE,_xll.ohTrigger(RecalcTrigger,Trigger6M)),NA())</f>
        <v>-2.4270101153600621E-3</v>
      </c>
    </row>
    <row r="277" spans="2:15" x14ac:dyDescent="0.2">
      <c r="B277" s="39" t="s">
        <v>17</v>
      </c>
      <c r="D277" s="42">
        <f>_xll.qlCalendarAdvance(Calendar,$D276,B277,"f",FALSE)</f>
        <v>42734</v>
      </c>
      <c r="E277" s="153">
        <f>_xll.qlInterestRateIndexValueDate(IndexON,D277)</f>
        <v>42737</v>
      </c>
      <c r="F277" s="168">
        <f>IFERROR(_xll.qlIndexFixing(IndexON,D277,TRUE,_xll.ohTrigger(RecalcTrigger,TriggerON)),NA())</f>
        <v>-4.394106448462054E-3</v>
      </c>
      <c r="H277" s="42">
        <f>_xll.qlCalendarAdvance(Calendar,$H276,B277,"f",FALSE)</f>
        <v>42733</v>
      </c>
      <c r="I277" s="153">
        <f>_xll.qlInterestRateIndexValueDate(Index1M,$H277)</f>
        <v>42737</v>
      </c>
      <c r="J277" s="158">
        <f>IFERROR(_xll.qlIndexFixing(Index1M,$H277,TRUE,_xll.ohTrigger(RecalcTrigger,Trigger1M)),NA())</f>
        <v>-4.2763585448514184E-3</v>
      </c>
      <c r="K277" s="44">
        <f>IFERROR(_xll.qlIndexFixing(Index3M,H277,TRUE,_xll.ohTrigger(RecalcTrigger,Trigger3M)),NA())</f>
        <v>-2.9861058426367908E-3</v>
      </c>
      <c r="L277" s="44">
        <f>IFERROR(_xll.qlIndexFixing(Index6M,$H277,TRUE,_xll.ohTrigger(RecalcTrigger,Trigger6M)),NA())</f>
        <v>-1.6033286131665772E-3</v>
      </c>
      <c r="M277" s="158">
        <f>IFERROR(_xll.qlIndexFixing(ONIndex1M,I277,TRUE,_xll.ohTrigger(RecalcTrigger,Trigger1M)),NA())</f>
        <v>-4.3695458971892975E-3</v>
      </c>
      <c r="N277" s="44">
        <f>IFERROR(_xll.qlIndexFixing(ONIndex3M,I277,TRUE,_xll.ohTrigger(RecalcTrigger,Trigger3M)),NA())</f>
        <v>-3.3594992730501261E-3</v>
      </c>
      <c r="O277" s="159">
        <f>IFERROR(_xll.qlIndexFixing(ONIndex6M,I277,TRUE,_xll.ohTrigger(RecalcTrigger,Trigger6M)),NA())</f>
        <v>-2.4190081425956578E-3</v>
      </c>
    </row>
    <row r="278" spans="2:15" x14ac:dyDescent="0.2">
      <c r="B278" s="39" t="s">
        <v>17</v>
      </c>
      <c r="D278" s="42">
        <f>_xll.qlCalendarAdvance(Calendar,$D277,B278,"f",FALSE)</f>
        <v>42737</v>
      </c>
      <c r="E278" s="153">
        <f>_xll.qlInterestRateIndexValueDate(IndexON,D278)</f>
        <v>42738</v>
      </c>
      <c r="F278" s="168">
        <f>IFERROR(_xll.qlIndexFixing(IndexON,D278,TRUE,_xll.ohTrigger(RecalcTrigger,TriggerON)),NA())</f>
        <v>-4.3847963622400954E-3</v>
      </c>
      <c r="H278" s="42">
        <f>_xll.qlCalendarAdvance(Calendar,$H277,B278,"f",FALSE)</f>
        <v>42734</v>
      </c>
      <c r="I278" s="153">
        <f>_xll.qlInterestRateIndexValueDate(Index1M,$H278)</f>
        <v>42738</v>
      </c>
      <c r="J278" s="158">
        <f>IFERROR(_xll.qlIndexFixing(Index1M,$H278,TRUE,_xll.ohTrigger(RecalcTrigger,Trigger1M)),NA())</f>
        <v>-4.2691575902961956E-3</v>
      </c>
      <c r="K278" s="44">
        <f>IFERROR(_xll.qlIndexFixing(Index3M,H278,TRUE,_xll.ohTrigger(RecalcTrigger,Trigger3M)),NA())</f>
        <v>-2.981834165036723E-3</v>
      </c>
      <c r="L278" s="44">
        <f>IFERROR(_xll.qlIndexFixing(Index6M,$H278,TRUE,_xll.ohTrigger(RecalcTrigger,Trigger6M)),NA())</f>
        <v>-1.5987446010835688E-3</v>
      </c>
      <c r="M278" s="158">
        <f>IFERROR(_xll.qlIndexFixing(ONIndex1M,I278,TRUE,_xll.ohTrigger(RecalcTrigger,Trigger1M)),NA())</f>
        <v>-4.3521761428844119E-3</v>
      </c>
      <c r="N278" s="44">
        <f>IFERROR(_xll.qlIndexFixing(ONIndex3M,I278,TRUE,_xll.ohTrigger(RecalcTrigger,Trigger3M)),NA())</f>
        <v>-3.3421025395263815E-3</v>
      </c>
      <c r="O278" s="159">
        <f>IFERROR(_xll.qlIndexFixing(ONIndex6M,I278,TRUE,_xll.ohTrigger(RecalcTrigger,Trigger6M)),NA())</f>
        <v>-2.3988791874529625E-3</v>
      </c>
    </row>
    <row r="279" spans="2:15" x14ac:dyDescent="0.2">
      <c r="B279" s="39" t="s">
        <v>17</v>
      </c>
      <c r="D279" s="42">
        <f>_xll.qlCalendarAdvance(Calendar,$D278,B279,"f",FALSE)</f>
        <v>42738</v>
      </c>
      <c r="E279" s="153">
        <f>_xll.qlInterestRateIndexValueDate(IndexON,D279)</f>
        <v>42739</v>
      </c>
      <c r="F279" s="168">
        <f>IFERROR(_xll.qlIndexFixing(IndexON,D279,TRUE,_xll.ohTrigger(RecalcTrigger,TriggerON)),NA())</f>
        <v>-4.3754762058734187E-3</v>
      </c>
      <c r="H279" s="42">
        <f>_xll.qlCalendarAdvance(Calendar,$H278,B279,"f",FALSE)</f>
        <v>42737</v>
      </c>
      <c r="I279" s="153">
        <f>_xll.qlInterestRateIndexValueDate(Index1M,$H279)</f>
        <v>42739</v>
      </c>
      <c r="J279" s="158">
        <f>IFERROR(_xll.qlIndexFixing(Index1M,$H279,TRUE,_xll.ohTrigger(RecalcTrigger,Trigger1M)),NA())</f>
        <v>-4.2545060167445666E-3</v>
      </c>
      <c r="K279" s="44">
        <f>IFERROR(_xll.qlIndexFixing(Index3M,H279,TRUE,_xll.ohTrigger(RecalcTrigger,Trigger3M)),NA())</f>
        <v>-2.9723829903507415E-3</v>
      </c>
      <c r="L279" s="44">
        <f>IFERROR(_xll.qlIndexFixing(Index6M,$H279,TRUE,_xll.ohTrigger(RecalcTrigger,Trigger6M)),NA())</f>
        <v>-1.5889496186681361E-3</v>
      </c>
      <c r="M279" s="158">
        <f>IFERROR(_xll.qlIndexFixing(ONIndex1M,I279,TRUE,_xll.ohTrigger(RecalcTrigger,Trigger1M)),NA())</f>
        <v>-4.3348445766921984E-3</v>
      </c>
      <c r="N279" s="44">
        <f>IFERROR(_xll.qlIndexFixing(ONIndex3M,I279,TRUE,_xll.ohTrigger(RecalcTrigger,Trigger3M)),NA())</f>
        <v>-3.3244907726714956E-3</v>
      </c>
      <c r="O279" s="159">
        <f>IFERROR(_xll.qlIndexFixing(ONIndex6M,I279,TRUE,_xll.ohTrigger(RecalcTrigger,Trigger6M)),NA())</f>
        <v>-2.3786981426976439E-3</v>
      </c>
    </row>
    <row r="280" spans="2:15" x14ac:dyDescent="0.2">
      <c r="B280" s="39" t="s">
        <v>17</v>
      </c>
      <c r="D280" s="42">
        <f>_xll.qlCalendarAdvance(Calendar,$D279,B280,"f",FALSE)</f>
        <v>42739</v>
      </c>
      <c r="E280" s="153">
        <f>_xll.qlInterestRateIndexValueDate(IndexON,D280)</f>
        <v>42740</v>
      </c>
      <c r="F280" s="168">
        <f>IFERROR(_xll.qlIndexFixing(IndexON,D280,TRUE,_xll.ohTrigger(RecalcTrigger,TriggerON)),NA())</f>
        <v>-4.352046543273369E-3</v>
      </c>
      <c r="H280" s="42">
        <f>_xll.qlCalendarAdvance(Calendar,$H279,B280,"f",FALSE)</f>
        <v>42738</v>
      </c>
      <c r="I280" s="153">
        <f>_xll.qlInterestRateIndexValueDate(Index1M,$H280)</f>
        <v>42740</v>
      </c>
      <c r="J280" s="158">
        <f>IFERROR(_xll.qlIndexFixing(Index1M,$H280,TRUE,_xll.ohTrigger(RecalcTrigger,Trigger1M)),NA())</f>
        <v>-4.2509626170814108E-3</v>
      </c>
      <c r="K280" s="44">
        <f>IFERROR(_xll.qlIndexFixing(Index3M,H280,TRUE,_xll.ohTrigger(RecalcTrigger,Trigger3M)),NA())</f>
        <v>-2.9628857029884159E-3</v>
      </c>
      <c r="L280" s="44">
        <f>IFERROR(_xll.qlIndexFixing(Index6M,$H280,TRUE,_xll.ohTrigger(RecalcTrigger,Trigger6M)),NA())</f>
        <v>-1.5791345948485871E-3</v>
      </c>
      <c r="M280" s="158">
        <f>IFERROR(_xll.qlIndexFixing(ONIndex1M,I280,TRUE,_xll.ohTrigger(RecalcTrigger,Trigger1M)),NA())</f>
        <v>-4.3278325157203312E-3</v>
      </c>
      <c r="N280" s="44">
        <f>IFERROR(_xll.qlIndexFixing(ONIndex3M,I280,TRUE,_xll.ohTrigger(RecalcTrigger,Trigger3M)),NA())</f>
        <v>-3.3173042032519362E-3</v>
      </c>
      <c r="O280" s="159">
        <f>IFERROR(_xll.qlIndexFixing(ONIndex6M,I280,TRUE,_xll.ohTrigger(RecalcTrigger,Trigger6M)),NA())</f>
        <v>-2.3705761155667915E-3</v>
      </c>
    </row>
    <row r="281" spans="2:15" x14ac:dyDescent="0.2">
      <c r="B281" s="39" t="s">
        <v>17</v>
      </c>
      <c r="D281" s="42">
        <f>_xll.qlCalendarAdvance(Calendar,$D280,B281,"f",FALSE)</f>
        <v>42740</v>
      </c>
      <c r="E281" s="153">
        <f>_xll.qlInterestRateIndexValueDate(IndexON,D281)</f>
        <v>42744</v>
      </c>
      <c r="F281" s="168">
        <f>IFERROR(_xll.qlIndexFixing(IndexON,D281,TRUE,_xll.ohTrigger(RecalcTrigger,TriggerON)),NA())</f>
        <v>-4.3287243693912458E-3</v>
      </c>
      <c r="H281" s="42">
        <f>_xll.qlCalendarAdvance(Calendar,$H280,B281,"f",FALSE)</f>
        <v>42739</v>
      </c>
      <c r="I281" s="153">
        <f>_xll.qlInterestRateIndexValueDate(Index1M,$H281)</f>
        <v>42744</v>
      </c>
      <c r="J281" s="158">
        <f>IFERROR(_xll.qlIndexFixing(Index1M,$H281,TRUE,_xll.ohTrigger(RecalcTrigger,Trigger1M)),NA())</f>
        <v>-4.2254493705056045E-3</v>
      </c>
      <c r="K281" s="44">
        <f>IFERROR(_xll.qlIndexFixing(Index3M,H281,TRUE,_xll.ohTrigger(RecalcTrigger,Trigger3M)),NA())</f>
        <v>-2.9192223495912973E-3</v>
      </c>
      <c r="L281" s="44">
        <f>IFERROR(_xll.qlIndexFixing(Index6M,$H281,TRUE,_xll.ohTrigger(RecalcTrigger,Trigger6M)),NA())</f>
        <v>-1.5344132935971309E-3</v>
      </c>
      <c r="M281" s="158">
        <f>IFERROR(_xll.qlIndexFixing(ONIndex1M,I281,TRUE,_xll.ohTrigger(RecalcTrigger,Trigger1M)),NA())</f>
        <v>-4.3207965224123512E-3</v>
      </c>
      <c r="N281" s="44">
        <f>IFERROR(_xll.qlIndexFixing(ONIndex3M,I281,TRUE,_xll.ohTrigger(RecalcTrigger,Trigger3M)),NA())</f>
        <v>-3.3100560106058552E-3</v>
      </c>
      <c r="O281" s="159">
        <f>IFERROR(_xll.qlIndexFixing(ONIndex6M,I281,TRUE,_xll.ohTrigger(RecalcTrigger,Trigger6M)),NA())</f>
        <v>-2.3624340794015097E-3</v>
      </c>
    </row>
    <row r="282" spans="2:15" x14ac:dyDescent="0.2">
      <c r="B282" s="39" t="s">
        <v>17</v>
      </c>
      <c r="D282" s="42">
        <f>_xll.qlCalendarAdvance(Calendar,$D281,B282,"f",FALSE)</f>
        <v>42744</v>
      </c>
      <c r="E282" s="153">
        <f>_xll.qlInterestRateIndexValueDate(IndexON,D282)</f>
        <v>42745</v>
      </c>
      <c r="F282" s="168">
        <f>IFERROR(_xll.qlIndexFixing(IndexON,D282,TRUE,_xll.ohTrigger(RecalcTrigger,TriggerON)),NA())</f>
        <v>-4.3193437911970278E-3</v>
      </c>
      <c r="H282" s="42">
        <f>_xll.qlCalendarAdvance(Calendar,$H281,B282,"f",FALSE)</f>
        <v>42740</v>
      </c>
      <c r="I282" s="153">
        <f>_xll.qlInterestRateIndexValueDate(Index1M,$H282)</f>
        <v>42745</v>
      </c>
      <c r="J282" s="158">
        <f>IFERROR(_xll.qlIndexFixing(Index1M,$H282,TRUE,_xll.ohTrigger(RecalcTrigger,Trigger1M)),NA())</f>
        <v>-4.2180809180458025E-3</v>
      </c>
      <c r="K282" s="44">
        <f>IFERROR(_xll.qlIndexFixing(Index3M,H282,TRUE,_xll.ohTrigger(RecalcTrigger,Trigger3M)),NA())</f>
        <v>-2.9147462839103078E-3</v>
      </c>
      <c r="L282" s="44">
        <f>IFERROR(_xll.qlIndexFixing(Index6M,$H282,TRUE,_xll.ohTrigger(RecalcTrigger,Trigger6M)),NA())</f>
        <v>-1.529758844293434E-3</v>
      </c>
      <c r="M282" s="158">
        <f>IFERROR(_xll.qlIndexFixing(ONIndex1M,I282,TRUE,_xll.ohTrigger(RecalcTrigger,Trigger1M)),NA())</f>
        <v>-4.3137365968082264E-3</v>
      </c>
      <c r="N282" s="44">
        <f>IFERROR(_xll.qlIndexFixing(ONIndex3M,I282,TRUE,_xll.ohTrigger(RecalcTrigger,Trigger3M)),NA())</f>
        <v>-3.3027461949330927E-3</v>
      </c>
      <c r="O282" s="159">
        <f>IFERROR(_xll.qlIndexFixing(ONIndex6M,I282,TRUE,_xll.ohTrigger(RecalcTrigger,Trigger6M)),NA())</f>
        <v>-2.3542720339619905E-3</v>
      </c>
    </row>
    <row r="283" spans="2:15" x14ac:dyDescent="0.2">
      <c r="B283" s="39" t="s">
        <v>17</v>
      </c>
      <c r="D283" s="42">
        <f>_xll.qlCalendarAdvance(Calendar,$D282,B283,"f",FALSE)</f>
        <v>42745</v>
      </c>
      <c r="E283" s="153">
        <f>_xll.qlInterestRateIndexValueDate(IndexON,D283)</f>
        <v>42746</v>
      </c>
      <c r="F283" s="168">
        <f>IFERROR(_xll.qlIndexFixing(IndexON,D283,TRUE,_xll.ohTrigger(RecalcTrigger,TriggerON)),NA())</f>
        <v>-4.3099531427381876E-3</v>
      </c>
      <c r="H283" s="42">
        <f>_xll.qlCalendarAdvance(Calendar,$H282,B283,"f",FALSE)</f>
        <v>42744</v>
      </c>
      <c r="I283" s="153">
        <f>_xll.qlInterestRateIndexValueDate(Index1M,$H283)</f>
        <v>42746</v>
      </c>
      <c r="J283" s="158">
        <f>IFERROR(_xll.qlIndexFixing(Index1M,$H283,TRUE,_xll.ohTrigger(RecalcTrigger,Trigger1M)),NA())</f>
        <v>-4.2030955552263549E-3</v>
      </c>
      <c r="K283" s="44">
        <f>IFERROR(_xll.qlIndexFixing(Index3M,H283,TRUE,_xll.ohTrigger(RecalcTrigger,Trigger3M)),NA())</f>
        <v>-2.904995545343958E-3</v>
      </c>
      <c r="L283" s="44">
        <f>IFERROR(_xll.qlIndexFixing(Index6M,$H283,TRUE,_xll.ohTrigger(RecalcTrigger,Trigger6M)),NA())</f>
        <v>-1.5198235658031333E-3</v>
      </c>
      <c r="M283" s="158">
        <f>IFERROR(_xll.qlIndexFixing(ONIndex1M,I283,TRUE,_xll.ohTrigger(RecalcTrigger,Trigger1M)),NA())</f>
        <v>-4.299485621408472E-3</v>
      </c>
      <c r="N283" s="44">
        <f>IFERROR(_xll.qlIndexFixing(ONIndex3M,I283,TRUE,_xll.ohTrigger(RecalcTrigger,Trigger3M)),NA())</f>
        <v>-3.2878911241862596E-3</v>
      </c>
      <c r="O283" s="159">
        <f>IFERROR(_xll.qlIndexFixing(ONIndex6M,I283,TRUE,_xll.ohTrigger(RecalcTrigger,Trigger6M)),NA())</f>
        <v>-2.3378660641792948E-3</v>
      </c>
    </row>
    <row r="284" spans="2:15" x14ac:dyDescent="0.2">
      <c r="B284" s="39" t="s">
        <v>17</v>
      </c>
      <c r="D284" s="42">
        <f>_xll.qlCalendarAdvance(Calendar,$D283,B284,"f",FALSE)</f>
        <v>42746</v>
      </c>
      <c r="E284" s="153">
        <f>_xll.qlInterestRateIndexValueDate(IndexON,D284)</f>
        <v>42747</v>
      </c>
      <c r="F284" s="168">
        <f>IFERROR(_xll.qlIndexFixing(IndexON,D284,TRUE,_xll.ohTrigger(RecalcTrigger,TriggerON)),NA())</f>
        <v>-4.3005524239747572E-3</v>
      </c>
      <c r="H284" s="42">
        <f>_xll.qlCalendarAdvance(Calendar,$H283,B284,"f",FALSE)</f>
        <v>42745</v>
      </c>
      <c r="I284" s="153">
        <f>_xll.qlInterestRateIndexValueDate(Index1M,$H284)</f>
        <v>42747</v>
      </c>
      <c r="J284" s="158">
        <f>IFERROR(_xll.qlIndexFixing(Index1M,$H284,TRUE,_xll.ohTrigger(RecalcTrigger,Trigger1M)),NA())</f>
        <v>-4.1994678029073917E-3</v>
      </c>
      <c r="K284" s="44">
        <f>IFERROR(_xll.qlIndexFixing(Index3M,H284,TRUE,_xll.ohTrigger(RecalcTrigger,Trigger3M)),NA())</f>
        <v>-2.8952064358045426E-3</v>
      </c>
      <c r="L284" s="44">
        <f>IFERROR(_xll.qlIndexFixing(Index6M,$H284,TRUE,_xll.ohTrigger(RecalcTrigger,Trigger6M)),NA())</f>
        <v>-1.5098682438202211E-3</v>
      </c>
      <c r="M284" s="158">
        <f>IFERROR(_xll.qlIndexFixing(ONIndex1M,I284,TRUE,_xll.ohTrigger(RecalcTrigger,Trigger1M)),NA())</f>
        <v>-4.2852575713503427E-3</v>
      </c>
      <c r="N284" s="44">
        <f>IFERROR(_xll.qlIndexFixing(ONIndex3M,I284,TRUE,_xll.ohTrigger(RecalcTrigger,Trigger3M)),NA())</f>
        <v>-3.2728907006562835E-3</v>
      </c>
      <c r="O284" s="159">
        <f>IFERROR(_xll.qlIndexFixing(ONIndex6M,I284,TRUE,_xll.ohTrigger(RecalcTrigger,Trigger6M)),NA())</f>
        <v>-2.3214237621793643E-3</v>
      </c>
    </row>
    <row r="285" spans="2:15" x14ac:dyDescent="0.2">
      <c r="B285" s="39" t="s">
        <v>17</v>
      </c>
      <c r="D285" s="42">
        <f>_xll.qlCalendarAdvance(Calendar,$D284,B285,"f",FALSE)</f>
        <v>42747</v>
      </c>
      <c r="E285" s="153">
        <f>_xll.qlInterestRateIndexValueDate(IndexON,D285)</f>
        <v>42748</v>
      </c>
      <c r="F285" s="168">
        <f>IFERROR(_xll.qlIndexFixing(IndexON,D285,TRUE,_xll.ohTrigger(RecalcTrigger,TriggerON)),NA())</f>
        <v>-4.2816664939016036E-3</v>
      </c>
      <c r="H285" s="42">
        <f>_xll.qlCalendarAdvance(Calendar,$H284,B285,"f",FALSE)</f>
        <v>42746</v>
      </c>
      <c r="I285" s="153">
        <f>_xll.qlInterestRateIndexValueDate(Index1M,$H285)</f>
        <v>42748</v>
      </c>
      <c r="J285" s="158">
        <f>IFERROR(_xll.qlIndexFixing(Index1M,$H285,TRUE,_xll.ohTrigger(RecalcTrigger,Trigger1M)),NA())</f>
        <v>-4.1958319897654247E-3</v>
      </c>
      <c r="K285" s="44">
        <f>IFERROR(_xll.qlIndexFixing(Index3M,H285,TRUE,_xll.ohTrigger(RecalcTrigger,Trigger3M)),NA())</f>
        <v>-2.8853800612886893E-3</v>
      </c>
      <c r="L285" s="44">
        <f>IFERROR(_xll.qlIndexFixing(Index6M,$H285,TRUE,_xll.ohTrigger(RecalcTrigger,Trigger6M)),NA())</f>
        <v>-1.49989287804571E-3</v>
      </c>
      <c r="M285" s="158">
        <f>IFERROR(_xll.qlIndexFixing(ONIndex1M,I285,TRUE,_xll.ohTrigger(RecalcTrigger,Trigger1M)),NA())</f>
        <v>-4.2780779841056216E-3</v>
      </c>
      <c r="N285" s="44">
        <f>IFERROR(_xll.qlIndexFixing(ONIndex3M,I285,TRUE,_xll.ohTrigger(RecalcTrigger,Trigger3M)),NA())</f>
        <v>-3.2652727690907213E-3</v>
      </c>
      <c r="O285" s="159">
        <f>IFERROR(_xll.qlIndexFixing(ONIndex6M,I285,TRUE,_xll.ohTrigger(RecalcTrigger,Trigger6M)),NA())</f>
        <v>-2.3131616714877623E-3</v>
      </c>
    </row>
    <row r="286" spans="2:15" x14ac:dyDescent="0.2">
      <c r="B286" s="39" t="s">
        <v>17</v>
      </c>
      <c r="D286" s="42">
        <f>_xll.qlCalendarAdvance(Calendar,$D285,B286,"f",FALSE)</f>
        <v>42748</v>
      </c>
      <c r="E286" s="153">
        <f>_xll.qlInterestRateIndexValueDate(IndexON,D286)</f>
        <v>42751</v>
      </c>
      <c r="F286" s="168">
        <f>IFERROR(_xll.qlIndexFixing(IndexON,D286,TRUE,_xll.ohTrigger(RecalcTrigger,TriggerON)),NA())</f>
        <v>-4.2628488461549097E-3</v>
      </c>
      <c r="H286" s="42">
        <f>_xll.qlCalendarAdvance(Calendar,$H285,B286,"f",FALSE)</f>
        <v>42747</v>
      </c>
      <c r="I286" s="153">
        <f>_xll.qlInterestRateIndexValueDate(Index1M,$H286)</f>
        <v>42751</v>
      </c>
      <c r="J286" s="158">
        <f>IFERROR(_xll.qlIndexFixing(Index1M,$H286,TRUE,_xll.ohTrigger(RecalcTrigger,Trigger1M)),NA())</f>
        <v>-4.1733677041685506E-3</v>
      </c>
      <c r="K286" s="44">
        <f>IFERROR(_xll.qlIndexFixing(Index3M,H286,TRUE,_xll.ohTrigger(RecalcTrigger,Trigger3M)),NA())</f>
        <v>-2.8450979554892428E-3</v>
      </c>
      <c r="L286" s="44">
        <f>IFERROR(_xll.qlIndexFixing(Index6M,$H286,TRUE,_xll.ohTrigger(RecalcTrigger,Trigger6M)),NA())</f>
        <v>-1.4645158554948113E-3</v>
      </c>
      <c r="M286" s="158">
        <f>IFERROR(_xll.qlIndexFixing(ONIndex1M,I286,TRUE,_xll.ohTrigger(RecalcTrigger,Trigger1M)),NA())</f>
        <v>-4.2708744646846597E-3</v>
      </c>
      <c r="N286" s="44">
        <f>IFERROR(_xll.qlIndexFixing(ONIndex3M,I286,TRUE,_xll.ohTrigger(RecalcTrigger,Trigger3M)),NA())</f>
        <v>-3.2575932145384456E-3</v>
      </c>
      <c r="O286" s="159">
        <f>IFERROR(_xll.qlIndexFixing(ONIndex6M,I286,TRUE,_xll.ohTrigger(RecalcTrigger,Trigger6M)),NA())</f>
        <v>-2.304879571761731E-3</v>
      </c>
    </row>
    <row r="287" spans="2:15" x14ac:dyDescent="0.2">
      <c r="B287" s="39" t="s">
        <v>17</v>
      </c>
      <c r="D287" s="42">
        <f>_xll.qlCalendarAdvance(Calendar,$D286,B287,"f",FALSE)</f>
        <v>42751</v>
      </c>
      <c r="E287" s="153">
        <f>_xll.qlInterestRateIndexValueDate(IndexON,D287)</f>
        <v>42752</v>
      </c>
      <c r="F287" s="168">
        <f>IFERROR(_xll.qlIndexFixing(IndexON,D287,TRUE,_xll.ohTrigger(RecalcTrigger,TriggerON)),NA())</f>
        <v>-4.2533977759484642E-3</v>
      </c>
      <c r="H287" s="42">
        <f>_xll.qlCalendarAdvance(Calendar,$H286,B287,"f",FALSE)</f>
        <v>42748</v>
      </c>
      <c r="I287" s="153">
        <f>_xll.qlInterestRateIndexValueDate(Index1M,$H287)</f>
        <v>42752</v>
      </c>
      <c r="J287" s="158">
        <f>IFERROR(_xll.qlIndexFixing(Index1M,$H287,TRUE,_xll.ohTrigger(RecalcTrigger,Trigger1M)),NA())</f>
        <v>-4.1658317515724077E-3</v>
      </c>
      <c r="K287" s="44">
        <f>IFERROR(_xll.qlIndexFixing(Index3M,H287,TRUE,_xll.ohTrigger(RecalcTrigger,Trigger3M)),NA())</f>
        <v>-2.840422759626498E-3</v>
      </c>
      <c r="L287" s="44">
        <f>IFERROR(_xll.qlIndexFixing(Index6M,$H287,TRUE,_xll.ohTrigger(RecalcTrigger,Trigger6M)),NA())</f>
        <v>-1.4597909709828142E-3</v>
      </c>
      <c r="M287" s="158">
        <f>IFERROR(_xll.qlIndexFixing(ONIndex1M,I287,TRUE,_xll.ohTrigger(RecalcTrigger,Trigger1M)),NA())</f>
        <v>-4.2636470128876169E-3</v>
      </c>
      <c r="N287" s="44">
        <f>IFERROR(_xll.qlIndexFixing(ONIndex3M,I287,TRUE,_xll.ohTrigger(RecalcTrigger,Trigger3M)),NA())</f>
        <v>-3.2498520367596484E-3</v>
      </c>
      <c r="O287" s="159">
        <f>IFERROR(_xll.qlIndexFixing(ONIndex6M,I287,TRUE,_xll.ohTrigger(RecalcTrigger,Trigger6M)),NA())</f>
        <v>-2.2965774629613023E-3</v>
      </c>
    </row>
    <row r="288" spans="2:15" x14ac:dyDescent="0.2">
      <c r="B288" s="39" t="s">
        <v>17</v>
      </c>
      <c r="D288" s="42">
        <f>_xll.qlCalendarAdvance(Calendar,$D287,B288,"f",FALSE)</f>
        <v>42752</v>
      </c>
      <c r="E288" s="153">
        <f>_xll.qlInterestRateIndexValueDate(IndexON,D288)</f>
        <v>42753</v>
      </c>
      <c r="F288" s="168">
        <f>IFERROR(_xll.qlIndexFixing(IndexON,D288,TRUE,_xll.ohTrigger(RecalcTrigger,TriggerON)),NA())</f>
        <v>-4.2439366354773966E-3</v>
      </c>
      <c r="H288" s="42">
        <f>_xll.qlCalendarAdvance(Calendar,$H287,B288,"f",FALSE)</f>
        <v>42751</v>
      </c>
      <c r="I288" s="153">
        <f>_xll.qlInterestRateIndexValueDate(Index1M,$H288)</f>
        <v>42753</v>
      </c>
      <c r="J288" s="158">
        <f>IFERROR(_xll.qlIndexFixing(Index1M,$H288,TRUE,_xll.ohTrigger(RecalcTrigger,Trigger1M)),NA())</f>
        <v>-4.150512607343176E-3</v>
      </c>
      <c r="K288" s="44">
        <f>IFERROR(_xll.qlIndexFixing(Index3M,H288,TRUE,_xll.ohTrigger(RecalcTrigger,Trigger3M)),NA())</f>
        <v>-2.8357279245909695E-3</v>
      </c>
      <c r="L288" s="44">
        <f>IFERROR(_xll.qlIndexFixing(Index6M,$H288,TRUE,_xll.ohTrigger(RecalcTrigger,Trigger6M)),NA())</f>
        <v>-1.4497153817127231E-3</v>
      </c>
      <c r="M288" s="158">
        <f>IFERROR(_xll.qlIndexFixing(ONIndex1M,I288,TRUE,_xll.ohTrigger(RecalcTrigger,Trigger1M)),NA())</f>
        <v>-4.2490621825708175E-3</v>
      </c>
      <c r="N288" s="44">
        <f>IFERROR(_xll.qlIndexFixing(ONIndex3M,I288,TRUE,_xll.ohTrigger(RecalcTrigger,Trigger3M)),NA())</f>
        <v>-3.2341352157283509E-3</v>
      </c>
      <c r="O288" s="159">
        <f>IFERROR(_xll.qlIndexFixing(ONIndex6M,I288,TRUE,_xll.ohTrigger(RecalcTrigger,Trigger6M)),NA())</f>
        <v>-2.2798921097155755E-3</v>
      </c>
    </row>
    <row r="289" spans="2:15" x14ac:dyDescent="0.2">
      <c r="B289" s="39" t="s">
        <v>17</v>
      </c>
      <c r="D289" s="42">
        <f>_xll.qlCalendarAdvance(Calendar,$D288,B289,"f",FALSE)</f>
        <v>42753</v>
      </c>
      <c r="E289" s="153">
        <f>_xll.qlInterestRateIndexValueDate(IndexON,D289)</f>
        <v>42754</v>
      </c>
      <c r="F289" s="168">
        <f>IFERROR(_xll.qlIndexFixing(IndexON,D289,TRUE,_xll.ohTrigger(RecalcTrigger,TriggerON)),NA())</f>
        <v>-4.2344654245818347E-3</v>
      </c>
      <c r="H289" s="42">
        <f>_xll.qlCalendarAdvance(Calendar,$H288,B289,"f",FALSE)</f>
        <v>42752</v>
      </c>
      <c r="I289" s="153">
        <f>_xll.qlInterestRateIndexValueDate(Index1M,$H289)</f>
        <v>42754</v>
      </c>
      <c r="J289" s="158">
        <f>IFERROR(_xll.qlIndexFixing(Index1M,$H289,TRUE,_xll.ohTrigger(RecalcTrigger,Trigger1M)),NA())</f>
        <v>-4.1468004950349913E-3</v>
      </c>
      <c r="K289" s="44">
        <f>IFERROR(_xll.qlIndexFixing(Index3M,H289,TRUE,_xll.ohTrigger(RecalcTrigger,Trigger3M)),NA())</f>
        <v>-2.8257011866759107E-3</v>
      </c>
      <c r="L289" s="44">
        <f>IFERROR(_xll.qlIndexFixing(Index6M,$H289,TRUE,_xll.ohTrigger(RecalcTrigger,Trigger6M)),NA())</f>
        <v>-1.4396197468328192E-3</v>
      </c>
      <c r="M289" s="158">
        <f>IFERROR(_xll.qlIndexFixing(ONIndex1M,I289,TRUE,_xll.ohTrigger(RecalcTrigger,Trigger1M)),NA())</f>
        <v>-4.2344978825781254E-3</v>
      </c>
      <c r="N289" s="44">
        <f>IFERROR(_xll.qlIndexFixing(ONIndex3M,I289,TRUE,_xll.ohTrigger(RecalcTrigger,Trigger3M)),NA())</f>
        <v>-3.218271093978764E-3</v>
      </c>
      <c r="O289" s="159">
        <f>IFERROR(_xll.qlIndexFixing(ONIndex6M,I289,TRUE,_xll.ohTrigger(RecalcTrigger,Trigger6M)),NA())</f>
        <v>-2.2631689369356778E-3</v>
      </c>
    </row>
    <row r="290" spans="2:15" x14ac:dyDescent="0.2">
      <c r="B290" s="39" t="s">
        <v>17</v>
      </c>
      <c r="D290" s="42">
        <f>_xll.qlCalendarAdvance(Calendar,$D289,B290,"f",FALSE)</f>
        <v>42754</v>
      </c>
      <c r="E290" s="153">
        <f>_xll.qlInterestRateIndexValueDate(IndexON,D290)</f>
        <v>42755</v>
      </c>
      <c r="F290" s="168">
        <f>IFERROR(_xll.qlIndexFixing(IndexON,D290,TRUE,_xll.ohTrigger(RecalcTrigger,TriggerON)),NA())</f>
        <v>-4.2154400736071906E-3</v>
      </c>
      <c r="H290" s="42">
        <f>_xll.qlCalendarAdvance(Calendar,$H289,B290,"f",FALSE)</f>
        <v>42753</v>
      </c>
      <c r="I290" s="153">
        <f>_xll.qlInterestRateIndexValueDate(Index1M,$H290)</f>
        <v>42755</v>
      </c>
      <c r="J290" s="158">
        <f>IFERROR(_xll.qlIndexFixing(Index1M,$H290,TRUE,_xll.ohTrigger(RecalcTrigger,Trigger1M)),NA())</f>
        <v>-4.1430803209452005E-3</v>
      </c>
      <c r="K290" s="44">
        <f>IFERROR(_xll.qlIndexFixing(Index3M,H290,TRUE,_xll.ohTrigger(RecalcTrigger,Trigger3M)),NA())</f>
        <v>-2.8156449260330341E-3</v>
      </c>
      <c r="L290" s="44">
        <f>IFERROR(_xll.qlIndexFixing(Index6M,$H290,TRUE,_xll.ohTrigger(RecalcTrigger,Trigger6M)),NA())</f>
        <v>-1.4295040660381527E-3</v>
      </c>
      <c r="M290" s="158">
        <f>IFERROR(_xll.qlIndexFixing(ONIndex1M,I290,TRUE,_xll.ohTrigger(RecalcTrigger,Trigger1M)),NA())</f>
        <v>-4.2271507693003585E-3</v>
      </c>
      <c r="N290" s="44">
        <f>IFERROR(_xll.qlIndexFixing(ONIndex3M,I290,TRUE,_xll.ohTrigger(RecalcTrigger,Trigger3M)),NA())</f>
        <v>-3.2102218002272309E-3</v>
      </c>
      <c r="O290" s="159">
        <f>IFERROR(_xll.qlIndexFixing(ONIndex6M,I290,TRUE,_xll.ohTrigger(RecalcTrigger,Trigger6M)),NA())</f>
        <v>-2.2547667826833262E-3</v>
      </c>
    </row>
    <row r="291" spans="2:15" x14ac:dyDescent="0.2">
      <c r="B291" s="39" t="s">
        <v>17</v>
      </c>
      <c r="D291" s="42">
        <f>_xll.qlCalendarAdvance(Calendar,$D290,B291,"f",FALSE)</f>
        <v>42755</v>
      </c>
      <c r="E291" s="153">
        <f>_xll.qlInterestRateIndexValueDate(IndexON,D291)</f>
        <v>42758</v>
      </c>
      <c r="F291" s="168">
        <f>IFERROR(_xll.qlIndexFixing(IndexON,D291,TRUE,_xll.ohTrigger(RecalcTrigger,TriggerON)),NA())</f>
        <v>-4.1964798784732693E-3</v>
      </c>
      <c r="H291" s="42">
        <f>_xll.qlCalendarAdvance(Calendar,$H290,B291,"f",FALSE)</f>
        <v>42754</v>
      </c>
      <c r="I291" s="153">
        <f>_xll.qlInterestRateIndexValueDate(Index1M,$H291)</f>
        <v>42758</v>
      </c>
      <c r="J291" s="158">
        <f>IFERROR(_xll.qlIndexFixing(Index1M,$H291,TRUE,_xll.ohTrigger(RecalcTrigger,Trigger1M)),NA())</f>
        <v>-4.1201135300632016E-3</v>
      </c>
      <c r="K291" s="44">
        <f>IFERROR(_xll.qlIndexFixing(Index3M,H291,TRUE,_xll.ohTrigger(RecalcTrigger,Trigger3M)),NA())</f>
        <v>-2.779991739657729E-3</v>
      </c>
      <c r="L291" s="44">
        <f>IFERROR(_xll.qlIndexFixing(Index6M,$H291,TRUE,_xll.ohTrigger(RecalcTrigger,Trigger6M)),NA())</f>
        <v>-1.3936361948333805E-3</v>
      </c>
      <c r="M291" s="158">
        <f>IFERROR(_xll.qlIndexFixing(ONIndex1M,I291,TRUE,_xll.ohTrigger(RecalcTrigger,Trigger1M)),NA())</f>
        <v>-4.2197797235665746E-3</v>
      </c>
      <c r="N291" s="44">
        <f>IFERROR(_xll.qlIndexFixing(ONIndex3M,I291,TRUE,_xll.ohTrigger(RecalcTrigger,Trigger3M)),NA())</f>
        <v>-3.2021108834490164E-3</v>
      </c>
      <c r="O291" s="159">
        <f>IFERROR(_xll.qlIndexFixing(ONIndex6M,I291,TRUE,_xll.ohTrigger(RecalcTrigger,Trigger6M)),NA())</f>
        <v>-2.2463446194764813E-3</v>
      </c>
    </row>
    <row r="292" spans="2:15" x14ac:dyDescent="0.2">
      <c r="B292" s="39" t="s">
        <v>17</v>
      </c>
      <c r="D292" s="42">
        <f>_xll.qlCalendarAdvance(Calendar,$D291,B292,"f",FALSE)</f>
        <v>42758</v>
      </c>
      <c r="E292" s="153">
        <f>_xll.qlInterestRateIndexValueDate(IndexON,D292)</f>
        <v>42759</v>
      </c>
      <c r="F292" s="168">
        <f>IFERROR(_xll.qlIndexFixing(IndexON,D292,TRUE,_xll.ohTrigger(RecalcTrigger,TriggerON)),NA())</f>
        <v>-4.1869583162945645E-3</v>
      </c>
      <c r="H292" s="42">
        <f>_xll.qlCalendarAdvance(Calendar,$H291,B292,"f",FALSE)</f>
        <v>42755</v>
      </c>
      <c r="I292" s="153">
        <f>_xll.qlInterestRateIndexValueDate(Index1M,$H292)</f>
        <v>42759</v>
      </c>
      <c r="J292" s="158">
        <f>IFERROR(_xll.qlIndexFixing(Index1M,$H292,TRUE,_xll.ohTrigger(RecalcTrigger,Trigger1M)),NA())</f>
        <v>-4.1124100750499605E-3</v>
      </c>
      <c r="K292" s="44">
        <f>IFERROR(_xll.qlIndexFixing(Index3M,H292,TRUE,_xll.ohTrigger(RecalcTrigger,Trigger3M)),NA())</f>
        <v>-2.7751467778727168E-3</v>
      </c>
      <c r="L292" s="44">
        <f>IFERROR(_xll.qlIndexFixing(Index6M,$H292,TRUE,_xll.ohTrigger(RecalcTrigger,Trigger6M)),NA())</f>
        <v>-1.3888408775943259E-3</v>
      </c>
      <c r="M292" s="158">
        <f>IFERROR(_xll.qlIndexFixing(ONIndex1M,I292,TRUE,_xll.ohTrigger(RecalcTrigger,Trigger1M)),NA())</f>
        <v>-4.2123847455766139E-3</v>
      </c>
      <c r="N292" s="44">
        <f>IFERROR(_xll.qlIndexFixing(ONIndex3M,I292,TRUE,_xll.ohTrigger(RecalcTrigger,Trigger3M)),NA())</f>
        <v>-3.1939383434043123E-3</v>
      </c>
      <c r="O292" s="159">
        <f>IFERROR(_xll.qlIndexFixing(ONIndex6M,I292,TRUE,_xll.ohTrigger(RecalcTrigger,Trigger6M)),NA())</f>
        <v>-2.237902447035367E-3</v>
      </c>
    </row>
    <row r="293" spans="2:15" x14ac:dyDescent="0.2">
      <c r="B293" s="39" t="s">
        <v>17</v>
      </c>
      <c r="D293" s="42">
        <f>_xll.qlCalendarAdvance(Calendar,$D292,B293,"f",FALSE)</f>
        <v>42759</v>
      </c>
      <c r="E293" s="153">
        <f>_xll.qlInterestRateIndexValueDate(IndexON,D293)</f>
        <v>42760</v>
      </c>
      <c r="F293" s="168">
        <f>IFERROR(_xll.qlIndexFixing(IndexON,D293,TRUE,_xll.ohTrigger(RecalcTrigger,TriggerON)),NA())</f>
        <v>-4.1774266836513974E-3</v>
      </c>
      <c r="H293" s="42">
        <f>_xll.qlCalendarAdvance(Calendar,$H292,B293,"f",FALSE)</f>
        <v>42758</v>
      </c>
      <c r="I293" s="153">
        <f>_xll.qlInterestRateIndexValueDate(Index1M,$H293)</f>
        <v>42760</v>
      </c>
      <c r="J293" s="158">
        <f>IFERROR(_xll.qlIndexFixing(Index1M,$H293,TRUE,_xll.ohTrigger(RecalcTrigger,Trigger1M)),NA())</f>
        <v>-4.0967571561328405E-3</v>
      </c>
      <c r="K293" s="44">
        <f>IFERROR(_xll.qlIndexFixing(Index3M,H293,TRUE,_xll.ohTrigger(RecalcTrigger,Trigger3M)),NA())</f>
        <v>-2.7649594949528122E-3</v>
      </c>
      <c r="L293" s="44">
        <f>IFERROR(_xll.qlIndexFixing(Index6M,$H293,TRUE,_xll.ohTrigger(RecalcTrigger,Trigger6M)),NA())</f>
        <v>-1.3786249626317323E-3</v>
      </c>
      <c r="M293" s="158">
        <f>IFERROR(_xll.qlIndexFixing(ONIndex1M,I293,TRUE,_xll.ohTrigger(RecalcTrigger,Trigger1M)),NA())</f>
        <v>-4.1974660733057334E-3</v>
      </c>
      <c r="N293" s="44">
        <f>IFERROR(_xll.qlIndexFixing(ONIndex3M,I293,TRUE,_xll.ohTrigger(RecalcTrigger,Trigger3M)),NA())</f>
        <v>-3.1773598089390731E-3</v>
      </c>
      <c r="O293" s="159">
        <f>IFERROR(_xll.qlIndexFixing(ONIndex6M,I293,TRUE,_xll.ohTrigger(RecalcTrigger,Trigger6M)),NA())</f>
        <v>-2.2209377036919165E-3</v>
      </c>
    </row>
    <row r="294" spans="2:15" x14ac:dyDescent="0.2">
      <c r="B294" s="39" t="s">
        <v>17</v>
      </c>
      <c r="D294" s="42">
        <f>_xll.qlCalendarAdvance(Calendar,$D293,B294,"f",FALSE)</f>
        <v>42760</v>
      </c>
      <c r="E294" s="153">
        <f>_xll.qlInterestRateIndexValueDate(IndexON,D294)</f>
        <v>42761</v>
      </c>
      <c r="F294" s="168">
        <f>IFERROR(_xll.qlIndexFixing(IndexON,D294,TRUE,_xll.ohTrigger(RecalcTrigger,TriggerON)),NA())</f>
        <v>-4.167884980743608E-3</v>
      </c>
      <c r="H294" s="42">
        <f>_xll.qlCalendarAdvance(Calendar,$H293,B294,"f",FALSE)</f>
        <v>42759</v>
      </c>
      <c r="I294" s="153">
        <f>_xll.qlInterestRateIndexValueDate(Index1M,$H294)</f>
        <v>42761</v>
      </c>
      <c r="J294" s="158">
        <f>IFERROR(_xll.qlIndexFixing(Index1M,$H294,TRUE,_xll.ohTrigger(RecalcTrigger,Trigger1M)),NA())</f>
        <v>-4.0929606769911364E-3</v>
      </c>
      <c r="K294" s="44">
        <f>IFERROR(_xll.qlIndexFixing(Index3M,H294,TRUE,_xll.ohTrigger(RecalcTrigger,Trigger3M)),NA())</f>
        <v>-2.7547493259230116E-3</v>
      </c>
      <c r="L294" s="44">
        <f>IFERROR(_xll.qlIndexFixing(Index6M,$H294,TRUE,_xll.ohTrigger(RecalcTrigger,Trigger6M)),NA())</f>
        <v>-1.3683889999116516E-3</v>
      </c>
      <c r="M294" s="158">
        <f>IFERROR(_xll.qlIndexFixing(ONIndex1M,I294,TRUE,_xll.ohTrigger(RecalcTrigger,Trigger1M)),NA())</f>
        <v>-4.1825655102956105E-3</v>
      </c>
      <c r="N294" s="44">
        <f>IFERROR(_xll.qlIndexFixing(ONIndex3M,I294,TRUE,_xll.ohTrigger(RecalcTrigger,Trigger3M)),NA())</f>
        <v>-3.1606319513199921E-3</v>
      </c>
      <c r="O294" s="159">
        <f>IFERROR(_xll.qlIndexFixing(ONIndex6M,I294,TRUE,_xll.ohTrigger(RecalcTrigger,Trigger6M)),NA())</f>
        <v>-2.2039336666468401E-3</v>
      </c>
    </row>
    <row r="295" spans="2:15" x14ac:dyDescent="0.2">
      <c r="B295" s="39" t="s">
        <v>17</v>
      </c>
      <c r="D295" s="42">
        <f>_xll.qlCalendarAdvance(Calendar,$D294,B295,"f",FALSE)</f>
        <v>42761</v>
      </c>
      <c r="E295" s="153">
        <f>_xll.qlInterestRateIndexValueDate(IndexON,D295)</f>
        <v>42762</v>
      </c>
      <c r="F295" s="168">
        <f>IFERROR(_xll.qlIndexFixing(IndexON,D295,TRUE,_xll.ohTrigger(RecalcTrigger,TriggerON)),NA())</f>
        <v>-4.1487201957046693E-3</v>
      </c>
      <c r="H295" s="42">
        <f>_xll.qlCalendarAdvance(Calendar,$H294,B295,"f",FALSE)</f>
        <v>42760</v>
      </c>
      <c r="I295" s="153">
        <f>_xll.qlInterestRateIndexValueDate(Index1M,$H295)</f>
        <v>42762</v>
      </c>
      <c r="J295" s="158">
        <f>IFERROR(_xll.qlIndexFixing(Index1M,$H295,TRUE,_xll.ohTrigger(RecalcTrigger,Trigger1M)),NA())</f>
        <v>-4.0891561351795048E-3</v>
      </c>
      <c r="K295" s="44">
        <f>IFERROR(_xll.qlIndexFixing(Index3M,H295,TRUE,_xll.ohTrigger(RecalcTrigger,Trigger3M)),NA())</f>
        <v>-2.7445173769273801E-3</v>
      </c>
      <c r="L295" s="44">
        <f>IFERROR(_xll.qlIndexFixing(Index6M,$H295,TRUE,_xll.ohTrigger(RecalcTrigger,Trigger6M)),NA())</f>
        <v>-1.3581329891256013E-3</v>
      </c>
      <c r="M295" s="158">
        <f>IFERROR(_xll.qlIndexFixing(ONIndex1M,I295,TRUE,_xll.ohTrigger(RecalcTrigger,Trigger1M)),NA())</f>
        <v>-4.1750508705451495E-3</v>
      </c>
      <c r="N295" s="44">
        <f>IFERROR(_xll.qlIndexFixing(ONIndex3M,I295,TRUE,_xll.ohTrigger(RecalcTrigger,Trigger3M)),NA())</f>
        <v>-3.15215129514268E-3</v>
      </c>
      <c r="O295" s="159">
        <f>IFERROR(_xll.qlIndexFixing(ONIndex6M,I295,TRUE,_xll.ohTrigger(RecalcTrigger,Trigger6M)),NA())</f>
        <v>-2.1953914487538029E-3</v>
      </c>
    </row>
    <row r="296" spans="2:15" x14ac:dyDescent="0.2">
      <c r="B296" s="39" t="s">
        <v>17</v>
      </c>
      <c r="D296" s="42">
        <f>_xll.qlCalendarAdvance(Calendar,$D295,B296,"f",FALSE)</f>
        <v>42762</v>
      </c>
      <c r="E296" s="153">
        <f>_xll.qlInterestRateIndexValueDate(IndexON,D296)</f>
        <v>42765</v>
      </c>
      <c r="F296" s="168">
        <f>IFERROR(_xll.qlIndexFixing(IndexON,D296,TRUE,_xll.ohTrigger(RecalcTrigger,TriggerON)),NA())</f>
        <v>-4.1296174661464846E-3</v>
      </c>
      <c r="H296" s="42">
        <f>_xll.qlCalendarAdvance(Calendar,$H295,B296,"f",FALSE)</f>
        <v>42761</v>
      </c>
      <c r="I296" s="153">
        <f>_xll.qlInterestRateIndexValueDate(Index1M,$H296)</f>
        <v>42765</v>
      </c>
      <c r="J296" s="158">
        <f>IFERROR(_xll.qlIndexFixing(Index1M,$H296,TRUE,_xll.ohTrigger(RecalcTrigger,Trigger1M)),NA())</f>
        <v>-4.0736995847164333E-3</v>
      </c>
      <c r="K296" s="44">
        <f>IFERROR(_xll.qlIndexFixing(Index3M,H296,TRUE,_xll.ohTrigger(RecalcTrigger,Trigger3M)),NA())</f>
        <v>-2.7243366234373663E-3</v>
      </c>
      <c r="L296" s="44">
        <f>IFERROR(_xll.qlIndexFixing(Index6M,$H296,TRUE,_xll.ohTrigger(RecalcTrigger,Trigger6M)),NA())</f>
        <v>-1.3217742061249122E-3</v>
      </c>
      <c r="M296" s="158">
        <f>IFERROR(_xll.qlIndexFixing(ONIndex1M,I296,TRUE,_xll.ohTrigger(RecalcTrigger,Trigger1M)),NA())</f>
        <v>-4.1675122985385116E-3</v>
      </c>
      <c r="N296" s="44">
        <f>IFERROR(_xll.qlIndexFixing(ONIndex3M,I296,TRUE,_xll.ohTrigger(RecalcTrigger,Trigger3M)),NA())</f>
        <v>-3.1436090159786545E-3</v>
      </c>
      <c r="O296" s="159">
        <f>IFERROR(_xll.qlIndexFixing(ONIndex6M,I296,TRUE,_xll.ohTrigger(RecalcTrigger,Trigger6M)),NA())</f>
        <v>-2.1868292218663044E-3</v>
      </c>
    </row>
    <row r="297" spans="2:15" x14ac:dyDescent="0.2">
      <c r="B297" s="39" t="s">
        <v>17</v>
      </c>
      <c r="D297" s="42">
        <f>_xll.qlCalendarAdvance(Calendar,$D296,B297,"f",FALSE)</f>
        <v>42765</v>
      </c>
      <c r="E297" s="153">
        <f>_xll.qlInterestRateIndexValueDate(IndexON,D297)</f>
        <v>42766</v>
      </c>
      <c r="F297" s="168">
        <f>IFERROR(_xll.qlIndexFixing(IndexON,D297,TRUE,_xll.ohTrigger(RecalcTrigger,TriggerON)),NA())</f>
        <v>-4.1200254117956803E-3</v>
      </c>
      <c r="H297" s="42">
        <f>_xll.qlCalendarAdvance(Calendar,$H296,B297,"f",FALSE)</f>
        <v>42762</v>
      </c>
      <c r="I297" s="153">
        <f>_xll.qlInterestRateIndexValueDate(Index1M,$H297)</f>
        <v>42766</v>
      </c>
      <c r="J297" s="158">
        <f>IFERROR(_xll.qlIndexFixing(Index1M,$H297,TRUE,_xll.ohTrigger(RecalcTrigger,Trigger1M)),NA())</f>
        <v>-4.0698588005319957E-3</v>
      </c>
      <c r="K297" s="44">
        <f>IFERROR(_xll.qlIndexFixing(Index3M,H297,TRUE,_xll.ohTrigger(RecalcTrigger,Trigger3M)),NA())</f>
        <v>-2.7193456091961967E-3</v>
      </c>
      <c r="L297" s="44">
        <f>IFERROR(_xll.qlIndexFixing(Index6M,$H297,TRUE,_xll.ohTrigger(RecalcTrigger,Trigger6M)),NA())</f>
        <v>-1.3169084591142914E-3</v>
      </c>
      <c r="M297" s="158">
        <f>IFERROR(_xll.qlIndexFixing(ONIndex1M,I297,TRUE,_xll.ohTrigger(RecalcTrigger,Trigger1M)),NA())</f>
        <v>-4.1599497942357289E-3</v>
      </c>
      <c r="N297" s="44">
        <f>IFERROR(_xll.qlIndexFixing(ONIndex3M,I297,TRUE,_xll.ohTrigger(RecalcTrigger,Trigger3M)),NA())</f>
        <v>-3.1350051134682033E-3</v>
      </c>
      <c r="O297" s="159">
        <f>IFERROR(_xll.qlIndexFixing(ONIndex6M,I297,TRUE,_xll.ohTrigger(RecalcTrigger,Trigger6M)),NA())</f>
        <v>-2.1782469857845044E-3</v>
      </c>
    </row>
    <row r="298" spans="2:15" x14ac:dyDescent="0.2">
      <c r="B298" s="39" t="s">
        <v>17</v>
      </c>
      <c r="D298" s="42">
        <f>_xll.qlCalendarAdvance(Calendar,$D297,B298,"f",FALSE)</f>
        <v>42766</v>
      </c>
      <c r="E298" s="153">
        <f>_xll.qlInterestRateIndexValueDate(IndexON,D298)</f>
        <v>42767</v>
      </c>
      <c r="F298" s="168">
        <f>IFERROR(_xll.qlIndexFixing(IndexON,D298,TRUE,_xll.ohTrigger(RecalcTrigger,TriggerON)),NA())</f>
        <v>-4.1104232870603497E-3</v>
      </c>
      <c r="H298" s="42">
        <f>_xll.qlCalendarAdvance(Calendar,$H297,B298,"f",FALSE)</f>
        <v>42765</v>
      </c>
      <c r="I298" s="153">
        <f>_xll.qlInterestRateIndexValueDate(Index1M,$H298)</f>
        <v>42767</v>
      </c>
      <c r="J298" s="158">
        <f>IFERROR(_xll.qlIndexFixing(Index1M,$H298,TRUE,_xll.ohTrigger(RecalcTrigger,Trigger1M)),NA())</f>
        <v>-4.0619995392573594E-3</v>
      </c>
      <c r="K298" s="44">
        <f>IFERROR(_xll.qlIndexFixing(Index3M,H298,TRUE,_xll.ohTrigger(RecalcTrigger,Trigger3M)),NA())</f>
        <v>-2.6930696481501926E-3</v>
      </c>
      <c r="L298" s="44">
        <f>IFERROR(_xll.qlIndexFixing(Index6M,$H298,TRUE,_xll.ohTrigger(RecalcTrigger,Trigger6M)),NA())</f>
        <v>-1.3065522033382524E-3</v>
      </c>
      <c r="M298" s="158">
        <f>IFERROR(_xll.qlIndexFixing(ONIndex1M,I298,TRUE,_xll.ohTrigger(RecalcTrigger,Trigger1M)),NA())</f>
        <v>-4.1446972921876934E-3</v>
      </c>
      <c r="N298" s="44">
        <f>IFERROR(_xll.qlIndexFixing(ONIndex3M,I298,TRUE,_xll.ohTrigger(RecalcTrigger,Trigger3M)),NA())</f>
        <v>-3.117564899541847E-3</v>
      </c>
      <c r="O298" s="159">
        <f>IFERROR(_xll.qlIndexFixing(ONIndex6M,I298,TRUE,_xll.ohTrigger(RecalcTrigger,Trigger6M)),NA())</f>
        <v>-2.1610028446694685E-3</v>
      </c>
    </row>
    <row r="299" spans="2:15" x14ac:dyDescent="0.2">
      <c r="B299" s="39" t="s">
        <v>17</v>
      </c>
      <c r="D299" s="42">
        <f>_xll.qlCalendarAdvance(Calendar,$D298,B299,"f",FALSE)</f>
        <v>42767</v>
      </c>
      <c r="E299" s="153">
        <f>_xll.qlInterestRateIndexValueDate(IndexON,D299)</f>
        <v>42768</v>
      </c>
      <c r="F299" s="168">
        <f>IFERROR(_xll.qlIndexFixing(IndexON,D299,TRUE,_xll.ohTrigger(RecalcTrigger,TriggerON)),NA())</f>
        <v>-4.1008110920603968E-3</v>
      </c>
      <c r="H299" s="42">
        <f>_xll.qlCalendarAdvance(Calendar,$H298,B299,"f",FALSE)</f>
        <v>42766</v>
      </c>
      <c r="I299" s="153">
        <f>_xll.qlInterestRateIndexValueDate(Index1M,$H299)</f>
        <v>42768</v>
      </c>
      <c r="J299" s="158">
        <f>IFERROR(_xll.qlIndexFixing(Index1M,$H299,TRUE,_xll.ohTrigger(RecalcTrigger,Trigger1M)),NA())</f>
        <v>-4.054116348274509E-3</v>
      </c>
      <c r="K299" s="44">
        <f>IFERROR(_xll.qlIndexFixing(Index3M,H299,TRUE,_xll.ohTrigger(RecalcTrigger,Trigger3M)),NA())</f>
        <v>-2.6880308806124277E-3</v>
      </c>
      <c r="L299" s="44">
        <f>IFERROR(_xll.qlIndexFixing(Index6M,$H299,TRUE,_xll.ohTrigger(RecalcTrigger,Trigger6M)),NA())</f>
        <v>-1.2961758976276832E-3</v>
      </c>
      <c r="M299" s="158">
        <f>IFERROR(_xll.qlIndexFixing(ONIndex1M,I299,TRUE,_xll.ohTrigger(RecalcTrigger,Trigger1M)),NA())</f>
        <v>-4.1294604535035973E-3</v>
      </c>
      <c r="N299" s="44">
        <f>IFERROR(_xll.qlIndexFixing(ONIndex3M,I299,TRUE,_xll.ohTrigger(RecalcTrigger,Trigger3M)),NA())</f>
        <v>-3.0999732711611827E-3</v>
      </c>
      <c r="O299" s="159">
        <f>IFERROR(_xll.qlIndexFixing(ONIndex6M,I299,TRUE,_xll.ohTrigger(RecalcTrigger,Trigger6M)),NA())</f>
        <v>-2.1437179506733628E-3</v>
      </c>
    </row>
    <row r="300" spans="2:15" x14ac:dyDescent="0.2">
      <c r="B300" s="39" t="s">
        <v>17</v>
      </c>
      <c r="D300" s="42">
        <f>_xll.qlCalendarAdvance(Calendar,$D299,B300,"f",FALSE)</f>
        <v>42768</v>
      </c>
      <c r="E300" s="153">
        <f>_xll.qlInterestRateIndexValueDate(IndexON,D300)</f>
        <v>42769</v>
      </c>
      <c r="F300" s="168">
        <f>IFERROR(_xll.qlIndexFixing(IndexON,D300,TRUE,_xll.ohTrigger(RecalcTrigger,TriggerON)),NA())</f>
        <v>-4.081506859354711E-3</v>
      </c>
      <c r="H300" s="42">
        <f>_xll.qlCalendarAdvance(Calendar,$H299,B300,"f",FALSE)</f>
        <v>42767</v>
      </c>
      <c r="I300" s="153">
        <f>_xll.qlInterestRateIndexValueDate(Index1M,$H300)</f>
        <v>42769</v>
      </c>
      <c r="J300" s="158">
        <f>IFERROR(_xll.qlIndexFixing(Index1M,$H300,TRUE,_xll.ohTrigger(RecalcTrigger,Trigger1M)),NA())</f>
        <v>-4.0462092275277729E-3</v>
      </c>
      <c r="K300" s="44">
        <f>IFERROR(_xll.qlIndexFixing(Index3M,H300,TRUE,_xll.ohTrigger(RecalcTrigger,Trigger3M)),NA())</f>
        <v>-2.6776718269764157E-3</v>
      </c>
      <c r="L300" s="44">
        <f>IFERROR(_xll.qlIndexFixing(Index6M,$H300,TRUE,_xll.ohTrigger(RecalcTrigger,Trigger6M)),NA())</f>
        <v>-1.2857795416699055E-3</v>
      </c>
      <c r="M300" s="158">
        <f>IFERROR(_xll.qlIndexFixing(ONIndex1M,I300,TRUE,_xll.ohTrigger(RecalcTrigger,Trigger1M)),NA())</f>
        <v>-4.1217782876001863E-3</v>
      </c>
      <c r="N300" s="44">
        <f>IFERROR(_xll.qlIndexFixing(ONIndex3M,I300,TRUE,_xll.ohTrigger(RecalcTrigger,Trigger3M)),NA())</f>
        <v>-3.0910612525580916E-3</v>
      </c>
      <c r="O300" s="159">
        <f>IFERROR(_xll.qlIndexFixing(ONIndex6M,I300,TRUE,_xll.ohTrigger(RecalcTrigger,Trigger6M)),NA())</f>
        <v>-2.1350356691396399E-3</v>
      </c>
    </row>
    <row r="301" spans="2:15" x14ac:dyDescent="0.2">
      <c r="B301" s="39" t="s">
        <v>17</v>
      </c>
      <c r="D301" s="42">
        <f>_xll.qlCalendarAdvance(Calendar,$D300,B301,"f",FALSE)</f>
        <v>42769</v>
      </c>
      <c r="E301" s="153">
        <f>_xll.qlInterestRateIndexValueDate(IndexON,D301)</f>
        <v>42772</v>
      </c>
      <c r="F301" s="168">
        <f>IFERROR(_xll.qlIndexFixing(IndexON,D301,TRUE,_xll.ohTrigger(RecalcTrigger,TriggerON)),NA())</f>
        <v>-4.0622616089347474E-3</v>
      </c>
      <c r="H301" s="42">
        <f>_xll.qlCalendarAdvance(Calendar,$H300,B301,"f",FALSE)</f>
        <v>42768</v>
      </c>
      <c r="I301" s="153">
        <f>_xll.qlInterestRateIndexValueDate(Index1M,$H301)</f>
        <v>42772</v>
      </c>
      <c r="J301" s="158">
        <f>IFERROR(_xll.qlIndexFixing(Index1M,$H301,TRUE,_xll.ohTrigger(RecalcTrigger,Trigger1M)),NA())</f>
        <v>-4.0223442863131431E-3</v>
      </c>
      <c r="K301" s="44">
        <f>IFERROR(_xll.qlIndexFixing(Index3M,H301,TRUE,_xll.ohTrigger(RecalcTrigger,Trigger3M)),NA())</f>
        <v>-2.6359776798361022E-3</v>
      </c>
      <c r="L301" s="44">
        <f>IFERROR(_xll.qlIndexFixing(Index6M,$H301,TRUE,_xll.ohTrigger(RecalcTrigger,Trigger6M)),NA())</f>
        <v>-1.2489297824140829E-3</v>
      </c>
      <c r="M301" s="158">
        <f>IFERROR(_xll.qlIndexFixing(ONIndex1M,I301,TRUE,_xll.ohTrigger(RecalcTrigger,Trigger1M)),NA())</f>
        <v>-4.1140721891208543E-3</v>
      </c>
      <c r="N301" s="44">
        <f>IFERROR(_xll.qlIndexFixing(ONIndex3M,I301,TRUE,_xll.ohTrigger(RecalcTrigger,Trigger3M)),NA())</f>
        <v>-3.0820876105286388E-3</v>
      </c>
      <c r="O301" s="159">
        <f>IFERROR(_xll.qlIndexFixing(ONIndex6M,I301,TRUE,_xll.ohTrigger(RecalcTrigger,Trigger6M)),NA())</f>
        <v>-2.1263333785315197E-3</v>
      </c>
    </row>
    <row r="302" spans="2:15" x14ac:dyDescent="0.2">
      <c r="B302" s="39" t="s">
        <v>17</v>
      </c>
      <c r="D302" s="42">
        <f>_xll.qlCalendarAdvance(Calendar,$D301,B302,"f",FALSE)</f>
        <v>42772</v>
      </c>
      <c r="E302" s="153">
        <f>_xll.qlInterestRateIndexValueDate(IndexON,D302)</f>
        <v>42773</v>
      </c>
      <c r="F302" s="168">
        <f>IFERROR(_xll.qlIndexFixing(IndexON,D302,TRUE,_xll.ohTrigger(RecalcTrigger,TriggerON)),NA())</f>
        <v>-4.0525990623319075E-3</v>
      </c>
      <c r="H302" s="42">
        <f>_xll.qlCalendarAdvance(Calendar,$H301,B302,"f",FALSE)</f>
        <v>42769</v>
      </c>
      <c r="I302" s="153">
        <f>_xll.qlInterestRateIndexValueDate(Index1M,$H302)</f>
        <v>42773</v>
      </c>
      <c r="J302" s="158">
        <f>IFERROR(_xll.qlIndexFixing(Index1M,$H302,TRUE,_xll.ohTrigger(RecalcTrigger,Trigger1M)),NA())</f>
        <v>-4.0143414461011962E-3</v>
      </c>
      <c r="K302" s="44">
        <f>IFERROR(_xll.qlIndexFixing(Index3M,H302,TRUE,_xll.ohTrigger(RecalcTrigger,Trigger3M)),NA())</f>
        <v>-2.6308448275678131E-3</v>
      </c>
      <c r="L302" s="44">
        <f>IFERROR(_xll.qlIndexFixing(Index6M,$H302,TRUE,_xll.ohTrigger(RecalcTrigger,Trigger6M)),NA())</f>
        <v>-1.2439936090725193E-3</v>
      </c>
      <c r="M302" s="158">
        <f>IFERROR(_xll.qlIndexFixing(ONIndex1M,I302,TRUE,_xll.ohTrigger(RecalcTrigger,Trigger1M)),NA())</f>
        <v>-4.1063421584652815E-3</v>
      </c>
      <c r="N302" s="44">
        <f>IFERROR(_xll.qlIndexFixing(ONIndex3M,I302,TRUE,_xll.ohTrigger(RecalcTrigger,Trigger3M)),NA())</f>
        <v>-3.0730523453925684E-3</v>
      </c>
      <c r="O302" s="159">
        <f>IFERROR(_xll.qlIndexFixing(ONIndex6M,I302,TRUE,_xll.ohTrigger(RecalcTrigger,Trigger6M)),NA())</f>
        <v>-2.1176110788090341E-3</v>
      </c>
    </row>
    <row r="303" spans="2:15" x14ac:dyDescent="0.2">
      <c r="B303" s="39" t="s">
        <v>17</v>
      </c>
      <c r="D303" s="42">
        <f>_xll.qlCalendarAdvance(Calendar,$D302,B303,"f",FALSE)</f>
        <v>42773</v>
      </c>
      <c r="E303" s="153">
        <f>_xll.qlInterestRateIndexValueDate(IndexON,D303)</f>
        <v>42774</v>
      </c>
      <c r="F303" s="168">
        <f>IFERROR(_xll.qlIndexFixing(IndexON,D303,TRUE,_xll.ohTrigger(RecalcTrigger,TriggerON)),NA())</f>
        <v>-4.0429264454244773E-3</v>
      </c>
      <c r="H303" s="42">
        <f>_xll.qlCalendarAdvance(Calendar,$H302,B303,"f",FALSE)</f>
        <v>42772</v>
      </c>
      <c r="I303" s="153">
        <f>_xll.qlInterestRateIndexValueDate(Index1M,$H303)</f>
        <v>42774</v>
      </c>
      <c r="J303" s="158">
        <f>IFERROR(_xll.qlIndexFixing(Index1M,$H303,TRUE,_xll.ohTrigger(RecalcTrigger,Trigger1M)),NA())</f>
        <v>-4.0063146759055403E-3</v>
      </c>
      <c r="K303" s="44">
        <f>IFERROR(_xll.qlIndexFixing(Index3M,H303,TRUE,_xll.ohTrigger(RecalcTrigger,Trigger3M)),NA())</f>
        <v>-2.6256964014681971E-3</v>
      </c>
      <c r="L303" s="44">
        <f>IFERROR(_xll.qlIndexFixing(Index6M,$H303,TRUE,_xll.ohTrigger(RecalcTrigger,Trigger6M)),NA())</f>
        <v>-1.2334969971540813E-3</v>
      </c>
      <c r="M303" s="158">
        <f>IFERROR(_xll.qlIndexFixing(ONIndex1M,I303,TRUE,_xll.ohTrigger(RecalcTrigger,Trigger1M)),NA())</f>
        <v>-4.0907558376046538E-3</v>
      </c>
      <c r="N303" s="44">
        <f>IFERROR(_xll.qlIndexFixing(ONIndex3M,I303,TRUE,_xll.ohTrigger(RecalcTrigger,Trigger3M)),NA())</f>
        <v>-3.0547504830336081E-3</v>
      </c>
      <c r="O303" s="159">
        <f>IFERROR(_xll.qlIndexFixing(ONIndex6M,I303,TRUE,_xll.ohTrigger(RecalcTrigger,Trigger6M)),NA())</f>
        <v>-2.1000875311427691E-3</v>
      </c>
    </row>
    <row r="304" spans="2:15" x14ac:dyDescent="0.2">
      <c r="B304" s="39" t="s">
        <v>17</v>
      </c>
      <c r="D304" s="42">
        <f>_xll.qlCalendarAdvance(Calendar,$D303,B304,"f",FALSE)</f>
        <v>42774</v>
      </c>
      <c r="E304" s="153">
        <f>_xll.qlInterestRateIndexValueDate(IndexON,D304)</f>
        <v>42775</v>
      </c>
      <c r="F304" s="168">
        <f>IFERROR(_xll.qlIndexFixing(IndexON,D304,TRUE,_xll.ohTrigger(RecalcTrigger,TriggerON)),NA())</f>
        <v>-4.033243758292393E-3</v>
      </c>
      <c r="H304" s="42">
        <f>_xll.qlCalendarAdvance(Calendar,$H303,B304,"f",FALSE)</f>
        <v>42773</v>
      </c>
      <c r="I304" s="153">
        <f>_xll.qlInterestRateIndexValueDate(Index1M,$H304)</f>
        <v>42775</v>
      </c>
      <c r="J304" s="158">
        <f>IFERROR(_xll.qlIndexFixing(Index1M,$H304,TRUE,_xll.ohTrigger(RecalcTrigger,Trigger1M)),NA())</f>
        <v>-3.9982639756904904E-3</v>
      </c>
      <c r="K304" s="44">
        <f>IFERROR(_xll.qlIndexFixing(Index3M,H304,TRUE,_xll.ohTrigger(RecalcTrigger,Trigger3M)),NA())</f>
        <v>-2.6152731157900277E-3</v>
      </c>
      <c r="L304" s="44">
        <f>IFERROR(_xll.qlIndexFixing(Index6M,$H304,TRUE,_xll.ohTrigger(RecalcTrigger,Trigger6M)),NA())</f>
        <v>-1.2229803330942595E-3</v>
      </c>
      <c r="M304" s="158">
        <f>IFERROR(_xll.qlIndexFixing(ONIndex1M,I304,TRUE,_xll.ohTrigger(RecalcTrigger,Trigger1M)),NA())</f>
        <v>-4.0751827120821815E-3</v>
      </c>
      <c r="N304" s="44">
        <f>IFERROR(_xll.qlIndexFixing(ONIndex3M,I304,TRUE,_xll.ohTrigger(RecalcTrigger,Trigger3M)),NA())</f>
        <v>-3.0362950520634868E-3</v>
      </c>
      <c r="O304" s="159">
        <f>IFERROR(_xll.qlIndexFixing(ONIndex6M,I304,TRUE,_xll.ohTrigger(RecalcTrigger,Trigger6M)),NA())</f>
        <v>-2.0825217886955016E-3</v>
      </c>
    </row>
    <row r="305" spans="2:15" x14ac:dyDescent="0.2">
      <c r="B305" s="39" t="s">
        <v>17</v>
      </c>
      <c r="D305" s="42">
        <f>_xll.qlCalendarAdvance(Calendar,$D304,B305,"f",FALSE)</f>
        <v>42775</v>
      </c>
      <c r="E305" s="153">
        <f>_xll.qlInterestRateIndexValueDate(IndexON,D305)</f>
        <v>42776</v>
      </c>
      <c r="F305" s="168">
        <f>IFERROR(_xll.qlIndexFixing(IndexON,D305,TRUE,_xll.ohTrigger(RecalcTrigger,TriggerON)),NA())</f>
        <v>-4.0138000637712778E-3</v>
      </c>
      <c r="H305" s="42">
        <f>_xll.qlCalendarAdvance(Calendar,$H304,B305,"f",FALSE)</f>
        <v>42774</v>
      </c>
      <c r="I305" s="153">
        <f>_xll.qlInterestRateIndexValueDate(Index1M,$H305)</f>
        <v>42776</v>
      </c>
      <c r="J305" s="158">
        <f>IFERROR(_xll.qlIndexFixing(Index1M,$H305,TRUE,_xll.ohTrigger(RecalcTrigger,Trigger1M)),NA())</f>
        <v>-3.9901893454032311E-3</v>
      </c>
      <c r="K305" s="44">
        <f>IFERROR(_xll.qlIndexFixing(Index3M,H305,TRUE,_xll.ohTrigger(RecalcTrigger,Trigger3M)),NA())</f>
        <v>-2.604843040269911E-3</v>
      </c>
      <c r="L305" s="44">
        <f>IFERROR(_xll.qlIndexFixing(Index6M,$H305,TRUE,_xll.ohTrigger(RecalcTrigger,Trigger6M)),NA())</f>
        <v>-1.2124436165759592E-3</v>
      </c>
      <c r="M305" s="158">
        <f>IFERROR(_xll.qlIndexFixing(ONIndex1M,I305,TRUE,_xll.ohTrigger(RecalcTrigger,Trigger1M)),NA())</f>
        <v>-4.0673330196261404E-3</v>
      </c>
      <c r="N305" s="44">
        <f>IFERROR(_xll.qlIndexFixing(ONIndex3M,I305,TRUE,_xll.ohTrigger(RecalcTrigger,Trigger3M)),NA())</f>
        <v>-3.0269516706349364E-3</v>
      </c>
      <c r="O305" s="159">
        <f>IFERROR(_xll.qlIndexFixing(ONIndex6M,I305,TRUE,_xll.ohTrigger(RecalcTrigger,Trigger6M)),NA())</f>
        <v>-2.073699443361221E-3</v>
      </c>
    </row>
    <row r="306" spans="2:15" x14ac:dyDescent="0.2">
      <c r="B306" s="39" t="s">
        <v>17</v>
      </c>
      <c r="D306" s="42">
        <f>_xll.qlCalendarAdvance(Calendar,$D305,B306,"f",FALSE)</f>
        <v>42776</v>
      </c>
      <c r="E306" s="153">
        <f>_xll.qlInterestRateIndexValueDate(IndexON,D306)</f>
        <v>42779</v>
      </c>
      <c r="F306" s="168">
        <f>IFERROR(_xll.qlIndexFixing(IndexON,D306,TRUE,_xll.ohTrigger(RecalcTrigger,TriggerON)),NA())</f>
        <v>-3.9944123063184733E-3</v>
      </c>
      <c r="H306" s="42">
        <f>_xll.qlCalendarAdvance(Calendar,$H305,B306,"f",FALSE)</f>
        <v>42775</v>
      </c>
      <c r="I306" s="153">
        <f>_xll.qlInterestRateIndexValueDate(Index1M,$H306)</f>
        <v>42779</v>
      </c>
      <c r="J306" s="158">
        <f>IFERROR(_xll.qlIndexFixing(Index1M,$H306,TRUE,_xll.ohTrigger(RecalcTrigger,Trigger1M)),NA())</f>
        <v>-3.9658218736799656E-3</v>
      </c>
      <c r="K306" s="44">
        <f>IFERROR(_xll.qlIndexFixing(Index3M,H306,TRUE,_xll.ohTrigger(RecalcTrigger,Trigger3M)),NA())</f>
        <v>-2.563114970971881E-3</v>
      </c>
      <c r="L306" s="44">
        <f>IFERROR(_xll.qlIndexFixing(Index6M,$H306,TRUE,_xll.ohTrigger(RecalcTrigger,Trigger6M)),NA())</f>
        <v>-1.1751028152832219E-3</v>
      </c>
      <c r="M306" s="158">
        <f>IFERROR(_xll.qlIndexFixing(ONIndex1M,I306,TRUE,_xll.ohTrigger(RecalcTrigger,Trigger1M)),NA())</f>
        <v>-4.0594593947940183E-3</v>
      </c>
      <c r="N306" s="44">
        <f>IFERROR(_xll.qlIndexFixing(ONIndex3M,I306,TRUE,_xll.ohTrigger(RecalcTrigger,Trigger3M)),NA())</f>
        <v>-3.0175466657400563E-3</v>
      </c>
      <c r="O306" s="159">
        <f>IFERROR(_xll.qlIndexFixing(ONIndex6M,I306,TRUE,_xll.ohTrigger(RecalcTrigger,Trigger6M)),NA())</f>
        <v>-2.0648570889525431E-3</v>
      </c>
    </row>
    <row r="307" spans="2:15" x14ac:dyDescent="0.2">
      <c r="B307" s="39" t="s">
        <v>17</v>
      </c>
      <c r="D307" s="42">
        <f>_xll.qlCalendarAdvance(Calendar,$D306,B307,"f",FALSE)</f>
        <v>42779</v>
      </c>
      <c r="E307" s="153">
        <f>_xll.qlInterestRateIndexValueDate(IndexON,D307)</f>
        <v>42780</v>
      </c>
      <c r="F307" s="168">
        <f>IFERROR(_xll.qlIndexFixing(IndexON,D307,TRUE,_xll.ohTrigger(RecalcTrigger,TriggerON)),NA())</f>
        <v>-3.9846792675435339E-3</v>
      </c>
      <c r="H307" s="42">
        <f>_xll.qlCalendarAdvance(Calendar,$H306,B307,"f",FALSE)</f>
        <v>42776</v>
      </c>
      <c r="I307" s="153">
        <f>_xll.qlInterestRateIndexValueDate(Index1M,$H307)</f>
        <v>42780</v>
      </c>
      <c r="J307" s="158">
        <f>IFERROR(_xll.qlIndexFixing(Index1M,$H307,TRUE,_xll.ohTrigger(RecalcTrigger,Trigger1M)),NA())</f>
        <v>-3.9576515226685018E-3</v>
      </c>
      <c r="K307" s="44">
        <f>IFERROR(_xll.qlIndexFixing(Index3M,H307,TRUE,_xll.ohTrigger(RecalcTrigger,Trigger3M)),NA())</f>
        <v>-2.5578789880578157E-3</v>
      </c>
      <c r="L307" s="44">
        <f>IFERROR(_xll.qlIndexFixing(Index6M,$H307,TRUE,_xll.ohTrigger(RecalcTrigger,Trigger6M)),NA())</f>
        <v>-1.1700962195416408E-3</v>
      </c>
      <c r="M307" s="158">
        <f>IFERROR(_xll.qlIndexFixing(ONIndex1M,I307,TRUE,_xll.ohTrigger(RecalcTrigger,Trigger1M)),NA())</f>
        <v>-4.0515618376657514E-3</v>
      </c>
      <c r="N307" s="44">
        <f>IFERROR(_xll.qlIndexFixing(ONIndex3M,I307,TRUE,_xll.ohTrigger(RecalcTrigger,Trigger3M)),NA())</f>
        <v>-3.0080800376985906E-3</v>
      </c>
      <c r="O307" s="159">
        <f>IFERROR(_xll.qlIndexFixing(ONIndex6M,I307,TRUE,_xll.ohTrigger(RecalcTrigger,Trigger6M)),NA())</f>
        <v>-2.0559947253495636E-3</v>
      </c>
    </row>
    <row r="308" spans="2:15" x14ac:dyDescent="0.2">
      <c r="B308" s="39" t="s">
        <v>17</v>
      </c>
      <c r="D308" s="42">
        <f>_xll.qlCalendarAdvance(Calendar,$D307,B308,"f",FALSE)</f>
        <v>42780</v>
      </c>
      <c r="E308" s="153">
        <f>_xll.qlInterestRateIndexValueDate(IndexON,D308)</f>
        <v>42781</v>
      </c>
      <c r="F308" s="168">
        <f>IFERROR(_xll.qlIndexFixing(IndexON,D308,TRUE,_xll.ohTrigger(RecalcTrigger,TriggerON)),NA())</f>
        <v>-3.9749361585439402E-3</v>
      </c>
      <c r="H308" s="42">
        <f>_xll.qlCalendarAdvance(Calendar,$H307,B308,"f",FALSE)</f>
        <v>42779</v>
      </c>
      <c r="I308" s="153">
        <f>_xll.qlInterestRateIndexValueDate(Index1M,$H308)</f>
        <v>42781</v>
      </c>
      <c r="J308" s="158">
        <f>IFERROR(_xll.qlIndexFixing(Index1M,$H308,TRUE,_xll.ohTrigger(RecalcTrigger,Trigger1M)),NA())</f>
        <v>-3.9494572413621499E-3</v>
      </c>
      <c r="K308" s="44">
        <f>IFERROR(_xll.qlIndexFixing(Index3M,H308,TRUE,_xll.ohTrigger(RecalcTrigger,Trigger3M)),NA())</f>
        <v>-2.5526299714997698E-3</v>
      </c>
      <c r="L308" s="44">
        <f>IFERROR(_xll.qlIndexFixing(Index6M,$H308,TRUE,_xll.ohTrigger(RecalcTrigger,Trigger6M)),NA())</f>
        <v>-1.1594592359436189E-3</v>
      </c>
      <c r="M308" s="158">
        <f>IFERROR(_xll.qlIndexFixing(ONIndex1M,I308,TRUE,_xll.ohTrigger(RecalcTrigger,Trigger1M)),NA())</f>
        <v>-4.0356417079845386E-3</v>
      </c>
      <c r="N308" s="44">
        <f>IFERROR(_xll.qlIndexFixing(ONIndex3M,I308,TRUE,_xll.ohTrigger(RecalcTrigger,Trigger3M)),NA())</f>
        <v>-2.9889165546581609E-3</v>
      </c>
      <c r="O308" s="159">
        <f>IFERROR(_xll.qlIndexFixing(ONIndex6M,I308,TRUE,_xll.ohTrigger(RecalcTrigger,Trigger6M)),NA())</f>
        <v>-2.0381917617262602E-3</v>
      </c>
    </row>
    <row r="309" spans="2:15" x14ac:dyDescent="0.2">
      <c r="B309" s="39" t="s">
        <v>17</v>
      </c>
      <c r="D309" s="42">
        <f>_xll.qlCalendarAdvance(Calendar,$D308,B309,"f",FALSE)</f>
        <v>42781</v>
      </c>
      <c r="E309" s="153">
        <f>_xll.qlInterestRateIndexValueDate(IndexON,D309)</f>
        <v>42782</v>
      </c>
      <c r="F309" s="168">
        <f>IFERROR(_xll.qlIndexFixing(IndexON,D309,TRUE,_xll.ohTrigger(RecalcTrigger,TriggerON)),NA())</f>
        <v>-3.9651829790798843E-3</v>
      </c>
      <c r="H309" s="42">
        <f>_xll.qlCalendarAdvance(Calendar,$H308,B309,"f",FALSE)</f>
        <v>42780</v>
      </c>
      <c r="I309" s="153">
        <f>_xll.qlInterestRateIndexValueDate(Index1M,$H309)</f>
        <v>42782</v>
      </c>
      <c r="J309" s="158">
        <f>IFERROR(_xll.qlIndexFixing(Index1M,$H309,TRUE,_xll.ohTrigger(RecalcTrigger,Trigger1M)),NA())</f>
        <v>-3.941239029710949E-3</v>
      </c>
      <c r="K309" s="44">
        <f>IFERROR(_xll.qlIndexFixing(Index3M,H309,TRUE,_xll.ohTrigger(RecalcTrigger,Trigger3M)),NA())</f>
        <v>-2.5421826509656972E-3</v>
      </c>
      <c r="L309" s="44">
        <f>IFERROR(_xll.qlIndexFixing(Index6M,$H309,TRUE,_xll.ohTrigger(RecalcTrigger,Trigger6M)),NA())</f>
        <v>-1.1488021979679907E-3</v>
      </c>
      <c r="M309" s="158">
        <f>IFERROR(_xll.qlIndexFixing(ONIndex1M,I309,TRUE,_xll.ohTrigger(RecalcTrigger,Trigger1M)),NA())</f>
        <v>-4.0197322853519069E-3</v>
      </c>
      <c r="N309" s="44">
        <f>IFERROR(_xll.qlIndexFixing(ONIndex3M,I309,TRUE,_xll.ohTrigger(RecalcTrigger,Trigger3M)),NA())</f>
        <v>-2.9695972924281833E-3</v>
      </c>
      <c r="O309" s="159">
        <f>IFERROR(_xll.qlIndexFixing(ONIndex6M,I309,TRUE,_xll.ohTrigger(RecalcTrigger,Trigger6M)),NA())</f>
        <v>-2.0203451800338001E-3</v>
      </c>
    </row>
    <row r="310" spans="2:15" x14ac:dyDescent="0.2">
      <c r="B310" s="39" t="s">
        <v>17</v>
      </c>
      <c r="D310" s="42">
        <f>_xll.qlCalendarAdvance(Calendar,$D309,B310,"f",FALSE)</f>
        <v>42782</v>
      </c>
      <c r="E310" s="153">
        <f>_xll.qlInterestRateIndexValueDate(IndexON,D310)</f>
        <v>42783</v>
      </c>
      <c r="F310" s="168">
        <f>IFERROR(_xll.qlIndexFixing(IndexON,D310,TRUE,_xll.ohTrigger(RecalcTrigger,TriggerON)),NA())</f>
        <v>-3.9455998080750732E-3</v>
      </c>
      <c r="H310" s="42">
        <f>_xll.qlCalendarAdvance(Calendar,$H309,B310,"f",FALSE)</f>
        <v>42781</v>
      </c>
      <c r="I310" s="153">
        <f>_xll.qlInterestRateIndexValueDate(Index1M,$H310)</f>
        <v>42783</v>
      </c>
      <c r="J310" s="158">
        <f>IFERROR(_xll.qlIndexFixing(Index1M,$H310,TRUE,_xll.ohTrigger(RecalcTrigger,Trigger1M)),NA())</f>
        <v>-3.9329968876720767E-3</v>
      </c>
      <c r="K310" s="44">
        <f>IFERROR(_xll.qlIndexFixing(Index3M,H310,TRUE,_xll.ohTrigger(RecalcTrigger,Trigger3M)),NA())</f>
        <v>-2.5317363720429161E-3</v>
      </c>
      <c r="L310" s="44">
        <f>IFERROR(_xll.qlIndexFixing(Index6M,$H310,TRUE,_xll.ohTrigger(RecalcTrigger,Trigger6M)),NA())</f>
        <v>-1.138125105293025E-3</v>
      </c>
      <c r="M310" s="158">
        <f>IFERROR(_xll.qlIndexFixing(ONIndex1M,I310,TRUE,_xll.ohTrigger(RecalcTrigger,Trigger1M)),NA())</f>
        <v>-4.0117150663432355E-3</v>
      </c>
      <c r="N310" s="44">
        <f>IFERROR(_xll.qlIndexFixing(ONIndex3M,I310,TRUE,_xll.ohTrigger(RecalcTrigger,Trigger3M)),NA())</f>
        <v>-2.9598225477744933E-3</v>
      </c>
      <c r="O310" s="159">
        <f>IFERROR(_xll.qlIndexFixing(ONIndex6M,I310,TRUE,_xll.ohTrigger(RecalcTrigger,Trigger6M)),NA())</f>
        <v>-2.0113827708589938E-3</v>
      </c>
    </row>
    <row r="311" spans="2:15" x14ac:dyDescent="0.2">
      <c r="B311" s="39" t="s">
        <v>17</v>
      </c>
      <c r="D311" s="42">
        <f>_xll.qlCalendarAdvance(Calendar,$D310,B311,"f",FALSE)</f>
        <v>42783</v>
      </c>
      <c r="E311" s="153">
        <f>_xll.qlInterestRateIndexValueDate(IndexON,D311)</f>
        <v>42786</v>
      </c>
      <c r="F311" s="168">
        <f>IFERROR(_xll.qlIndexFixing(IndexON,D311,TRUE,_xll.ohTrigger(RecalcTrigger,TriggerON)),NA())</f>
        <v>-3.9260695582976624E-3</v>
      </c>
      <c r="H311" s="42">
        <f>_xll.qlCalendarAdvance(Calendar,$H310,B311,"f",FALSE)</f>
        <v>42782</v>
      </c>
      <c r="I311" s="153">
        <f>_xll.qlInterestRateIndexValueDate(Index1M,$H311)</f>
        <v>42786</v>
      </c>
      <c r="J311" s="158">
        <f>IFERROR(_xll.qlIndexFixing(Index1M,$H311,TRUE,_xll.ohTrigger(RecalcTrigger,Trigger1M)),NA())</f>
        <v>-3.9081268787769362E-3</v>
      </c>
      <c r="K311" s="44">
        <f>IFERROR(_xll.qlIndexFixing(Index3M,H311,TRUE,_xll.ohTrigger(RecalcTrigger,Trigger3M)),NA())</f>
        <v>-2.4901821913439633E-3</v>
      </c>
      <c r="L311" s="44">
        <f>IFERROR(_xll.qlIndexFixing(Index6M,$H311,TRUE,_xll.ohTrigger(RecalcTrigger,Trigger6M)),NA())</f>
        <v>-1.1002931948474808E-3</v>
      </c>
      <c r="M311" s="158">
        <f>IFERROR(_xll.qlIndexFixing(ONIndex1M,I311,TRUE,_xll.ohTrigger(RecalcTrigger,Trigger1M)),NA())</f>
        <v>-4.0036739149984513E-3</v>
      </c>
      <c r="N311" s="44">
        <f>IFERROR(_xll.qlIndexFixing(ONIndex3M,I311,TRUE,_xll.ohTrigger(RecalcTrigger,Trigger3M)),NA())</f>
        <v>-2.9499861799742177E-3</v>
      </c>
      <c r="O311" s="159">
        <f>IFERROR(_xll.qlIndexFixing(ONIndex6M,I311,TRUE,_xll.ohTrigger(RecalcTrigger,Trigger6M)),NA())</f>
        <v>-2.002400352649758E-3</v>
      </c>
    </row>
    <row r="312" spans="2:15" x14ac:dyDescent="0.2">
      <c r="B312" s="39" t="s">
        <v>17</v>
      </c>
      <c r="D312" s="42">
        <f>_xll.qlCalendarAdvance(Calendar,$D311,B312,"f",FALSE)</f>
        <v>42786</v>
      </c>
      <c r="E312" s="153">
        <f>_xll.qlInterestRateIndexValueDate(IndexON,D312)</f>
        <v>42787</v>
      </c>
      <c r="F312" s="168">
        <f>IFERROR(_xll.qlIndexFixing(IndexON,D312,TRUE,_xll.ohTrigger(RecalcTrigger,TriggerON)),NA())</f>
        <v>-3.9162660272706873E-3</v>
      </c>
      <c r="H312" s="42">
        <f>_xll.qlCalendarAdvance(Calendar,$H311,B312,"f",FALSE)</f>
        <v>42783</v>
      </c>
      <c r="I312" s="153">
        <f>_xll.qlInterestRateIndexValueDate(Index1M,$H312)</f>
        <v>42787</v>
      </c>
      <c r="J312" s="158">
        <f>IFERROR(_xll.qlIndexFixing(Index1M,$H312,TRUE,_xll.ohTrigger(RecalcTrigger,Trigger1M)),NA())</f>
        <v>-3.899789014729173E-3</v>
      </c>
      <c r="K312" s="44">
        <f>IFERROR(_xll.qlIndexFixing(Index3M,H312,TRUE,_xll.ohTrigger(RecalcTrigger,Trigger3M)),NA())</f>
        <v>-2.4848758543334348E-3</v>
      </c>
      <c r="L312" s="44">
        <f>IFERROR(_xll.qlIndexFixing(Index6M,$H312,TRUE,_xll.ohTrigger(RecalcTrigger,Trigger6M)),NA())</f>
        <v>-1.0952161811382142E-3</v>
      </c>
      <c r="M312" s="158">
        <f>IFERROR(_xll.qlIndexFixing(ONIndex1M,I312,TRUE,_xll.ohTrigger(RecalcTrigger,Trigger1M)),NA())</f>
        <v>-3.9956088312775861E-3</v>
      </c>
      <c r="N312" s="44">
        <f>IFERROR(_xll.qlIndexFixing(ONIndex3M,I312,TRUE,_xll.ohTrigger(RecalcTrigger,Trigger3M)),NA())</f>
        <v>-2.9400881886676444E-3</v>
      </c>
      <c r="O312" s="159">
        <f>IFERROR(_xll.qlIndexFixing(ONIndex6M,I312,TRUE,_xll.ohTrigger(RecalcTrigger,Trigger6M)),NA())</f>
        <v>-1.9933979252861889E-3</v>
      </c>
    </row>
    <row r="313" spans="2:15" x14ac:dyDescent="0.2">
      <c r="B313" s="39" t="s">
        <v>17</v>
      </c>
      <c r="D313" s="42">
        <f>_xll.qlCalendarAdvance(Calendar,$D312,B313,"f",FALSE)</f>
        <v>42787</v>
      </c>
      <c r="E313" s="153">
        <f>_xll.qlInterestRateIndexValueDate(IndexON,D313)</f>
        <v>42788</v>
      </c>
      <c r="F313" s="168">
        <f>IFERROR(_xll.qlIndexFixing(IndexON,D313,TRUE,_xll.ohTrigger(RecalcTrigger,TriggerON)),NA())</f>
        <v>-3.906452425939122E-3</v>
      </c>
      <c r="H313" s="42">
        <f>_xll.qlCalendarAdvance(Calendar,$H312,B313,"f",FALSE)</f>
        <v>42786</v>
      </c>
      <c r="I313" s="153">
        <f>_xll.qlInterestRateIndexValueDate(Index1M,$H313)</f>
        <v>42788</v>
      </c>
      <c r="J313" s="158">
        <f>IFERROR(_xll.qlIndexFixing(Index1M,$H313,TRUE,_xll.ohTrigger(RecalcTrigger,Trigger1M)),NA())</f>
        <v>-3.8914272200653499E-3</v>
      </c>
      <c r="K313" s="44">
        <f>IFERROR(_xll.qlIndexFixing(Index3M,H313,TRUE,_xll.ohTrigger(RecalcTrigger,Trigger3M)),NA())</f>
        <v>-2.4795597609011517E-3</v>
      </c>
      <c r="L313" s="44">
        <f>IFERROR(_xll.qlIndexFixing(Index6M,$H313,TRUE,_xll.ohTrigger(RecalcTrigger,Trigger6M)),NA())</f>
        <v>-1.0844388101156339E-3</v>
      </c>
      <c r="M313" s="158">
        <f>IFERROR(_xll.qlIndexFixing(ONIndex1M,I313,TRUE,_xll.ohTrigger(RecalcTrigger,Trigger1M)),NA())</f>
        <v>-3.979354901715304E-3</v>
      </c>
      <c r="N313" s="44">
        <f>IFERROR(_xll.qlIndexFixing(ONIndex3M,I313,TRUE,_xll.ohTrigger(RecalcTrigger,Trigger3M)),NA())</f>
        <v>-2.9200631094727925E-3</v>
      </c>
      <c r="O313" s="159">
        <f>IFERROR(_xll.qlIndexFixing(ONIndex6M,I313,TRUE,_xll.ohTrigger(RecalcTrigger,Trigger6M)),NA())</f>
        <v>-1.9753155347679296E-3</v>
      </c>
    </row>
    <row r="314" spans="2:15" x14ac:dyDescent="0.2">
      <c r="B314" s="39" t="s">
        <v>17</v>
      </c>
      <c r="D314" s="42">
        <f>_xll.qlCalendarAdvance(Calendar,$D313,B314,"f",FALSE)</f>
        <v>42788</v>
      </c>
      <c r="E314" s="153">
        <f>_xll.qlInterestRateIndexValueDate(IndexON,D314)</f>
        <v>42789</v>
      </c>
      <c r="F314" s="168">
        <f>IFERROR(_xll.qlIndexFixing(IndexON,D314,TRUE,_xll.ohTrigger(RecalcTrigger,TriggerON)),NA())</f>
        <v>-3.8966287542629985E-3</v>
      </c>
      <c r="H314" s="42">
        <f>_xll.qlCalendarAdvance(Calendar,$H313,B314,"f",FALSE)</f>
        <v>42787</v>
      </c>
      <c r="I314" s="153">
        <f>_xll.qlInterestRateIndexValueDate(Index1M,$H314)</f>
        <v>42789</v>
      </c>
      <c r="J314" s="158">
        <f>IFERROR(_xll.qlIndexFixing(Index1M,$H314,TRUE,_xll.ohTrigger(RecalcTrigger,Trigger1M)),NA())</f>
        <v>-3.8830414947340786E-3</v>
      </c>
      <c r="K314" s="44">
        <f>IFERROR(_xll.qlIndexFixing(Index3M,H314,TRUE,_xll.ohTrigger(RecalcTrigger,Trigger3M)),NA())</f>
        <v>-2.4691432273858563E-3</v>
      </c>
      <c r="L314" s="44">
        <f>IFERROR(_xll.qlIndexFixing(Index6M,$H314,TRUE,_xll.ohTrigger(RecalcTrigger,Trigger6M)),NA())</f>
        <v>-1.0736413824487525E-3</v>
      </c>
      <c r="M314" s="158">
        <f>IFERROR(_xll.qlIndexFixing(ONIndex1M,I314,TRUE,_xll.ohTrigger(RecalcTrigger,Trigger1M)),NA())</f>
        <v>-3.9631091727532208E-3</v>
      </c>
      <c r="N314" s="44">
        <f>IFERROR(_xll.qlIndexFixing(ONIndex3M,I314,TRUE,_xll.ohTrigger(RecalcTrigger,Trigger3M)),NA())</f>
        <v>-2.8998799904567107E-3</v>
      </c>
      <c r="O314" s="159">
        <f>IFERROR(_xll.qlIndexFixing(ONIndex6M,I314,TRUE,_xll.ohTrigger(RecalcTrigger,Trigger6M)),NA())</f>
        <v>-1.9571881243285461E-3</v>
      </c>
    </row>
    <row r="315" spans="2:15" x14ac:dyDescent="0.2">
      <c r="B315" s="39" t="s">
        <v>17</v>
      </c>
      <c r="D315" s="42">
        <f>_xll.qlCalendarAdvance(Calendar,$D314,B315,"f",FALSE)</f>
        <v>42789</v>
      </c>
      <c r="E315" s="153">
        <f>_xll.qlInterestRateIndexValueDate(IndexON,D315)</f>
        <v>42790</v>
      </c>
      <c r="F315" s="168">
        <f>IFERROR(_xll.qlIndexFixing(IndexON,D315,TRUE,_xll.ohTrigger(RecalcTrigger,TriggerON)),NA())</f>
        <v>-3.8769060914534137E-3</v>
      </c>
      <c r="H315" s="42">
        <f>_xll.qlCalendarAdvance(Calendar,$H314,B315,"f",FALSE)</f>
        <v>42788</v>
      </c>
      <c r="I315" s="153">
        <f>_xll.qlInterestRateIndexValueDate(Index1M,$H315)</f>
        <v>42790</v>
      </c>
      <c r="J315" s="158">
        <f>IFERROR(_xll.qlIndexFixing(Index1M,$H315,TRUE,_xll.ohTrigger(RecalcTrigger,Trigger1M)),NA())</f>
        <v>-3.8746318386896827E-3</v>
      </c>
      <c r="K315" s="44">
        <f>IFERROR(_xll.qlIndexFixing(Index3M,H315,TRUE,_xll.ohTrigger(RecalcTrigger,Trigger3M)),NA())</f>
        <v>-2.4587355675036249E-3</v>
      </c>
      <c r="L315" s="44">
        <f>IFERROR(_xll.qlIndexFixing(Index6M,$H315,TRUE,_xll.ohTrigger(RecalcTrigger,Trigger6M)),NA())</f>
        <v>-1.0628238978118635E-3</v>
      </c>
      <c r="M315" s="158">
        <f>IFERROR(_xll.qlIndexFixing(ONIndex1M,I315,TRUE,_xll.ohTrigger(RecalcTrigger,Trigger1M)),NA())</f>
        <v>-3.9549244271119832E-3</v>
      </c>
      <c r="N315" s="44">
        <f>IFERROR(_xll.qlIndexFixing(ONIndex3M,I315,TRUE,_xll.ohTrigger(RecalcTrigger,Trigger3M)),NA())</f>
        <v>-2.8896738825778812E-3</v>
      </c>
      <c r="O315" s="159">
        <f>IFERROR(_xll.qlIndexFixing(ONIndex6M,I315,TRUE,_xll.ohTrigger(RecalcTrigger,Trigger6M)),NA())</f>
        <v>-1.9480856512732458E-3</v>
      </c>
    </row>
    <row r="316" spans="2:15" x14ac:dyDescent="0.2">
      <c r="B316" s="39" t="s">
        <v>17</v>
      </c>
      <c r="D316" s="42">
        <f>_xll.qlCalendarAdvance(Calendar,$D315,B316,"f",FALSE)</f>
        <v>42790</v>
      </c>
      <c r="E316" s="153">
        <f>_xll.qlInterestRateIndexValueDate(IndexON,D316)</f>
        <v>42793</v>
      </c>
      <c r="F316" s="168">
        <f>IFERROR(_xll.qlIndexFixing(IndexON,D316,TRUE,_xll.ohTrigger(RecalcTrigger,TriggerON)),NA())</f>
        <v>-3.8572333644726342E-3</v>
      </c>
      <c r="H316" s="42">
        <f>_xll.qlCalendarAdvance(Calendar,$H315,B316,"f",FALSE)</f>
        <v>42789</v>
      </c>
      <c r="I316" s="153">
        <f>_xll.qlInterestRateIndexValueDate(Index1M,$H316)</f>
        <v>42793</v>
      </c>
      <c r="J316" s="158">
        <f>IFERROR(_xll.qlIndexFixing(Index1M,$H316,TRUE,_xll.ohTrigger(RecalcTrigger,Trigger1M)),NA())</f>
        <v>-3.8492592858166814E-3</v>
      </c>
      <c r="K316" s="44">
        <f>IFERROR(_xll.qlIndexFixing(Index3M,H316,TRUE,_xll.ohTrigger(RecalcTrigger,Trigger3M)),NA())</f>
        <v>-2.4175546618471519E-3</v>
      </c>
      <c r="L316" s="44">
        <f>IFERROR(_xll.qlIndexFixing(Index6M,$H316,TRUE,_xll.ohTrigger(RecalcTrigger,Trigger6M)),NA())</f>
        <v>-1.024500809757688E-3</v>
      </c>
      <c r="M316" s="158">
        <f>IFERROR(_xll.qlIndexFixing(ONIndex1M,I316,TRUE,_xll.ohTrigger(RecalcTrigger,Trigger1M)),NA())</f>
        <v>-3.9467157492945049E-3</v>
      </c>
      <c r="N316" s="44">
        <f>IFERROR(_xll.qlIndexFixing(ONIndex3M,I316,TRUE,_xll.ohTrigger(RecalcTrigger,Trigger3M)),NA())</f>
        <v>-2.8794061513526259E-3</v>
      </c>
      <c r="O316" s="159">
        <f>IFERROR(_xll.qlIndexFixing(ONIndex6M,I316,TRUE,_xll.ohTrigger(RecalcTrigger,Trigger6M)),NA())</f>
        <v>-1.9389631690236442E-3</v>
      </c>
    </row>
    <row r="317" spans="2:15" x14ac:dyDescent="0.2">
      <c r="B317" s="39" t="s">
        <v>17</v>
      </c>
      <c r="D317" s="42">
        <f>_xll.qlCalendarAdvance(Calendar,$D316,B317,"f",FALSE)</f>
        <v>42793</v>
      </c>
      <c r="E317" s="153">
        <f>_xll.qlInterestRateIndexValueDate(IndexON,D317)</f>
        <v>42794</v>
      </c>
      <c r="F317" s="168">
        <f>IFERROR(_xll.qlIndexFixing(IndexON,D317,TRUE,_xll.ohTrigger(RecalcTrigger,TriggerON)),NA())</f>
        <v>-3.8473593411136875E-3</v>
      </c>
      <c r="H317" s="42">
        <f>_xll.qlCalendarAdvance(Calendar,$H316,B317,"f",FALSE)</f>
        <v>42790</v>
      </c>
      <c r="I317" s="153">
        <f>_xll.qlInterestRateIndexValueDate(Index1M,$H317)</f>
        <v>42794</v>
      </c>
      <c r="J317" s="158">
        <f>IFERROR(_xll.qlIndexFixing(Index1M,$H317,TRUE,_xll.ohTrigger(RecalcTrigger,Trigger1M)),NA())</f>
        <v>-3.8277134627482819E-3</v>
      </c>
      <c r="K317" s="44">
        <f>IFERROR(_xll.qlIndexFixing(Index3M,H317,TRUE,_xll.ohTrigger(RecalcTrigger,Trigger3M)),NA())</f>
        <v>-2.402249602753293E-3</v>
      </c>
      <c r="L317" s="44">
        <f>IFERROR(_xll.qlIndexFixing(Index6M,$H317,TRUE,_xll.ohTrigger(RecalcTrigger,Trigger6M)),NA())</f>
        <v>-1.002052563693828E-3</v>
      </c>
      <c r="M317" s="158">
        <f>IFERROR(_xll.qlIndexFixing(ONIndex1M,I317,TRUE,_xll.ohTrigger(RecalcTrigger,Trigger1M)),NA())</f>
        <v>-3.9384831388211694E-3</v>
      </c>
      <c r="N317" s="44">
        <f>IFERROR(_xll.qlIndexFixing(ONIndex3M,I317,TRUE,_xll.ohTrigger(RecalcTrigger,Trigger3M)),NA())</f>
        <v>-2.8690767966610409E-3</v>
      </c>
      <c r="O317" s="159">
        <f>IFERROR(_xll.qlIndexFixing(ONIndex6M,I317,TRUE,_xll.ohTrigger(RecalcTrigger,Trigger6M)),NA())</f>
        <v>-1.9298206778195492E-3</v>
      </c>
    </row>
    <row r="318" spans="2:15" x14ac:dyDescent="0.2">
      <c r="B318" s="39" t="s">
        <v>17</v>
      </c>
      <c r="D318" s="42">
        <f>_xll.qlCalendarAdvance(Calendar,$D317,B318,"f",FALSE)</f>
        <v>42794</v>
      </c>
      <c r="E318" s="153">
        <f>_xll.qlInterestRateIndexValueDate(IndexON,D318)</f>
        <v>42795</v>
      </c>
      <c r="F318" s="168">
        <f>IFERROR(_xll.qlIndexFixing(IndexON,D318,TRUE,_xll.ohTrigger(RecalcTrigger,TriggerON)),NA())</f>
        <v>-3.8374752475300866E-3</v>
      </c>
      <c r="H318" s="42">
        <f>_xll.qlCalendarAdvance(Calendar,$H317,B318,"f",FALSE)</f>
        <v>42793</v>
      </c>
      <c r="I318" s="153">
        <f>_xll.qlInterestRateIndexValueDate(Index1M,$H318)</f>
        <v>42795</v>
      </c>
      <c r="J318" s="158">
        <f>IFERROR(_xll.qlIndexFixing(Index1M,$H318,TRUE,_xll.ohTrigger(RecalcTrigger,Trigger1M)),NA())</f>
        <v>-3.8103917301933847E-3</v>
      </c>
      <c r="K318" s="44">
        <f>IFERROR(_xll.qlIndexFixing(Index3M,H318,TRUE,_xll.ohTrigger(RecalcTrigger,Trigger3M)),NA())</f>
        <v>-2.3919525807630068E-3</v>
      </c>
      <c r="L318" s="44">
        <f>IFERROR(_xll.qlIndexFixing(Index6M,$H318,TRUE,_xll.ohTrigger(RecalcTrigger,Trigger6M)),NA())</f>
        <v>-9.9110478667737171E-4</v>
      </c>
      <c r="M318" s="158">
        <f>IFERROR(_xll.qlIndexFixing(ONIndex1M,I318,TRUE,_xll.ohTrigger(RecalcTrigger,Trigger1M)),NA())</f>
        <v>-3.9218954171849063E-3</v>
      </c>
      <c r="N318" s="44">
        <f>IFERROR(_xll.qlIndexFixing(ONIndex3M,I318,TRUE,_xll.ohTrigger(RecalcTrigger,Trigger3M)),NA())</f>
        <v>-2.8481901422150457E-3</v>
      </c>
      <c r="O318" s="159">
        <f>IFERROR(_xll.qlIndexFixing(ONIndex6M,I318,TRUE,_xll.ohTrigger(RecalcTrigger,Trigger6M)),NA())</f>
        <v>-1.9114588488289286E-3</v>
      </c>
    </row>
    <row r="319" spans="2:15" x14ac:dyDescent="0.2">
      <c r="B319" s="39" t="s">
        <v>17</v>
      </c>
      <c r="D319" s="42">
        <f>_xll.qlCalendarAdvance(Calendar,$D318,B319,"f",FALSE)</f>
        <v>42795</v>
      </c>
      <c r="E319" s="153">
        <f>_xll.qlInterestRateIndexValueDate(IndexON,D319)</f>
        <v>42796</v>
      </c>
      <c r="F319" s="168">
        <f>IFERROR(_xll.qlIndexFixing(IndexON,D319,TRUE,_xll.ohTrigger(RecalcTrigger,TriggerON)),NA())</f>
        <v>-3.8275810836019275E-3</v>
      </c>
      <c r="H319" s="42">
        <f>_xll.qlCalendarAdvance(Calendar,$H318,B319,"f",FALSE)</f>
        <v>42794</v>
      </c>
      <c r="I319" s="153">
        <f>_xll.qlInterestRateIndexValueDate(Index1M,$H319)</f>
        <v>42796</v>
      </c>
      <c r="J319" s="158">
        <f>IFERROR(_xll.qlIndexFixing(Index1M,$H319,TRUE,_xll.ohTrigger(RecalcTrigger,Trigger1M)),NA())</f>
        <v>-3.8061733320529645E-3</v>
      </c>
      <c r="K319" s="44">
        <f>IFERROR(_xll.qlIndexFixing(Index3M,H319,TRUE,_xll.ohTrigger(RecalcTrigger,Trigger3M)),NA())</f>
        <v>-2.3816718748008148E-3</v>
      </c>
      <c r="L319" s="44">
        <f>IFERROR(_xll.qlIndexFixing(Index6M,$H319,TRUE,_xll.ohTrigger(RecalcTrigger,Trigger6M)),NA())</f>
        <v>-9.6852980622961278E-4</v>
      </c>
      <c r="M319" s="158">
        <f>IFERROR(_xll.qlIndexFixing(ONIndex1M,I319,TRUE,_xll.ohTrigger(RecalcTrigger,Trigger1M)),NA())</f>
        <v>-3.9053133737265711E-3</v>
      </c>
      <c r="N319" s="44">
        <f>IFERROR(_xll.qlIndexFixing(ONIndex3M,I319,TRUE,_xll.ohTrigger(RecalcTrigger,Trigger3M)),NA())</f>
        <v>-2.8271431445503481E-3</v>
      </c>
      <c r="O319" s="159">
        <f>IFERROR(_xll.qlIndexFixing(ONIndex6M,I319,TRUE,_xll.ohTrigger(RecalcTrigger,Trigger6M)),NA())</f>
        <v>-1.8930506209402509E-3</v>
      </c>
    </row>
    <row r="320" spans="2:15" x14ac:dyDescent="0.2">
      <c r="B320" s="39" t="s">
        <v>17</v>
      </c>
      <c r="D320" s="42">
        <f>_xll.qlCalendarAdvance(Calendar,$D319,B320,"f",FALSE)</f>
        <v>42796</v>
      </c>
      <c r="E320" s="153">
        <f>_xll.qlInterestRateIndexValueDate(IndexON,D320)</f>
        <v>42797</v>
      </c>
      <c r="F320" s="168">
        <f>IFERROR(_xll.qlIndexFixing(IndexON,D320,TRUE,_xll.ohTrigger(RecalcTrigger,TriggerON)),NA())</f>
        <v>-3.8077189130536482E-3</v>
      </c>
      <c r="H320" s="42">
        <f>_xll.qlCalendarAdvance(Calendar,$H319,B320,"f",FALSE)</f>
        <v>42795</v>
      </c>
      <c r="I320" s="153">
        <f>_xll.qlInterestRateIndexValueDate(Index1M,$H320)</f>
        <v>42797</v>
      </c>
      <c r="J320" s="158">
        <f>IFERROR(_xll.qlIndexFixing(Index1M,$H320,TRUE,_xll.ohTrigger(RecalcTrigger,Trigger1M)),NA())</f>
        <v>-3.8019468679472541E-3</v>
      </c>
      <c r="K320" s="44">
        <f>IFERROR(_xll.qlIndexFixing(Index3M,H320,TRUE,_xll.ohTrigger(RecalcTrigger,Trigger3M)),NA())</f>
        <v>-2.3567049935381101E-3</v>
      </c>
      <c r="L320" s="44">
        <f>IFERROR(_xll.qlIndexFixing(Index6M,$H320,TRUE,_xll.ohTrigger(RecalcTrigger,Trigger6M)),NA())</f>
        <v>-9.6333880344260964E-4</v>
      </c>
      <c r="M320" s="158">
        <f>IFERROR(_xll.qlIndexFixing(ONIndex1M,I320,TRUE,_xll.ohTrigger(RecalcTrigger,Trigger1M)),NA())</f>
        <v>-3.8969611014527672E-3</v>
      </c>
      <c r="N320" s="44">
        <f>IFERROR(_xll.qlIndexFixing(ONIndex3M,I320,TRUE,_xll.ohTrigger(RecalcTrigger,Trigger3M)),NA())</f>
        <v>-2.8165056731266347E-3</v>
      </c>
      <c r="O320" s="159">
        <f>IFERROR(_xll.qlIndexFixing(ONIndex6M,I320,TRUE,_xll.ohTrigger(RecalcTrigger,Trigger6M)),NA())</f>
        <v>-1.8838080840044569E-3</v>
      </c>
    </row>
    <row r="321" spans="2:15" x14ac:dyDescent="0.2">
      <c r="B321" s="39" t="s">
        <v>17</v>
      </c>
      <c r="D321" s="42">
        <f>_xll.qlCalendarAdvance(Calendar,$D320,B321,"f",FALSE)</f>
        <v>42797</v>
      </c>
      <c r="E321" s="153">
        <f>_xll.qlInterestRateIndexValueDate(IndexON,D321)</f>
        <v>42800</v>
      </c>
      <c r="F321" s="168">
        <f>IFERROR(_xll.qlIndexFixing(IndexON,D321,TRUE,_xll.ohTrigger(RecalcTrigger,TriggerON)),NA())</f>
        <v>-3.7879037244836766E-3</v>
      </c>
      <c r="H321" s="42">
        <f>_xll.qlCalendarAdvance(Calendar,$H320,B321,"f",FALSE)</f>
        <v>42796</v>
      </c>
      <c r="I321" s="153">
        <f>_xll.qlInterestRateIndexValueDate(Index1M,$H321)</f>
        <v>42800</v>
      </c>
      <c r="J321" s="158">
        <f>IFERROR(_xll.qlIndexFixing(Index1M,$H321,TRUE,_xll.ohTrigger(RecalcTrigger,Trigger1M)),NA())</f>
        <v>-3.7759648939092003E-3</v>
      </c>
      <c r="K321" s="44">
        <f>IFERROR(_xll.qlIndexFixing(Index3M,H321,TRUE,_xll.ohTrigger(RecalcTrigger,Trigger3M)),NA())</f>
        <v>-2.3407338610331972E-3</v>
      </c>
      <c r="L321" s="44">
        <f>IFERROR(_xll.qlIndexFixing(Index6M,$H321,TRUE,_xll.ohTrigger(RecalcTrigger,Trigger6M)),NA())</f>
        <v>-9.3606499064111007E-4</v>
      </c>
      <c r="M321" s="158">
        <f>IFERROR(_xll.qlIndexFixing(ONIndex1M,I321,TRUE,_xll.ohTrigger(RecalcTrigger,Trigger1M)),NA())</f>
        <v>-3.8885848968028824E-3</v>
      </c>
      <c r="N321" s="44">
        <f>IFERROR(_xll.qlIndexFixing(ONIndex3M,I321,TRUE,_xll.ohTrigger(RecalcTrigger,Trigger3M)),NA())</f>
        <v>-2.8058065781566555E-3</v>
      </c>
      <c r="O321" s="159">
        <f>IFERROR(_xll.qlIndexFixing(ONIndex6M,I321,TRUE,_xll.ohTrigger(RecalcTrigger,Trigger6M)),NA())</f>
        <v>-1.8745455377544573E-3</v>
      </c>
    </row>
    <row r="322" spans="2:15" x14ac:dyDescent="0.2">
      <c r="B322" s="39" t="s">
        <v>17</v>
      </c>
      <c r="D322" s="42">
        <f>_xll.qlCalendarAdvance(Calendar,$D321,B322,"f",FALSE)</f>
        <v>42800</v>
      </c>
      <c r="E322" s="153">
        <f>_xll.qlInterestRateIndexValueDate(IndexON,D322)</f>
        <v>42801</v>
      </c>
      <c r="F322" s="168">
        <f>IFERROR(_xll.qlIndexFixing(IndexON,D322,TRUE,_xll.ohTrigger(RecalcTrigger,TriggerON)),NA())</f>
        <v>-3.7779592089126623E-3</v>
      </c>
      <c r="H322" s="42">
        <f>_xll.qlCalendarAdvance(Calendar,$H321,B322,"f",FALSE)</f>
        <v>42797</v>
      </c>
      <c r="I322" s="153">
        <f>_xll.qlInterestRateIndexValueDate(Index1M,$H322)</f>
        <v>42801</v>
      </c>
      <c r="J322" s="158">
        <f>IFERROR(_xll.qlIndexFixing(Index1M,$H322,TRUE,_xll.ohTrigger(RecalcTrigger,Trigger1M)),NA())</f>
        <v>-3.7672563735952967E-3</v>
      </c>
      <c r="K322" s="44">
        <f>IFERROR(_xll.qlIndexFixing(Index3M,H322,TRUE,_xll.ohTrigger(RecalcTrigger,Trigger3M)),NA())</f>
        <v>-2.3305509726576443E-3</v>
      </c>
      <c r="L322" s="44">
        <f>IFERROR(_xll.qlIndexFixing(Index6M,$H322,TRUE,_xll.ohTrigger(RecalcTrigger,Trigger6M)),NA())</f>
        <v>-9.2499684687699776E-4</v>
      </c>
      <c r="M322" s="158">
        <f>IFERROR(_xll.qlIndexFixing(ONIndex1M,I322,TRUE,_xll.ohTrigger(RecalcTrigger,Trigger1M)),NA())</f>
        <v>-3.8801847597369488E-3</v>
      </c>
      <c r="N322" s="44">
        <f>IFERROR(_xll.qlIndexFixing(ONIndex3M,I322,TRUE,_xll.ohTrigger(RecalcTrigger,Trigger3M)),NA())</f>
        <v>-2.7950458599601546E-3</v>
      </c>
      <c r="O322" s="159">
        <f>IFERROR(_xll.qlIndexFixing(ONIndex6M,I322,TRUE,_xll.ohTrigger(RecalcTrigger,Trigger6M)),NA())</f>
        <v>-1.8652629823900924E-3</v>
      </c>
    </row>
    <row r="323" spans="2:15" x14ac:dyDescent="0.2">
      <c r="B323" s="39" t="s">
        <v>17</v>
      </c>
      <c r="D323" s="42">
        <f>_xll.qlCalendarAdvance(Calendar,$D322,B323,"f",FALSE)</f>
        <v>42801</v>
      </c>
      <c r="E323" s="153">
        <f>_xll.qlInterestRateIndexValueDate(IndexON,D323)</f>
        <v>42802</v>
      </c>
      <c r="F323" s="168">
        <f>IFERROR(_xll.qlIndexFixing(IndexON,D323,TRUE,_xll.ohTrigger(RecalcTrigger,TriggerON)),NA())</f>
        <v>-3.7680046228771857E-3</v>
      </c>
      <c r="H323" s="42">
        <f>_xll.qlCalendarAdvance(Calendar,$H322,B323,"f",FALSE)</f>
        <v>42800</v>
      </c>
      <c r="I323" s="153">
        <f>_xll.qlInterestRateIndexValueDate(Index1M,$H323)</f>
        <v>42802</v>
      </c>
      <c r="J323" s="158">
        <f>IFERROR(_xll.qlIndexFixing(Index1M,$H323,TRUE,_xll.ohTrigger(RecalcTrigger,Trigger1M)),NA())</f>
        <v>-3.7496008817231286E-3</v>
      </c>
      <c r="K323" s="44">
        <f>IFERROR(_xll.qlIndexFixing(Index3M,H323,TRUE,_xll.ohTrigger(RecalcTrigger,Trigger3M)),NA())</f>
        <v>-2.3203908953642449E-3</v>
      </c>
      <c r="L323" s="44">
        <f>IFERROR(_xll.qlIndexFixing(Index6M,$H323,TRUE,_xll.ohTrigger(RecalcTrigger,Trigger6M)),NA())</f>
        <v>-9.1390864080194249E-4</v>
      </c>
      <c r="M323" s="158">
        <f>IFERROR(_xll.qlIndexFixing(ONIndex1M,I323,TRUE,_xll.ohTrigger(RecalcTrigger,Trigger1M)),NA())</f>
        <v>-3.8632632526347521E-3</v>
      </c>
      <c r="N323" s="44">
        <f>IFERROR(_xll.qlIndexFixing(ONIndex3M,I323,TRUE,_xll.ohTrigger(RecalcTrigger,Trigger3M)),NA())</f>
        <v>-2.7732976475025595E-3</v>
      </c>
      <c r="O323" s="159">
        <f>IFERROR(_xll.qlIndexFixing(ONIndex6M,I323,TRUE,_xll.ohTrigger(RecalcTrigger,Trigger6M)),NA())</f>
        <v>-1.8466217022705678E-3</v>
      </c>
    </row>
    <row r="324" spans="2:15" x14ac:dyDescent="0.2">
      <c r="B324" s="39" t="s">
        <v>17</v>
      </c>
      <c r="D324" s="42">
        <f>_xll.qlCalendarAdvance(Calendar,$D323,B324,"f",FALSE)</f>
        <v>42802</v>
      </c>
      <c r="E324" s="153">
        <f>_xll.qlInterestRateIndexValueDate(IndexON,D324)</f>
        <v>42803</v>
      </c>
      <c r="F324" s="168">
        <f>IFERROR(_xll.qlIndexFixing(IndexON,D324,TRUE,_xll.ohTrigger(RecalcTrigger,TriggerON)),NA())</f>
        <v>-3.758039966617055E-3</v>
      </c>
      <c r="H324" s="42">
        <f>_xll.qlCalendarAdvance(Calendar,$H323,B324,"f",FALSE)</f>
        <v>42801</v>
      </c>
      <c r="I324" s="153">
        <f>_xll.qlInterestRateIndexValueDate(Index1M,$H324)</f>
        <v>42803</v>
      </c>
      <c r="J324" s="158">
        <f>IFERROR(_xll.qlIndexFixing(Index1M,$H324,TRUE,_xll.ohTrigger(RecalcTrigger,Trigger1M)),NA())</f>
        <v>-3.7452980865547436E-3</v>
      </c>
      <c r="K324" s="44">
        <f>IFERROR(_xll.qlIndexFixing(Index3M,H324,TRUE,_xll.ohTrigger(RecalcTrigger,Trigger3M)),NA())</f>
        <v>-2.3102547117035701E-3</v>
      </c>
      <c r="L324" s="44">
        <f>IFERROR(_xll.qlIndexFixing(Index6M,$H324,TRUE,_xll.ohTrigger(RecalcTrigger,Trigger6M)),NA())</f>
        <v>-8.9105317099341121E-4</v>
      </c>
      <c r="M324" s="158">
        <f>IFERROR(_xll.qlIndexFixing(ONIndex1M,I324,TRUE,_xll.ohTrigger(RecalcTrigger,Trigger1M)),NA())</f>
        <v>-3.8463448877523732E-3</v>
      </c>
      <c r="N324" s="44">
        <f>IFERROR(_xll.qlIndexFixing(ONIndex3M,I324,TRUE,_xll.ohTrigger(RecalcTrigger,Trigger3M)),NA())</f>
        <v>-2.7513867527506619E-3</v>
      </c>
      <c r="O324" s="159">
        <f>IFERROR(_xll.qlIndexFixing(ONIndex6M,I324,TRUE,_xll.ohTrigger(RecalcTrigger,Trigger6M)),NA())</f>
        <v>-1.8279326695092024E-3</v>
      </c>
    </row>
    <row r="325" spans="2:15" x14ac:dyDescent="0.2">
      <c r="B325" s="39" t="s">
        <v>17</v>
      </c>
      <c r="D325" s="42">
        <f>_xll.qlCalendarAdvance(Calendar,$D324,B325,"f",FALSE)</f>
        <v>42803</v>
      </c>
      <c r="E325" s="153">
        <f>_xll.qlInterestRateIndexValueDate(IndexON,D325)</f>
        <v>42804</v>
      </c>
      <c r="F325" s="168">
        <f>IFERROR(_xll.qlIndexFixing(IndexON,D325,TRUE,_xll.ohTrigger(RecalcTrigger,TriggerON)),NA())</f>
        <v>-3.7380382720231253E-3</v>
      </c>
      <c r="H325" s="42">
        <f>_xll.qlCalendarAdvance(Calendar,$H324,B325,"f",FALSE)</f>
        <v>42802</v>
      </c>
      <c r="I325" s="153">
        <f>_xll.qlInterestRateIndexValueDate(Index1M,$H325)</f>
        <v>42804</v>
      </c>
      <c r="J325" s="158">
        <f>IFERROR(_xll.qlIndexFixing(Index1M,$H325,TRUE,_xll.ohTrigger(RecalcTrigger,Trigger1M)),NA())</f>
        <v>-3.7409872249982712E-3</v>
      </c>
      <c r="K325" s="44">
        <f>IFERROR(_xll.qlIndexFixing(Index3M,H325,TRUE,_xll.ohTrigger(RecalcTrigger,Trigger3M)),NA())</f>
        <v>-2.2905780367756716E-3</v>
      </c>
      <c r="L325" s="44">
        <f>IFERROR(_xll.qlIndexFixing(Index6M,$H325,TRUE,_xll.ohTrigger(RecalcTrigger,Trigger6M)),NA())</f>
        <v>-8.8579176155331209E-4</v>
      </c>
      <c r="M325" s="158">
        <f>IFERROR(_xll.qlIndexFixing(ONIndex1M,I325,TRUE,_xll.ohTrigger(RecalcTrigger,Trigger1M)),NA())</f>
        <v>-3.837825088766067E-3</v>
      </c>
      <c r="N325" s="44">
        <f>IFERROR(_xll.qlIndexFixing(ONIndex3M,I325,TRUE,_xll.ohTrigger(RecalcTrigger,Trigger3M)),NA())</f>
        <v>-2.7403179175022885E-3</v>
      </c>
      <c r="O325" s="159">
        <f>IFERROR(_xll.qlIndexFixing(ONIndex6M,I325,TRUE,_xll.ohTrigger(RecalcTrigger,Trigger6M)),NA())</f>
        <v>-1.8185500684131384E-3</v>
      </c>
    </row>
    <row r="326" spans="2:15" x14ac:dyDescent="0.2">
      <c r="B326" s="39" t="s">
        <v>17</v>
      </c>
      <c r="D326" s="42">
        <f>_xll.qlCalendarAdvance(Calendar,$D325,B326,"f",FALSE)</f>
        <v>42804</v>
      </c>
      <c r="E326" s="153">
        <f>_xll.qlInterestRateIndexValueDate(IndexON,D326)</f>
        <v>42807</v>
      </c>
      <c r="F326" s="168">
        <f>IFERROR(_xll.qlIndexFixing(IndexON,D326,TRUE,_xll.ohTrigger(RecalcTrigger,TriggerON)),NA())</f>
        <v>-3.7180806381309495E-3</v>
      </c>
      <c r="H326" s="42">
        <f>_xll.qlCalendarAdvance(Calendar,$H325,B326,"f",FALSE)</f>
        <v>42803</v>
      </c>
      <c r="I326" s="153">
        <f>_xll.qlInterestRateIndexValueDate(Index1M,$H326)</f>
        <v>42807</v>
      </c>
      <c r="J326" s="158">
        <f>IFERROR(_xll.qlIndexFixing(Index1M,$H326,TRUE,_xll.ohTrigger(RecalcTrigger,Trigger1M)),NA())</f>
        <v>-3.7145026937720946E-3</v>
      </c>
      <c r="K326" s="44">
        <f>IFERROR(_xll.qlIndexFixing(Index3M,H326,TRUE,_xll.ohTrigger(RecalcTrigger,Trigger3M)),NA())</f>
        <v>-2.2699705646949506E-3</v>
      </c>
      <c r="L326" s="44">
        <f>IFERROR(_xll.qlIndexFixing(Index6M,$H326,TRUE,_xll.ohTrigger(RecalcTrigger,Trigger6M)),NA())</f>
        <v>-8.5816666382533134E-4</v>
      </c>
      <c r="M326" s="158">
        <f>IFERROR(_xll.qlIndexFixing(ONIndex1M,I326,TRUE,_xll.ohTrigger(RecalcTrigger,Trigger1M)),NA())</f>
        <v>-3.8292813572438078E-3</v>
      </c>
      <c r="N326" s="44">
        <f>IFERROR(_xll.qlIndexFixing(ONIndex3M,I326,TRUE,_xll.ohTrigger(RecalcTrigger,Trigger3M)),NA())</f>
        <v>-2.7291874587476173E-3</v>
      </c>
      <c r="O326" s="159">
        <f>IFERROR(_xll.qlIndexFixing(ONIndex6M,I326,TRUE,_xll.ohTrigger(RecalcTrigger,Trigger6M)),NA())</f>
        <v>-1.8091474582027089E-3</v>
      </c>
    </row>
    <row r="327" spans="2:15" x14ac:dyDescent="0.2">
      <c r="B327" s="39" t="s">
        <v>17</v>
      </c>
      <c r="D327" s="42">
        <f>_xll.qlCalendarAdvance(Calendar,$D326,B327,"f",FALSE)</f>
        <v>42807</v>
      </c>
      <c r="E327" s="153">
        <f>_xll.qlInterestRateIndexValueDate(IndexON,D327)</f>
        <v>42808</v>
      </c>
      <c r="F327" s="168">
        <f>IFERROR(_xll.qlIndexFixing(IndexON,D327,TRUE,_xll.ohTrigger(RecalcTrigger,TriggerON)),NA())</f>
        <v>-3.7080656301879955E-3</v>
      </c>
      <c r="H327" s="42">
        <f>_xll.qlCalendarAdvance(Calendar,$H326,B327,"f",FALSE)</f>
        <v>42804</v>
      </c>
      <c r="I327" s="153">
        <f>_xll.qlInterestRateIndexValueDate(Index1M,$H327)</f>
        <v>42808</v>
      </c>
      <c r="J327" s="158">
        <f>IFERROR(_xll.qlIndexFixing(Index1M,$H327,TRUE,_xll.ohTrigger(RecalcTrigger,Trigger1M)),NA())</f>
        <v>-3.6874640539316262E-3</v>
      </c>
      <c r="K327" s="44">
        <f>IFERROR(_xll.qlIndexFixing(Index3M,H327,TRUE,_xll.ohTrigger(RecalcTrigger,Trigger3M)),NA())</f>
        <v>-2.2599700877775101E-3</v>
      </c>
      <c r="L327" s="44">
        <f>IFERROR(_xll.qlIndexFixing(Index6M,$H327,TRUE,_xll.ohTrigger(RecalcTrigger,Trigger6M)),NA())</f>
        <v>-8.4695807671318092E-4</v>
      </c>
      <c r="M327" s="158">
        <f>IFERROR(_xll.qlIndexFixing(ONIndex1M,I327,TRUE,_xll.ohTrigger(RecalcTrigger,Trigger1M)),NA())</f>
        <v>-3.8207136935053398E-3</v>
      </c>
      <c r="N327" s="44">
        <f>IFERROR(_xll.qlIndexFixing(ONIndex3M,I327,TRUE,_xll.ohTrigger(RecalcTrigger,Trigger3M)),NA())</f>
        <v>-2.7179953764466802E-3</v>
      </c>
      <c r="O327" s="159">
        <f>IFERROR(_xll.qlIndexFixing(ONIndex6M,I327,TRUE,_xll.ohTrigger(RecalcTrigger,Trigger6M)),NA())</f>
        <v>-1.799724838718042E-3</v>
      </c>
    </row>
    <row r="328" spans="2:15" x14ac:dyDescent="0.2">
      <c r="B328" s="39" t="s">
        <v>17</v>
      </c>
      <c r="D328" s="42">
        <f>_xll.qlCalendarAdvance(Calendar,$D327,B328,"f",FALSE)</f>
        <v>42808</v>
      </c>
      <c r="E328" s="153">
        <f>_xll.qlInterestRateIndexValueDate(IndexON,D328)</f>
        <v>42809</v>
      </c>
      <c r="F328" s="168">
        <f>IFERROR(_xll.qlIndexFixing(IndexON,D328,TRUE,_xll.ohTrigger(RecalcTrigger,TriggerON)),NA())</f>
        <v>-3.6980405519004833E-3</v>
      </c>
      <c r="H328" s="42">
        <f>_xll.qlCalendarAdvance(Calendar,$H327,B328,"f",FALSE)</f>
        <v>42807</v>
      </c>
      <c r="I328" s="153">
        <f>_xll.qlInterestRateIndexValueDate(Index1M,$H328)</f>
        <v>42809</v>
      </c>
      <c r="J328" s="158">
        <f>IFERROR(_xll.qlIndexFixing(Index1M,$H328,TRUE,_xll.ohTrigger(RecalcTrigger,Trigger1M)),NA())</f>
        <v>-3.6830809345003552E-3</v>
      </c>
      <c r="K328" s="44">
        <f>IFERROR(_xll.qlIndexFixing(Index3M,H328,TRUE,_xll.ohTrigger(RecalcTrigger,Trigger3M)),NA())</f>
        <v>-2.2499999999999695E-3</v>
      </c>
      <c r="L328" s="44">
        <f>IFERROR(_xll.qlIndexFixing(Index6M,$H328,TRUE,_xll.ohTrigger(RecalcTrigger,Trigger6M)),NA())</f>
        <v>-8.3572942489309186E-4</v>
      </c>
      <c r="M328" s="158">
        <f>IFERROR(_xll.qlIndexFixing(ONIndex1M,I328,TRUE,_xll.ohTrigger(RecalcTrigger,Trigger1M)),NA())</f>
        <v>-3.8034584064128296E-3</v>
      </c>
      <c r="N328" s="44">
        <f>IFERROR(_xll.qlIndexFixing(ONIndex3M,I328,TRUE,_xll.ohTrigger(RecalcTrigger,Trigger3M)),NA())</f>
        <v>-2.6953856196998416E-3</v>
      </c>
      <c r="O328" s="159">
        <f>IFERROR(_xll.qlIndexFixing(ONIndex6M,I328,TRUE,_xll.ohTrigger(RecalcTrigger,Trigger6M)),NA())</f>
        <v>-1.7808040935474168E-3</v>
      </c>
    </row>
    <row r="329" spans="2:15" x14ac:dyDescent="0.2">
      <c r="B329" s="39" t="s">
        <v>17</v>
      </c>
      <c r="D329" s="42">
        <f>_xll.qlCalendarAdvance(Calendar,$D328,B329,"f",FALSE)</f>
        <v>42809</v>
      </c>
      <c r="E329" s="153">
        <f>_xll.qlInterestRateIndexValueDate(IndexON,D329)</f>
        <v>42810</v>
      </c>
      <c r="F329" s="168">
        <f>IFERROR(_xll.qlIndexFixing(IndexON,D329,TRUE,_xll.ohTrigger(RecalcTrigger,TriggerON)),NA())</f>
        <v>-3.6880054031884768E-3</v>
      </c>
      <c r="H329" s="42">
        <f>_xll.qlCalendarAdvance(Calendar,$H328,B329,"f",FALSE)</f>
        <v>42808</v>
      </c>
      <c r="I329" s="153">
        <f>_xll.qlInterestRateIndexValueDate(Index1M,$H329)</f>
        <v>42810</v>
      </c>
      <c r="J329" s="158">
        <f>IFERROR(_xll.qlIndexFixing(Index1M,$H329,TRUE,_xll.ohTrigger(RecalcTrigger,Trigger1M)),NA())</f>
        <v>-3.6786897484862961E-3</v>
      </c>
      <c r="K329" s="44">
        <f>IFERROR(_xll.qlIndexFixing(Index3M,H329,TRUE,_xll.ohTrigger(RecalcTrigger,Trigger3M)),NA())</f>
        <v>-2.2400612345510728E-3</v>
      </c>
      <c r="L329" s="44">
        <f>IFERROR(_xll.qlIndexFixing(Index6M,$H329,TRUE,_xll.ohTrigger(RecalcTrigger,Trigger6M)),NA())</f>
        <v>-8.1259340302735998E-4</v>
      </c>
      <c r="M329" s="158">
        <f>IFERROR(_xll.qlIndexFixing(ONIndex1M,I329,TRUE,_xll.ohTrigger(RecalcTrigger,Trigger1M)),NA())</f>
        <v>-3.7862037141911387E-3</v>
      </c>
      <c r="N329" s="44">
        <f>IFERROR(_xll.qlIndexFixing(ONIndex3M,I329,TRUE,_xll.ohTrigger(RecalcTrigger,Trigger3M)),NA())</f>
        <v>-2.6726108132990589E-3</v>
      </c>
      <c r="O329" s="159">
        <f>IFERROR(_xll.qlIndexFixing(ONIndex6M,I329,TRUE,_xll.ohTrigger(RecalcTrigger,Trigger6M)),NA())</f>
        <v>-1.7618342693959121E-3</v>
      </c>
    </row>
    <row r="330" spans="2:15" x14ac:dyDescent="0.2">
      <c r="B330" s="39" t="s">
        <v>17</v>
      </c>
      <c r="D330" s="42">
        <f>_xll.qlCalendarAdvance(Calendar,$D329,B330,"f",FALSE)</f>
        <v>42810</v>
      </c>
      <c r="E330" s="153">
        <f>_xll.qlInterestRateIndexValueDate(IndexON,D330)</f>
        <v>42811</v>
      </c>
      <c r="F330" s="168">
        <f>IFERROR(_xll.qlIndexFixing(IndexON,D330,TRUE,_xll.ohTrigger(RecalcTrigger,TriggerON)),NA())</f>
        <v>-3.6678641674825485E-3</v>
      </c>
      <c r="H330" s="42">
        <f>_xll.qlCalendarAdvance(Calendar,$H329,B330,"f",FALSE)</f>
        <v>42809</v>
      </c>
      <c r="I330" s="153">
        <f>_xll.qlInterestRateIndexValueDate(Index1M,$H330)</f>
        <v>42811</v>
      </c>
      <c r="J330" s="158">
        <f>IFERROR(_xll.qlIndexFixing(Index1M,$H330,TRUE,_xll.ohTrigger(RecalcTrigger,Trigger1M)),NA())</f>
        <v>-3.6742904957937084E-3</v>
      </c>
      <c r="K330" s="44">
        <f>IFERROR(_xll.qlIndexFixing(Index3M,H330,TRUE,_xll.ohTrigger(RecalcTrigger,Trigger3M)),NA())</f>
        <v>-2.2208422766866113E-3</v>
      </c>
      <c r="L330" s="44">
        <f>IFERROR(_xll.qlIndexFixing(Index6M,$H330,TRUE,_xll.ohTrigger(RecalcTrigger,Trigger6M)),NA())</f>
        <v>-8.0726159312016473E-4</v>
      </c>
      <c r="M330" s="158">
        <f>IFERROR(_xll.qlIndexFixing(ONIndex1M,I330,TRUE,_xll.ohTrigger(RecalcTrigger,Trigger1M)),NA())</f>
        <v>-3.7775163884523622E-3</v>
      </c>
      <c r="N330" s="44">
        <f>IFERROR(_xll.qlIndexFixing(ONIndex3M,I330,TRUE,_xll.ohTrigger(RecalcTrigger,Trigger3M)),NA())</f>
        <v>-2.661127219862891E-3</v>
      </c>
      <c r="O330" s="159">
        <f>IFERROR(_xll.qlIndexFixing(ONIndex6M,I330,TRUE,_xll.ohTrigger(RecalcTrigger,Trigger6M)),NA())</f>
        <v>-1.7523116040996101E-3</v>
      </c>
    </row>
    <row r="331" spans="2:15" x14ac:dyDescent="0.2">
      <c r="B331" s="39" t="s">
        <v>17</v>
      </c>
      <c r="D331" s="42">
        <f>_xll.qlCalendarAdvance(Calendar,$D330,B331,"f",FALSE)</f>
        <v>42811</v>
      </c>
      <c r="E331" s="153">
        <f>_xll.qlInterestRateIndexValueDate(IndexON,D331)</f>
        <v>42814</v>
      </c>
      <c r="F331" s="168">
        <f>IFERROR(_xll.qlIndexFixing(IndexON,D331,TRUE,_xll.ohTrigger(RecalcTrigger,TriggerON)),NA())</f>
        <v>-3.6477641051746446E-3</v>
      </c>
      <c r="H331" s="42">
        <f>_xll.qlCalendarAdvance(Calendar,$H330,B331,"f",FALSE)</f>
        <v>42810</v>
      </c>
      <c r="I331" s="153">
        <f>_xll.qlInterestRateIndexValueDate(Index1M,$H331)</f>
        <v>42814</v>
      </c>
      <c r="J331" s="158">
        <f>IFERROR(_xll.qlIndexFixing(Index1M,$H331,TRUE,_xll.ohTrigger(RecalcTrigger,Trigger1M)),NA())</f>
        <v>-3.6518678468437068E-3</v>
      </c>
      <c r="K331" s="44">
        <f>IFERROR(_xll.qlIndexFixing(Index3M,H331,TRUE,_xll.ohTrigger(RecalcTrigger,Trigger3M)),NA())</f>
        <v>-2.2006246110095125E-3</v>
      </c>
      <c r="L331" s="44">
        <f>IFERROR(_xll.qlIndexFixing(Index6M,$H331,TRUE,_xll.ohTrigger(RecalcTrigger,Trigger6M)),NA())</f>
        <v>-7.7928518308780013E-4</v>
      </c>
      <c r="M331" s="158">
        <f>IFERROR(_xll.qlIndexFixing(ONIndex1M,I331,TRUE,_xll.ohTrigger(RecalcTrigger,Trigger1M)),NA())</f>
        <v>-3.7688051300976966E-3</v>
      </c>
      <c r="N331" s="44">
        <f>IFERROR(_xll.qlIndexFixing(ONIndex3M,I331,TRUE,_xll.ohTrigger(RecalcTrigger,Trigger3M)),NA())</f>
        <v>-2.6496650330631866E-3</v>
      </c>
      <c r="O331" s="159">
        <f>IFERROR(_xll.qlIndexFixing(ONIndex6M,I331,TRUE,_xll.ohTrigger(RecalcTrigger,Trigger6M)),NA())</f>
        <v>-1.7427689296489746E-3</v>
      </c>
    </row>
    <row r="332" spans="2:15" x14ac:dyDescent="0.2">
      <c r="B332" s="39" t="s">
        <v>17</v>
      </c>
      <c r="D332" s="42">
        <f>_xll.qlCalendarAdvance(Calendar,$D331,B332,"f",FALSE)</f>
        <v>42814</v>
      </c>
      <c r="E332" s="153">
        <f>_xll.qlInterestRateIndexValueDate(IndexON,D332)</f>
        <v>42815</v>
      </c>
      <c r="F332" s="168">
        <f>IFERROR(_xll.qlIndexFixing(IndexON,D332,TRUE,_xll.ohTrigger(RecalcTrigger,TriggerON)),NA())</f>
        <v>-3.6376786047398468E-3</v>
      </c>
      <c r="H332" s="42">
        <f>_xll.qlCalendarAdvance(Calendar,$H331,B332,"f",FALSE)</f>
        <v>42811</v>
      </c>
      <c r="I332" s="153">
        <f>_xll.qlInterestRateIndexValueDate(Index1M,$H332)</f>
        <v>42815</v>
      </c>
      <c r="J332" s="158">
        <f>IFERROR(_xll.qlIndexFixing(Index1M,$H332,TRUE,_xll.ohTrigger(RecalcTrigger,Trigger1M)),NA())</f>
        <v>-3.6428242841978604E-3</v>
      </c>
      <c r="K332" s="44">
        <f>IFERROR(_xll.qlIndexFixing(Index3M,H332,TRUE,_xll.ohTrigger(RecalcTrigger,Trigger3M)),NA())</f>
        <v>-2.1908459948553113E-3</v>
      </c>
      <c r="L332" s="44">
        <f>IFERROR(_xll.qlIndexFixing(Index6M,$H332,TRUE,_xll.ohTrigger(RecalcTrigger,Trigger6M)),NA())</f>
        <v>-7.679361357582795E-4</v>
      </c>
      <c r="M332" s="158">
        <f>IFERROR(_xll.qlIndexFixing(ONIndex1M,I332,TRUE,_xll.ohTrigger(RecalcTrigger,Trigger1M)),NA())</f>
        <v>-3.7600699393669501E-3</v>
      </c>
      <c r="N332" s="44">
        <f>IFERROR(_xll.qlIndexFixing(ONIndex3M,I332,TRUE,_xll.ohTrigger(RecalcTrigger,Trigger3M)),NA())</f>
        <v>-2.6382408588565553E-3</v>
      </c>
      <c r="O332" s="159">
        <f>IFERROR(_xll.qlIndexFixing(ONIndex6M,I332,TRUE,_xll.ohTrigger(RecalcTrigger,Trigger6M)),NA())</f>
        <v>-1.7332062460839737E-3</v>
      </c>
    </row>
    <row r="333" spans="2:15" x14ac:dyDescent="0.2">
      <c r="B333" s="39" t="s">
        <v>17</v>
      </c>
      <c r="D333" s="42">
        <f>_xll.qlCalendarAdvance(Calendar,$D332,B333,"f",FALSE)</f>
        <v>42815</v>
      </c>
      <c r="E333" s="153">
        <f>_xll.qlInterestRateIndexValueDate(IndexON,D333)</f>
        <v>42816</v>
      </c>
      <c r="F333" s="168">
        <f>IFERROR(_xll.qlIndexFixing(IndexON,D333,TRUE,_xll.ohTrigger(RecalcTrigger,TriggerON)),NA())</f>
        <v>-3.627583034080395E-3</v>
      </c>
      <c r="H333" s="42">
        <f>_xll.qlCalendarAdvance(Calendar,$H332,B333,"f",FALSE)</f>
        <v>42814</v>
      </c>
      <c r="I333" s="153">
        <f>_xll.qlInterestRateIndexValueDate(Index1M,$H333)</f>
        <v>42816</v>
      </c>
      <c r="J333" s="158">
        <f>IFERROR(_xll.qlIndexFixing(Index1M,$H333,TRUE,_xll.ohTrigger(RecalcTrigger,Trigger1M)),NA())</f>
        <v>-3.6245012669249895E-3</v>
      </c>
      <c r="K333" s="44">
        <f>IFERROR(_xll.qlIndexFixing(Index3M,H333,TRUE,_xll.ohTrigger(RecalcTrigger,Trigger3M)),NA())</f>
        <v>-2.1810997862642643E-3</v>
      </c>
      <c r="L333" s="44">
        <f>IFERROR(_xll.qlIndexFixing(Index6M,$H333,TRUE,_xll.ohTrigger(RecalcTrigger,Trigger6M)),NA())</f>
        <v>-7.5656702129428305E-4</v>
      </c>
      <c r="M333" s="158">
        <f>IFERROR(_xll.qlIndexFixing(ONIndex1M,I333,TRUE,_xll.ohTrigger(RecalcTrigger,Trigger1M)),NA())</f>
        <v>-3.7424808767605455E-3</v>
      </c>
      <c r="N333" s="44">
        <f>IFERROR(_xll.qlIndexFixing(ONIndex3M,I333,TRUE,_xll.ohTrigger(RecalcTrigger,Trigger3M)),NA())</f>
        <v>-2.6155002167804753E-3</v>
      </c>
      <c r="O333" s="159">
        <f>IFERROR(_xll.qlIndexFixing(ONIndex6M,I333,TRUE,_xll.ohTrigger(RecalcTrigger,Trigger6M)),NA())</f>
        <v>-1.7140060210873997E-3</v>
      </c>
    </row>
    <row r="334" spans="2:15" x14ac:dyDescent="0.2">
      <c r="B334" s="39" t="s">
        <v>17</v>
      </c>
      <c r="D334" s="42">
        <f>_xll.qlCalendarAdvance(Calendar,$D333,B334,"f",FALSE)</f>
        <v>42816</v>
      </c>
      <c r="E334" s="153">
        <f>_xll.qlInterestRateIndexValueDate(IndexON,D334)</f>
        <v>42817</v>
      </c>
      <c r="F334" s="168">
        <f>IFERROR(_xll.qlIndexFixing(IndexON,D334,TRUE,_xll.ohTrigger(RecalcTrigger,TriggerON)),NA())</f>
        <v>-3.6174773930763848E-3</v>
      </c>
      <c r="H334" s="42">
        <f>_xll.qlCalendarAdvance(Calendar,$H333,B334,"f",FALSE)</f>
        <v>42815</v>
      </c>
      <c r="I334" s="153">
        <f>_xll.qlInterestRateIndexValueDate(Index1M,$H334)</f>
        <v>42817</v>
      </c>
      <c r="J334" s="158">
        <f>IFERROR(_xll.qlIndexFixing(Index1M,$H334,TRUE,_xll.ohTrigger(RecalcTrigger,Trigger1M)),NA())</f>
        <v>-3.6200296689407885E-3</v>
      </c>
      <c r="K334" s="44">
        <f>IFERROR(_xll.qlIndexFixing(Index3M,H334,TRUE,_xll.ohTrigger(RecalcTrigger,Trigger3M)),NA())</f>
        <v>-2.1576751274220251E-3</v>
      </c>
      <c r="L334" s="44">
        <f>IFERROR(_xll.qlIndexFixing(Index6M,$H334,TRUE,_xll.ohTrigger(RecalcTrigger,Trigger6M)),NA())</f>
        <v>-7.3315038296908972E-4</v>
      </c>
      <c r="M334" s="158">
        <f>IFERROR(_xll.qlIndexFixing(ONIndex1M,I334,TRUE,_xll.ohTrigger(RecalcTrigger,Trigger1M)),NA())</f>
        <v>-3.7248898524833152E-3</v>
      </c>
      <c r="N334" s="44">
        <f>IFERROR(_xll.qlIndexFixing(ONIndex3M,I334,TRUE,_xll.ohTrigger(RecalcTrigger,Trigger3M)),NA())</f>
        <v>-2.5929242885203152E-3</v>
      </c>
      <c r="O334" s="159">
        <f>IFERROR(_xll.qlIndexFixing(ONIndex6M,I334,TRUE,_xll.ohTrigger(RecalcTrigger,Trigger6M)),NA())</f>
        <v>-1.6947554200008597E-3</v>
      </c>
    </row>
    <row r="335" spans="2:15" x14ac:dyDescent="0.2">
      <c r="B335" s="39" t="s">
        <v>17</v>
      </c>
      <c r="D335" s="42">
        <f>_xll.qlCalendarAdvance(Calendar,$D334,B335,"f",FALSE)</f>
        <v>42817</v>
      </c>
      <c r="E335" s="153">
        <f>_xll.qlInterestRateIndexValueDate(IndexON,D335)</f>
        <v>42818</v>
      </c>
      <c r="F335" s="168">
        <f>IFERROR(_xll.qlIndexFixing(IndexON,D335,TRUE,_xll.ohTrigger(RecalcTrigger,TriggerON)),NA())</f>
        <v>-3.5971965985526211E-3</v>
      </c>
      <c r="H335" s="42">
        <f>_xll.qlCalendarAdvance(Calendar,$H334,B335,"f",FALSE)</f>
        <v>42816</v>
      </c>
      <c r="I335" s="153">
        <f>_xll.qlInterestRateIndexValueDate(Index1M,$H335)</f>
        <v>42818</v>
      </c>
      <c r="J335" s="158">
        <f>IFERROR(_xll.qlIndexFixing(Index1M,$H335,TRUE,_xll.ohTrigger(RecalcTrigger,Trigger1M)),NA())</f>
        <v>-3.6155500039764515E-3</v>
      </c>
      <c r="K335" s="44">
        <f>IFERROR(_xll.qlIndexFixing(Index3M,H335,TRUE,_xll.ohTrigger(RecalcTrigger,Trigger3M)),NA())</f>
        <v>-2.1525785010812161E-3</v>
      </c>
      <c r="L335" s="44">
        <f>IFERROR(_xll.qlIndexFixing(Index6M,$H335,TRUE,_xll.ohTrigger(RecalcTrigger,Trigger6M)),NA())</f>
        <v>-7.2774817931670521E-4</v>
      </c>
      <c r="M335" s="158">
        <f>IFERROR(_xll.qlIndexFixing(ONIndex1M,I335,TRUE,_xll.ohTrigger(RecalcTrigger,Trigger1M)),NA())</f>
        <v>-3.7160349997922282E-3</v>
      </c>
      <c r="N335" s="44">
        <f>IFERROR(_xll.qlIndexFixing(ONIndex3M,I335,TRUE,_xll.ohTrigger(RecalcTrigger,Trigger3M)),NA())</f>
        <v>-2.5816901774389223E-3</v>
      </c>
      <c r="O335" s="159">
        <f>IFERROR(_xll.qlIndexFixing(ONIndex6M,I335,TRUE,_xll.ohTrigger(RecalcTrigger,Trigger6M)),NA())</f>
        <v>-1.6850926905442876E-3</v>
      </c>
    </row>
    <row r="336" spans="2:15" x14ac:dyDescent="0.2">
      <c r="B336" s="39" t="s">
        <v>17</v>
      </c>
      <c r="D336" s="42">
        <f>_xll.qlCalendarAdvance(Calendar,$D335,B336,"f",FALSE)</f>
        <v>42818</v>
      </c>
      <c r="E336" s="153">
        <f>_xll.qlInterestRateIndexValueDate(IndexON,D336)</f>
        <v>42821</v>
      </c>
      <c r="F336" s="168">
        <f>IFERROR(_xll.qlIndexFixing(IndexON,D336,TRUE,_xll.ohTrigger(RecalcTrigger,TriggerON)),NA())</f>
        <v>-3.5769541252550496E-3</v>
      </c>
      <c r="H336" s="42">
        <f>_xll.qlCalendarAdvance(Calendar,$H335,B336,"f",FALSE)</f>
        <v>42817</v>
      </c>
      <c r="I336" s="153">
        <f>_xll.qlInterestRateIndexValueDate(Index1M,$H336)</f>
        <v>42821</v>
      </c>
      <c r="J336" s="158">
        <f>IFERROR(_xll.qlIndexFixing(Index1M,$H336,TRUE,_xll.ohTrigger(RecalcTrigger,Trigger1M)),NA())</f>
        <v>-3.5880603341469581E-3</v>
      </c>
      <c r="K336" s="44">
        <f>IFERROR(_xll.qlIndexFixing(Index3M,H336,TRUE,_xll.ohTrigger(RecalcTrigger,Trigger3M)),NA())</f>
        <v>-2.1328261894460877E-3</v>
      </c>
      <c r="L336" s="44">
        <f>IFERROR(_xll.qlIndexFixing(Index6M,$H336,TRUE,_xll.ohTrigger(RecalcTrigger,Trigger6M)),NA())</f>
        <v>-6.9942042971347874E-4</v>
      </c>
      <c r="M336" s="158">
        <f>IFERROR(_xll.qlIndexFixing(ONIndex1M,I336,TRUE,_xll.ohTrigger(RecalcTrigger,Trigger1M)),NA())</f>
        <v>-3.7071562145252202E-3</v>
      </c>
      <c r="N336" s="44">
        <f>IFERROR(_xll.qlIndexFixing(ONIndex3M,I336,TRUE,_xll.ohTrigger(RecalcTrigger,Trigger3M)),NA())</f>
        <v>-2.5704940791504427E-3</v>
      </c>
      <c r="O336" s="159">
        <f>IFERROR(_xll.qlIndexFixing(ONIndex6M,I336,TRUE,_xll.ohTrigger(RecalcTrigger,Trigger6M)),NA())</f>
        <v>-1.675409951853446E-3</v>
      </c>
    </row>
    <row r="337" spans="2:15" x14ac:dyDescent="0.2">
      <c r="B337" s="39" t="s">
        <v>17</v>
      </c>
      <c r="D337" s="42">
        <f>_xll.qlCalendarAdvance(Calendar,$D336,B337,"f",FALSE)</f>
        <v>42821</v>
      </c>
      <c r="E337" s="153">
        <f>_xll.qlInterestRateIndexValueDate(IndexON,D337)</f>
        <v>42822</v>
      </c>
      <c r="F337" s="168">
        <f>IFERROR(_xll.qlIndexFixing(IndexON,D337,TRUE,_xll.ohTrigger(RecalcTrigger,TriggerON)),NA())</f>
        <v>-3.5667981324483122E-3</v>
      </c>
      <c r="H337" s="42">
        <f>_xll.qlCalendarAdvance(Calendar,$H336,B337,"f",FALSE)</f>
        <v>42818</v>
      </c>
      <c r="I337" s="153">
        <f>_xll.qlInterestRateIndexValueDate(Index1M,$H337)</f>
        <v>42822</v>
      </c>
      <c r="J337" s="158">
        <f>IFERROR(_xll.qlIndexFixing(Index1M,$H337,TRUE,_xll.ohTrigger(RecalcTrigger,Trigger1M)),NA())</f>
        <v>-3.5788492462506655E-3</v>
      </c>
      <c r="K337" s="44">
        <f>IFERROR(_xll.qlIndexFixing(Index3M,H337,TRUE,_xll.ohTrigger(RecalcTrigger,Trigger3M)),NA())</f>
        <v>-2.1232566845137027E-3</v>
      </c>
      <c r="L337" s="44">
        <f>IFERROR(_xll.qlIndexFixing(Index6M,$H337,TRUE,_xll.ohTrigger(RecalcTrigger,Trigger6M)),NA())</f>
        <v>-6.8793090508698931E-4</v>
      </c>
      <c r="M337" s="158">
        <f>IFERROR(_xll.qlIndexFixing(ONIndex1M,I337,TRUE,_xll.ohTrigger(RecalcTrigger,Trigger1M)),NA())</f>
        <v>-3.6982534969220993E-3</v>
      </c>
      <c r="N337" s="44">
        <f>IFERROR(_xll.qlIndexFixing(ONIndex3M,I337,TRUE,_xll.ohTrigger(RecalcTrigger,Trigger3M)),NA())</f>
        <v>-2.5593359934950044E-3</v>
      </c>
      <c r="O337" s="159">
        <f>IFERROR(_xll.qlIndexFixing(ONIndex6M,I337,TRUE,_xll.ohTrigger(RecalcTrigger,Trigger6M)),NA())</f>
        <v>-1.665707204008271E-3</v>
      </c>
    </row>
    <row r="338" spans="2:15" x14ac:dyDescent="0.2">
      <c r="B338" s="39" t="s">
        <v>17</v>
      </c>
      <c r="D338" s="42">
        <f>_xll.qlCalendarAdvance(Calendar,$D337,B338,"f",FALSE)</f>
        <v>42822</v>
      </c>
      <c r="E338" s="153">
        <f>_xll.qlInterestRateIndexValueDate(IndexON,D338)</f>
        <v>42823</v>
      </c>
      <c r="F338" s="168">
        <f>IFERROR(_xll.qlIndexFixing(IndexON,D338,TRUE,_xll.ohTrigger(RecalcTrigger,TriggerON)),NA())</f>
        <v>-3.5566320692570486E-3</v>
      </c>
      <c r="H338" s="42">
        <f>_xll.qlCalendarAdvance(Calendar,$H337,B338,"f",FALSE)</f>
        <v>42821</v>
      </c>
      <c r="I338" s="153">
        <f>_xll.qlInterestRateIndexValueDate(Index1M,$H338)</f>
        <v>42823</v>
      </c>
      <c r="J338" s="158">
        <f>IFERROR(_xll.qlIndexFixing(Index1M,$H338,TRUE,_xll.ohTrigger(RecalcTrigger,Trigger1M)),NA())</f>
        <v>-3.5743132830021729E-3</v>
      </c>
      <c r="K338" s="44">
        <f>IFERROR(_xll.qlIndexFixing(Index3M,H338,TRUE,_xll.ohTrigger(RecalcTrigger,Trigger3M)),NA())</f>
        <v>-2.1137134927494841E-3</v>
      </c>
      <c r="L338" s="44">
        <f>IFERROR(_xll.qlIndexFixing(Index6M,$H338,TRUE,_xll.ohTrigger(RecalcTrigger,Trigger6M)),NA())</f>
        <v>-6.7642131086907643E-4</v>
      </c>
      <c r="M338" s="158">
        <f>IFERROR(_xll.qlIndexFixing(ONIndex1M,I338,TRUE,_xll.ohTrigger(RecalcTrigger,Trigger1M)),NA())</f>
        <v>-3.6803306618393705E-3</v>
      </c>
      <c r="N338" s="44">
        <f>IFERROR(_xll.qlIndexFixing(ONIndex3M,I338,TRUE,_xll.ohTrigger(RecalcTrigger,Trigger3M)),NA())</f>
        <v>-2.5371286503039769E-3</v>
      </c>
      <c r="O338" s="159">
        <f>IFERROR(_xll.qlIndexFixing(ONIndex6M,I338,TRUE,_xll.ohTrigger(RecalcTrigger,Trigger6M)),NA())</f>
        <v>-1.6462274831718915E-3</v>
      </c>
    </row>
    <row r="339" spans="2:15" x14ac:dyDescent="0.2">
      <c r="B339" s="39" t="s">
        <v>17</v>
      </c>
      <c r="D339" s="42">
        <f>_xll.qlCalendarAdvance(Calendar,$D338,B339,"f",FALSE)</f>
        <v>42823</v>
      </c>
      <c r="E339" s="153">
        <f>_xll.qlInterestRateIndexValueDate(IndexON,D339)</f>
        <v>42824</v>
      </c>
      <c r="F339" s="168">
        <f>IFERROR(_xll.qlIndexFixing(IndexON,D339,TRUE,_xll.ohTrigger(RecalcTrigger,TriggerON)),NA())</f>
        <v>-3.5464559357212266E-3</v>
      </c>
      <c r="H339" s="42">
        <f>_xll.qlCalendarAdvance(Calendar,$H338,B339,"f",FALSE)</f>
        <v>42822</v>
      </c>
      <c r="I339" s="153">
        <f>_xll.qlInterestRateIndexValueDate(Index1M,$H339)</f>
        <v>42824</v>
      </c>
      <c r="J339" s="158">
        <f>IFERROR(_xll.qlIndexFixing(Index1M,$H339,TRUE,_xll.ohTrigger(RecalcTrigger,Trigger1M)),NA())</f>
        <v>-3.569769252515528E-3</v>
      </c>
      <c r="K339" s="44">
        <f>IFERROR(_xll.qlIndexFixing(Index3M,H339,TRUE,_xll.ohTrigger(RecalcTrigger,Trigger3M)),NA())</f>
        <v>-2.1041957177157246E-3</v>
      </c>
      <c r="L339" s="44">
        <f>IFERROR(_xll.qlIndexFixing(Index6M,$H339,TRUE,_xll.ohTrigger(RecalcTrigger,Trigger6M)),NA())</f>
        <v>-6.7096547916411337E-4</v>
      </c>
      <c r="M339" s="158">
        <f>IFERROR(_xll.qlIndexFixing(ONIndex1M,I339,TRUE,_xll.ohTrigger(RecalcTrigger,Trigger1M)),NA())</f>
        <v>-3.6624033021492863E-3</v>
      </c>
      <c r="N339" s="44">
        <f>IFERROR(_xll.qlIndexFixing(ONIndex3M,I339,TRUE,_xll.ohTrigger(RecalcTrigger,Trigger3M)),NA())</f>
        <v>-2.51508377748344E-3</v>
      </c>
      <c r="O339" s="159">
        <f>IFERROR(_xll.qlIndexFixing(ONIndex6M,I339,TRUE,_xll.ohTrigger(RecalcTrigger,Trigger6M)),NA())</f>
        <v>-1.6266961208044606E-3</v>
      </c>
    </row>
    <row r="340" spans="2:15" x14ac:dyDescent="0.2">
      <c r="B340" s="39" t="s">
        <v>17</v>
      </c>
      <c r="D340" s="42">
        <f>_xll.qlCalendarAdvance(Calendar,$D339,B340,"f",FALSE)</f>
        <v>42824</v>
      </c>
      <c r="E340" s="153">
        <f>_xll.qlInterestRateIndexValueDate(IndexON,D340)</f>
        <v>42825</v>
      </c>
      <c r="F340" s="168">
        <f>IFERROR(_xll.qlIndexFixing(IndexON,D340,TRUE,_xll.ohTrigger(RecalcTrigger,TriggerON)),NA())</f>
        <v>-3.5260355644473051E-3</v>
      </c>
      <c r="H340" s="42">
        <f>_xll.qlCalendarAdvance(Calendar,$H339,B340,"f",FALSE)</f>
        <v>42823</v>
      </c>
      <c r="I340" s="153">
        <f>_xll.qlInterestRateIndexValueDate(Index1M,$H340)</f>
        <v>42825</v>
      </c>
      <c r="J340" s="158">
        <f>IFERROR(_xll.qlIndexFixing(Index1M,$H340,TRUE,_xll.ohTrigger(RecalcTrigger,Trigger1M)),NA())</f>
        <v>-3.5652171547152977E-3</v>
      </c>
      <c r="K340" s="44">
        <f>IFERROR(_xll.qlIndexFixing(Index3M,H340,TRUE,_xll.ohTrigger(RecalcTrigger,Trigger3M)),NA())</f>
        <v>-2.0992091000607556E-3</v>
      </c>
      <c r="L340" s="44">
        <f>IFERROR(_xll.qlIndexFixing(Index6M,$H340,TRUE,_xll.ohTrigger(RecalcTrigger,Trigger6M)),NA())</f>
        <v>-6.6550294454994965E-4</v>
      </c>
      <c r="M340" s="158">
        <f>IFERROR(_xll.qlIndexFixing(ONIndex1M,I340,TRUE,_xll.ohTrigger(RecalcTrigger,Trigger1M)),NA())</f>
        <v>-3.6533809223859848E-3</v>
      </c>
      <c r="N340" s="44">
        <f>IFERROR(_xll.qlIndexFixing(ONIndex3M,I340,TRUE,_xll.ohTrigger(RecalcTrigger,Trigger3M)),NA())</f>
        <v>-2.5041157551131121E-3</v>
      </c>
      <c r="O340" s="159">
        <f>IFERROR(_xll.qlIndexFixing(ONIndex6M,I340,TRUE,_xll.ohTrigger(RecalcTrigger,Trigger6M)),NA())</f>
        <v>-1.6168933271076824E-3</v>
      </c>
    </row>
    <row r="341" spans="2:15" x14ac:dyDescent="0.2">
      <c r="B341" s="39" t="s">
        <v>17</v>
      </c>
      <c r="D341" s="42">
        <f>_xll.qlCalendarAdvance(Calendar,$D340,B341,"f",FALSE)</f>
        <v>42825</v>
      </c>
      <c r="E341" s="153">
        <f>_xll.qlInterestRateIndexValueDate(IndexON,D341)</f>
        <v>42828</v>
      </c>
      <c r="F341" s="168">
        <f>IFERROR(_xll.qlIndexFixing(IndexON,D341,TRUE,_xll.ohTrigger(RecalcTrigger,TriggerON)),NA())</f>
        <v>-3.5056506980923885E-3</v>
      </c>
      <c r="H341" s="42">
        <f>_xll.qlCalendarAdvance(Calendar,$H340,B341,"f",FALSE)</f>
        <v>42824</v>
      </c>
      <c r="I341" s="153">
        <f>_xll.qlInterestRateIndexValueDate(Index1M,$H341)</f>
        <v>42828</v>
      </c>
      <c r="J341" s="158">
        <f>IFERROR(_xll.qlIndexFixing(Index1M,$H341,TRUE,_xll.ohTrigger(RecalcTrigger,Trigger1M)),NA())</f>
        <v>-3.5278385666335232E-3</v>
      </c>
      <c r="K341" s="44">
        <f>IFERROR(_xll.qlIndexFixing(Index3M,H341,TRUE,_xll.ohTrigger(RecalcTrigger,Trigger3M)),NA())</f>
        <v>-2.0708520651585511E-3</v>
      </c>
      <c r="L341" s="44">
        <f>IFERROR(_xll.qlIndexFixing(Index6M,$H341,TRUE,_xll.ohTrigger(RecalcTrigger,Trigger6M)),NA())</f>
        <v>-6.2468618174948802E-4</v>
      </c>
      <c r="M341" s="158">
        <f>IFERROR(_xll.qlIndexFixing(ONIndex1M,I341,TRUE,_xll.ohTrigger(RecalcTrigger,Trigger1M)),NA())</f>
        <v>-3.6443346101266982E-3</v>
      </c>
      <c r="N341" s="44">
        <f>IFERROR(_xll.qlIndexFixing(ONIndex3M,I341,TRUE,_xll.ohTrigger(RecalcTrigger,Trigger3M)),NA())</f>
        <v>-2.4931857453758255E-3</v>
      </c>
      <c r="O341" s="159">
        <f>IFERROR(_xll.qlIndexFixing(ONIndex6M,I341,TRUE,_xll.ohTrigger(RecalcTrigger,Trigger6M)),NA())</f>
        <v>-1.6070705240966987E-3</v>
      </c>
    </row>
    <row r="342" spans="2:15" x14ac:dyDescent="0.2">
      <c r="B342" s="39" t="s">
        <v>17</v>
      </c>
      <c r="D342" s="42">
        <f>_xll.qlCalendarAdvance(Calendar,$D341,B342,"f",FALSE)</f>
        <v>42828</v>
      </c>
      <c r="E342" s="153">
        <f>_xll.qlInterestRateIndexValueDate(IndexON,D342)</f>
        <v>42829</v>
      </c>
      <c r="F342" s="168">
        <f>IFERROR(_xll.qlIndexFixing(IndexON,D342,TRUE,_xll.ohTrigger(RecalcTrigger,TriggerON)),NA())</f>
        <v>-3.4954242127538393E-3</v>
      </c>
      <c r="H342" s="42">
        <f>_xll.qlCalendarAdvance(Calendar,$H341,B342,"f",FALSE)</f>
        <v>42825</v>
      </c>
      <c r="I342" s="153">
        <f>_xll.qlInterestRateIndexValueDate(Index1M,$H342)</f>
        <v>42829</v>
      </c>
      <c r="J342" s="158">
        <f>IFERROR(_xll.qlIndexFixing(Index1M,$H342,TRUE,_xll.ohTrigger(RecalcTrigger,Trigger1M)),NA())</f>
        <v>-3.5184718254441805E-3</v>
      </c>
      <c r="K342" s="44">
        <f>IFERROR(_xll.qlIndexFixing(Index3M,H342,TRUE,_xll.ohTrigger(RecalcTrigger,Trigger3M)),NA())</f>
        <v>-2.0614442366686868E-3</v>
      </c>
      <c r="L342" s="44">
        <f>IFERROR(_xll.qlIndexFixing(Index6M,$H342,TRUE,_xll.ohTrigger(RecalcTrigger,Trigger6M)),NA())</f>
        <v>-6.1306618027850708E-4</v>
      </c>
      <c r="M342" s="158">
        <f>IFERROR(_xll.qlIndexFixing(ONIndex1M,I342,TRUE,_xll.ohTrigger(RecalcTrigger,Trigger1M)),NA())</f>
        <v>-3.6352643654513628E-3</v>
      </c>
      <c r="N342" s="44">
        <f>IFERROR(_xll.qlIndexFixing(ONIndex3M,I342,TRUE,_xll.ohTrigger(RecalcTrigger,Trigger3M)),NA())</f>
        <v>-2.4822937485113883E-3</v>
      </c>
      <c r="O342" s="159">
        <f>IFERROR(_xll.qlIndexFixing(ONIndex6M,I342,TRUE,_xll.ohTrigger(RecalcTrigger,Trigger6M)),NA())</f>
        <v>-1.5972277119313816E-3</v>
      </c>
    </row>
    <row r="343" spans="2:15" x14ac:dyDescent="0.2">
      <c r="B343" s="39" t="s">
        <v>17</v>
      </c>
      <c r="D343" s="42">
        <f>_xll.qlCalendarAdvance(Calendar,$D342,B343,"f",FALSE)</f>
        <v>42829</v>
      </c>
      <c r="E343" s="153">
        <f>_xll.qlInterestRateIndexValueDate(IndexON,D343)</f>
        <v>42830</v>
      </c>
      <c r="F343" s="168">
        <f>IFERROR(_xll.qlIndexFixing(IndexON,D343,TRUE,_xll.ohTrigger(RecalcTrigger,TriggerON)),NA())</f>
        <v>-3.4851876571506679E-3</v>
      </c>
      <c r="H343" s="42">
        <f>_xll.qlCalendarAdvance(Calendar,$H342,B343,"f",FALSE)</f>
        <v>42828</v>
      </c>
      <c r="I343" s="153">
        <f>_xll.qlInterestRateIndexValueDate(Index1M,$H343)</f>
        <v>42830</v>
      </c>
      <c r="J343" s="158">
        <f>IFERROR(_xll.qlIndexFixing(Index1M,$H343,TRUE,_xll.ohTrigger(RecalcTrigger,Trigger1M)),NA())</f>
        <v>-3.5090811514870701E-3</v>
      </c>
      <c r="K343" s="44">
        <f>IFERROR(_xll.qlIndexFixing(Index3M,H343,TRUE,_xll.ohTrigger(RecalcTrigger,Trigger3M)),NA())</f>
        <v>-2.0520571558518526E-3</v>
      </c>
      <c r="L343" s="44">
        <f>IFERROR(_xll.qlIndexFixing(Index6M,$H343,TRUE,_xll.ohTrigger(RecalcTrigger,Trigger6M)),NA())</f>
        <v>-6.0142610725086906E-4</v>
      </c>
      <c r="M343" s="158">
        <f>IFERROR(_xll.qlIndexFixing(ONIndex1M,I343,TRUE,_xll.ohTrigger(RecalcTrigger,Trigger1M)),NA())</f>
        <v>-3.617007759864066E-3</v>
      </c>
      <c r="N343" s="44">
        <f>IFERROR(_xll.qlIndexFixing(ONIndex3M,I343,TRUE,_xll.ohTrigger(RecalcTrigger,Trigger3M)),NA())</f>
        <v>-2.4606196449061812E-3</v>
      </c>
      <c r="O343" s="159">
        <f>IFERROR(_xll.qlIndexFixing(ONIndex6M,I343,TRUE,_xll.ohTrigger(RecalcTrigger,Trigger6M)),NA())</f>
        <v>-1.5774684781488801E-3</v>
      </c>
    </row>
    <row r="344" spans="2:15" x14ac:dyDescent="0.2">
      <c r="B344" s="39" t="s">
        <v>17</v>
      </c>
      <c r="D344" s="42">
        <f>_xll.qlCalendarAdvance(Calendar,$D343,B344,"f",FALSE)</f>
        <v>42830</v>
      </c>
      <c r="E344" s="153">
        <f>_xll.qlInterestRateIndexValueDate(IndexON,D344)</f>
        <v>42831</v>
      </c>
      <c r="F344" s="168">
        <f>IFERROR(_xll.qlIndexFixing(IndexON,D344,TRUE,_xll.ohTrigger(RecalcTrigger,TriggerON)),NA())</f>
        <v>-3.4749410310430662E-3</v>
      </c>
      <c r="H344" s="42">
        <f>_xll.qlCalendarAdvance(Calendar,$H343,B344,"f",FALSE)</f>
        <v>42829</v>
      </c>
      <c r="I344" s="153">
        <f>_xll.qlInterestRateIndexValueDate(Index1M,$H344)</f>
        <v>42831</v>
      </c>
      <c r="J344" s="158">
        <f>IFERROR(_xll.qlIndexFixing(Index1M,$H344,TRUE,_xll.ohTrigger(RecalcTrigger,Trigger1M)),NA())</f>
        <v>-3.4900705512996844E-3</v>
      </c>
      <c r="K344" s="44">
        <f>IFERROR(_xll.qlIndexFixing(Index3M,H344,TRUE,_xll.ohTrigger(RecalcTrigger,Trigger3M)),NA())</f>
        <v>-2.0426899163526182E-3</v>
      </c>
      <c r="L344" s="44">
        <f>IFERROR(_xll.qlIndexFixing(Index6M,$H344,TRUE,_xll.ohTrigger(RecalcTrigger,Trigger6M)),NA())</f>
        <v>-5.8976596231210328E-4</v>
      </c>
      <c r="M344" s="158">
        <f>IFERROR(_xll.qlIndexFixing(ONIndex1M,I344,TRUE,_xll.ohTrigger(RecalcTrigger,Trigger1M)),NA())</f>
        <v>-3.5987440624696276E-3</v>
      </c>
      <c r="N344" s="44">
        <f>IFERROR(_xll.qlIndexFixing(ONIndex3M,I344,TRUE,_xll.ohTrigger(RecalcTrigger,Trigger3M)),NA())</f>
        <v>-2.4391058874639882E-3</v>
      </c>
      <c r="O344" s="159">
        <f>IFERROR(_xll.qlIndexFixing(ONIndex6M,I344,TRUE,_xll.ohTrigger(RecalcTrigger,Trigger6M)),NA())</f>
        <v>-1.5576563714070346E-3</v>
      </c>
    </row>
    <row r="345" spans="2:15" x14ac:dyDescent="0.2">
      <c r="B345" s="39" t="s">
        <v>17</v>
      </c>
      <c r="D345" s="42">
        <f>_xll.qlCalendarAdvance(Calendar,$D344,B345,"f",FALSE)</f>
        <v>42831</v>
      </c>
      <c r="E345" s="153">
        <f>_xll.qlInterestRateIndexValueDate(IndexON,D345)</f>
        <v>42832</v>
      </c>
      <c r="F345" s="168">
        <f>IFERROR(_xll.qlIndexFixing(IndexON,D345,TRUE,_xll.ohTrigger(RecalcTrigger,TriggerON)),NA())</f>
        <v>-3.454381064207368E-3</v>
      </c>
      <c r="H345" s="42">
        <f>_xll.qlCalendarAdvance(Calendar,$H344,B345,"f",FALSE)</f>
        <v>42830</v>
      </c>
      <c r="I345" s="153">
        <f>_xll.qlInterestRateIndexValueDate(Index1M,$H345)</f>
        <v>42832</v>
      </c>
      <c r="J345" s="158">
        <f>IFERROR(_xll.qlIndexFixing(Index1M,$H345,TRUE,_xll.ohTrigger(RecalcTrigger,Trigger1M)),NA())</f>
        <v>-3.4854220755153875E-3</v>
      </c>
      <c r="K345" s="44">
        <f>IFERROR(_xll.qlIndexFixing(Index3M,H345,TRUE,_xll.ohTrigger(RecalcTrigger,Trigger3M)),NA())</f>
        <v>-2.0333416118050126E-3</v>
      </c>
      <c r="L345" s="44">
        <f>IFERROR(_xll.qlIndexFixing(Index6M,$H345,TRUE,_xll.ohTrigger(RecalcTrigger,Trigger6M)),NA())</f>
        <v>-5.6577113282978196E-4</v>
      </c>
      <c r="M345" s="158">
        <f>IFERROR(_xll.qlIndexFixing(ONIndex1M,I345,TRUE,_xll.ohTrigger(RecalcTrigger,Trigger1M)),NA())</f>
        <v>-3.5895541554742394E-3</v>
      </c>
      <c r="N345" s="44">
        <f>IFERROR(_xll.qlIndexFixing(ONIndex3M,I345,TRUE,_xll.ohTrigger(RecalcTrigger,Trigger3M)),NA())</f>
        <v>-2.4284039538446933E-3</v>
      </c>
      <c r="O345" s="159">
        <f>IFERROR(_xll.qlIndexFixing(ONIndex6M,I345,TRUE,_xll.ohTrigger(RecalcTrigger,Trigger6M)),NA())</f>
        <v>-1.5477135132302422E-3</v>
      </c>
    </row>
    <row r="346" spans="2:15" x14ac:dyDescent="0.2">
      <c r="B346" s="39" t="s">
        <v>17</v>
      </c>
      <c r="D346" s="42">
        <f>_xll.qlCalendarAdvance(Calendar,$D345,B346,"f",FALSE)</f>
        <v>42832</v>
      </c>
      <c r="E346" s="153">
        <f>_xll.qlInterestRateIndexValueDate(IndexON,D346)</f>
        <v>42835</v>
      </c>
      <c r="F346" s="168">
        <f>IFERROR(_xll.qlIndexFixing(IndexON,D346,TRUE,_xll.ohTrigger(RecalcTrigger,TriggerON)),NA())</f>
        <v>-3.4338538233669169E-3</v>
      </c>
      <c r="H346" s="42">
        <f>_xll.qlCalendarAdvance(Calendar,$H345,B346,"f",FALSE)</f>
        <v>42831</v>
      </c>
      <c r="I346" s="153">
        <f>_xll.qlInterestRateIndexValueDate(Index1M,$H346)</f>
        <v>42835</v>
      </c>
      <c r="J346" s="158">
        <f>IFERROR(_xll.qlIndexFixing(Index1M,$H346,TRUE,_xll.ohTrigger(RecalcTrigger,Trigger1M)),NA())</f>
        <v>-3.4617687882039228E-3</v>
      </c>
      <c r="K346" s="44">
        <f>IFERROR(_xll.qlIndexFixing(Index3M,H346,TRUE,_xll.ohTrigger(RecalcTrigger,Trigger3M)),NA())</f>
        <v>-2.0054012441244125E-3</v>
      </c>
      <c r="L346" s="44">
        <f>IFERROR(_xll.qlIndexFixing(Index6M,$H346,TRUE,_xll.ohTrigger(RecalcTrigger,Trigger6M)),NA())</f>
        <v>-5.4292465630611901E-4</v>
      </c>
      <c r="M346" s="158">
        <f>IFERROR(_xll.qlIndexFixing(ONIndex1M,I346,TRUE,_xll.ohTrigger(RecalcTrigger,Trigger1M)),NA())</f>
        <v>-3.5803403161827063E-3</v>
      </c>
      <c r="N346" s="44">
        <f>IFERROR(_xll.qlIndexFixing(ONIndex3M,I346,TRUE,_xll.ohTrigger(RecalcTrigger,Trigger3M)),NA())</f>
        <v>-2.417740033178184E-3</v>
      </c>
      <c r="O346" s="159">
        <f>IFERROR(_xll.qlIndexFixing(ONIndex6M,I346,TRUE,_xll.ohTrigger(RecalcTrigger,Trigger6M)),NA())</f>
        <v>-1.5377506458591483E-3</v>
      </c>
    </row>
    <row r="347" spans="2:15" x14ac:dyDescent="0.2">
      <c r="B347" s="39" t="s">
        <v>17</v>
      </c>
      <c r="D347" s="42">
        <f>_xll.qlCalendarAdvance(Calendar,$D346,B347,"f",FALSE)</f>
        <v>42835</v>
      </c>
      <c r="E347" s="153">
        <f>_xll.qlInterestRateIndexValueDate(IndexON,D347)</f>
        <v>42836</v>
      </c>
      <c r="F347" s="168">
        <f>IFERROR(_xll.qlIndexFixing(IndexON,D347,TRUE,_xll.ohTrigger(RecalcTrigger,TriggerON)),NA())</f>
        <v>-3.423556845536524E-3</v>
      </c>
      <c r="H347" s="42">
        <f>_xll.qlCalendarAdvance(Calendar,$H346,B347,"f",FALSE)</f>
        <v>42832</v>
      </c>
      <c r="I347" s="153">
        <f>_xll.qlInterestRateIndexValueDate(Index1M,$H347)</f>
        <v>42836</v>
      </c>
      <c r="J347" s="158">
        <f>IFERROR(_xll.qlIndexFixing(Index1M,$H347,TRUE,_xll.ohTrigger(RecalcTrigger,Trigger1M)),NA())</f>
        <v>-3.4522345164478274E-3</v>
      </c>
      <c r="K347" s="44">
        <f>IFERROR(_xll.qlIndexFixing(Index3M,H347,TRUE,_xll.ohTrigger(RecalcTrigger,Trigger3M)),NA())</f>
        <v>-1.9961196155839399E-3</v>
      </c>
      <c r="L347" s="44">
        <f>IFERROR(_xll.qlIndexFixing(Index6M,$H347,TRUE,_xll.ohTrigger(RecalcTrigger,Trigger6M)),NA())</f>
        <v>-5.3116414645381466E-4</v>
      </c>
      <c r="M347" s="158">
        <f>IFERROR(_xll.qlIndexFixing(ONIndex1M,I347,TRUE,_xll.ohTrigger(RecalcTrigger,Trigger1M)),NA())</f>
        <v>-3.552461158160547E-3</v>
      </c>
      <c r="N347" s="44">
        <f>IFERROR(_xll.qlIndexFixing(ONIndex3M,I347,TRUE,_xll.ohTrigger(RecalcTrigger,Trigger3M)),NA())</f>
        <v>-2.385982731973435E-3</v>
      </c>
      <c r="O347" s="159">
        <f>IFERROR(_xll.qlIndexFixing(ONIndex6M,I347,TRUE,_xll.ohTrigger(RecalcTrigger,Trigger6M)),NA())</f>
        <v>-1.5077093507116501E-3</v>
      </c>
    </row>
    <row r="348" spans="2:15" x14ac:dyDescent="0.2">
      <c r="B348" s="39" t="s">
        <v>17</v>
      </c>
      <c r="D348" s="42">
        <f>_xll.qlCalendarAdvance(Calendar,$D347,B348,"f",FALSE)</f>
        <v>42836</v>
      </c>
      <c r="E348" s="153">
        <f>_xll.qlInterestRateIndexValueDate(IndexON,D348)</f>
        <v>42837</v>
      </c>
      <c r="F348" s="168">
        <f>IFERROR(_xll.qlIndexFixing(IndexON,D348,TRUE,_xll.ohTrigger(RecalcTrigger,TriggerON)),NA())</f>
        <v>-3.4132497973615727E-3</v>
      </c>
      <c r="H348" s="42">
        <f>_xll.qlCalendarAdvance(Calendar,$H347,B348,"f",FALSE)</f>
        <v>42835</v>
      </c>
      <c r="I348" s="153">
        <f>_xll.qlInterestRateIndexValueDate(Index1M,$H348)</f>
        <v>42837</v>
      </c>
      <c r="J348" s="158">
        <f>IFERROR(_xll.qlIndexFixing(Index1M,$H348,TRUE,_xll.ohTrigger(RecalcTrigger,Trigger1M)),NA())</f>
        <v>-3.4426763115309456E-3</v>
      </c>
      <c r="K348" s="44">
        <f>IFERROR(_xll.qlIndexFixing(Index3M,H348,TRUE,_xll.ohTrigger(RecalcTrigger,Trigger3M)),NA())</f>
        <v>-1.9868523900506059E-3</v>
      </c>
      <c r="L348" s="44">
        <f>IFERROR(_xll.qlIndexFixing(Index6M,$H348,TRUE,_xll.ohTrigger(RecalcTrigger,Trigger6M)),NA())</f>
        <v>-5.1938356254281094E-4</v>
      </c>
      <c r="M348" s="158">
        <f>IFERROR(_xll.qlIndexFixing(ONIndex1M,I348,TRUE,_xll.ohTrigger(RecalcTrigger,Trigger1M)),NA())</f>
        <v>-3.5245546986173437E-3</v>
      </c>
      <c r="N348" s="44">
        <f>IFERROR(_xll.qlIndexFixing(ONIndex3M,I348,TRUE,_xll.ohTrigger(RecalcTrigger,Trigger3M)),NA())</f>
        <v>-2.3545547751124829E-3</v>
      </c>
      <c r="O348" s="159">
        <f>IFERROR(_xll.qlIndexFixing(ONIndex6M,I348,TRUE,_xll.ohTrigger(RecalcTrigger,Trigger6M)),NA())</f>
        <v>-1.4775532484323506E-3</v>
      </c>
    </row>
    <row r="349" spans="2:15" x14ac:dyDescent="0.2">
      <c r="B349" s="39" t="s">
        <v>17</v>
      </c>
      <c r="D349" s="42">
        <f>_xll.qlCalendarAdvance(Calendar,$D348,B349,"f",FALSE)</f>
        <v>42837</v>
      </c>
      <c r="E349" s="153">
        <f>_xll.qlInterestRateIndexValueDate(IndexON,D349)</f>
        <v>42838</v>
      </c>
      <c r="F349" s="168">
        <f>IFERROR(_xll.qlIndexFixing(IndexON,D349,TRUE,_xll.ohTrigger(RecalcTrigger,TriggerON)),NA())</f>
        <v>-3.3821946073340214E-3</v>
      </c>
      <c r="H349" s="42">
        <f>_xll.qlCalendarAdvance(Calendar,$H348,B349,"f",FALSE)</f>
        <v>42836</v>
      </c>
      <c r="I349" s="153">
        <f>_xll.qlInterestRateIndexValueDate(Index1M,$H349)</f>
        <v>42838</v>
      </c>
      <c r="J349" s="158">
        <f>IFERROR(_xll.qlIndexFixing(Index1M,$H349,TRUE,_xll.ohTrigger(RecalcTrigger,Trigger1M)),NA())</f>
        <v>-3.423331929392065E-3</v>
      </c>
      <c r="K349" s="44">
        <f>IFERROR(_xll.qlIndexFixing(Index3M,H349,TRUE,_xll.ohTrigger(RecalcTrigger,Trigger3M)),NA())</f>
        <v>-1.9775986611057341E-3</v>
      </c>
      <c r="L349" s="44">
        <f>IFERROR(_xll.qlIndexFixing(Index6M,$H349,TRUE,_xll.ohTrigger(RecalcTrigger,Trigger6M)),NA())</f>
        <v>-5.0758290421448748E-4</v>
      </c>
      <c r="M349" s="158">
        <f>IFERROR(_xll.qlIndexFixing(ONIndex1M,I349,TRUE,_xll.ohTrigger(RecalcTrigger,Trigger1M)),NA())</f>
        <v>-3.515173332093724E-3</v>
      </c>
      <c r="N349" s="44">
        <f>IFERROR(_xll.qlIndexFixing(ONIndex3M,I349,TRUE,_xll.ohTrigger(RecalcTrigger,Trigger3M)),NA())</f>
        <v>-2.3441569432769427E-3</v>
      </c>
      <c r="O349" s="159">
        <f>IFERROR(_xll.qlIndexFixing(ONIndex6M,I349,TRUE,_xll.ohTrigger(RecalcTrigger,Trigger6M)),NA())</f>
        <v>-1.4674503166611785E-3</v>
      </c>
    </row>
    <row r="350" spans="2:15" x14ac:dyDescent="0.2">
      <c r="B350" s="39" t="s">
        <v>17</v>
      </c>
      <c r="D350" s="42">
        <f>_xll.qlCalendarAdvance(Calendar,$D349,B350,"f",FALSE)</f>
        <v>42838</v>
      </c>
      <c r="E350" s="153">
        <f>_xll.qlInterestRateIndexValueDate(IndexON,D350)</f>
        <v>42843</v>
      </c>
      <c r="F350" s="168">
        <f>IFERROR(_xll.qlIndexFixing(IndexON,D350,TRUE,_xll.ohTrigger(RecalcTrigger,TriggerON)),NA())</f>
        <v>-3.351196030476622E-3</v>
      </c>
      <c r="H350" s="42">
        <f>_xll.qlCalendarAdvance(Calendar,$H349,B350,"f",FALSE)</f>
        <v>42837</v>
      </c>
      <c r="I350" s="153">
        <f>_xll.qlInterestRateIndexValueDate(Index1M,$H350)</f>
        <v>42843</v>
      </c>
      <c r="J350" s="158">
        <f>IFERROR(_xll.qlIndexFixing(Index1M,$H350,TRUE,_xll.ohTrigger(RecalcTrigger,Trigger1M)),NA())</f>
        <v>-3.3848244823477813E-3</v>
      </c>
      <c r="K350" s="44">
        <f>IFERROR(_xll.qlIndexFixing(Index3M,H350,TRUE,_xll.ohTrigger(RecalcTrigger,Trigger3M)),NA())</f>
        <v>-1.9315007400780935E-3</v>
      </c>
      <c r="L350" s="44">
        <f>IFERROR(_xll.qlIndexFixing(Index6M,$H350,TRUE,_xll.ohTrigger(RecalcTrigger,Trigger6M)),NA())</f>
        <v>-4.4827848366177418E-4</v>
      </c>
      <c r="M350" s="158">
        <f>IFERROR(_xll.qlIndexFixing(ONIndex1M,I350,TRUE,_xll.ohTrigger(RecalcTrigger,Trigger1M)),NA())</f>
        <v>-3.5057680331140872E-3</v>
      </c>
      <c r="N350" s="44">
        <f>IFERROR(_xll.qlIndexFixing(ONIndex3M,I350,TRUE,_xll.ohTrigger(RecalcTrigger,Trigger3M)),NA())</f>
        <v>-2.3337971241943478E-3</v>
      </c>
      <c r="O350" s="159">
        <f>IFERROR(_xll.qlIndexFixing(ONIndex6M,I350,TRUE,_xll.ohTrigger(RecalcTrigger,Trigger6M)),NA())</f>
        <v>-1.4573273755758009E-3</v>
      </c>
    </row>
    <row r="351" spans="2:15" x14ac:dyDescent="0.2">
      <c r="B351" s="39" t="s">
        <v>17</v>
      </c>
      <c r="D351" s="42">
        <f>_xll.qlCalendarAdvance(Calendar,$D350,B351,"f",FALSE)</f>
        <v>42843</v>
      </c>
      <c r="E351" s="153">
        <f>_xll.qlInterestRateIndexValueDate(IndexON,D351)</f>
        <v>42844</v>
      </c>
      <c r="F351" s="168">
        <f>IFERROR(_xll.qlIndexFixing(IndexON,D351,TRUE,_xll.ohTrigger(RecalcTrigger,TriggerON)),NA())</f>
        <v>-3.3408184896499549E-3</v>
      </c>
      <c r="H351" s="42">
        <f>_xll.qlCalendarAdvance(Calendar,$H350,B351,"f",FALSE)</f>
        <v>42838</v>
      </c>
      <c r="I351" s="153">
        <f>_xll.qlInterestRateIndexValueDate(Index1M,$H351)</f>
        <v>42844</v>
      </c>
      <c r="J351" s="158">
        <f>IFERROR(_xll.qlIndexFixing(Index1M,$H351,TRUE,_xll.ohTrigger(RecalcTrigger,Trigger1M)),NA())</f>
        <v>-3.3750987436667046E-3</v>
      </c>
      <c r="K351" s="44">
        <f>IFERROR(_xll.qlIndexFixing(Index3M,H351,TRUE,_xll.ohTrigger(RecalcTrigger,Trigger3M)),NA())</f>
        <v>-1.9223089554611305E-3</v>
      </c>
      <c r="L351" s="44">
        <f>IFERROR(_xll.qlIndexFixing(Index6M,$H351,TRUE,_xll.ohTrigger(RecalcTrigger,Trigger6M)),NA())</f>
        <v>-4.3635737123320467E-4</v>
      </c>
      <c r="M351" s="158">
        <f>IFERROR(_xll.qlIndexFixing(ONIndex1M,I351,TRUE,_xll.ohTrigger(RecalcTrigger,Trigger1M)),NA())</f>
        <v>-3.4868438872770469E-3</v>
      </c>
      <c r="N351" s="44">
        <f>IFERROR(_xll.qlIndexFixing(ONIndex3M,I351,TRUE,_xll.ohTrigger(RecalcTrigger,Trigger3M)),NA())</f>
        <v>-2.3131893316419294E-3</v>
      </c>
      <c r="O351" s="159">
        <f>IFERROR(_xll.qlIndexFixing(ONIndex6M,I351,TRUE,_xll.ohTrigger(RecalcTrigger,Trigger6M)),NA())</f>
        <v>-1.4370090600923646E-3</v>
      </c>
    </row>
    <row r="352" spans="2:15" x14ac:dyDescent="0.2">
      <c r="B352" s="39" t="s">
        <v>17</v>
      </c>
      <c r="D352" s="42">
        <f>_xll.qlCalendarAdvance(Calendar,$D351,B352,"f",FALSE)</f>
        <v>42844</v>
      </c>
      <c r="E352" s="153">
        <f>_xll.qlInterestRateIndexValueDate(IndexON,D352)</f>
        <v>42845</v>
      </c>
      <c r="F352" s="168">
        <f>IFERROR(_xll.qlIndexFixing(IndexON,D352,TRUE,_xll.ohTrigger(RecalcTrigger,TriggerON)),NA())</f>
        <v>-3.3304308785586656E-3</v>
      </c>
      <c r="H352" s="42">
        <f>_xll.qlCalendarAdvance(Calendar,$H351,B352,"f",FALSE)</f>
        <v>42843</v>
      </c>
      <c r="I352" s="153">
        <f>_xll.qlInterestRateIndexValueDate(Index1M,$H352)</f>
        <v>42845</v>
      </c>
      <c r="J352" s="158">
        <f>IFERROR(_xll.qlIndexFixing(Index1M,$H352,TRUE,_xll.ohTrigger(RecalcTrigger,Trigger1M)),NA())</f>
        <v>-3.3554205710514817E-3</v>
      </c>
      <c r="K352" s="44">
        <f>IFERROR(_xll.qlIndexFixing(Index3M,H352,TRUE,_xll.ohTrigger(RecalcTrigger,Trigger3M)),NA())</f>
        <v>-1.9131243222827298E-3</v>
      </c>
      <c r="L352" s="44">
        <f>IFERROR(_xll.qlIndexFixing(Index6M,$H352,TRUE,_xll.ohTrigger(RecalcTrigger,Trigger6M)),NA())</f>
        <v>-4.2441618184967317E-4</v>
      </c>
      <c r="M352" s="158">
        <f>IFERROR(_xll.qlIndexFixing(ONIndex1M,I352,TRUE,_xll.ohTrigger(RecalcTrigger,Trigger1M)),NA())</f>
        <v>-3.4679075124355307E-3</v>
      </c>
      <c r="N352" s="44">
        <f>IFERROR(_xll.qlIndexFixing(ONIndex3M,I352,TRUE,_xll.ohTrigger(RecalcTrigger,Trigger3M)),NA())</f>
        <v>-2.2927379752335497E-3</v>
      </c>
      <c r="O352" s="159">
        <f>IFERROR(_xll.qlIndexFixing(ONIndex6M,I352,TRUE,_xll.ohTrigger(RecalcTrigger,Trigger6M)),NA())</f>
        <v>-1.4166355192912761E-3</v>
      </c>
    </row>
    <row r="353" spans="2:15" x14ac:dyDescent="0.2">
      <c r="B353" s="39" t="s">
        <v>17</v>
      </c>
      <c r="D353" s="42">
        <f>_xll.qlCalendarAdvance(Calendar,$D352,B353,"f",FALSE)</f>
        <v>42845</v>
      </c>
      <c r="E353" s="153">
        <f>_xll.qlInterestRateIndexValueDate(IndexON,D353)</f>
        <v>42846</v>
      </c>
      <c r="F353" s="168">
        <f>IFERROR(_xll.qlIndexFixing(IndexON,D353,TRUE,_xll.ohTrigger(RecalcTrigger,TriggerON)),NA())</f>
        <v>-3.3095916618330889E-3</v>
      </c>
      <c r="H353" s="42">
        <f>_xll.qlCalendarAdvance(Calendar,$H352,B353,"f",FALSE)</f>
        <v>42844</v>
      </c>
      <c r="I353" s="153">
        <f>_xll.qlInterestRateIndexValueDate(Index1M,$H353)</f>
        <v>42846</v>
      </c>
      <c r="J353" s="158">
        <f>IFERROR(_xll.qlIndexFixing(Index1M,$H353,TRUE,_xll.ohTrigger(RecalcTrigger,Trigger1M)),NA())</f>
        <v>-3.3506032819154196E-3</v>
      </c>
      <c r="K353" s="44">
        <f>IFERROR(_xll.qlIndexFixing(Index3M,H353,TRUE,_xll.ohTrigger(RecalcTrigger,Trigger3M)),NA())</f>
        <v>-1.9039459340600903E-3</v>
      </c>
      <c r="L353" s="44">
        <f>IFERROR(_xll.qlIndexFixing(Index6M,$H353,TRUE,_xll.ohTrigger(RecalcTrigger,Trigger6M)),NA())</f>
        <v>-3.9985964164741182E-4</v>
      </c>
      <c r="M353" s="158">
        <f>IFERROR(_xll.qlIndexFixing(ONIndex1M,I353,TRUE,_xll.ohTrigger(RecalcTrigger,Trigger1M)),NA())</f>
        <v>-3.4583825510159372E-3</v>
      </c>
      <c r="N353" s="44">
        <f>IFERROR(_xll.qlIndexFixing(ONIndex3M,I353,TRUE,_xll.ohTrigger(RecalcTrigger,Trigger3M)),NA())</f>
        <v>-2.2825682197558095E-3</v>
      </c>
      <c r="O353" s="159">
        <f>IFERROR(_xll.qlIndexFixing(ONIndex6M,I353,TRUE,_xll.ohTrigger(RecalcTrigger,Trigger6M)),NA())</f>
        <v>-1.4064125321144871E-3</v>
      </c>
    </row>
    <row r="354" spans="2:15" x14ac:dyDescent="0.2">
      <c r="B354" s="39" t="s">
        <v>17</v>
      </c>
      <c r="D354" s="42">
        <f>_xll.qlCalendarAdvance(Calendar,$D353,B354,"f",FALSE)</f>
        <v>42846</v>
      </c>
      <c r="E354" s="153">
        <f>_xll.qlInterestRateIndexValueDate(IndexON,D354)</f>
        <v>42849</v>
      </c>
      <c r="F354" s="168">
        <f>IFERROR(_xll.qlIndexFixing(IndexON,D354,TRUE,_xll.ohTrigger(RecalcTrigger,TriggerON)),NA())</f>
        <v>-3.2887797301484056E-3</v>
      </c>
      <c r="H354" s="42">
        <f>_xll.qlCalendarAdvance(Calendar,$H353,B354,"f",FALSE)</f>
        <v>42845</v>
      </c>
      <c r="I354" s="153">
        <f>_xll.qlInterestRateIndexValueDate(Index1M,$H354)</f>
        <v>42849</v>
      </c>
      <c r="J354" s="158">
        <f>IFERROR(_xll.qlIndexFixing(Index1M,$H354,TRUE,_xll.ohTrigger(RecalcTrigger,Trigger1M)),NA())</f>
        <v>-3.3261110446920483E-3</v>
      </c>
      <c r="K354" s="44">
        <f>IFERROR(_xll.qlIndexFixing(Index3M,H354,TRUE,_xll.ohTrigger(RecalcTrigger,Trigger3M)),NA())</f>
        <v>-1.8764391741568662E-3</v>
      </c>
      <c r="L354" s="44">
        <f>IFERROR(_xll.qlIndexFixing(Index6M,$H354,TRUE,_xll.ohTrigger(RecalcTrigger,Trigger6M)),NA())</f>
        <v>-3.7645064746641194E-4</v>
      </c>
      <c r="M354" s="158">
        <f>IFERROR(_xll.qlIndexFixing(ONIndex1M,I354,TRUE,_xll.ohTrigger(RecalcTrigger,Trigger1M)),NA())</f>
        <v>-3.4488336572602307E-3</v>
      </c>
      <c r="N354" s="44">
        <f>IFERROR(_xll.qlIndexFixing(ONIndex3M,I354,TRUE,_xll.ohTrigger(RecalcTrigger,Trigger3M)),NA())</f>
        <v>-2.2724364771908867E-3</v>
      </c>
      <c r="O354" s="159">
        <f>IFERROR(_xll.qlIndexFixing(ONIndex6M,I354,TRUE,_xll.ohTrigger(RecalcTrigger,Trigger6M)),NA())</f>
        <v>-1.3961695357433968E-3</v>
      </c>
    </row>
    <row r="355" spans="2:15" x14ac:dyDescent="0.2">
      <c r="B355" s="39" t="s">
        <v>17</v>
      </c>
      <c r="D355" s="42">
        <f>_xll.qlCalendarAdvance(Calendar,$D354,B355,"f",FALSE)</f>
        <v>42849</v>
      </c>
      <c r="E355" s="153">
        <f>_xll.qlInterestRateIndexValueDate(IndexON,D355)</f>
        <v>42850</v>
      </c>
      <c r="F355" s="168">
        <f>IFERROR(_xll.qlIndexFixing(IndexON,D355,TRUE,_xll.ohTrigger(RecalcTrigger,TriggerON)),NA())</f>
        <v>-3.2783417672144211E-3</v>
      </c>
      <c r="H355" s="42">
        <f>_xll.qlCalendarAdvance(Calendar,$H354,B355,"f",FALSE)</f>
        <v>42846</v>
      </c>
      <c r="I355" s="153">
        <f>_xll.qlInterestRateIndexValueDate(Index1M,$H355)</f>
        <v>42850</v>
      </c>
      <c r="J355" s="158">
        <f>IFERROR(_xll.qlIndexFixing(Index1M,$H355,TRUE,_xll.ohTrigger(RecalcTrigger,Trigger1M)),NA())</f>
        <v>-3.311222016402287E-3</v>
      </c>
      <c r="K355" s="44">
        <f>IFERROR(_xll.qlIndexFixing(Index3M,H355,TRUE,_xll.ohTrigger(RecalcTrigger,Trigger3M)),NA())</f>
        <v>-1.8672767007456735E-3</v>
      </c>
      <c r="L355" s="44">
        <f>IFERROR(_xll.qlIndexFixing(Index6M,$H355,TRUE,_xll.ohTrigger(RecalcTrigger,Trigger6M)),NA())</f>
        <v>-3.64409067826554E-4</v>
      </c>
      <c r="M355" s="158">
        <f>IFERROR(_xll.qlIndexFixing(ONIndex1M,I355,TRUE,_xll.ohTrigger(RecalcTrigger,Trigger1M)),NA())</f>
        <v>-3.4392608308886352E-3</v>
      </c>
      <c r="N355" s="44">
        <f>IFERROR(_xll.qlIndexFixing(ONIndex3M,I355,TRUE,_xll.ohTrigger(RecalcTrigger,Trigger3M)),NA())</f>
        <v>-2.2623427472989732E-3</v>
      </c>
      <c r="O355" s="159">
        <f>IFERROR(_xll.qlIndexFixing(ONIndex6M,I355,TRUE,_xll.ohTrigger(RecalcTrigger,Trigger6M)),NA())</f>
        <v>-1.3859065300980689E-3</v>
      </c>
    </row>
    <row r="356" spans="2:15" x14ac:dyDescent="0.2">
      <c r="B356" s="39" t="s">
        <v>17</v>
      </c>
      <c r="D356" s="42">
        <f>_xll.qlCalendarAdvance(Calendar,$D355,B356,"f",FALSE)</f>
        <v>42850</v>
      </c>
      <c r="E356" s="153">
        <f>_xll.qlInterestRateIndexValueDate(IndexON,D356)</f>
        <v>42851</v>
      </c>
      <c r="F356" s="168">
        <f>IFERROR(_xll.qlIndexFixing(IndexON,D356,TRUE,_xll.ohTrigger(RecalcTrigger,TriggerON)),NA())</f>
        <v>-3.2678937337360381E-3</v>
      </c>
      <c r="H356" s="42">
        <f>_xll.qlCalendarAdvance(Calendar,$H355,B356,"f",FALSE)</f>
        <v>42849</v>
      </c>
      <c r="I356" s="153">
        <f>_xll.qlInterestRateIndexValueDate(Index1M,$H356)</f>
        <v>42851</v>
      </c>
      <c r="J356" s="158">
        <f>IFERROR(_xll.qlIndexFixing(Index1M,$H356,TRUE,_xll.ohTrigger(RecalcTrigger,Trigger1M)),NA())</f>
        <v>-3.3063484280768662E-3</v>
      </c>
      <c r="K356" s="44">
        <f>IFERROR(_xll.qlIndexFixing(Index3M,H356,TRUE,_xll.ohTrigger(RecalcTrigger,Trigger3M)),NA())</f>
        <v>-1.8581159397431572E-3</v>
      </c>
      <c r="L356" s="44">
        <f>IFERROR(_xll.qlIndexFixing(Index6M,$H356,TRUE,_xll.ohTrigger(RecalcTrigger,Trigger6M)),NA())</f>
        <v>-3.5234740903392937E-4</v>
      </c>
      <c r="M356" s="158">
        <f>IFERROR(_xll.qlIndexFixing(ONIndex1M,I356,TRUE,_xll.ohTrigger(RecalcTrigger,Trigger1M)),NA())</f>
        <v>-3.4151605046239819E-3</v>
      </c>
      <c r="N356" s="44">
        <f>IFERROR(_xll.qlIndexFixing(ONIndex3M,I356,TRUE,_xll.ohTrigger(RecalcTrigger,Trigger3M)),NA())</f>
        <v>-2.2372776303070108E-3</v>
      </c>
      <c r="O356" s="159">
        <f>IFERROR(_xll.qlIndexFixing(ONIndex6M,I356,TRUE,_xll.ohTrigger(RecalcTrigger,Trigger6M)),NA())</f>
        <v>-1.3601412618391429E-3</v>
      </c>
    </row>
    <row r="357" spans="2:15" x14ac:dyDescent="0.2">
      <c r="B357" s="39" t="s">
        <v>17</v>
      </c>
      <c r="D357" s="42">
        <f>_xll.qlCalendarAdvance(Calendar,$D356,B357,"f",FALSE)</f>
        <v>42851</v>
      </c>
      <c r="E357" s="153">
        <f>_xll.qlInterestRateIndexValueDate(IndexON,D357)</f>
        <v>42852</v>
      </c>
      <c r="F357" s="168">
        <f>IFERROR(_xll.qlIndexFixing(IndexON,D357,TRUE,_xll.ohTrigger(RecalcTrigger,TriggerON)),NA())</f>
        <v>-3.2574356299930329E-3</v>
      </c>
      <c r="H357" s="42">
        <f>_xll.qlCalendarAdvance(Calendar,$H356,B357,"f",FALSE)</f>
        <v>42850</v>
      </c>
      <c r="I357" s="153">
        <f>_xll.qlInterestRateIndexValueDate(Index1M,$H357)</f>
        <v>42852</v>
      </c>
      <c r="J357" s="158">
        <f>IFERROR(_xll.qlIndexFixing(Index1M,$H357,TRUE,_xll.ohTrigger(RecalcTrigger,Trigger1M)),NA())</f>
        <v>-3.2863364550374252E-3</v>
      </c>
      <c r="K357" s="44">
        <f>IFERROR(_xll.qlIndexFixing(Index3M,H357,TRUE,_xll.ohTrigger(RecalcTrigger,Trigger3M)),NA())</f>
        <v>-1.8489559846146897E-3</v>
      </c>
      <c r="L357" s="44">
        <f>IFERROR(_xll.qlIndexFixing(Index6M,$H357,TRUE,_xll.ohTrigger(RecalcTrigger,Trigger6M)),NA())</f>
        <v>-3.4026567072030798E-4</v>
      </c>
      <c r="M357" s="158">
        <f>IFERROR(_xll.qlIndexFixing(ONIndex1M,I357,TRUE,_xll.ohTrigger(RecalcTrigger,Trigger1M)),NA())</f>
        <v>-3.3910377121504354E-3</v>
      </c>
      <c r="N357" s="44">
        <f>IFERROR(_xll.qlIndexFixing(ONIndex3M,I357,TRUE,_xll.ohTrigger(RecalcTrigger,Trigger3M)),NA())</f>
        <v>-2.212444289133586E-3</v>
      </c>
      <c r="O357" s="159">
        <f>IFERROR(_xll.qlIndexFixing(ONIndex6M,I357,TRUE,_xll.ohTrigger(RecalcTrigger,Trigger6M)),NA())</f>
        <v>-1.3342913637170994E-3</v>
      </c>
    </row>
    <row r="358" spans="2:15" x14ac:dyDescent="0.2">
      <c r="B358" s="39" t="s">
        <v>17</v>
      </c>
      <c r="D358" s="42">
        <f>_xll.qlCalendarAdvance(Calendar,$D357,B358,"f",FALSE)</f>
        <v>42852</v>
      </c>
      <c r="E358" s="153">
        <f>_xll.qlInterestRateIndexValueDate(IndexON,D358)</f>
        <v>42853</v>
      </c>
      <c r="F358" s="168">
        <f>IFERROR(_xll.qlIndexFixing(IndexON,D358,TRUE,_xll.ohTrigger(RecalcTrigger,TriggerON)),NA())</f>
        <v>-3.231196515321999E-3</v>
      </c>
      <c r="H358" s="42">
        <f>_xll.qlCalendarAdvance(Calendar,$H357,B358,"f",FALSE)</f>
        <v>42851</v>
      </c>
      <c r="I358" s="153">
        <f>_xll.qlInterestRateIndexValueDate(Index1M,$H358)</f>
        <v>42853</v>
      </c>
      <c r="J358" s="158">
        <f>IFERROR(_xll.qlIndexFixing(Index1M,$H358,TRUE,_xll.ohTrigger(RecalcTrigger,Trigger1M)),NA())</f>
        <v>-3.2713004728462444E-3</v>
      </c>
      <c r="K358" s="44">
        <f>IFERROR(_xll.qlIndexFixing(Index3M,H358,TRUE,_xll.ohTrigger(RecalcTrigger,Trigger3M)),NA())</f>
        <v>-1.8259954981820238E-3</v>
      </c>
      <c r="L358" s="44">
        <f>IFERROR(_xll.qlIndexFixing(Index6M,$H358,TRUE,_xll.ohTrigger(RecalcTrigger,Trigger6M)),NA())</f>
        <v>-3.090503060467692E-4</v>
      </c>
      <c r="M358" s="158">
        <f>IFERROR(_xll.qlIndexFixing(ONIndex1M,I358,TRUE,_xll.ohTrigger(RecalcTrigger,Trigger1M)),NA())</f>
        <v>-3.381321290842898E-3</v>
      </c>
      <c r="N358" s="44">
        <f>IFERROR(_xll.qlIndexFixing(ONIndex3M,I358,TRUE,_xll.ohTrigger(RecalcTrigger,Trigger3M)),NA())</f>
        <v>-2.2025786358792487E-3</v>
      </c>
      <c r="O358" s="159">
        <f>IFERROR(_xll.qlIndexFixing(ONIndex6M,I358,TRUE,_xll.ohTrigger(RecalcTrigger,Trigger6M)),NA())</f>
        <v>-1.3239083026661547E-3</v>
      </c>
    </row>
    <row r="359" spans="2:15" x14ac:dyDescent="0.2">
      <c r="B359" s="39" t="s">
        <v>17</v>
      </c>
      <c r="D359" s="42">
        <f>_xll.qlCalendarAdvance(Calendar,$D358,B359,"f",FALSE)</f>
        <v>42853</v>
      </c>
      <c r="E359" s="153">
        <f>_xll.qlInterestRateIndexValueDate(IndexON,D359)</f>
        <v>42857</v>
      </c>
      <c r="F359" s="168">
        <f>IFERROR(_xll.qlIndexFixing(IndexON,D359,TRUE,_xll.ohTrigger(RecalcTrigger,TriggerON)),NA())</f>
        <v>-3.204994055430177E-3</v>
      </c>
      <c r="H359" s="42">
        <f>_xll.qlCalendarAdvance(Calendar,$H358,B359,"f",FALSE)</f>
        <v>42852</v>
      </c>
      <c r="I359" s="153">
        <f>_xll.qlInterestRateIndexValueDate(Index1M,$H359)</f>
        <v>42857</v>
      </c>
      <c r="J359" s="158">
        <f>IFERROR(_xll.qlIndexFixing(Index1M,$H359,TRUE,_xll.ohTrigger(RecalcTrigger,Trigger1M)),NA())</f>
        <v>-3.24138333806895E-3</v>
      </c>
      <c r="K359" s="44">
        <f>IFERROR(_xll.qlIndexFixing(Index3M,H359,TRUE,_xll.ohTrigger(RecalcTrigger,Trigger3M)),NA())</f>
        <v>-1.7985002209886453E-3</v>
      </c>
      <c r="L359" s="44">
        <f>IFERROR(_xll.qlIndexFixing(Index6M,$H359,TRUE,_xll.ohTrigger(RecalcTrigger,Trigger6M)),NA())</f>
        <v>-2.7315113973257139E-4</v>
      </c>
      <c r="M359" s="158">
        <f>IFERROR(_xll.qlIndexFixing(ONIndex1M,I359,TRUE,_xll.ohTrigger(RecalcTrigger,Trigger1M)),NA())</f>
        <v>-3.3715809371592798E-3</v>
      </c>
      <c r="N359" s="44">
        <f>IFERROR(_xll.qlIndexFixing(ONIndex3M,I359,TRUE,_xll.ohTrigger(RecalcTrigger,Trigger3M)),NA())</f>
        <v>-2.1927509952579527E-3</v>
      </c>
      <c r="O359" s="159">
        <f>IFERROR(_xll.qlIndexFixing(ONIndex6M,I359,TRUE,_xll.ohTrigger(RecalcTrigger,Trigger6M)),NA())</f>
        <v>-1.3135052323409724E-3</v>
      </c>
    </row>
    <row r="360" spans="2:15" x14ac:dyDescent="0.2">
      <c r="B360" s="39" t="s">
        <v>17</v>
      </c>
      <c r="D360" s="42">
        <f>_xll.qlCalendarAdvance(Calendar,$D359,B360,"f",FALSE)</f>
        <v>42857</v>
      </c>
      <c r="E360" s="153">
        <f>_xll.qlInterestRateIndexValueDate(IndexON,D360)</f>
        <v>42858</v>
      </c>
      <c r="F360" s="168">
        <f>IFERROR(_xll.qlIndexFixing(IndexON,D360,TRUE,_xll.ohTrigger(RecalcTrigger,TriggerON)),NA())</f>
        <v>-3.1944755293800142E-3</v>
      </c>
      <c r="H360" s="42">
        <f>_xll.qlCalendarAdvance(Calendar,$H359,B360,"f",FALSE)</f>
        <v>42853</v>
      </c>
      <c r="I360" s="153">
        <f>_xll.qlInterestRateIndexValueDate(Index1M,$H360)</f>
        <v>42858</v>
      </c>
      <c r="J360" s="158">
        <f>IFERROR(_xll.qlIndexFixing(Index1M,$H360,TRUE,_xll.ohTrigger(RecalcTrigger,Trigger1M)),NA())</f>
        <v>-3.2159192376420257E-3</v>
      </c>
      <c r="K360" s="44">
        <f>IFERROR(_xll.qlIndexFixing(Index3M,H360,TRUE,_xll.ohTrigger(RecalcTrigger,Trigger3M)),NA())</f>
        <v>-1.7893131714436204E-3</v>
      </c>
      <c r="L360" s="44">
        <f>IFERROR(_xll.qlIndexFixing(Index6M,$H360,TRUE,_xll.ohTrigger(RecalcTrigger,Trigger6M)),NA())</f>
        <v>-2.6093888266740336E-4</v>
      </c>
      <c r="M360" s="158">
        <f>IFERROR(_xll.qlIndexFixing(ONIndex1M,I360,TRUE,_xll.ohTrigger(RecalcTrigger,Trigger1M)),NA())</f>
        <v>-3.3519892437450238E-3</v>
      </c>
      <c r="N360" s="44">
        <f>IFERROR(_xll.qlIndexFixing(ONIndex3M,I360,TRUE,_xll.ohTrigger(RecalcTrigger,Trigger3M)),NA())</f>
        <v>-2.173209304432433E-3</v>
      </c>
      <c r="O360" s="159">
        <f>IFERROR(_xll.qlIndexFixing(ONIndex6M,I360,TRUE,_xll.ohTrigger(RecalcTrigger,Trigger6M)),NA())</f>
        <v>-1.2926277531821739E-3</v>
      </c>
    </row>
    <row r="361" spans="2:15" x14ac:dyDescent="0.2">
      <c r="B361" s="39" t="s">
        <v>17</v>
      </c>
      <c r="D361" s="42">
        <f>_xll.qlCalendarAdvance(Calendar,$D360,B361,"f",FALSE)</f>
        <v>42858</v>
      </c>
      <c r="E361" s="153">
        <f>_xll.qlInterestRateIndexValueDate(IndexON,D361)</f>
        <v>42859</v>
      </c>
      <c r="F361" s="168">
        <f>IFERROR(_xll.qlIndexFixing(IndexON,D361,TRUE,_xll.ohTrigger(RecalcTrigger,TriggerON)),NA())</f>
        <v>-3.1839469329053571E-3</v>
      </c>
      <c r="H361" s="42">
        <f>_xll.qlCalendarAdvance(Calendar,$H360,B361,"f",FALSE)</f>
        <v>42857</v>
      </c>
      <c r="I361" s="153">
        <f>_xll.qlInterestRateIndexValueDate(Index1M,$H361)</f>
        <v>42859</v>
      </c>
      <c r="J361" s="158">
        <f>IFERROR(_xll.qlIndexFixing(Index1M,$H361,TRUE,_xll.ohTrigger(RecalcTrigger,Trigger1M)),NA())</f>
        <v>-3.2109372131282725E-3</v>
      </c>
      <c r="K361" s="44">
        <f>IFERROR(_xll.qlIndexFixing(Index3M,H361,TRUE,_xll.ohTrigger(RecalcTrigger,Trigger3M)),NA())</f>
        <v>-1.7801201578019877E-3</v>
      </c>
      <c r="L361" s="44">
        <f>IFERROR(_xll.qlIndexFixing(Index6M,$H361,TRUE,_xll.ohTrigger(RecalcTrigger,Trigger6M)),NA())</f>
        <v>-2.358370953923288E-4</v>
      </c>
      <c r="M361" s="158">
        <f>IFERROR(_xll.qlIndexFixing(ONIndex1M,I361,TRUE,_xll.ohTrigger(RecalcTrigger,Trigger1M)),NA())</f>
        <v>-3.3323801974249889E-3</v>
      </c>
      <c r="N361" s="44">
        <f>IFERROR(_xll.qlIndexFixing(ONIndex3M,I361,TRUE,_xll.ohTrigger(RecalcTrigger,Trigger3M)),NA())</f>
        <v>-2.1538205608617744E-3</v>
      </c>
      <c r="O361" s="159">
        <f>IFERROR(_xll.qlIndexFixing(ONIndex6M,I361,TRUE,_xll.ohTrigger(RecalcTrigger,Trigger6M)),NA())</f>
        <v>-1.2716928589373566E-3</v>
      </c>
    </row>
    <row r="362" spans="2:15" x14ac:dyDescent="0.2">
      <c r="B362" s="39" t="s">
        <v>17</v>
      </c>
      <c r="D362" s="42">
        <f>_xll.qlCalendarAdvance(Calendar,$D361,B362,"f",FALSE)</f>
        <v>42859</v>
      </c>
      <c r="E362" s="153">
        <f>_xll.qlInterestRateIndexValueDate(IndexON,D362)</f>
        <v>42860</v>
      </c>
      <c r="F362" s="168">
        <f>IFERROR(_xll.qlIndexFixing(IndexON,D362,TRUE,_xll.ohTrigger(RecalcTrigger,TriggerON)),NA())</f>
        <v>-3.1628283843287974E-3</v>
      </c>
      <c r="H362" s="42">
        <f>_xll.qlCalendarAdvance(Calendar,$H361,B362,"f",FALSE)</f>
        <v>42858</v>
      </c>
      <c r="I362" s="153">
        <f>_xll.qlInterestRateIndexValueDate(Index1M,$H362)</f>
        <v>42860</v>
      </c>
      <c r="J362" s="158">
        <f>IFERROR(_xll.qlIndexFixing(Index1M,$H362,TRUE,_xll.ohTrigger(RecalcTrigger,Trigger1M)),NA())</f>
        <v>-3.2059471220582947E-3</v>
      </c>
      <c r="K362" s="44">
        <f>IFERROR(_xll.qlIndexFixing(Index3M,H362,TRUE,_xll.ohTrigger(RecalcTrigger,Trigger3M)),NA())</f>
        <v>-1.7615305590734888E-3</v>
      </c>
      <c r="L362" s="44">
        <f>IFERROR(_xll.qlIndexFixing(Index6M,$H362,TRUE,_xll.ohTrigger(RecalcTrigger,Trigger6M)),NA())</f>
        <v>-2.3001270144994035E-4</v>
      </c>
      <c r="M362" s="158">
        <f>IFERROR(_xll.qlIndexFixing(ONIndex1M,I362,TRUE,_xll.ohTrigger(RecalcTrigger,Trigger1M)),NA())</f>
        <v>-3.3225201812214777E-3</v>
      </c>
      <c r="N362" s="44">
        <f>IFERROR(_xll.qlIndexFixing(ONIndex3M,I362,TRUE,_xll.ohTrigger(RecalcTrigger,Trigger3M)),NA())</f>
        <v>-2.1441829842450133E-3</v>
      </c>
      <c r="O362" s="159">
        <f>IFERROR(_xll.qlIndexFixing(ONIndex6M,I362,TRUE,_xll.ohTrigger(RecalcTrigger,Trigger6M)),NA())</f>
        <v>-1.261189742560731E-3</v>
      </c>
    </row>
    <row r="363" spans="2:15" x14ac:dyDescent="0.2">
      <c r="B363" s="39" t="s">
        <v>17</v>
      </c>
      <c r="D363" s="42">
        <f>_xll.qlCalendarAdvance(Calendar,$D362,B363,"f",FALSE)</f>
        <v>42860</v>
      </c>
      <c r="E363" s="153">
        <f>_xll.qlInterestRateIndexValueDate(IndexON,D363)</f>
        <v>42863</v>
      </c>
      <c r="F363" s="168">
        <f>IFERROR(_xll.qlIndexFixing(IndexON,D363,TRUE,_xll.ohTrigger(RecalcTrigger,TriggerON)),NA())</f>
        <v>-3.1417318433213381E-3</v>
      </c>
      <c r="H363" s="42">
        <f>_xll.qlCalendarAdvance(Calendar,$H362,B363,"f",FALSE)</f>
        <v>42859</v>
      </c>
      <c r="I363" s="153">
        <f>_xll.qlInterestRateIndexValueDate(Index1M,$H363)</f>
        <v>42863</v>
      </c>
      <c r="J363" s="158">
        <f>IFERROR(_xll.qlIndexFixing(Index1M,$H363,TRUE,_xll.ohTrigger(RecalcTrigger,Trigger1M)),NA())</f>
        <v>-3.1805881693851424E-3</v>
      </c>
      <c r="K363" s="44">
        <f>IFERROR(_xll.qlIndexFixing(Index3M,H363,TRUE,_xll.ohTrigger(RecalcTrigger,Trigger3M)),NA())</f>
        <v>-1.7432705272002952E-3</v>
      </c>
      <c r="L363" s="44">
        <f>IFERROR(_xll.qlIndexFixing(Index6M,$H363,TRUE,_xll.ohTrigger(RecalcTrigger,Trigger6M)),NA())</f>
        <v>-1.9957634919861049E-4</v>
      </c>
      <c r="M363" s="158">
        <f>IFERROR(_xll.qlIndexFixing(ONIndex1M,I363,TRUE,_xll.ohTrigger(RecalcTrigger,Trigger1M)),NA())</f>
        <v>-3.3126362324420455E-3</v>
      </c>
      <c r="N363" s="44">
        <f>IFERROR(_xll.qlIndexFixing(ONIndex3M,I363,TRUE,_xll.ohTrigger(RecalcTrigger,Trigger3M)),NA())</f>
        <v>-2.1345834203412295E-3</v>
      </c>
      <c r="O363" s="159">
        <f>IFERROR(_xll.qlIndexFixing(ONIndex6M,I363,TRUE,_xll.ohTrigger(RecalcTrigger,Trigger6M)),NA())</f>
        <v>-1.2506666167499958E-3</v>
      </c>
    </row>
    <row r="364" spans="2:15" x14ac:dyDescent="0.2">
      <c r="B364" s="39" t="s">
        <v>17</v>
      </c>
      <c r="D364" s="42">
        <f>_xll.qlCalendarAdvance(Calendar,$D363,B364,"f",FALSE)</f>
        <v>42863</v>
      </c>
      <c r="E364" s="153">
        <f>_xll.qlInterestRateIndexValueDate(IndexON,D364)</f>
        <v>42864</v>
      </c>
      <c r="F364" s="168">
        <f>IFERROR(_xll.qlIndexFixing(IndexON,D364,TRUE,_xll.ohTrigger(RecalcTrigger,TriggerON)),NA())</f>
        <v>-3.1311528949640177E-3</v>
      </c>
      <c r="H364" s="42">
        <f>_xll.qlCalendarAdvance(Calendar,$H363,B364,"f",FALSE)</f>
        <v>42860</v>
      </c>
      <c r="I364" s="153">
        <f>_xll.qlInterestRateIndexValueDate(Index1M,$H364)</f>
        <v>42864</v>
      </c>
      <c r="J364" s="158">
        <f>IFERROR(_xll.qlIndexFixing(Index1M,$H364,TRUE,_xll.ohTrigger(RecalcTrigger,Trigger1M)),NA())</f>
        <v>-3.1703718696009285E-3</v>
      </c>
      <c r="K364" s="44">
        <f>IFERROR(_xll.qlIndexFixing(Index3M,H364,TRUE,_xll.ohTrigger(RecalcTrigger,Trigger3M)),NA())</f>
        <v>-1.7340342416934411E-3</v>
      </c>
      <c r="L364" s="44">
        <f>IFERROR(_xll.qlIndexFixing(Index6M,$H364,TRUE,_xll.ohTrigger(RecalcTrigger,Trigger6M)),NA())</f>
        <v>-1.8724359023715505E-4</v>
      </c>
      <c r="M364" s="158">
        <f>IFERROR(_xll.qlIndexFixing(ONIndex1M,I364,TRUE,_xll.ohTrigger(RecalcTrigger,Trigger1M)),NA())</f>
        <v>-3.3027283513265004E-3</v>
      </c>
      <c r="N364" s="44">
        <f>IFERROR(_xll.qlIndexFixing(ONIndex3M,I364,TRUE,_xll.ohTrigger(RecalcTrigger,Trigger3M)),NA())</f>
        <v>-2.1250218693902312E-3</v>
      </c>
      <c r="O364" s="159">
        <f>IFERROR(_xll.qlIndexFixing(ONIndex6M,I364,TRUE,_xll.ohTrigger(RecalcTrigger,Trigger6M)),NA())</f>
        <v>-1.2401234817849272E-3</v>
      </c>
    </row>
    <row r="365" spans="2:15" x14ac:dyDescent="0.2">
      <c r="B365" s="39" t="s">
        <v>17</v>
      </c>
      <c r="D365" s="42">
        <f>_xll.qlCalendarAdvance(Calendar,$D364,B365,"f",FALSE)</f>
        <v>42864</v>
      </c>
      <c r="E365" s="153">
        <f>_xll.qlInterestRateIndexValueDate(IndexON,D365)</f>
        <v>42865</v>
      </c>
      <c r="F365" s="168">
        <f>IFERROR(_xll.qlIndexFixing(IndexON,D365,TRUE,_xll.ohTrigger(RecalcTrigger,TriggerON)),NA())</f>
        <v>-3.120563876222171E-3</v>
      </c>
      <c r="H365" s="42">
        <f>_xll.qlCalendarAdvance(Calendar,$H364,B365,"f",FALSE)</f>
        <v>42863</v>
      </c>
      <c r="I365" s="153">
        <f>_xll.qlInterestRateIndexValueDate(Index1M,$H365)</f>
        <v>42865</v>
      </c>
      <c r="J365" s="158">
        <f>IFERROR(_xll.qlIndexFixing(Index1M,$H365,TRUE,_xll.ohTrigger(RecalcTrigger,Trigger1M)),NA())</f>
        <v>-3.1497122997624742E-3</v>
      </c>
      <c r="K365" s="44">
        <f>IFERROR(_xll.qlIndexFixing(Index3M,H365,TRUE,_xll.ohTrigger(RecalcTrigger,Trigger3M)),NA())</f>
        <v>-1.7247866114753294E-3</v>
      </c>
      <c r="L365" s="44">
        <f>IFERROR(_xll.qlIndexFixing(Index6M,$H365,TRUE,_xll.ohTrigger(RecalcTrigger,Trigger6M)),NA())</f>
        <v>-1.7489074630331868E-4</v>
      </c>
      <c r="M365" s="158">
        <f>IFERROR(_xll.qlIndexFixing(ONIndex1M,I365,TRUE,_xll.ohTrigger(RecalcTrigger,Trigger1M)),NA())</f>
        <v>-3.2828028779485763E-3</v>
      </c>
      <c r="N365" s="44">
        <f>IFERROR(_xll.qlIndexFixing(ONIndex3M,I365,TRUE,_xll.ohTrigger(RecalcTrigger,Trigger3M)),NA())</f>
        <v>-2.1060131562666839E-3</v>
      </c>
      <c r="O365" s="159">
        <f>IFERROR(_xll.qlIndexFixing(ONIndex6M,I365,TRUE,_xll.ohTrigger(RecalcTrigger,Trigger6M)),NA())</f>
        <v>-1.2189663869488498E-3</v>
      </c>
    </row>
    <row r="366" spans="2:15" x14ac:dyDescent="0.2">
      <c r="B366" s="39" t="s">
        <v>17</v>
      </c>
      <c r="D366" s="42">
        <f>_xll.qlCalendarAdvance(Calendar,$D365,B366,"f",FALSE)</f>
        <v>42865</v>
      </c>
      <c r="E366" s="153">
        <f>_xll.qlInterestRateIndexValueDate(IndexON,D366)</f>
        <v>42866</v>
      </c>
      <c r="F366" s="168">
        <f>IFERROR(_xll.qlIndexFixing(IndexON,D366,TRUE,_xll.ohTrigger(RecalcTrigger,TriggerON)),NA())</f>
        <v>-3.109964787015862E-3</v>
      </c>
      <c r="H366" s="42">
        <f>_xll.qlCalendarAdvance(Calendar,$H365,B366,"f",FALSE)</f>
        <v>42864</v>
      </c>
      <c r="I366" s="153">
        <f>_xll.qlInterestRateIndexValueDate(Index1M,$H366)</f>
        <v>42866</v>
      </c>
      <c r="J366" s="158">
        <f>IFERROR(_xll.qlIndexFixing(Index1M,$H366,TRUE,_xll.ohTrigger(RecalcTrigger,Trigger1M)),NA())</f>
        <v>-3.1446498632020647E-3</v>
      </c>
      <c r="K366" s="44">
        <f>IFERROR(_xll.qlIndexFixing(Index3M,H366,TRUE,_xll.ohTrigger(RecalcTrigger,Trigger3M)),NA())</f>
        <v>-1.7155267397476724E-3</v>
      </c>
      <c r="L366" s="44">
        <f>IFERROR(_xll.qlIndexFixing(Index6M,$H366,TRUE,_xll.ohTrigger(RecalcTrigger,Trigger6M)),NA())</f>
        <v>-1.4950784254683729E-4</v>
      </c>
      <c r="M366" s="158">
        <f>IFERROR(_xll.qlIndexFixing(ONIndex1M,I366,TRUE,_xll.ohTrigger(RecalcTrigger,Trigger1M)),NA())</f>
        <v>-3.2628575013449179E-3</v>
      </c>
      <c r="N366" s="44">
        <f>IFERROR(_xll.qlIndexFixing(ONIndex3M,I366,TRUE,_xll.ohTrigger(RecalcTrigger,Trigger3M)),NA())</f>
        <v>-2.0871557931156914E-3</v>
      </c>
      <c r="O366" s="159">
        <f>IFERROR(_xll.qlIndexFixing(ONIndex6M,I366,TRUE,_xll.ohTrigger(RecalcTrigger,Trigger6M)),NA())</f>
        <v>-1.1977508492622135E-3</v>
      </c>
    </row>
    <row r="367" spans="2:15" x14ac:dyDescent="0.2">
      <c r="B367" s="39" t="s">
        <v>17</v>
      </c>
      <c r="D367" s="42">
        <f>_xll.qlCalendarAdvance(Calendar,$D366,B367,"f",FALSE)</f>
        <v>42866</v>
      </c>
      <c r="E367" s="153">
        <f>_xll.qlInterestRateIndexValueDate(IndexON,D367)</f>
        <v>42867</v>
      </c>
      <c r="F367" s="168">
        <f>IFERROR(_xll.qlIndexFixing(IndexON,D367,TRUE,_xll.ohTrigger(RecalcTrigger,TriggerON)),NA())</f>
        <v>-3.0887065401596914E-3</v>
      </c>
      <c r="H367" s="42">
        <f>_xll.qlCalendarAdvance(Calendar,$H366,B367,"f",FALSE)</f>
        <v>42865</v>
      </c>
      <c r="I367" s="153">
        <f>_xll.qlInterestRateIndexValueDate(Index1M,$H367)</f>
        <v>42867</v>
      </c>
      <c r="J367" s="158">
        <f>IFERROR(_xll.qlIndexFixing(Index1M,$H367,TRUE,_xll.ohTrigger(RecalcTrigger,Trigger1M)),NA())</f>
        <v>-3.13957936040556E-3</v>
      </c>
      <c r="K367" s="44">
        <f>IFERROR(_xll.qlIndexFixing(Index3M,H367,TRUE,_xll.ohTrigger(RecalcTrigger,Trigger3M)),NA())</f>
        <v>-1.6966471397982642E-3</v>
      </c>
      <c r="L367" s="44">
        <f>IFERROR(_xll.qlIndexFixing(Index6M,$H367,TRUE,_xll.ohTrigger(RecalcTrigger,Trigger6M)),NA())</f>
        <v>-1.4361311759198011E-4</v>
      </c>
      <c r="M367" s="158">
        <f>IFERROR(_xll.qlIndexFixing(ONIndex1M,I367,TRUE,_xll.ohTrigger(RecalcTrigger,Trigger1M)),NA())</f>
        <v>-3.2528299576295439E-3</v>
      </c>
      <c r="N367" s="44">
        <f>IFERROR(_xll.qlIndexFixing(ONIndex3M,I367,TRUE,_xll.ohTrigger(RecalcTrigger,Trigger3M)),NA())</f>
        <v>-2.077784306049324E-3</v>
      </c>
      <c r="O367" s="159">
        <f>IFERROR(_xll.qlIndexFixing(ONIndex6M,I367,TRUE,_xll.ohTrigger(RecalcTrigger,Trigger6M)),NA())</f>
        <v>-1.1871076680858295E-3</v>
      </c>
    </row>
    <row r="368" spans="2:15" x14ac:dyDescent="0.2">
      <c r="B368" s="39" t="s">
        <v>17</v>
      </c>
      <c r="D368" s="42">
        <f>_xll.qlCalendarAdvance(Calendar,$D367,B368,"f",FALSE)</f>
        <v>42867</v>
      </c>
      <c r="E368" s="153">
        <f>_xll.qlInterestRateIndexValueDate(IndexON,D368)</f>
        <v>42870</v>
      </c>
      <c r="F368" s="168">
        <f>IFERROR(_xll.qlIndexFixing(IndexON,D368,TRUE,_xll.ohTrigger(RecalcTrigger,TriggerON)),NA())</f>
        <v>-3.0674677264652672E-3</v>
      </c>
      <c r="H368" s="42">
        <f>_xll.qlCalendarAdvance(Calendar,$H367,B368,"f",FALSE)</f>
        <v>42866</v>
      </c>
      <c r="I368" s="153">
        <f>_xll.qlInterestRateIndexValueDate(Index1M,$H368)</f>
        <v>42870</v>
      </c>
      <c r="J368" s="158">
        <f>IFERROR(_xll.qlIndexFixing(Index1M,$H368,TRUE,_xll.ohTrigger(RecalcTrigger,Trigger1M)),NA())</f>
        <v>-3.1085714351187753E-3</v>
      </c>
      <c r="K368" s="44">
        <f>IFERROR(_xll.qlIndexFixing(Index3M,H368,TRUE,_xll.ohTrigger(RecalcTrigger,Trigger3M)),NA())</f>
        <v>-1.6783469014478389E-3</v>
      </c>
      <c r="L368" s="44">
        <f>IFERROR(_xll.qlIndexFixing(Index6M,$H368,TRUE,_xll.ohTrigger(RecalcTrigger,Trigger6M)),NA())</f>
        <v>-1.1282523875362313E-4</v>
      </c>
      <c r="M368" s="158">
        <f>IFERROR(_xll.qlIndexFixing(ONIndex1M,I368,TRUE,_xll.ohTrigger(RecalcTrigger,Trigger1M)),NA())</f>
        <v>-3.2427784813382488E-3</v>
      </c>
      <c r="N368" s="44">
        <f>IFERROR(_xll.qlIndexFixing(ONIndex3M,I368,TRUE,_xll.ohTrigger(RecalcTrigger,Trigger3M)),NA())</f>
        <v>-2.0684508318558059E-3</v>
      </c>
      <c r="O368" s="159">
        <f>IFERROR(_xll.qlIndexFixing(ONIndex6M,I368,TRUE,_xll.ohTrigger(RecalcTrigger,Trigger6M)),NA())</f>
        <v>-1.1764444774753358E-3</v>
      </c>
    </row>
    <row r="369" spans="2:15" x14ac:dyDescent="0.2">
      <c r="B369" s="39" t="s">
        <v>17</v>
      </c>
      <c r="D369" s="42">
        <f>_xll.qlCalendarAdvance(Calendar,$D368,B369,"f",FALSE)</f>
        <v>42870</v>
      </c>
      <c r="E369" s="153">
        <f>_xll.qlInterestRateIndexValueDate(IndexON,D369)</f>
        <v>42871</v>
      </c>
      <c r="F369" s="168">
        <f>IFERROR(_xll.qlIndexFixing(IndexON,D369,TRUE,_xll.ohTrigger(RecalcTrigger,TriggerON)),NA())</f>
        <v>-3.0568182853363268E-3</v>
      </c>
      <c r="H369" s="42">
        <f>_xll.qlCalendarAdvance(Calendar,$H368,B369,"f",FALSE)</f>
        <v>42867</v>
      </c>
      <c r="I369" s="153">
        <f>_xll.qlInterestRateIndexValueDate(Index1M,$H369)</f>
        <v>42871</v>
      </c>
      <c r="J369" s="158">
        <f>IFERROR(_xll.qlIndexFixing(Index1M,$H369,TRUE,_xll.ohTrigger(RecalcTrigger,Trigger1M)),NA())</f>
        <v>-3.0981875894812412E-3</v>
      </c>
      <c r="K369" s="44">
        <f>IFERROR(_xll.qlIndexFixing(Index3M,H369,TRUE,_xll.ohTrigger(RecalcTrigger,Trigger3M)),NA())</f>
        <v>-1.6690123698788293E-3</v>
      </c>
      <c r="L369" s="44">
        <f>IFERROR(_xll.qlIndexFixing(Index6M,$H369,TRUE,_xll.ohTrigger(RecalcTrigger,Trigger6M)),NA())</f>
        <v>-1.0035187699819482E-4</v>
      </c>
      <c r="M369" s="158">
        <f>IFERROR(_xll.qlIndexFixing(ONIndex1M,I369,TRUE,_xll.ohTrigger(RecalcTrigger,Trigger1M)),NA())</f>
        <v>-3.2327030725509687E-3</v>
      </c>
      <c r="N369" s="44">
        <f>IFERROR(_xll.qlIndexFixing(ONIndex3M,I369,TRUE,_xll.ohTrigger(RecalcTrigger,Trigger3M)),NA())</f>
        <v>-2.0591553704552013E-3</v>
      </c>
      <c r="O369" s="159">
        <f>IFERROR(_xll.qlIndexFixing(ONIndex6M,I369,TRUE,_xll.ohTrigger(RecalcTrigger,Trigger6M)),NA())</f>
        <v>-1.1657612777105086E-3</v>
      </c>
    </row>
    <row r="370" spans="2:15" x14ac:dyDescent="0.2">
      <c r="B370" s="39" t="s">
        <v>17</v>
      </c>
      <c r="D370" s="42">
        <f>_xll.qlCalendarAdvance(Calendar,$D369,B370,"f",FALSE)</f>
        <v>42871</v>
      </c>
      <c r="E370" s="153">
        <f>_xll.qlInterestRateIndexValueDate(IndexON,D370)</f>
        <v>42872</v>
      </c>
      <c r="F370" s="168">
        <f>IFERROR(_xll.qlIndexFixing(IndexON,D370,TRUE,_xll.ohTrigger(RecalcTrigger,TriggerON)),NA())</f>
        <v>-3.0461587738628282E-3</v>
      </c>
      <c r="H370" s="42">
        <f>_xll.qlCalendarAdvance(Calendar,$H369,B370,"f",FALSE)</f>
        <v>42870</v>
      </c>
      <c r="I370" s="153">
        <f>_xll.qlInterestRateIndexValueDate(Index1M,$H370)</f>
        <v>42872</v>
      </c>
      <c r="J370" s="158">
        <f>IFERROR(_xll.qlIndexFixing(Index1M,$H370,TRUE,_xll.ohTrigger(RecalcTrigger,Trigger1M)),NA())</f>
        <v>-3.0771941803354641E-3</v>
      </c>
      <c r="K370" s="44">
        <f>IFERROR(_xll.qlIndexFixing(Index3M,H370,TRUE,_xll.ohTrigger(RecalcTrigger,Trigger3M)),NA())</f>
        <v>-1.6596602158224373E-3</v>
      </c>
      <c r="L370" s="44">
        <f>IFERROR(_xll.qlIndexFixing(Index6M,$H370,TRUE,_xll.ohTrigger(RecalcTrigger,Trigger6M)),NA())</f>
        <v>-8.7858427601433575E-5</v>
      </c>
      <c r="M370" s="158">
        <f>IFERROR(_xll.qlIndexFixing(ONIndex1M,I370,TRUE,_xll.ohTrigger(RecalcTrigger,Trigger1M)),NA())</f>
        <v>-3.2124438134406574E-3</v>
      </c>
      <c r="N370" s="44">
        <f>IFERROR(_xll.qlIndexFixing(ONIndex3M,I370,TRUE,_xll.ohTrigger(RecalcTrigger,Trigger3M)),NA())</f>
        <v>-2.0406795893235241E-3</v>
      </c>
      <c r="O370" s="159">
        <f>IFERROR(_xll.qlIndexFixing(ONIndex6M,I370,TRUE,_xll.ohTrigger(RecalcTrigger,Trigger6M)),NA())</f>
        <v>-1.1443245432030125E-3</v>
      </c>
    </row>
    <row r="371" spans="2:15" x14ac:dyDescent="0.2">
      <c r="B371" s="39" t="s">
        <v>17</v>
      </c>
      <c r="D371" s="42">
        <f>_xll.qlCalendarAdvance(Calendar,$D370,B371,"f",FALSE)</f>
        <v>42872</v>
      </c>
      <c r="E371" s="153">
        <f>_xll.qlInterestRateIndexValueDate(IndexON,D371)</f>
        <v>42873</v>
      </c>
      <c r="F371" s="168">
        <f>IFERROR(_xll.qlIndexFixing(IndexON,D371,TRUE,_xll.ohTrigger(RecalcTrigger,TriggerON)),NA())</f>
        <v>-3.0354891919248672E-3</v>
      </c>
      <c r="H371" s="42">
        <f>_xll.qlCalendarAdvance(Calendar,$H370,B371,"f",FALSE)</f>
        <v>42871</v>
      </c>
      <c r="I371" s="153">
        <f>_xll.qlInterestRateIndexValueDate(Index1M,$H371)</f>
        <v>42873</v>
      </c>
      <c r="J371" s="158">
        <f>IFERROR(_xll.qlIndexFixing(Index1M,$H371,TRUE,_xll.ohTrigger(RecalcTrigger,Trigger1M)),NA())</f>
        <v>-3.0720473430649597E-3</v>
      </c>
      <c r="K371" s="44">
        <f>IFERROR(_xll.qlIndexFixing(Index3M,H371,TRUE,_xll.ohTrigger(RecalcTrigger,Trigger3M)),NA())</f>
        <v>-1.6502895424195542E-3</v>
      </c>
      <c r="L371" s="44">
        <f>IFERROR(_xll.qlIndexFixing(Index6M,$H371,TRUE,_xll.ohTrigger(RecalcTrigger,Trigger6M)),NA())</f>
        <v>-6.219432870734736E-5</v>
      </c>
      <c r="M371" s="158">
        <f>IFERROR(_xll.qlIndexFixing(ONIndex1M,I371,TRUE,_xll.ohTrigger(RecalcTrigger,Trigger1M)),NA())</f>
        <v>-3.1921621120822863E-3</v>
      </c>
      <c r="N371" s="44">
        <f>IFERROR(_xll.qlIndexFixing(ONIndex3M,I371,TRUE,_xll.ohTrigger(RecalcTrigger,Trigger3M)),NA())</f>
        <v>-2.0223536530616926E-3</v>
      </c>
      <c r="O371" s="159">
        <f>IFERROR(_xll.qlIndexFixing(ONIndex6M,I371,TRUE,_xll.ohTrigger(RecalcTrigger,Trigger6M)),NA())</f>
        <v>-1.122828385828889E-3</v>
      </c>
    </row>
    <row r="372" spans="2:15" x14ac:dyDescent="0.2">
      <c r="B372" s="39" t="s">
        <v>17</v>
      </c>
      <c r="D372" s="42">
        <f>_xll.qlCalendarAdvance(Calendar,$D371,B372,"f",FALSE)</f>
        <v>42873</v>
      </c>
      <c r="E372" s="153">
        <f>_xll.qlInterestRateIndexValueDate(IndexON,D372)</f>
        <v>42874</v>
      </c>
      <c r="F372" s="168">
        <f>IFERROR(_xll.qlIndexFixing(IndexON,D372,TRUE,_xll.ohTrigger(RecalcTrigger,TriggerON)),NA())</f>
        <v>-3.0140912244602802E-3</v>
      </c>
      <c r="H372" s="42">
        <f>_xll.qlCalendarAdvance(Calendar,$H371,B372,"f",FALSE)</f>
        <v>42872</v>
      </c>
      <c r="I372" s="153">
        <f>_xll.qlInterestRateIndexValueDate(Index1M,$H372)</f>
        <v>42874</v>
      </c>
      <c r="J372" s="158">
        <f>IFERROR(_xll.qlIndexFixing(Index1M,$H372,TRUE,_xll.ohTrigger(RecalcTrigger,Trigger1M)),NA())</f>
        <v>-3.0668924400467645E-3</v>
      </c>
      <c r="K372" s="44">
        <f>IFERROR(_xll.qlIndexFixing(Index3M,H372,TRUE,_xll.ohTrigger(RecalcTrigger,Trigger3M)),NA())</f>
        <v>-1.6310441849302294E-3</v>
      </c>
      <c r="L372" s="44">
        <f>IFERROR(_xll.qlIndexFixing(Index6M,$H372,TRUE,_xll.ohTrigger(RecalcTrigger,Trigger6M)),NA())</f>
        <v>-5.6229284039084286E-5</v>
      </c>
      <c r="M372" s="158">
        <f>IFERROR(_xll.qlIndexFixing(ONIndex1M,I372,TRUE,_xll.ohTrigger(RecalcTrigger,Trigger1M)),NA())</f>
        <v>-3.1819670407351452E-3</v>
      </c>
      <c r="N372" s="44">
        <f>IFERROR(_xll.qlIndexFixing(ONIndex3M,I372,TRUE,_xll.ohTrigger(RecalcTrigger,Trigger3M)),NA())</f>
        <v>-2.0132482557855269E-3</v>
      </c>
      <c r="O372" s="159">
        <f>IFERROR(_xll.qlIndexFixing(ONIndex6M,I372,TRUE,_xll.ohTrigger(RecalcTrigger,Trigger6M)),NA())</f>
        <v>-1.1120451396129383E-3</v>
      </c>
    </row>
    <row r="373" spans="2:15" x14ac:dyDescent="0.2">
      <c r="B373" s="39" t="s">
        <v>17</v>
      </c>
      <c r="D373" s="42">
        <f>_xll.qlCalendarAdvance(Calendar,$D372,B373,"f",FALSE)</f>
        <v>42874</v>
      </c>
      <c r="E373" s="153">
        <f>_xll.qlInterestRateIndexValueDate(IndexON,D373)</f>
        <v>42877</v>
      </c>
      <c r="F373" s="168">
        <f>IFERROR(_xll.qlIndexFixing(IndexON,D373,TRUE,_xll.ohTrigger(RecalcTrigger,TriggerON)),NA())</f>
        <v>-2.9927101603277606E-3</v>
      </c>
      <c r="H373" s="42">
        <f>_xll.qlCalendarAdvance(Calendar,$H372,B373,"f",FALSE)</f>
        <v>42873</v>
      </c>
      <c r="I373" s="153">
        <f>_xll.qlInterestRateIndexValueDate(Index1M,$H373)</f>
        <v>42877</v>
      </c>
      <c r="J373" s="158">
        <f>IFERROR(_xll.qlIndexFixing(Index1M,$H373,TRUE,_xll.ohTrigger(RecalcTrigger,Trigger1M)),NA())</f>
        <v>-3.0353818704750755E-3</v>
      </c>
      <c r="K373" s="44">
        <f>IFERROR(_xll.qlIndexFixing(Index3M,H373,TRUE,_xll.ohTrigger(RecalcTrigger,Trigger3M)),NA())</f>
        <v>-1.6126037178203394E-3</v>
      </c>
      <c r="L373" s="44">
        <f>IFERROR(_xll.qlIndexFixing(Index6M,$H373,TRUE,_xll.ohTrigger(RecalcTrigger,Trigger6M)),NA())</f>
        <v>-2.5089852542526792E-5</v>
      </c>
      <c r="M373" s="158">
        <f>IFERROR(_xll.qlIndexFixing(ONIndex1M,I373,TRUE,_xll.ohTrigger(RecalcTrigger,Trigger1M)),NA())</f>
        <v>-3.1666126414031659E-3</v>
      </c>
      <c r="N373" s="44">
        <f>IFERROR(_xll.qlIndexFixing(ONIndex3M,I373,TRUE,_xll.ohTrigger(RecalcTrigger,Trigger3M)),NA())</f>
        <v>-1.9996606318395393E-3</v>
      </c>
      <c r="O373" s="159">
        <f>IFERROR(_xll.qlIndexFixing(ONIndex6M,I373,TRUE,_xll.ohTrigger(RecalcTrigger,Trigger6M)),NA())</f>
        <v>-1.0958285840945159E-3</v>
      </c>
    </row>
    <row r="374" spans="2:15" x14ac:dyDescent="0.2">
      <c r="B374" s="39" t="s">
        <v>17</v>
      </c>
      <c r="D374" s="42">
        <f>_xll.qlCalendarAdvance(Calendar,$D373,B374,"f",FALSE)</f>
        <v>42877</v>
      </c>
      <c r="E374" s="153">
        <f>_xll.qlInterestRateIndexValueDate(IndexON,D374)</f>
        <v>42878</v>
      </c>
      <c r="F374" s="168">
        <f>IFERROR(_xll.qlIndexFixing(IndexON,D374,TRUE,_xll.ohTrigger(RecalcTrigger,TriggerON)),NA())</f>
        <v>-2.9819902263872322E-3</v>
      </c>
      <c r="H374" s="42">
        <f>_xll.qlCalendarAdvance(Calendar,$H373,B374,"f",FALSE)</f>
        <v>42874</v>
      </c>
      <c r="I374" s="153">
        <f>_xll.qlInterestRateIndexValueDate(Index1M,$H374)</f>
        <v>42878</v>
      </c>
      <c r="J374" s="158">
        <f>IFERROR(_xll.qlIndexFixing(Index1M,$H374,TRUE,_xll.ohTrigger(RecalcTrigger,Trigger1M)),NA())</f>
        <v>-3.0087263810151059E-3</v>
      </c>
      <c r="K374" s="44">
        <f>IFERROR(_xll.qlIndexFixing(Index3M,H374,TRUE,_xll.ohTrigger(RecalcTrigger,Trigger3M)),NA())</f>
        <v>-1.6031269944673304E-3</v>
      </c>
      <c r="L374" s="44">
        <f>IFERROR(_xll.qlIndexFixing(Index6M,$H374,TRUE,_xll.ohTrigger(RecalcTrigger,Trigger6M)),NA())</f>
        <v>-1.2475869215971862E-5</v>
      </c>
      <c r="M374" s="158">
        <f>IFERROR(_xll.qlIndexFixing(ONIndex1M,I374,TRUE,_xll.ohTrigger(RecalcTrigger,Trigger1M)),NA())</f>
        <v>-3.1409120481429298E-3</v>
      </c>
      <c r="N374" s="44">
        <f>IFERROR(_xll.qlIndexFixing(ONIndex3M,I374,TRUE,_xll.ohTrigger(RecalcTrigger,Trigger3M)),NA())</f>
        <v>-1.977208606587233E-3</v>
      </c>
      <c r="O374" s="159">
        <f>IFERROR(_xll.qlIndexFixing(ONIndex6M,I374,TRUE,_xll.ohTrigger(RecalcTrigger,Trigger6M)),NA())</f>
        <v>-1.0687022200528418E-3</v>
      </c>
    </row>
    <row r="375" spans="2:15" x14ac:dyDescent="0.2">
      <c r="B375" s="39" t="s">
        <v>17</v>
      </c>
      <c r="D375" s="42">
        <f>_xll.qlCalendarAdvance(Calendar,$D374,B375,"f",FALSE)</f>
        <v>42878</v>
      </c>
      <c r="E375" s="153">
        <f>_xll.qlInterestRateIndexValueDate(IndexON,D375)</f>
        <v>42879</v>
      </c>
      <c r="F375" s="168">
        <f>IFERROR(_xll.qlIndexFixing(IndexON,D375,TRUE,_xll.ohTrigger(RecalcTrigger,TriggerON)),NA())</f>
        <v>-2.9658779674202052E-3</v>
      </c>
      <c r="H375" s="42">
        <f>_xll.qlCalendarAdvance(Calendar,$H374,B375,"f",FALSE)</f>
        <v>42877</v>
      </c>
      <c r="I375" s="153">
        <f>_xll.qlInterestRateIndexValueDate(Index1M,$H375)</f>
        <v>42879</v>
      </c>
      <c r="J375" s="158">
        <f>IFERROR(_xll.qlIndexFixing(Index1M,$H375,TRUE,_xll.ohTrigger(RecalcTrigger,Trigger1M)),NA())</f>
        <v>-3.0035032114109328E-3</v>
      </c>
      <c r="K375" s="44">
        <f>IFERROR(_xll.qlIndexFixing(Index3M,H375,TRUE,_xll.ohTrigger(RecalcTrigger,Trigger3M)),NA())</f>
        <v>-1.5936263704194201E-3</v>
      </c>
      <c r="L375" s="44">
        <f>IFERROR(_xll.qlIndexFixing(Index6M,$H375,TRUE,_xll.ohTrigger(RecalcTrigger,Trigger6M)),NA())</f>
        <v>1.5820445084403839E-7</v>
      </c>
      <c r="M375" s="158">
        <f>IFERROR(_xll.qlIndexFixing(ONIndex1M,I375,TRUE,_xll.ohTrigger(RecalcTrigger,Trigger1M)),NA())</f>
        <v>-3.1202940289176695E-3</v>
      </c>
      <c r="N375" s="44">
        <f>IFERROR(_xll.qlIndexFixing(ONIndex3M,I375,TRUE,_xll.ohTrigger(RecalcTrigger,Trigger3M)),NA())</f>
        <v>-1.9594141416590105E-3</v>
      </c>
      <c r="O375" s="159">
        <f>IFERROR(_xll.qlIndexFixing(ONIndex6M,I375,TRUE,_xll.ohTrigger(RecalcTrigger,Trigger6M)),NA())</f>
        <v>-1.0469254678380224E-3</v>
      </c>
    </row>
    <row r="376" spans="2:15" x14ac:dyDescent="0.2">
      <c r="B376" s="39" t="s">
        <v>17</v>
      </c>
      <c r="D376" s="42">
        <f>_xll.qlCalendarAdvance(Calendar,$D375,B376,"f",FALSE)</f>
        <v>42879</v>
      </c>
      <c r="E376" s="153">
        <f>_xll.qlInterestRateIndexValueDate(IndexON,D376)</f>
        <v>42881</v>
      </c>
      <c r="F376" s="168">
        <f>IFERROR(_xll.qlIndexFixing(IndexON,D376,TRUE,_xll.ohTrigger(RecalcTrigger,TriggerON)),NA())</f>
        <v>-2.93898243636459E-3</v>
      </c>
      <c r="H376" s="42">
        <f>_xll.qlCalendarAdvance(Calendar,$H375,B376,"f",FALSE)</f>
        <v>42878</v>
      </c>
      <c r="I376" s="153">
        <f>_xll.qlInterestRateIndexValueDate(Index1M,$H376)</f>
        <v>42881</v>
      </c>
      <c r="J376" s="158">
        <f>IFERROR(_xll.qlIndexFixing(Index1M,$H376,TRUE,_xll.ohTrigger(RecalcTrigger,Trigger1M)),NA())</f>
        <v>-2.9930326766858966E-3</v>
      </c>
      <c r="K376" s="44">
        <f>IFERROR(_xll.qlIndexFixing(Index3M,H376,TRUE,_xll.ohTrigger(RecalcTrigger,Trigger3M)),NA())</f>
        <v>-1.5644206180893871E-3</v>
      </c>
      <c r="L376" s="44">
        <f>IFERROR(_xll.qlIndexFixing(Index6M,$H376,TRUE,_xll.ohTrigger(RecalcTrigger,Trigger6M)),NA())</f>
        <v>3.2138931466843472E-5</v>
      </c>
      <c r="M376" s="158">
        <f>IFERROR(_xll.qlIndexFixing(ONIndex1M,I376,TRUE,_xll.ohTrigger(RecalcTrigger,Trigger1M)),NA())</f>
        <v>-3.1099314296589853E-3</v>
      </c>
      <c r="N376" s="44">
        <f>IFERROR(_xll.qlIndexFixing(ONIndex3M,I376,TRUE,_xll.ohTrigger(RecalcTrigger,Trigger3M)),NA())</f>
        <v>-1.9505748342529827E-3</v>
      </c>
      <c r="O376" s="159">
        <f>IFERROR(_xll.qlIndexFixing(ONIndex6M,I376,TRUE,_xll.ohTrigger(RecalcTrigger,Trigger6M)),NA())</f>
        <v>-1.0360021567823452E-3</v>
      </c>
    </row>
    <row r="377" spans="2:15" x14ac:dyDescent="0.2">
      <c r="B377" s="39" t="s">
        <v>17</v>
      </c>
      <c r="D377" s="42">
        <f>_xll.qlCalendarAdvance(Calendar,$D376,B377,"f",FALSE)</f>
        <v>42881</v>
      </c>
      <c r="E377" s="153">
        <f>_xll.qlInterestRateIndexValueDate(IndexON,D377)</f>
        <v>42884</v>
      </c>
      <c r="F377" s="168">
        <f>IFERROR(_xll.qlIndexFixing(IndexON,D377,TRUE,_xll.ohTrigger(RecalcTrigger,TriggerON)),NA())</f>
        <v>-2.91745914446917E-3</v>
      </c>
      <c r="H377" s="42">
        <f>_xll.qlCalendarAdvance(Calendar,$H376,B377,"f",FALSE)</f>
        <v>42879</v>
      </c>
      <c r="I377" s="153">
        <f>_xll.qlInterestRateIndexValueDate(Index1M,$H377)</f>
        <v>42884</v>
      </c>
      <c r="J377" s="158">
        <f>IFERROR(_xll.qlIndexFixing(Index1M,$H377,TRUE,_xll.ohTrigger(RecalcTrigger,Trigger1M)),NA())</f>
        <v>-2.9610194532846807E-3</v>
      </c>
      <c r="K377" s="44">
        <f>IFERROR(_xll.qlIndexFixing(Index3M,H377,TRUE,_xll.ohTrigger(RecalcTrigger,Trigger3M)),NA())</f>
        <v>-1.5457333471230704E-3</v>
      </c>
      <c r="L377" s="44">
        <f>IFERROR(_xll.qlIndexFixing(Index6M,$H377,TRUE,_xll.ohTrigger(RecalcTrigger,Trigger6M)),NA())</f>
        <v>6.3629941508812777E-5</v>
      </c>
      <c r="M377" s="158">
        <f>IFERROR(_xll.qlIndexFixing(ONIndex1M,I377,TRUE,_xll.ohTrigger(RecalcTrigger,Trigger1M)),NA())</f>
        <v>-3.0995448980242202E-3</v>
      </c>
      <c r="N377" s="44">
        <f>IFERROR(_xll.qlIndexFixing(ONIndex3M,I377,TRUE,_xll.ohTrigger(RecalcTrigger,Trigger3M)),NA())</f>
        <v>-1.9417735396798363E-3</v>
      </c>
      <c r="O377" s="159">
        <f>IFERROR(_xll.qlIndexFixing(ONIndex6M,I377,TRUE,_xll.ohTrigger(RecalcTrigger,Trigger6M)),NA())</f>
        <v>-1.0250588364124624E-3</v>
      </c>
    </row>
    <row r="378" spans="2:15" x14ac:dyDescent="0.2">
      <c r="B378" s="39" t="s">
        <v>17</v>
      </c>
      <c r="D378" s="42">
        <f>_xll.qlCalendarAdvance(Calendar,$D377,B378,"f",FALSE)</f>
        <v>42884</v>
      </c>
      <c r="E378" s="153">
        <f>_xll.qlInterestRateIndexValueDate(IndexON,D378)</f>
        <v>42885</v>
      </c>
      <c r="F378" s="168">
        <f>IFERROR(_xll.qlIndexFixing(IndexON,D378,TRUE,_xll.ohTrigger(RecalcTrigger,TriggerON)),NA())</f>
        <v>-2.9066687177969897E-3</v>
      </c>
      <c r="H378" s="42">
        <f>_xll.qlCalendarAdvance(Calendar,$H377,B378,"f",FALSE)</f>
        <v>42881</v>
      </c>
      <c r="I378" s="153">
        <f>_xll.qlInterestRateIndexValueDate(Index1M,$H378)</f>
        <v>42885</v>
      </c>
      <c r="J378" s="158">
        <f>IFERROR(_xll.qlIndexFixing(Index1M,$H378,TRUE,_xll.ohTrigger(RecalcTrigger,Trigger1M)),NA())</f>
        <v>-2.9503005064513226E-3</v>
      </c>
      <c r="K378" s="44">
        <f>IFERROR(_xll.qlIndexFixing(Index3M,H378,TRUE,_xll.ohTrigger(RecalcTrigger,Trigger3M)),NA())</f>
        <v>-1.5360704831962372E-3</v>
      </c>
      <c r="L378" s="44">
        <f>IFERROR(_xll.qlIndexFixing(Index6M,$H378,TRUE,_xll.ohTrigger(RecalcTrigger,Trigger6M)),NA())</f>
        <v>7.6384565394131869E-5</v>
      </c>
      <c r="M378" s="158">
        <f>IFERROR(_xll.qlIndexFixing(ONIndex1M,I378,TRUE,_xll.ohTrigger(RecalcTrigger,Trigger1M)),NA())</f>
        <v>-3.0891344336536619E-3</v>
      </c>
      <c r="N378" s="44">
        <f>IFERROR(_xll.qlIndexFixing(ONIndex3M,I378,TRUE,_xll.ohTrigger(RecalcTrigger,Trigger3M)),NA())</f>
        <v>-1.9330102580594755E-3</v>
      </c>
      <c r="O378" s="159">
        <f>IFERROR(_xll.qlIndexFixing(ONIndex6M,I378,TRUE,_xll.ohTrigger(RecalcTrigger,Trigger6M)),NA())</f>
        <v>-1.01409550660847E-3</v>
      </c>
    </row>
    <row r="379" spans="2:15" x14ac:dyDescent="0.2">
      <c r="B379" s="39" t="s">
        <v>17</v>
      </c>
      <c r="D379" s="42">
        <f>_xll.qlCalendarAdvance(Calendar,$D378,B379,"f",FALSE)</f>
        <v>42885</v>
      </c>
      <c r="E379" s="153">
        <f>_xll.qlInterestRateIndexValueDate(IndexON,D379)</f>
        <v>42886</v>
      </c>
      <c r="F379" s="168">
        <f>IFERROR(_xll.qlIndexFixing(IndexON,D379,TRUE,_xll.ohTrigger(RecalcTrigger,TriggerON)),NA())</f>
        <v>-2.895868220660347E-3</v>
      </c>
      <c r="H379" s="42">
        <f>_xll.qlCalendarAdvance(Calendar,$H378,B379,"f",FALSE)</f>
        <v>42884</v>
      </c>
      <c r="I379" s="153">
        <f>_xll.qlInterestRateIndexValueDate(Index1M,$H379)</f>
        <v>42886</v>
      </c>
      <c r="J379" s="158">
        <f>IFERROR(_xll.qlIndexFixing(Index1M,$H379,TRUE,_xll.ohTrigger(RecalcTrigger,Trigger1M)),NA())</f>
        <v>-2.9450049166870329E-3</v>
      </c>
      <c r="K379" s="44">
        <f>IFERROR(_xll.qlIndexFixing(Index3M,H379,TRUE,_xll.ohTrigger(RecalcTrigger,Trigger3M)),NA())</f>
        <v>-1.5263774399182121E-3</v>
      </c>
      <c r="L379" s="44">
        <f>IFERROR(_xll.qlIndexFixing(Index6M,$H379,TRUE,_xll.ohTrigger(RecalcTrigger,Trigger6M)),NA())</f>
        <v>8.2463418674118892E-5</v>
      </c>
      <c r="M379" s="158">
        <f>IFERROR(_xll.qlIndexFixing(ONIndex1M,I379,TRUE,_xll.ohTrigger(RecalcTrigger,Trigger1M)),NA())</f>
        <v>-3.0629495194067768E-3</v>
      </c>
      <c r="N379" s="44">
        <f>IFERROR(_xll.qlIndexFixing(ONIndex3M,I379,TRUE,_xll.ohTrigger(RecalcTrigger,Trigger3M)),NA())</f>
        <v>-1.9112768973283956E-3</v>
      </c>
      <c r="O379" s="159">
        <f>IFERROR(_xll.qlIndexFixing(ONIndex6M,I379,TRUE,_xll.ohTrigger(RecalcTrigger,Trigger6M)),NA())</f>
        <v>-9.8658308050114663E-4</v>
      </c>
    </row>
    <row r="380" spans="2:15" x14ac:dyDescent="0.2">
      <c r="B380" s="39" t="s">
        <v>17</v>
      </c>
      <c r="D380" s="42">
        <f>_xll.qlCalendarAdvance(Calendar,$D379,B380,"f",FALSE)</f>
        <v>42886</v>
      </c>
      <c r="E380" s="153">
        <f>_xll.qlInterestRateIndexValueDate(IndexON,D380)</f>
        <v>42887</v>
      </c>
      <c r="F380" s="168">
        <f>IFERROR(_xll.qlIndexFixing(IndexON,D380,TRUE,_xll.ohTrigger(RecalcTrigger,TriggerON)),NA())</f>
        <v>-2.885057653059242E-3</v>
      </c>
      <c r="H380" s="42">
        <f>_xll.qlCalendarAdvance(Calendar,$H379,B380,"f",FALSE)</f>
        <v>42885</v>
      </c>
      <c r="I380" s="153">
        <f>_xll.qlInterestRateIndexValueDate(Index1M,$H380)</f>
        <v>42887</v>
      </c>
      <c r="J380" s="158">
        <f>IFERROR(_xll.qlIndexFixing(Index1M,$H380,TRUE,_xll.ohTrigger(RecalcTrigger,Trigger1M)),NA())</f>
        <v>-2.9233237408202162E-3</v>
      </c>
      <c r="K380" s="44">
        <f>IFERROR(_xll.qlIndexFixing(Index3M,H380,TRUE,_xll.ohTrigger(RecalcTrigger,Trigger3M)),NA())</f>
        <v>-1.5166533202995557E-3</v>
      </c>
      <c r="L380" s="44">
        <f>IFERROR(_xll.qlIndexFixing(Index6M,$H380,TRUE,_xll.ohTrigger(RecalcTrigger,Trigger6M)),NA())</f>
        <v>9.5248177159216679E-5</v>
      </c>
      <c r="M380" s="158">
        <f>IFERROR(_xll.qlIndexFixing(ONIndex1M,I380,TRUE,_xll.ohTrigger(RecalcTrigger,Trigger1M)),NA())</f>
        <v>-3.0367231240013837E-3</v>
      </c>
      <c r="N380" s="44">
        <f>IFERROR(_xll.qlIndexFixing(ONIndex3M,I380,TRUE,_xll.ohTrigger(RecalcTrigger,Trigger3M)),NA())</f>
        <v>-1.8897640425308282E-3</v>
      </c>
      <c r="O380" s="159">
        <f>IFERROR(_xll.qlIndexFixing(ONIndex6M,I380,TRUE,_xll.ohTrigger(RecalcTrigger,Trigger6M)),NA())</f>
        <v>-9.5897871867478557E-4</v>
      </c>
    </row>
    <row r="381" spans="2:15" x14ac:dyDescent="0.2">
      <c r="B381" s="39" t="s">
        <v>17</v>
      </c>
      <c r="D381" s="42">
        <f>_xll.qlCalendarAdvance(Calendar,$D380,B381,"f",FALSE)</f>
        <v>42887</v>
      </c>
      <c r="E381" s="153">
        <f>_xll.qlInterestRateIndexValueDate(IndexON,D381)</f>
        <v>42888</v>
      </c>
      <c r="F381" s="168">
        <f>IFERROR(_xll.qlIndexFixing(IndexON,D381,TRUE,_xll.ohTrigger(RecalcTrigger,TriggerON)),NA())</f>
        <v>-2.857946848967563E-3</v>
      </c>
      <c r="H381" s="42">
        <f>_xll.qlCalendarAdvance(Calendar,$H380,B381,"f",FALSE)</f>
        <v>42886</v>
      </c>
      <c r="I381" s="153">
        <f>_xll.qlInterestRateIndexValueDate(Index1M,$H381)</f>
        <v>42888</v>
      </c>
      <c r="J381" s="158">
        <f>IFERROR(_xll.qlIndexFixing(Index1M,$H381,TRUE,_xll.ohTrigger(RecalcTrigger,Trigger1M)),NA())</f>
        <v>-2.9180000479447285E-3</v>
      </c>
      <c r="K381" s="44">
        <f>IFERROR(_xll.qlIndexFixing(Index3M,H381,TRUE,_xll.ohTrigger(RecalcTrigger,Trigger3M)),NA())</f>
        <v>-1.4964753412636822E-3</v>
      </c>
      <c r="L381" s="44">
        <f>IFERROR(_xll.qlIndexFixing(Index6M,$H381,TRUE,_xll.ohTrigger(RecalcTrigger,Trigger6M)),NA())</f>
        <v>1.2149114361326453E-4</v>
      </c>
      <c r="M381" s="158">
        <f>IFERROR(_xll.qlIndexFixing(ONIndex1M,I381,TRUE,_xll.ohTrigger(RecalcTrigger,Trigger1M)),NA())</f>
        <v>-3.0261690643751393E-3</v>
      </c>
      <c r="N381" s="44">
        <f>IFERROR(_xll.qlIndexFixing(ONIndex3M,I381,TRUE,_xll.ohTrigger(RecalcTrigger,Trigger3M)),NA())</f>
        <v>-1.8812288380276598E-3</v>
      </c>
      <c r="O381" s="159">
        <f>IFERROR(_xll.qlIndexFixing(ONIndex6M,I381,TRUE,_xll.ohTrigger(RecalcTrigger,Trigger6M)),NA())</f>
        <v>-9.4789533326533615E-4</v>
      </c>
    </row>
    <row r="382" spans="2:15" x14ac:dyDescent="0.2">
      <c r="B382" s="39" t="s">
        <v>17</v>
      </c>
      <c r="D382" s="42">
        <f>_xll.qlCalendarAdvance(Calendar,$D381,B382,"f",FALSE)</f>
        <v>42888</v>
      </c>
      <c r="E382" s="153">
        <f>_xll.qlInterestRateIndexValueDate(IndexON,D382)</f>
        <v>42892</v>
      </c>
      <c r="F382" s="168">
        <f>IFERROR(_xll.qlIndexFixing(IndexON,D382,TRUE,_xll.ohTrigger(RecalcTrigger,TriggerON)),NA())</f>
        <v>-2.8308537590859828E-3</v>
      </c>
      <c r="H382" s="42">
        <f>_xll.qlCalendarAdvance(Calendar,$H381,B382,"f",FALSE)</f>
        <v>42887</v>
      </c>
      <c r="I382" s="153">
        <f>_xll.qlInterestRateIndexValueDate(Index1M,$H382)</f>
        <v>42892</v>
      </c>
      <c r="J382" s="158">
        <f>IFERROR(_xll.qlIndexFixing(Index1M,$H382,TRUE,_xll.ohTrigger(RecalcTrigger,Trigger1M)),NA())</f>
        <v>-2.8801162370188926E-3</v>
      </c>
      <c r="K382" s="44">
        <f>IFERROR(_xll.qlIndexFixing(Index3M,H382,TRUE,_xll.ohTrigger(RecalcTrigger,Trigger3M)),NA())</f>
        <v>-1.4675351818182543E-3</v>
      </c>
      <c r="L382" s="44">
        <f>IFERROR(_xll.qlIndexFixing(Index6M,$H382,TRUE,_xll.ohTrigger(RecalcTrigger,Trigger6M)),NA())</f>
        <v>1.5947094598375345E-4</v>
      </c>
      <c r="M382" s="158">
        <f>IFERROR(_xll.qlIndexFixing(ONIndex1M,I382,TRUE,_xll.ohTrigger(RecalcTrigger,Trigger1M)),NA())</f>
        <v>-3.01559107225291E-3</v>
      </c>
      <c r="N382" s="44">
        <f>IFERROR(_xll.qlIndexFixing(ONIndex3M,I382,TRUE,_xll.ohTrigger(RecalcTrigger,Trigger3M)),NA())</f>
        <v>-1.8727316464373089E-3</v>
      </c>
      <c r="O382" s="159">
        <f>IFERROR(_xll.qlIndexFixing(ONIndex6M,I382,TRUE,_xll.ohTrigger(RecalcTrigger,Trigger6M)),NA())</f>
        <v>-9.367919384217771E-4</v>
      </c>
    </row>
    <row r="383" spans="2:15" x14ac:dyDescent="0.2">
      <c r="B383" s="39" t="s">
        <v>17</v>
      </c>
      <c r="D383" s="42">
        <f>_xll.qlCalendarAdvance(Calendar,$D382,B383,"f",FALSE)</f>
        <v>42892</v>
      </c>
      <c r="E383" s="153">
        <f>_xll.qlInterestRateIndexValueDate(IndexON,D383)</f>
        <v>42893</v>
      </c>
      <c r="F383" s="168">
        <f>IFERROR(_xll.qlIndexFixing(IndexON,D383,TRUE,_xll.ohTrigger(RecalcTrigger,TriggerON)),NA())</f>
        <v>-2.8199827691777202E-3</v>
      </c>
      <c r="H383" s="42">
        <f>_xll.qlCalendarAdvance(Calendar,$H382,B383,"f",FALSE)</f>
        <v>42888</v>
      </c>
      <c r="I383" s="153">
        <f>_xll.qlInterestRateIndexValueDate(Index1M,$H383)</f>
        <v>42893</v>
      </c>
      <c r="J383" s="158">
        <f>IFERROR(_xll.qlIndexFixing(Index1M,$H383,TRUE,_xll.ohTrigger(RecalcTrigger,Trigger1M)),NA())</f>
        <v>-2.8692176793945201E-3</v>
      </c>
      <c r="K383" s="44">
        <f>IFERROR(_xll.qlIndexFixing(Index3M,H383,TRUE,_xll.ohTrigger(RecalcTrigger,Trigger3M)),NA())</f>
        <v>-1.4576057668501819E-3</v>
      </c>
      <c r="L383" s="44">
        <f>IFERROR(_xll.qlIndexFixing(Index6M,$H383,TRUE,_xll.ohTrigger(RecalcTrigger,Trigger6M)),NA())</f>
        <v>1.7237450091038759E-4</v>
      </c>
      <c r="M383" s="158">
        <f>IFERROR(_xll.qlIndexFixing(ONIndex1M,I383,TRUE,_xll.ohTrigger(RecalcTrigger,Trigger1M)),NA())</f>
        <v>-2.994330406784762E-3</v>
      </c>
      <c r="N383" s="44">
        <f>IFERROR(_xll.qlIndexFixing(ONIndex3M,I383,TRUE,_xll.ohTrigger(RecalcTrigger,Trigger3M)),NA())</f>
        <v>-1.855854405579116E-3</v>
      </c>
      <c r="O383" s="159">
        <f>IFERROR(_xll.qlIndexFixing(ONIndex6M,I383,TRUE,_xll.ohTrigger(RecalcTrigger,Trigger6M)),NA())</f>
        <v>-9.1451612810544702E-4</v>
      </c>
    </row>
    <row r="384" spans="2:15" x14ac:dyDescent="0.2">
      <c r="B384" s="39" t="s">
        <v>17</v>
      </c>
      <c r="D384" s="42">
        <f>_xll.qlCalendarAdvance(Calendar,$D383,B384,"f",FALSE)</f>
        <v>42893</v>
      </c>
      <c r="E384" s="153">
        <f>_xll.qlInterestRateIndexValueDate(IndexON,D384)</f>
        <v>42894</v>
      </c>
      <c r="F384" s="168">
        <f>IFERROR(_xll.qlIndexFixing(IndexON,D384,TRUE,_xll.ohTrigger(RecalcTrigger,TriggerON)),NA())</f>
        <v>-2.8091017086051551E-3</v>
      </c>
      <c r="H384" s="42">
        <f>_xll.qlCalendarAdvance(Calendar,$H383,B384,"f",FALSE)</f>
        <v>42892</v>
      </c>
      <c r="I384" s="153">
        <f>_xll.qlInterestRateIndexValueDate(Index1M,$H384)</f>
        <v>42894</v>
      </c>
      <c r="J384" s="158">
        <f>IFERROR(_xll.qlIndexFixing(Index1M,$H384,TRUE,_xll.ohTrigger(RecalcTrigger,Trigger1M)),NA())</f>
        <v>-2.847202612199784E-3</v>
      </c>
      <c r="K384" s="44">
        <f>IFERROR(_xll.qlIndexFixing(Index3M,H384,TRUE,_xll.ohTrigger(RecalcTrigger,Trigger3M)),NA())</f>
        <v>-1.4476389963473573E-3</v>
      </c>
      <c r="L384" s="44">
        <f>IFERROR(_xll.qlIndexFixing(Index6M,$H384,TRUE,_xll.ohTrigger(RecalcTrigger,Trigger6M)),NA())</f>
        <v>1.852974516963666E-4</v>
      </c>
      <c r="M384" s="158">
        <f>IFERROR(_xll.qlIndexFixing(ONIndex1M,I384,TRUE,_xll.ohTrigger(RecalcTrigger,Trigger1M)),NA())</f>
        <v>-2.9730397778848783E-3</v>
      </c>
      <c r="N384" s="44">
        <f>IFERROR(_xll.qlIndexFixing(ONIndex3M,I384,TRUE,_xll.ohTrigger(RecalcTrigger,Trigger3M)),NA())</f>
        <v>-1.8391230087244637E-3</v>
      </c>
      <c r="O384" s="159">
        <f>IFERROR(_xll.qlIndexFixing(ONIndex6M,I384,TRUE,_xll.ohTrigger(RecalcTrigger,Trigger6M)),NA())</f>
        <v>-8.9217826626519781E-4</v>
      </c>
    </row>
    <row r="385" spans="2:15" x14ac:dyDescent="0.2">
      <c r="B385" s="39" t="s">
        <v>17</v>
      </c>
      <c r="D385" s="42">
        <f>_xll.qlCalendarAdvance(Calendar,$D384,B385,"f",FALSE)</f>
        <v>42894</v>
      </c>
      <c r="E385" s="153">
        <f>_xll.qlInterestRateIndexValueDate(IndexON,D385)</f>
        <v>42895</v>
      </c>
      <c r="F385" s="168">
        <f>IFERROR(_xll.qlIndexFixing(IndexON,D385,TRUE,_xll.ohTrigger(RecalcTrigger,TriggerON)),NA())</f>
        <v>-2.7872844391607643E-3</v>
      </c>
      <c r="H385" s="42">
        <f>_xll.qlCalendarAdvance(Calendar,$H384,B385,"f",FALSE)</f>
        <v>42893</v>
      </c>
      <c r="I385" s="153">
        <f>_xll.qlInterestRateIndexValueDate(Index1M,$H385)</f>
        <v>42895</v>
      </c>
      <c r="J385" s="158">
        <f>IFERROR(_xll.qlIndexFixing(Index1M,$H385,TRUE,_xll.ohTrigger(RecalcTrigger,Trigger1M)),NA())</f>
        <v>-2.8417945310878975E-3</v>
      </c>
      <c r="K385" s="44">
        <f>IFERROR(_xll.qlIndexFixing(Index3M,H385,TRUE,_xll.ohTrigger(RecalcTrigger,Trigger3M)),NA())</f>
        <v>-1.4269072338786821E-3</v>
      </c>
      <c r="L385" s="44">
        <f>IFERROR(_xll.qlIndexFixing(Index6M,$H385,TRUE,_xll.ohTrigger(RecalcTrigger,Trigger6M)),NA())</f>
        <v>2.1180981934085019E-4</v>
      </c>
      <c r="M385" s="158">
        <f>IFERROR(_xll.qlIndexFixing(ONIndex1M,I385,TRUE,_xll.ohTrigger(RecalcTrigger,Trigger1M)),NA())</f>
        <v>-2.9623421227631397E-3</v>
      </c>
      <c r="N385" s="44">
        <f>IFERROR(_xll.qlIndexFixing(ONIndex3M,I385,TRUE,_xll.ohTrigger(RecalcTrigger,Trigger3M)),NA())</f>
        <v>-1.830815881538328E-3</v>
      </c>
      <c r="O385" s="159">
        <f>IFERROR(_xll.qlIndexFixing(ONIndex6M,I385,TRUE,_xll.ohTrigger(RecalcTrigger,Trigger6M)),NA())</f>
        <v>-8.8097482485061107E-4</v>
      </c>
    </row>
    <row r="386" spans="2:15" x14ac:dyDescent="0.2">
      <c r="B386" s="39" t="s">
        <v>17</v>
      </c>
      <c r="D386" s="42">
        <f>_xll.qlCalendarAdvance(Calendar,$D385,B386,"f",FALSE)</f>
        <v>42895</v>
      </c>
      <c r="E386" s="153">
        <f>_xll.qlInterestRateIndexValueDate(IndexON,D386)</f>
        <v>42898</v>
      </c>
      <c r="F386" s="168">
        <f>IFERROR(_xll.qlIndexFixing(IndexON,D386,TRUE,_xll.ohTrigger(RecalcTrigger,TriggerON)),NA())</f>
        <v>-2.7654767626694721E-3</v>
      </c>
      <c r="H386" s="42">
        <f>_xll.qlCalendarAdvance(Calendar,$H385,B386,"f",FALSE)</f>
        <v>42894</v>
      </c>
      <c r="I386" s="153">
        <f>_xll.qlInterestRateIndexValueDate(Index1M,$H386)</f>
        <v>42898</v>
      </c>
      <c r="J386" s="158">
        <f>IFERROR(_xll.qlIndexFixing(Index1M,$H386,TRUE,_xll.ohTrigger(RecalcTrigger,Trigger1M)),NA())</f>
        <v>-2.8143658401571514E-3</v>
      </c>
      <c r="K386" s="44">
        <f>IFERROR(_xll.qlIndexFixing(Index3M,H386,TRUE,_xll.ohTrigger(RecalcTrigger,Trigger3M)),NA())</f>
        <v>-1.4073804174672218E-3</v>
      </c>
      <c r="L386" s="44">
        <f>IFERROR(_xll.qlIndexFixing(Index6M,$H386,TRUE,_xll.ohTrigger(RecalcTrigger,Trigger6M)),NA())</f>
        <v>2.3718088875339225E-4</v>
      </c>
      <c r="M386" s="158">
        <f>IFERROR(_xll.qlIndexFixing(ONIndex1M,I386,TRUE,_xll.ohTrigger(RecalcTrigger,Trigger1M)),NA())</f>
        <v>-2.9516205353052882E-3</v>
      </c>
      <c r="N386" s="44">
        <f>IFERROR(_xll.qlIndexFixing(ONIndex3M,I386,TRUE,_xll.ohTrigger(RecalcTrigger,Trigger3M)),NA())</f>
        <v>-1.8225467672650097E-3</v>
      </c>
      <c r="O386" s="159">
        <f>IFERROR(_xll.qlIndexFixing(ONIndex6M,I386,TRUE,_xll.ohTrigger(RecalcTrigger,Trigger6M)),NA())</f>
        <v>-8.6975137424172289E-4</v>
      </c>
    </row>
    <row r="387" spans="2:15" x14ac:dyDescent="0.2">
      <c r="B387" s="39" t="s">
        <v>17</v>
      </c>
      <c r="D387" s="42">
        <f>_xll.qlCalendarAdvance(Calendar,$D386,B387,"f",FALSE)</f>
        <v>42898</v>
      </c>
      <c r="E387" s="153">
        <f>_xll.qlInterestRateIndexValueDate(IndexON,D387)</f>
        <v>42899</v>
      </c>
      <c r="F387" s="168">
        <f>IFERROR(_xll.qlIndexFixing(IndexON,D387,TRUE,_xll.ohTrigger(RecalcTrigger,TriggerON)),NA())</f>
        <v>-2.7545453502142436E-3</v>
      </c>
      <c r="H387" s="42">
        <f>_xll.qlCalendarAdvance(Calendar,$H386,B387,"f",FALSE)</f>
        <v>42895</v>
      </c>
      <c r="I387" s="153">
        <f>_xll.qlInterestRateIndexValueDate(Index1M,$H387)</f>
        <v>42899</v>
      </c>
      <c r="J387" s="158">
        <f>IFERROR(_xll.qlIndexFixing(Index1M,$H387,TRUE,_xll.ohTrigger(RecalcTrigger,Trigger1M)),NA())</f>
        <v>-2.8033236616269441E-3</v>
      </c>
      <c r="K387" s="44">
        <f>IFERROR(_xll.qlIndexFixing(Index3M,H387,TRUE,_xll.ohTrigger(RecalcTrigger,Trigger3M)),NA())</f>
        <v>-1.3972134130605916E-3</v>
      </c>
      <c r="L387" s="44">
        <f>IFERROR(_xll.qlIndexFixing(Index6M,$H387,TRUE,_xll.ohTrigger(RecalcTrigger,Trigger6M)),NA())</f>
        <v>2.5019907530662172E-4</v>
      </c>
      <c r="M387" s="158">
        <f>IFERROR(_xll.qlIndexFixing(ONIndex1M,I387,TRUE,_xll.ohTrigger(RecalcTrigger,Trigger1M)),NA())</f>
        <v>-2.9408750150317076E-3</v>
      </c>
      <c r="N387" s="44">
        <f>IFERROR(_xll.qlIndexFixing(ONIndex3M,I387,TRUE,_xll.ohTrigger(RecalcTrigger,Trigger3M)),NA())</f>
        <v>-1.8143019101479751E-3</v>
      </c>
      <c r="O387" s="159">
        <f>IFERROR(_xll.qlIndexFixing(ONIndex6M,I387,TRUE,_xll.ohTrigger(RecalcTrigger,Trigger6M)),NA())</f>
        <v>-8.585079142386931E-4</v>
      </c>
    </row>
    <row r="388" spans="2:15" x14ac:dyDescent="0.2">
      <c r="B388" s="39" t="s">
        <v>17</v>
      </c>
      <c r="D388" s="42">
        <f>_xll.qlCalendarAdvance(Calendar,$D387,B388,"f",FALSE)</f>
        <v>42899</v>
      </c>
      <c r="E388" s="153">
        <f>_xll.qlInterestRateIndexValueDate(IndexON,D388)</f>
        <v>42900</v>
      </c>
      <c r="F388" s="168">
        <f>IFERROR(_xll.qlIndexFixing(IndexON,D388,TRUE,_xll.ohTrigger(RecalcTrigger,TriggerON)),NA())</f>
        <v>-2.7436038672146168E-3</v>
      </c>
      <c r="H388" s="42">
        <f>_xll.qlCalendarAdvance(Calendar,$H387,B388,"f",FALSE)</f>
        <v>42898</v>
      </c>
      <c r="I388" s="153">
        <f>_xll.qlInterestRateIndexValueDate(Index1M,$H388)</f>
        <v>42900</v>
      </c>
      <c r="J388" s="158">
        <f>IFERROR(_xll.qlIndexFixing(Index1M,$H388,TRUE,_xll.ohTrigger(RecalcTrigger,Trigger1M)),NA())</f>
        <v>-2.7922575460497256E-3</v>
      </c>
      <c r="K388" s="44">
        <f>IFERROR(_xll.qlIndexFixing(Index3M,H388,TRUE,_xll.ohTrigger(RecalcTrigger,Trigger3M)),NA())</f>
        <v>-1.3870036705561182E-3</v>
      </c>
      <c r="L388" s="44">
        <f>IFERROR(_xll.qlIndexFixing(Index6M,$H388,TRUE,_xll.ohTrigger(RecalcTrigger,Trigger6M)),NA())</f>
        <v>2.632359602906331E-4</v>
      </c>
      <c r="M388" s="158">
        <f>IFERROR(_xll.qlIndexFixing(ONIndex1M,I388,TRUE,_xll.ohTrigger(RecalcTrigger,Trigger1M)),NA())</f>
        <v>-2.9192805264743882E-3</v>
      </c>
      <c r="N388" s="44">
        <f>IFERROR(_xll.qlIndexFixing(ONIndex3M,I388,TRUE,_xll.ohTrigger(RecalcTrigger,Trigger3M)),NA())</f>
        <v>-1.7976823271315112E-3</v>
      </c>
      <c r="O388" s="159">
        <f>IFERROR(_xll.qlIndexFixing(ONIndex6M,I388,TRUE,_xll.ohTrigger(RecalcTrigger,Trigger6M)),NA())</f>
        <v>-8.3595235557787362E-4</v>
      </c>
    </row>
    <row r="389" spans="2:15" x14ac:dyDescent="0.2">
      <c r="B389" s="39" t="s">
        <v>17</v>
      </c>
      <c r="D389" s="42">
        <f>_xll.qlCalendarAdvance(Calendar,$D388,B389,"f",FALSE)</f>
        <v>42900</v>
      </c>
      <c r="E389" s="153">
        <f>_xll.qlInterestRateIndexValueDate(IndexON,D389)</f>
        <v>42901</v>
      </c>
      <c r="F389" s="168">
        <f>IFERROR(_xll.qlIndexFixing(IndexON,D389,TRUE,_xll.ohTrigger(RecalcTrigger,TriggerON)),NA())</f>
        <v>-2.7326523138704317E-3</v>
      </c>
      <c r="H389" s="42">
        <f>_xll.qlCalendarAdvance(Calendar,$H388,B389,"f",FALSE)</f>
        <v>42899</v>
      </c>
      <c r="I389" s="153">
        <f>_xll.qlInterestRateIndexValueDate(Index1M,$H389)</f>
        <v>42901</v>
      </c>
      <c r="J389" s="158">
        <f>IFERROR(_xll.qlIndexFixing(Index1M,$H389,TRUE,_xll.ohTrigger(RecalcTrigger,Trigger1M)),NA())</f>
        <v>-2.7699085669542767E-3</v>
      </c>
      <c r="K389" s="44">
        <f>IFERROR(_xll.qlIndexFixing(Index3M,H389,TRUE,_xll.ohTrigger(RecalcTrigger,Trigger3M)),NA())</f>
        <v>-1.3767502928201296E-3</v>
      </c>
      <c r="L389" s="44">
        <f>IFERROR(_xll.qlIndexFixing(Index6M,$H389,TRUE,_xll.ohTrigger(RecalcTrigger,Trigger6M)),NA())</f>
        <v>2.7629142745917875E-4</v>
      </c>
      <c r="M389" s="158">
        <f>IFERROR(_xll.qlIndexFixing(ONIndex1M,I389,TRUE,_xll.ohTrigger(RecalcTrigger,Trigger1M)),NA())</f>
        <v>-2.8976536085378868E-3</v>
      </c>
      <c r="N389" s="44">
        <f>IFERROR(_xll.qlIndexFixing(ONIndex3M,I389,TRUE,_xll.ohTrigger(RecalcTrigger,Trigger3M)),NA())</f>
        <v>-1.7809322943973527E-3</v>
      </c>
      <c r="O389" s="159">
        <f>IFERROR(_xll.qlIndexFixing(ONIndex6M,I389,TRUE,_xll.ohTrigger(RecalcTrigger,Trigger6M)),NA())</f>
        <v>-8.1333398128435874E-4</v>
      </c>
    </row>
    <row r="390" spans="2:15" x14ac:dyDescent="0.2">
      <c r="B390" s="39" t="s">
        <v>17</v>
      </c>
      <c r="D390" s="42">
        <f>_xll.qlCalendarAdvance(Calendar,$D389,B390,"f",FALSE)</f>
        <v>42901</v>
      </c>
      <c r="E390" s="153">
        <f>_xll.qlInterestRateIndexValueDate(IndexON,D390)</f>
        <v>42902</v>
      </c>
      <c r="F390" s="168">
        <f>IFERROR(_xll.qlIndexFixing(IndexON,D390,TRUE,_xll.ohTrigger(RecalcTrigger,TriggerON)),NA())</f>
        <v>-2.7106952281741314E-3</v>
      </c>
      <c r="H390" s="42">
        <f>_xll.qlCalendarAdvance(Calendar,$H389,B390,"f",FALSE)</f>
        <v>42900</v>
      </c>
      <c r="I390" s="153">
        <f>_xll.qlInterestRateIndexValueDate(Index1M,$H390)</f>
        <v>42902</v>
      </c>
      <c r="J390" s="158">
        <f>IFERROR(_xll.qlIndexFixing(Index1M,$H390,TRUE,_xll.ohTrigger(RecalcTrigger,Trigger1M)),NA())</f>
        <v>-2.7644161030267759E-3</v>
      </c>
      <c r="K390" s="44">
        <f>IFERROR(_xll.qlIndexFixing(Index3M,H390,TRUE,_xll.ohTrigger(RecalcTrigger,Trigger3M)),NA())</f>
        <v>-1.3554152979359459E-3</v>
      </c>
      <c r="L390" s="44">
        <f>IFERROR(_xll.qlIndexFixing(Index6M,$H390,TRUE,_xll.ohTrigger(RecalcTrigger,Trigger6M)),NA())</f>
        <v>3.0305675538764112E-4</v>
      </c>
      <c r="M390" s="158">
        <f>IFERROR(_xll.qlIndexFixing(ONIndex1M,I390,TRUE,_xll.ohTrigger(RecalcTrigger,Trigger1M)),NA())</f>
        <v>-2.886788425504605E-3</v>
      </c>
      <c r="N390" s="44">
        <f>IFERROR(_xll.qlIndexFixing(ONIndex3M,I390,TRUE,_xll.ohTrigger(RecalcTrigger,Trigger3M)),NA())</f>
        <v>-1.7724785878625582E-3</v>
      </c>
      <c r="O390" s="159">
        <f>IFERROR(_xll.qlIndexFixing(ONIndex6M,I390,TRUE,_xll.ohTrigger(RecalcTrigger,Trigger6M)),NA())</f>
        <v>-8.0199047459039718E-4</v>
      </c>
    </row>
    <row r="391" spans="2:15" x14ac:dyDescent="0.2">
      <c r="B391" s="39" t="s">
        <v>17</v>
      </c>
      <c r="D391" s="42">
        <f>_xll.qlCalendarAdvance(Calendar,$D390,B391,"f",FALSE)</f>
        <v>42902</v>
      </c>
      <c r="E391" s="153">
        <f>_xll.qlInterestRateIndexValueDate(IndexON,D391)</f>
        <v>42905</v>
      </c>
      <c r="F391" s="168">
        <f>IFERROR(_xll.qlIndexFixing(IndexON,D391,TRUE,_xll.ohTrigger(RecalcTrigger,TriggerON)),NA())</f>
        <v>-2.6887453960888763E-3</v>
      </c>
      <c r="H391" s="42">
        <f>_xll.qlCalendarAdvance(Calendar,$H390,B391,"f",FALSE)</f>
        <v>42901</v>
      </c>
      <c r="I391" s="153">
        <f>_xll.qlInterestRateIndexValueDate(Index1M,$H391)</f>
        <v>42905</v>
      </c>
      <c r="J391" s="158">
        <f>IFERROR(_xll.qlIndexFixing(Index1M,$H391,TRUE,_xll.ohTrigger(RecalcTrigger,Trigger1M)),NA())</f>
        <v>-2.736567910117671E-3</v>
      </c>
      <c r="K391" s="44">
        <f>IFERROR(_xll.qlIndexFixing(Index3M,H391,TRUE,_xll.ohTrigger(RecalcTrigger,Trigger3M)),NA())</f>
        <v>-1.3352920525054543E-3</v>
      </c>
      <c r="L391" s="44">
        <f>IFERROR(_xll.qlIndexFixing(Index6M,$H391,TRUE,_xll.ohTrigger(RecalcTrigger,Trigger6M)),NA())</f>
        <v>3.286967929471705E-4</v>
      </c>
      <c r="M391" s="158">
        <f>IFERROR(_xll.qlIndexFixing(ONIndex1M,I391,TRUE,_xll.ohTrigger(RecalcTrigger,Trigger1M)),NA())</f>
        <v>-2.8758993097754981E-3</v>
      </c>
      <c r="N391" s="44">
        <f>IFERROR(_xll.qlIndexFixing(ONIndex3M,I391,TRUE,_xll.ohTrigger(RecalcTrigger,Trigger3M)),NA())</f>
        <v>-1.7639803604208026E-3</v>
      </c>
      <c r="O391" s="159">
        <f>IFERROR(_xll.qlIndexFixing(ONIndex6M,I391,TRUE,_xll.ohTrigger(RecalcTrigger,Trigger6M)),NA())</f>
        <v>-7.9062695882203826E-4</v>
      </c>
    </row>
    <row r="392" spans="2:15" x14ac:dyDescent="0.2">
      <c r="B392" s="39" t="s">
        <v>17</v>
      </c>
      <c r="D392" s="42">
        <f>_xll.qlCalendarAdvance(Calendar,$D391,B392,"f",FALSE)</f>
        <v>42905</v>
      </c>
      <c r="E392" s="153">
        <f>_xll.qlInterestRateIndexValueDate(IndexON,D392)</f>
        <v>42906</v>
      </c>
      <c r="F392" s="168">
        <f>IFERROR(_xll.qlIndexFixing(IndexON,D392,TRUE,_xll.ohTrigger(RecalcTrigger,TriggerON)),NA())</f>
        <v>-2.6777434906621878E-3</v>
      </c>
      <c r="H392" s="42">
        <f>_xll.qlCalendarAdvance(Calendar,$H391,B392,"f",FALSE)</f>
        <v>42902</v>
      </c>
      <c r="I392" s="153">
        <f>_xll.qlInterestRateIndexValueDate(Index1M,$H392)</f>
        <v>42906</v>
      </c>
      <c r="J392" s="158">
        <f>IFERROR(_xll.qlIndexFixing(Index1M,$H392,TRUE,_xll.ohTrigger(RecalcTrigger,Trigger1M)),NA())</f>
        <v>-2.725358170858172E-3</v>
      </c>
      <c r="K392" s="44">
        <f>IFERROR(_xll.qlIndexFixing(Index3M,H392,TRUE,_xll.ohTrigger(RecalcTrigger,Trigger3M)),NA())</f>
        <v>-1.3248161588489936E-3</v>
      </c>
      <c r="L392" s="44">
        <f>IFERROR(_xll.qlIndexFixing(Index6M,$H392,TRUE,_xll.ohTrigger(RecalcTrigger,Trigger6M)),NA())</f>
        <v>3.4184342724377057E-4</v>
      </c>
      <c r="M392" s="158">
        <f>IFERROR(_xll.qlIndexFixing(ONIndex1M,I392,TRUE,_xll.ohTrigger(RecalcTrigger,Trigger1M)),NA())</f>
        <v>-2.8485230485375546E-3</v>
      </c>
      <c r="N392" s="44">
        <f>IFERROR(_xll.qlIndexFixing(ONIndex3M,I392,TRUE,_xll.ohTrigger(RecalcTrigger,Trigger3M)),NA())</f>
        <v>-1.7424995351822403E-3</v>
      </c>
      <c r="O392" s="159">
        <f>IFERROR(_xll.qlIndexFixing(ONIndex6M,I392,TRUE,_xll.ohTrigger(RecalcTrigger,Trigger6M)),NA())</f>
        <v>-7.6211570246620397E-4</v>
      </c>
    </row>
    <row r="393" spans="2:15" x14ac:dyDescent="0.2">
      <c r="B393" s="39" t="s">
        <v>17</v>
      </c>
      <c r="D393" s="42">
        <f>_xll.qlCalendarAdvance(Calendar,$D392,B393,"f",FALSE)</f>
        <v>42906</v>
      </c>
      <c r="E393" s="153">
        <f>_xll.qlInterestRateIndexValueDate(IndexON,D393)</f>
        <v>42907</v>
      </c>
      <c r="F393" s="168">
        <f>IFERROR(_xll.qlIndexFixing(IndexON,D393,TRUE,_xll.ohTrigger(RecalcTrigger,TriggerON)),NA())</f>
        <v>-2.6667315146911008E-3</v>
      </c>
      <c r="H393" s="42">
        <f>_xll.qlCalendarAdvance(Calendar,$H392,B393,"f",FALSE)</f>
        <v>42905</v>
      </c>
      <c r="I393" s="153">
        <f>_xll.qlInterestRateIndexValueDate(Index1M,$H393)</f>
        <v>42907</v>
      </c>
      <c r="J393" s="158">
        <f>IFERROR(_xll.qlIndexFixing(Index1M,$H393,TRUE,_xll.ohTrigger(RecalcTrigger,Trigger1M)),NA())</f>
        <v>-2.7141244940827036E-3</v>
      </c>
      <c r="K393" s="44">
        <f>IFERROR(_xll.qlIndexFixing(Index3M,H393,TRUE,_xll.ohTrigger(RecalcTrigger,Trigger3M)),NA())</f>
        <v>-1.3142957310474657E-3</v>
      </c>
      <c r="L393" s="44">
        <f>IFERROR(_xll.qlIndexFixing(Index6M,$H393,TRUE,_xll.ohTrigger(RecalcTrigger,Trigger6M)),NA())</f>
        <v>3.5500794618932373E-4</v>
      </c>
      <c r="M393" s="158">
        <f>IFERROR(_xll.qlIndexFixing(ONIndex1M,I393,TRUE,_xll.ohTrigger(RecalcTrigger,Trigger1M)),NA())</f>
        <v>-2.8210947424511801E-3</v>
      </c>
      <c r="N393" s="44">
        <f>IFERROR(_xll.qlIndexFixing(ONIndex3M,I393,TRUE,_xll.ohTrigger(RecalcTrigger,Trigger3M)),NA())</f>
        <v>-1.7208214074093675E-3</v>
      </c>
      <c r="O393" s="159">
        <f>IFERROR(_xll.qlIndexFixing(ONIndex6M,I393,TRUE,_xll.ohTrigger(RecalcTrigger,Trigger6M)),NA())</f>
        <v>-7.3350923934789591E-4</v>
      </c>
    </row>
    <row r="394" spans="2:15" x14ac:dyDescent="0.2">
      <c r="B394" s="39" t="s">
        <v>17</v>
      </c>
      <c r="D394" s="42">
        <f>_xll.qlCalendarAdvance(Calendar,$D393,B394,"f",FALSE)</f>
        <v>42907</v>
      </c>
      <c r="E394" s="153">
        <f>_xll.qlInterestRateIndexValueDate(IndexON,D394)</f>
        <v>42908</v>
      </c>
      <c r="F394" s="168">
        <f>IFERROR(_xll.qlIndexFixing(IndexON,D394,TRUE,_xll.ohTrigger(RecalcTrigger,TriggerON)),NA())</f>
        <v>-2.6391222017851934E-3</v>
      </c>
      <c r="H394" s="42">
        <f>_xll.qlCalendarAdvance(Calendar,$H393,B394,"f",FALSE)</f>
        <v>42906</v>
      </c>
      <c r="I394" s="153">
        <f>_xll.qlInterestRateIndexValueDate(Index1M,$H394)</f>
        <v>42908</v>
      </c>
      <c r="J394" s="158">
        <f>IFERROR(_xll.qlIndexFixing(Index1M,$H394,TRUE,_xll.ohTrigger(RecalcTrigger,Trigger1M)),NA())</f>
        <v>-2.6914415809117798E-3</v>
      </c>
      <c r="K394" s="44">
        <f>IFERROR(_xll.qlIndexFixing(Index3M,H394,TRUE,_xll.ohTrigger(RecalcTrigger,Trigger3M)),NA())</f>
        <v>-1.3037307687433304E-3</v>
      </c>
      <c r="L394" s="44">
        <f>IFERROR(_xll.qlIndexFixing(Index6M,$H394,TRUE,_xll.ohTrigger(RecalcTrigger,Trigger6M)),NA())</f>
        <v>3.6819023351879952E-4</v>
      </c>
      <c r="M394" s="158">
        <f>IFERROR(_xll.qlIndexFixing(ONIndex1M,I394,TRUE,_xll.ohTrigger(RecalcTrigger,Trigger1M)),NA())</f>
        <v>-2.8100620312265789E-3</v>
      </c>
      <c r="N394" s="44">
        <f>IFERROR(_xll.qlIndexFixing(ONIndex3M,I394,TRUE,_xll.ohTrigger(RecalcTrigger,Trigger3M)),NA())</f>
        <v>-1.712056053646549E-3</v>
      </c>
      <c r="O394" s="159">
        <f>IFERROR(_xll.qlIndexFixing(ONIndex6M,I394,TRUE,_xll.ohTrigger(RecalcTrigger,Trigger6M)),NA())</f>
        <v>-7.220256673345915E-4</v>
      </c>
    </row>
    <row r="395" spans="2:15" x14ac:dyDescent="0.2">
      <c r="B395" s="39" t="s">
        <v>17</v>
      </c>
      <c r="D395" s="42">
        <f>_xll.qlCalendarAdvance(Calendar,$D394,B395,"f",FALSE)</f>
        <v>42908</v>
      </c>
      <c r="E395" s="153">
        <f>_xll.qlInterestRateIndexValueDate(IndexON,D395)</f>
        <v>42912</v>
      </c>
      <c r="F395" s="168">
        <f>IFERROR(_xll.qlIndexFixing(IndexON,D395,TRUE,_xll.ohTrigger(RecalcTrigger,TriggerON)),NA())</f>
        <v>-2.6115205786281237E-3</v>
      </c>
      <c r="H395" s="42">
        <f>_xll.qlCalendarAdvance(Calendar,$H394,B395,"f",FALSE)</f>
        <v>42907</v>
      </c>
      <c r="I395" s="153">
        <f>_xll.qlInterestRateIndexValueDate(Index1M,$H395)</f>
        <v>42912</v>
      </c>
      <c r="J395" s="158">
        <f>IFERROR(_xll.qlIndexFixing(Index1M,$H395,TRUE,_xll.ohTrigger(RecalcTrigger,Trigger1M)),NA())</f>
        <v>-2.6575970451343522E-3</v>
      </c>
      <c r="K395" s="44">
        <f>IFERROR(_xll.qlIndexFixing(Index3M,H395,TRUE,_xll.ohTrigger(RecalcTrigger,Trigger3M)),NA())</f>
        <v>-1.2610255672543379E-3</v>
      </c>
      <c r="L395" s="44">
        <f>IFERROR(_xll.qlIndexFixing(Index6M,$H395,TRUE,_xll.ohTrigger(RecalcTrigger,Trigger6M)),NA())</f>
        <v>4.2801610838974133E-4</v>
      </c>
      <c r="M395" s="158">
        <f>IFERROR(_xll.qlIndexFixing(ONIndex1M,I395,TRUE,_xll.ohTrigger(RecalcTrigger,Trigger1M)),NA())</f>
        <v>-2.7990053873461207E-3</v>
      </c>
      <c r="N395" s="44">
        <f>IFERROR(_xll.qlIndexFixing(ONIndex3M,I395,TRUE,_xll.ohTrigger(RecalcTrigger,Trigger3M)),NA())</f>
        <v>-1.7032461788968334E-3</v>
      </c>
      <c r="O395" s="159">
        <f>IFERROR(_xll.qlIndexFixing(ONIndex6M,I395,TRUE,_xll.ohTrigger(RecalcTrigger,Trigger6M)),NA())</f>
        <v>-7.1052208608701761E-4</v>
      </c>
    </row>
    <row r="396" spans="2:15" x14ac:dyDescent="0.2">
      <c r="B396" s="39" t="s">
        <v>17</v>
      </c>
      <c r="D396" s="42">
        <f>_xll.qlCalendarAdvance(Calendar,$D395,B396,"f",FALSE)</f>
        <v>42912</v>
      </c>
      <c r="E396" s="153">
        <f>_xll.qlInterestRateIndexValueDate(IndexON,D396)</f>
        <v>42913</v>
      </c>
      <c r="F396" s="168">
        <f>IFERROR(_xll.qlIndexFixing(IndexON,D396,TRUE,_xll.ohTrigger(RecalcTrigger,TriggerON)),NA())</f>
        <v>-2.600448180150039E-3</v>
      </c>
      <c r="H396" s="42">
        <f>_xll.qlCalendarAdvance(Calendar,$H395,B396,"f",FALSE)</f>
        <v>42908</v>
      </c>
      <c r="I396" s="153">
        <f>_xll.qlInterestRateIndexValueDate(Index1M,$H396)</f>
        <v>42913</v>
      </c>
      <c r="J396" s="158">
        <f>IFERROR(_xll.qlIndexFixing(Index1M,$H396,TRUE,_xll.ohTrigger(RecalcTrigger,Trigger1M)),NA())</f>
        <v>-2.6462197418548605E-3</v>
      </c>
      <c r="K396" s="44">
        <f>IFERROR(_xll.qlIndexFixing(Index3M,H396,TRUE,_xll.ohTrigger(RecalcTrigger,Trigger3M)),NA())</f>
        <v>-1.2502379269919562E-3</v>
      </c>
      <c r="L396" s="44">
        <f>IFERROR(_xll.qlIndexFixing(Index6M,$H396,TRUE,_xll.ohTrigger(RecalcTrigger,Trigger6M)),NA())</f>
        <v>4.343641264654951E-4</v>
      </c>
      <c r="M396" s="158">
        <f>IFERROR(_xll.qlIndexFixing(ONIndex1M,I396,TRUE,_xll.ohTrigger(RecalcTrigger,Trigger1M)),NA())</f>
        <v>-2.7879248107698373E-3</v>
      </c>
      <c r="N396" s="44">
        <f>IFERROR(_xll.qlIndexFixing(ONIndex3M,I396,TRUE,_xll.ohTrigger(RecalcTrigger,Trigger3M)),NA())</f>
        <v>-1.6943917830403166E-3</v>
      </c>
      <c r="O396" s="159">
        <f>IFERROR(_xll.qlIndexFixing(ONIndex6M,I396,TRUE,_xll.ohTrigger(RecalcTrigger,Trigger6M)),NA())</f>
        <v>-6.9899849552523818E-4</v>
      </c>
    </row>
    <row r="397" spans="2:15" x14ac:dyDescent="0.2">
      <c r="B397" s="39" t="s">
        <v>17</v>
      </c>
      <c r="D397" s="42">
        <f>_xll.qlCalendarAdvance(Calendar,$D396,B397,"f",FALSE)</f>
        <v>42913</v>
      </c>
      <c r="E397" s="153">
        <f>_xll.qlInterestRateIndexValueDate(IndexON,D397)</f>
        <v>42914</v>
      </c>
      <c r="F397" s="168">
        <f>IFERROR(_xll.qlIndexFixing(IndexON,D397,TRUE,_xll.ohTrigger(RecalcTrigger,TriggerON)),NA())</f>
        <v>-2.5893657112074919E-3</v>
      </c>
      <c r="H397" s="42">
        <f>_xll.qlCalendarAdvance(Calendar,$H396,B397,"f",FALSE)</f>
        <v>42912</v>
      </c>
      <c r="I397" s="153">
        <f>_xll.qlInterestRateIndexValueDate(Index1M,$H397)</f>
        <v>42914</v>
      </c>
      <c r="J397" s="158">
        <f>IFERROR(_xll.qlIndexFixing(Index1M,$H397,TRUE,_xll.ohTrigger(RecalcTrigger,Trigger1M)),NA())</f>
        <v>-2.6348185005877767E-3</v>
      </c>
      <c r="K397" s="44">
        <f>IFERROR(_xll.qlIndexFixing(Index3M,H397,TRUE,_xll.ohTrigger(RecalcTrigger,Trigger3M)),NA())</f>
        <v>-1.2394057500387174E-3</v>
      </c>
      <c r="L397" s="44">
        <f>IFERROR(_xll.qlIndexFixing(Index6M,$H397,TRUE,_xll.ohTrigger(RecalcTrigger,Trigger6M)),NA())</f>
        <v>4.4765058238522729E-4</v>
      </c>
      <c r="M397" s="158">
        <f>IFERROR(_xll.qlIndexFixing(ONIndex1M,I397,TRUE,_xll.ohTrigger(RecalcTrigger,Trigger1M)),NA())</f>
        <v>-2.7656626354399805E-3</v>
      </c>
      <c r="N397" s="44">
        <f>IFERROR(_xll.qlIndexFixing(ONIndex3M,I397,TRUE,_xll.ohTrigger(RecalcTrigger,Trigger3M)),NA())</f>
        <v>-1.676526780363119E-3</v>
      </c>
      <c r="O397" s="159">
        <f>IFERROR(_xll.qlIndexFixing(ONIndex6M,I397,TRUE,_xll.ohTrigger(RecalcTrigger,Trigger6M)),NA())</f>
        <v>-6.7588334770274372E-4</v>
      </c>
    </row>
    <row r="398" spans="2:15" x14ac:dyDescent="0.2">
      <c r="B398" s="39" t="s">
        <v>17</v>
      </c>
      <c r="D398" s="42">
        <f>_xll.qlCalendarAdvance(Calendar,$D397,B398,"f",FALSE)</f>
        <v>42914</v>
      </c>
      <c r="E398" s="153">
        <f>_xll.qlInterestRateIndexValueDate(IndexON,D398)</f>
        <v>42915</v>
      </c>
      <c r="F398" s="168">
        <f>IFERROR(_xll.qlIndexFixing(IndexON,D398,TRUE,_xll.ohTrigger(RecalcTrigger,TriggerON)),NA())</f>
        <v>-2.5782731718404506E-3</v>
      </c>
      <c r="H398" s="42">
        <f>_xll.qlCalendarAdvance(Calendar,$H397,B398,"f",FALSE)</f>
        <v>42913</v>
      </c>
      <c r="I398" s="153">
        <f>_xll.qlInterestRateIndexValueDate(Index1M,$H398)</f>
        <v>42915</v>
      </c>
      <c r="J398" s="158">
        <f>IFERROR(_xll.qlIndexFixing(Index1M,$H398,TRUE,_xll.ohTrigger(RecalcTrigger,Trigger1M)),NA())</f>
        <v>-2.6118016295319235E-3</v>
      </c>
      <c r="K398" s="44">
        <f>IFERROR(_xll.qlIndexFixing(Index3M,H398,TRUE,_xll.ohTrigger(RecalcTrigger,Trigger3M)),NA())</f>
        <v>-1.2285290360262208E-3</v>
      </c>
      <c r="L398" s="44">
        <f>IFERROR(_xll.qlIndexFixing(Index6M,$H398,TRUE,_xll.ohTrigger(RecalcTrigger,Trigger6M)),NA())</f>
        <v>4.609539927594119E-4</v>
      </c>
      <c r="M398" s="158">
        <f>IFERROR(_xll.qlIndexFixing(ONIndex1M,I398,TRUE,_xll.ohTrigger(RecalcTrigger,Trigger1M)),NA())</f>
        <v>-2.7433631788653656E-3</v>
      </c>
      <c r="N398" s="44">
        <f>IFERROR(_xll.qlIndexFixing(ONIndex3M,I398,TRUE,_xll.ohTrigger(RecalcTrigger,Trigger3M)),NA())</f>
        <v>-1.6585289892256938E-3</v>
      </c>
      <c r="O398" s="159">
        <f>IFERROR(_xll.qlIndexFixing(ONIndex6M,I398,TRUE,_xll.ohTrigger(RecalcTrigger,Trigger6M)),NA())</f>
        <v>-6.527040397363848E-4</v>
      </c>
    </row>
    <row r="399" spans="2:15" x14ac:dyDescent="0.2">
      <c r="B399" s="39" t="s">
        <v>17</v>
      </c>
      <c r="D399" s="42">
        <f>_xll.qlCalendarAdvance(Calendar,$D398,B399,"f",FALSE)</f>
        <v>42915</v>
      </c>
      <c r="E399" s="153">
        <f>_xll.qlInterestRateIndexValueDate(IndexON,D399)</f>
        <v>42916</v>
      </c>
      <c r="F399" s="168">
        <f>IFERROR(_xll.qlIndexFixing(IndexON,D399,TRUE,_xll.ohTrigger(RecalcTrigger,TriggerON)),NA())</f>
        <v>-2.556036376728521E-3</v>
      </c>
      <c r="H399" s="42">
        <f>_xll.qlCalendarAdvance(Calendar,$H398,B399,"f",FALSE)</f>
        <v>42914</v>
      </c>
      <c r="I399" s="153">
        <f>_xll.qlInterestRateIndexValueDate(Index1M,$H399)</f>
        <v>42916</v>
      </c>
      <c r="J399" s="158">
        <f>IFERROR(_xll.qlIndexFixing(Index1M,$H399,TRUE,_xll.ohTrigger(RecalcTrigger,Trigger1M)),NA())</f>
        <v>-2.6061404191527722E-3</v>
      </c>
      <c r="K399" s="44">
        <f>IFERROR(_xll.qlIndexFixing(Index3M,H399,TRUE,_xll.ohTrigger(RecalcTrigger,Trigger3M)),NA())</f>
        <v>-1.2234154233606573E-3</v>
      </c>
      <c r="L399" s="44">
        <f>IFERROR(_xll.qlIndexFixing(Index6M,$H399,TRUE,_xll.ohTrigger(RecalcTrigger,Trigger6M)),NA())</f>
        <v>4.6732826547359741E-4</v>
      </c>
      <c r="M399" s="158">
        <f>IFERROR(_xll.qlIndexFixing(ONIndex1M,I399,TRUE,_xll.ohTrigger(RecalcTrigger,Trigger1M)),NA())</f>
        <v>-2.7321629391696689E-3</v>
      </c>
      <c r="N399" s="44">
        <f>IFERROR(_xll.qlIndexFixing(ONIndex3M,I399,TRUE,_xll.ohTrigger(RecalcTrigger,Trigger3M)),NA())</f>
        <v>-1.6494519882348513E-3</v>
      </c>
      <c r="O399" s="159">
        <f>IFERROR(_xll.qlIndexFixing(ONIndex6M,I399,TRUE,_xll.ohTrigger(RecalcTrigger,Trigger6M)),NA())</f>
        <v>-6.4108040236376951E-4</v>
      </c>
    </row>
    <row r="400" spans="2:15" x14ac:dyDescent="0.2">
      <c r="B400" s="39" t="s">
        <v>17</v>
      </c>
      <c r="D400" s="42">
        <f>_xll.qlCalendarAdvance(Calendar,$D399,B400,"f",FALSE)</f>
        <v>42916</v>
      </c>
      <c r="E400" s="153">
        <f>_xll.qlInterestRateIndexValueDate(IndexON,D400)</f>
        <v>42919</v>
      </c>
      <c r="F400" s="168">
        <f>IFERROR(_xll.qlIndexFixing(IndexON,D400,TRUE,_xll.ohTrigger(RecalcTrigger,TriggerON)),NA())</f>
        <v>-2.53380230996747E-3</v>
      </c>
      <c r="H400" s="42">
        <f>_xll.qlCalendarAdvance(Calendar,$H399,B400,"f",FALSE)</f>
        <v>42915</v>
      </c>
      <c r="I400" s="153">
        <f>_xll.qlInterestRateIndexValueDate(Index1M,$H400)</f>
        <v>42919</v>
      </c>
      <c r="J400" s="158">
        <f>IFERROR(_xll.qlIndexFixing(Index1M,$H400,TRUE,_xll.ohTrigger(RecalcTrigger,Trigger1M)),NA())</f>
        <v>-2.5716137780530711E-3</v>
      </c>
      <c r="K400" s="44">
        <f>IFERROR(_xll.qlIndexFixing(Index3M,H400,TRUE,_xll.ohTrigger(RecalcTrigger,Trigger3M)),NA())</f>
        <v>-1.1845768019231005E-3</v>
      </c>
      <c r="L400" s="44">
        <f>IFERROR(_xll.qlIndexFixing(Index6M,$H400,TRUE,_xll.ohTrigger(RecalcTrigger,Trigger6M)),NA())</f>
        <v>5.2130498467103817E-4</v>
      </c>
      <c r="M400" s="158">
        <f>IFERROR(_xll.qlIndexFixing(ONIndex1M,I400,TRUE,_xll.ohTrigger(RecalcTrigger,Trigger1M)),NA())</f>
        <v>-2.7209387670978913E-3</v>
      </c>
      <c r="N400" s="44">
        <f>IFERROR(_xll.qlIndexFixing(ONIndex3M,I400,TRUE,_xll.ohTrigger(RecalcTrigger,Trigger3M)),NA())</f>
        <v>-1.6403304660173035E-3</v>
      </c>
      <c r="O400" s="159">
        <f>IFERROR(_xll.qlIndexFixing(ONIndex6M,I400,TRUE,_xll.ohTrigger(RecalcTrigger,Trigger6M)),NA())</f>
        <v>-6.2943675567694868E-4</v>
      </c>
    </row>
    <row r="401" spans="2:15" x14ac:dyDescent="0.2">
      <c r="B401" s="39" t="s">
        <v>17</v>
      </c>
      <c r="D401" s="42">
        <f>_xll.qlCalendarAdvance(Calendar,$D400,B401,"f",FALSE)</f>
        <v>42919</v>
      </c>
      <c r="E401" s="153">
        <f>_xll.qlInterestRateIndexValueDate(IndexON,D401)</f>
        <v>42920</v>
      </c>
      <c r="F401" s="168">
        <f>IFERROR(_xll.qlIndexFixing(IndexON,D401,TRUE,_xll.ohTrigger(RecalcTrigger,TriggerON)),NA())</f>
        <v>-2.5226594183580531E-3</v>
      </c>
      <c r="H401" s="42">
        <f>_xll.qlCalendarAdvance(Calendar,$H400,B401,"f",FALSE)</f>
        <v>42916</v>
      </c>
      <c r="I401" s="153">
        <f>_xll.qlInterestRateIndexValueDate(Index1M,$H401)</f>
        <v>42920</v>
      </c>
      <c r="J401" s="158">
        <f>IFERROR(_xll.qlIndexFixing(Index1M,$H401,TRUE,_xll.ohTrigger(RecalcTrigger,Trigger1M)),NA())</f>
        <v>-2.5600570205137401E-3</v>
      </c>
      <c r="K401" s="44">
        <f>IFERROR(_xll.qlIndexFixing(Index3M,H401,TRUE,_xll.ohTrigger(RecalcTrigger,Trigger3M)),NA())</f>
        <v>-1.1734773970092324E-3</v>
      </c>
      <c r="L401" s="44">
        <f>IFERROR(_xll.qlIndexFixing(Index6M,$H401,TRUE,_xll.ohTrigger(RecalcTrigger,Trigger6M)),NA())</f>
        <v>5.3469800407888958E-4</v>
      </c>
      <c r="M401" s="158">
        <f>IFERROR(_xll.qlIndexFixing(ONIndex1M,I401,TRUE,_xll.ohTrigger(RecalcTrigger,Trigger1M)),NA())</f>
        <v>-2.7096906622903205E-3</v>
      </c>
      <c r="N401" s="44">
        <f>IFERROR(_xll.qlIndexFixing(ONIndex3M,I401,TRUE,_xll.ohTrigger(RecalcTrigger,Trigger3M)),NA())</f>
        <v>-1.6311644226929545E-3</v>
      </c>
      <c r="O401" s="159">
        <f>IFERROR(_xll.qlIndexFixing(ONIndex6M,I401,TRUE,_xll.ohTrigger(RecalcTrigger,Trigger6M)),NA())</f>
        <v>-6.1777309963595428E-4</v>
      </c>
    </row>
    <row r="402" spans="2:15" x14ac:dyDescent="0.2">
      <c r="B402" s="39" t="s">
        <v>17</v>
      </c>
      <c r="D402" s="42">
        <f>_xll.qlCalendarAdvance(Calendar,$D401,B402,"f",FALSE)</f>
        <v>42920</v>
      </c>
      <c r="E402" s="153">
        <f>_xll.qlInterestRateIndexValueDate(IndexON,D402)</f>
        <v>42921</v>
      </c>
      <c r="F402" s="168">
        <f>IFERROR(_xll.qlIndexFixing(IndexON,D402,TRUE,_xll.ohTrigger(RecalcTrigger,TriggerON)),NA())</f>
        <v>-2.5115064563641099E-3</v>
      </c>
      <c r="H402" s="42">
        <f>_xll.qlCalendarAdvance(Calendar,$H401,B402,"f",FALSE)</f>
        <v>42919</v>
      </c>
      <c r="I402" s="153">
        <f>_xll.qlInterestRateIndexValueDate(Index1M,$H402)</f>
        <v>42921</v>
      </c>
      <c r="J402" s="158">
        <f>IFERROR(_xll.qlIndexFixing(Index1M,$H402,TRUE,_xll.ohTrigger(RecalcTrigger,Trigger1M)),NA())</f>
        <v>-2.5367262009695132E-3</v>
      </c>
      <c r="K402" s="44">
        <f>IFERROR(_xll.qlIndexFixing(Index3M,H402,TRUE,_xll.ohTrigger(RecalcTrigger,Trigger3M)),NA())</f>
        <v>-1.1623334527835604E-3</v>
      </c>
      <c r="L402" s="44">
        <f>IFERROR(_xll.qlIndexFixing(Index6M,$H402,TRUE,_xll.ohTrigger(RecalcTrigger,Trigger6M)),NA())</f>
        <v>5.4810718576781957E-4</v>
      </c>
      <c r="M402" s="158">
        <f>IFERROR(_xll.qlIndexFixing(ONIndex1M,I402,TRUE,_xll.ohTrigger(RecalcTrigger,Trigger1M)),NA())</f>
        <v>-2.6870946202661727E-3</v>
      </c>
      <c r="N402" s="44">
        <f>IFERROR(_xll.qlIndexFixing(ONIndex3M,I402,TRUE,_xll.ohTrigger(RecalcTrigger,Trigger3M)),NA())</f>
        <v>-1.6126767084934102E-3</v>
      </c>
      <c r="O402" s="159">
        <f>IFERROR(_xll.qlIndexFixing(ONIndex6M,I402,TRUE,_xll.ohTrigger(RecalcTrigger,Trigger6M)),NA())</f>
        <v>-5.9437810845164307E-4</v>
      </c>
    </row>
    <row r="403" spans="2:15" x14ac:dyDescent="0.2">
      <c r="B403" s="39" t="s">
        <v>17</v>
      </c>
      <c r="D403" s="42">
        <f>_xll.qlCalendarAdvance(Calendar,$D402,B403,"f",FALSE)</f>
        <v>42921</v>
      </c>
      <c r="E403" s="153">
        <f>_xll.qlInterestRateIndexValueDate(IndexON,D403)</f>
        <v>42922</v>
      </c>
      <c r="F403" s="168">
        <f>IFERROR(_xll.qlIndexFixing(IndexON,D403,TRUE,_xll.ohTrigger(RecalcTrigger,TriggerON)),NA())</f>
        <v>-2.5003434239057043E-3</v>
      </c>
      <c r="H403" s="42">
        <f>_xll.qlCalendarAdvance(Calendar,$H402,B403,"f",FALSE)</f>
        <v>42920</v>
      </c>
      <c r="I403" s="153">
        <f>_xll.qlInterestRateIndexValueDate(Index1M,$H403)</f>
        <v>42922</v>
      </c>
      <c r="J403" s="158">
        <f>IFERROR(_xll.qlIndexFixing(Index1M,$H403,TRUE,_xll.ohTrigger(RecalcTrigger,Trigger1M)),NA())</f>
        <v>-2.5309886879046339E-3</v>
      </c>
      <c r="K403" s="44">
        <f>IFERROR(_xll.qlIndexFixing(Index3M,H403,TRUE,_xll.ohTrigger(RecalcTrigger,Trigger3M)),NA())</f>
        <v>-1.1511449688668227E-3</v>
      </c>
      <c r="L403" s="44">
        <f>IFERROR(_xll.qlIndexFixing(Index6M,$H403,TRUE,_xll.ohTrigger(RecalcTrigger,Trigger6M)),NA())</f>
        <v>5.7552145819619958E-4</v>
      </c>
      <c r="M403" s="158">
        <f>IFERROR(_xll.qlIndexFixing(ONIndex1M,I403,TRUE,_xll.ohTrigger(RecalcTrigger,Trigger1M)),NA())</f>
        <v>-2.6644589167812427E-3</v>
      </c>
      <c r="N403" s="44">
        <f>IFERROR(_xll.qlIndexFixing(ONIndex3M,I403,TRUE,_xll.ohTrigger(RecalcTrigger,Trigger3M)),NA())</f>
        <v>-1.5940550389670349E-3</v>
      </c>
      <c r="O403" s="159">
        <f>IFERROR(_xll.qlIndexFixing(ONIndex6M,I403,TRUE,_xll.ohTrigger(RecalcTrigger,Trigger6M)),NA())</f>
        <v>-5.70918381890273E-4</v>
      </c>
    </row>
    <row r="404" spans="2:15" x14ac:dyDescent="0.2">
      <c r="B404" s="39" t="s">
        <v>17</v>
      </c>
      <c r="D404" s="42">
        <f>_xll.qlCalendarAdvance(Calendar,$D403,B404,"f",FALSE)</f>
        <v>42922</v>
      </c>
      <c r="E404" s="153">
        <f>_xll.qlInterestRateIndexValueDate(IndexON,D404)</f>
        <v>42923</v>
      </c>
      <c r="F404" s="168">
        <f>IFERROR(_xll.qlIndexFixing(IndexON,D404,TRUE,_xll.ohTrigger(RecalcTrigger,TriggerON)),NA())</f>
        <v>-2.4779667344043688E-3</v>
      </c>
      <c r="H404" s="42">
        <f>_xll.qlCalendarAdvance(Calendar,$H403,B404,"f",FALSE)</f>
        <v>42921</v>
      </c>
      <c r="I404" s="153">
        <f>_xll.qlInterestRateIndexValueDate(Index1M,$H404)</f>
        <v>42923</v>
      </c>
      <c r="J404" s="158">
        <f>IFERROR(_xll.qlIndexFixing(Index1M,$H404,TRUE,_xll.ohTrigger(RecalcTrigger,Trigger1M)),NA())</f>
        <v>-2.5252431153847013E-3</v>
      </c>
      <c r="K404" s="44">
        <f>IFERROR(_xll.qlIndexFixing(Index3M,H404,TRUE,_xll.ohTrigger(RecalcTrigger,Trigger3M)),NA())</f>
        <v>-1.1279409688602874E-3</v>
      </c>
      <c r="L404" s="44">
        <f>IFERROR(_xll.qlIndexFixing(Index6M,$H404,TRUE,_xll.ohTrigger(RecalcTrigger,Trigger6M)),NA())</f>
        <v>5.8197269773588528E-4</v>
      </c>
      <c r="M404" s="158">
        <f>IFERROR(_xll.qlIndexFixing(ONIndex1M,I404,TRUE,_xll.ohTrigger(RecalcTrigger,Trigger1M)),NA())</f>
        <v>-2.6530911488542586E-3</v>
      </c>
      <c r="N404" s="44">
        <f>IFERROR(_xll.qlIndexFixing(ONIndex3M,I404,TRUE,_xll.ohTrigger(RecalcTrigger,Trigger3M)),NA())</f>
        <v>-1.5846663903884561E-3</v>
      </c>
      <c r="O404" s="159">
        <f>IFERROR(_xll.qlIndexFixing(ONIndex6M,I404,TRUE,_xll.ohTrigger(RecalcTrigger,Trigger6M)),NA())</f>
        <v>-5.5915467895850668E-4</v>
      </c>
    </row>
    <row r="405" spans="2:15" x14ac:dyDescent="0.2">
      <c r="B405" s="39" t="s">
        <v>17</v>
      </c>
      <c r="D405" s="42">
        <f>_xll.qlCalendarAdvance(Calendar,$D404,B405,"f",FALSE)</f>
        <v>42923</v>
      </c>
      <c r="E405" s="153">
        <f>_xll.qlInterestRateIndexValueDate(IndexON,D405)</f>
        <v>42926</v>
      </c>
      <c r="F405" s="168">
        <f>IFERROR(_xll.qlIndexFixing(IndexON,D405,TRUE,_xll.ohTrigger(RecalcTrigger,TriggerON)),NA())</f>
        <v>-2.455590589747203E-3</v>
      </c>
      <c r="H405" s="42">
        <f>_xll.qlCalendarAdvance(Calendar,$H404,B405,"f",FALSE)</f>
        <v>42922</v>
      </c>
      <c r="I405" s="153">
        <f>_xll.qlInterestRateIndexValueDate(Index1M,$H405)</f>
        <v>42926</v>
      </c>
      <c r="J405" s="158">
        <f>IFERROR(_xll.qlIndexFixing(Index1M,$H405,TRUE,_xll.ohTrigger(RecalcTrigger,Trigger1M)),NA())</f>
        <v>-2.4902137599696634E-3</v>
      </c>
      <c r="K405" s="44">
        <f>IFERROR(_xll.qlIndexFixing(Index3M,H405,TRUE,_xll.ohTrigger(RecalcTrigger,Trigger3M)),NA())</f>
        <v>-1.1059456286223036E-3</v>
      </c>
      <c r="L405" s="44">
        <f>IFERROR(_xll.qlIndexFixing(Index6M,$H405,TRUE,_xll.ohTrigger(RecalcTrigger,Trigger6M)),NA())</f>
        <v>6.1539147991408326E-4</v>
      </c>
      <c r="M405" s="158">
        <f>IFERROR(_xll.qlIndexFixing(ONIndex1M,I405,TRUE,_xll.ohTrigger(RecalcTrigger,Trigger1M)),NA())</f>
        <v>-2.6416994483113854E-3</v>
      </c>
      <c r="N405" s="44">
        <f>IFERROR(_xll.qlIndexFixing(ONIndex3M,I405,TRUE,_xll.ohTrigger(RecalcTrigger,Trigger3M)),NA())</f>
        <v>-1.5752332205831721E-3</v>
      </c>
      <c r="O405" s="159">
        <f>IFERROR(_xll.qlIndexFixing(ONIndex6M,I405,TRUE,_xll.ohTrigger(RecalcTrigger,Trigger6M)),NA())</f>
        <v>-5.4737096683243891E-4</v>
      </c>
    </row>
    <row r="406" spans="2:15" x14ac:dyDescent="0.2">
      <c r="B406" s="39" t="s">
        <v>17</v>
      </c>
      <c r="D406" s="42">
        <f>_xll.qlCalendarAdvance(Calendar,$D405,B406,"f",FALSE)</f>
        <v>42926</v>
      </c>
      <c r="E406" s="153">
        <f>_xll.qlInterestRateIndexValueDate(IndexON,D406)</f>
        <v>42927</v>
      </c>
      <c r="F406" s="168">
        <f>IFERROR(_xll.qlIndexFixing(IndexON,D406,TRUE,_xll.ohTrigger(RecalcTrigger,TriggerON)),NA())</f>
        <v>-2.4443772050464219E-3</v>
      </c>
      <c r="H406" s="42">
        <f>_xll.qlCalendarAdvance(Calendar,$H405,B406,"f",FALSE)</f>
        <v>42923</v>
      </c>
      <c r="I406" s="153">
        <f>_xll.qlInterestRateIndexValueDate(Index1M,$H406)</f>
        <v>42927</v>
      </c>
      <c r="J406" s="158">
        <f>IFERROR(_xll.qlIndexFixing(Index1M,$H406,TRUE,_xll.ohTrigger(RecalcTrigger,Trigger1M)),NA())</f>
        <v>-2.4784894299918264E-3</v>
      </c>
      <c r="K406" s="44">
        <f>IFERROR(_xll.qlIndexFixing(Index3M,H406,TRUE,_xll.ohTrigger(RecalcTrigger,Trigger3M)),NA())</f>
        <v>-1.0945344404874554E-3</v>
      </c>
      <c r="L406" s="44">
        <f>IFERROR(_xll.qlIndexFixing(Index6M,$H406,TRUE,_xll.ohTrigger(RecalcTrigger,Trigger6M)),NA())</f>
        <v>6.2889520613782315E-4</v>
      </c>
      <c r="M406" s="158">
        <f>IFERROR(_xll.qlIndexFixing(ONIndex1M,I406,TRUE,_xll.ohTrigger(RecalcTrigger,Trigger1M)),NA())</f>
        <v>-2.630283815032719E-3</v>
      </c>
      <c r="N406" s="44">
        <f>IFERROR(_xll.qlIndexFixing(ONIndex3M,I406,TRUE,_xll.ohTrigger(RecalcTrigger,Trigger3M)),NA())</f>
        <v>-1.5657555297110548E-3</v>
      </c>
      <c r="O406" s="159">
        <f>IFERROR(_xll.qlIndexFixing(ONIndex6M,I406,TRUE,_xll.ohTrigger(RecalcTrigger,Trigger6M)),NA())</f>
        <v>-5.3556724515235743E-4</v>
      </c>
    </row>
    <row r="407" spans="2:15" x14ac:dyDescent="0.2">
      <c r="B407" s="39" t="s">
        <v>17</v>
      </c>
      <c r="D407" s="42">
        <f>_xll.qlCalendarAdvance(Calendar,$D406,B407,"f",FALSE)</f>
        <v>42927</v>
      </c>
      <c r="E407" s="153">
        <f>_xll.qlInterestRateIndexValueDate(IndexON,D407)</f>
        <v>42928</v>
      </c>
      <c r="F407" s="168">
        <f>IFERROR(_xll.qlIndexFixing(IndexON,D407,TRUE,_xll.ohTrigger(RecalcTrigger,TriggerON)),NA())</f>
        <v>-2.4331537499611144E-3</v>
      </c>
      <c r="H407" s="42">
        <f>_xll.qlCalendarAdvance(Calendar,$H406,B407,"f",FALSE)</f>
        <v>42926</v>
      </c>
      <c r="I407" s="153">
        <f>_xll.qlInterestRateIndexValueDate(Index1M,$H407)</f>
        <v>42928</v>
      </c>
      <c r="J407" s="158">
        <f>IFERROR(_xll.qlIndexFixing(Index1M,$H407,TRUE,_xll.ohTrigger(RecalcTrigger,Trigger1M)),NA())</f>
        <v>-2.4548245988825265E-3</v>
      </c>
      <c r="K407" s="44">
        <f>IFERROR(_xll.qlIndexFixing(Index3M,H407,TRUE,_xll.ohTrigger(RecalcTrigger,Trigger3M)),NA())</f>
        <v>-1.0830787103468713E-3</v>
      </c>
      <c r="L407" s="44">
        <f>IFERROR(_xll.qlIndexFixing(Index6M,$H407,TRUE,_xll.ohTrigger(RecalcTrigger,Trigger6M)),NA())</f>
        <v>6.4241428489689298E-4</v>
      </c>
      <c r="M407" s="158">
        <f>IFERROR(_xll.qlIndexFixing(ONIndex1M,I407,TRUE,_xll.ohTrigger(RecalcTrigger,Trigger1M)),NA())</f>
        <v>-2.6073538888882197E-3</v>
      </c>
      <c r="N407" s="44">
        <f>IFERROR(_xll.qlIndexFixing(ONIndex3M,I407,TRUE,_xll.ohTrigger(RecalcTrigger,Trigger3M)),NA())</f>
        <v>-1.5466450996859393E-3</v>
      </c>
      <c r="O407" s="159">
        <f>IFERROR(_xll.qlIndexFixing(ONIndex6M,I407,TRUE,_xll.ohTrigger(RecalcTrigger,Trigger6M)),NA())</f>
        <v>-5.1189237635362872E-4</v>
      </c>
    </row>
    <row r="408" spans="2:15" x14ac:dyDescent="0.2">
      <c r="B408" s="39" t="s">
        <v>17</v>
      </c>
      <c r="D408" s="42">
        <f>_xll.qlCalendarAdvance(Calendar,$D407,B408,"f",FALSE)</f>
        <v>42928</v>
      </c>
      <c r="E408" s="153">
        <f>_xll.qlInterestRateIndexValueDate(IndexON,D408)</f>
        <v>42929</v>
      </c>
      <c r="F408" s="168">
        <f>IFERROR(_xll.qlIndexFixing(IndexON,D408,TRUE,_xll.ohTrigger(RecalcTrigger,TriggerON)),NA())</f>
        <v>-2.4219202244113447E-3</v>
      </c>
      <c r="H408" s="42">
        <f>_xll.qlCalendarAdvance(Calendar,$H407,B408,"f",FALSE)</f>
        <v>42927</v>
      </c>
      <c r="I408" s="153">
        <f>_xll.qlInterestRateIndexValueDate(Index1M,$H408)</f>
        <v>42929</v>
      </c>
      <c r="J408" s="158">
        <f>IFERROR(_xll.qlIndexFixing(Index1M,$H408,TRUE,_xll.ohTrigger(RecalcTrigger,Trigger1M)),NA())</f>
        <v>-2.4490027307513818E-3</v>
      </c>
      <c r="K408" s="44">
        <f>IFERROR(_xll.qlIndexFixing(Index3M,H408,TRUE,_xll.ohTrigger(RecalcTrigger,Trigger3M)),NA())</f>
        <v>-1.0715784378082566E-3</v>
      </c>
      <c r="L408" s="44">
        <f>IFERROR(_xll.qlIndexFixing(Index6M,$H408,TRUE,_xll.ohTrigger(RecalcTrigger,Trigger6M)),NA())</f>
        <v>6.7002051837448896E-4</v>
      </c>
      <c r="M408" s="158">
        <f>IFERROR(_xll.qlIndexFixing(ONIndex1M,I408,TRUE,_xll.ohTrigger(RecalcTrigger,Trigger1M)),NA())</f>
        <v>-2.5843819556792269E-3</v>
      </c>
      <c r="N408" s="44">
        <f>IFERROR(_xll.qlIndexFixing(ONIndex3M,I408,TRUE,_xll.ohTrigger(RecalcTrigger,Trigger3M)),NA())</f>
        <v>-1.5273995552744779E-3</v>
      </c>
      <c r="O408" s="159">
        <f>IFERROR(_xll.qlIndexFixing(ONIndex6M,I408,TRUE,_xll.ohTrigger(RecalcTrigger,Trigger6M)),NA())</f>
        <v>-4.8815226505016795E-4</v>
      </c>
    </row>
    <row r="409" spans="2:15" x14ac:dyDescent="0.2">
      <c r="B409" s="39" t="s">
        <v>17</v>
      </c>
      <c r="D409" s="42">
        <f>_xll.qlCalendarAdvance(Calendar,$D408,B409,"f",FALSE)</f>
        <v>42929</v>
      </c>
      <c r="E409" s="153">
        <f>_xll.qlInterestRateIndexValueDate(IndexON,D409)</f>
        <v>42930</v>
      </c>
      <c r="F409" s="168">
        <f>IFERROR(_xll.qlIndexFixing(IndexON,D409,TRUE,_xll.ohTrigger(RecalcTrigger,TriggerON)),NA())</f>
        <v>-2.3994036129826313E-3</v>
      </c>
      <c r="H409" s="42">
        <f>_xll.qlCalendarAdvance(Calendar,$H408,B409,"f",FALSE)</f>
        <v>42928</v>
      </c>
      <c r="I409" s="153">
        <f>_xll.qlInterestRateIndexValueDate(Index1M,$H409)</f>
        <v>42930</v>
      </c>
      <c r="J409" s="158">
        <f>IFERROR(_xll.qlIndexFixing(Index1M,$H409,TRUE,_xll.ohTrigger(RecalcTrigger,Trigger1M)),NA())</f>
        <v>-2.4431728045006748E-3</v>
      </c>
      <c r="K409" s="44">
        <f>IFERROR(_xll.qlIndexFixing(Index3M,H409,TRUE,_xll.ohTrigger(RecalcTrigger,Trigger3M)),NA())</f>
        <v>-1.0477513229610335E-3</v>
      </c>
      <c r="L409" s="44">
        <f>IFERROR(_xll.qlIndexFixing(Index6M,$H409,TRUE,_xll.ohTrigger(RecalcTrigger,Trigger6M)),NA())</f>
        <v>6.7653821546499553E-4</v>
      </c>
      <c r="M409" s="158">
        <f>IFERROR(_xll.qlIndexFixing(ONIndex1M,I409,TRUE,_xll.ohTrigger(RecalcTrigger,Trigger1M)),NA())</f>
        <v>-2.5728466592411792E-3</v>
      </c>
      <c r="N409" s="44">
        <f>IFERROR(_xll.qlIndexFixing(ONIndex3M,I409,TRUE,_xll.ohTrigger(RecalcTrigger,Trigger3M)),NA())</f>
        <v>-1.5176992590282268E-3</v>
      </c>
      <c r="O409" s="159">
        <f>IFERROR(_xll.qlIndexFixing(ONIndex6M,I409,TRUE,_xll.ohTrigger(RecalcTrigger,Trigger6M)),NA())</f>
        <v>-4.7624849659921864E-4</v>
      </c>
    </row>
    <row r="410" spans="2:15" x14ac:dyDescent="0.2">
      <c r="B410" s="39" t="s">
        <v>17</v>
      </c>
      <c r="D410" s="42">
        <f>_xll.qlCalendarAdvance(Calendar,$D409,B410,"f",FALSE)</f>
        <v>42930</v>
      </c>
      <c r="E410" s="153">
        <f>_xll.qlInterestRateIndexValueDate(IndexON,D410)</f>
        <v>42933</v>
      </c>
      <c r="F410" s="168">
        <f>IFERROR(_xll.qlIndexFixing(IndexON,D410,TRUE,_xll.ohTrigger(RecalcTrigger,TriggerON)),NA())</f>
        <v>-2.3768854176875465E-3</v>
      </c>
      <c r="H410" s="42">
        <f>_xll.qlCalendarAdvance(Calendar,$H409,B410,"f",FALSE)</f>
        <v>42929</v>
      </c>
      <c r="I410" s="153">
        <f>_xll.qlInterestRateIndexValueDate(Index1M,$H410)</f>
        <v>42933</v>
      </c>
      <c r="J410" s="158">
        <f>IFERROR(_xll.qlIndexFixing(Index1M,$H410,TRUE,_xll.ohTrigger(RecalcTrigger,Trigger1M)),NA())</f>
        <v>-2.4076407241594325E-3</v>
      </c>
      <c r="K410" s="44">
        <f>IFERROR(_xll.qlIndexFixing(Index3M,H410,TRUE,_xll.ohTrigger(RecalcTrigger,Trigger3M)),NA())</f>
        <v>-1.0251319158071722E-3</v>
      </c>
      <c r="L410" s="44">
        <f>IFERROR(_xll.qlIndexFixing(Index6M,$H410,TRUE,_xll.ohTrigger(RecalcTrigger,Trigger6M)),NA())</f>
        <v>7.1023591750905292E-4</v>
      </c>
      <c r="M410" s="158">
        <f>IFERROR(_xll.qlIndexFixing(ONIndex1M,I410,TRUE,_xll.ohTrigger(RecalcTrigger,Trigger1M)),NA())</f>
        <v>-2.5612874301872424E-3</v>
      </c>
      <c r="N410" s="44">
        <f>IFERROR(_xll.qlIndexFixing(ONIndex3M,I410,TRUE,_xll.ohTrigger(RecalcTrigger,Trigger3M)),NA())</f>
        <v>-1.5079544414353663E-3</v>
      </c>
      <c r="O410" s="159">
        <f>IFERROR(_xll.qlIndexFixing(ONIndex6M,I410,TRUE,_xll.ohTrigger(RecalcTrigger,Trigger6M)),NA())</f>
        <v>-4.6432471867419167E-4</v>
      </c>
    </row>
    <row r="411" spans="2:15" x14ac:dyDescent="0.2">
      <c r="B411" s="39" t="s">
        <v>17</v>
      </c>
      <c r="D411" s="42">
        <f>_xll.qlCalendarAdvance(Calendar,$D410,B411,"f",FALSE)</f>
        <v>42933</v>
      </c>
      <c r="E411" s="153">
        <f>_xll.qlInterestRateIndexValueDate(IndexON,D411)</f>
        <v>42934</v>
      </c>
      <c r="F411" s="168">
        <f>IFERROR(_xll.qlIndexFixing(IndexON,D411,TRUE,_xll.ohTrigger(RecalcTrigger,TriggerON)),NA())</f>
        <v>-2.3656015398154651E-3</v>
      </c>
      <c r="H411" s="42">
        <f>_xll.qlCalendarAdvance(Calendar,$H410,B411,"f",FALSE)</f>
        <v>42930</v>
      </c>
      <c r="I411" s="153">
        <f>_xll.qlInterestRateIndexValueDate(Index1M,$H411)</f>
        <v>42934</v>
      </c>
      <c r="J411" s="158">
        <f>IFERROR(_xll.qlIndexFixing(Index1M,$H411,TRUE,_xll.ohTrigger(RecalcTrigger,Trigger1M)),NA())</f>
        <v>-2.395748818184646E-3</v>
      </c>
      <c r="K411" s="44">
        <f>IFERROR(_xll.qlIndexFixing(Index3M,H411,TRUE,_xll.ohTrigger(RecalcTrigger,Trigger3M)),NA())</f>
        <v>-1.0134089253627002E-3</v>
      </c>
      <c r="L411" s="44">
        <f>IFERROR(_xll.qlIndexFixing(Index6M,$H411,TRUE,_xll.ohTrigger(RecalcTrigger,Trigger6M)),NA())</f>
        <v>7.2384468190877594E-4</v>
      </c>
      <c r="M411" s="158">
        <f>IFERROR(_xll.qlIndexFixing(ONIndex1M,I411,TRUE,_xll.ohTrigger(RecalcTrigger,Trigger1M)),NA())</f>
        <v>-2.5497042684374804E-3</v>
      </c>
      <c r="N411" s="44">
        <f>IFERROR(_xll.qlIndexFixing(ONIndex3M,I411,TRUE,_xll.ohTrigger(RecalcTrigger,Trigger3M)),NA())</f>
        <v>-1.4981651028556087E-3</v>
      </c>
      <c r="O411" s="159">
        <f>IFERROR(_xll.qlIndexFixing(ONIndex6M,I411,TRUE,_xll.ohTrigger(RecalcTrigger,Trigger6M)),NA())</f>
        <v>-4.5238093151489522E-4</v>
      </c>
    </row>
    <row r="412" spans="2:15" x14ac:dyDescent="0.2">
      <c r="B412" s="39" t="s">
        <v>17</v>
      </c>
      <c r="D412" s="42">
        <f>_xll.qlCalendarAdvance(Calendar,$D411,B412,"f",FALSE)</f>
        <v>42934</v>
      </c>
      <c r="E412" s="153">
        <f>_xll.qlInterestRateIndexValueDate(IndexON,D412)</f>
        <v>42935</v>
      </c>
      <c r="F412" s="168">
        <f>IFERROR(_xll.qlIndexFixing(IndexON,D412,TRUE,_xll.ohTrigger(RecalcTrigger,TriggerON)),NA())</f>
        <v>-2.3543075915988254E-3</v>
      </c>
      <c r="H412" s="42">
        <f>_xll.qlCalendarAdvance(Calendar,$H411,B412,"f",FALSE)</f>
        <v>42933</v>
      </c>
      <c r="I412" s="153">
        <f>_xll.qlInterestRateIndexValueDate(Index1M,$H412)</f>
        <v>42935</v>
      </c>
      <c r="J412" s="158">
        <f>IFERROR(_xll.qlIndexFixing(Index1M,$H412,TRUE,_xll.ohTrigger(RecalcTrigger,Trigger1M)),NA())</f>
        <v>-2.3717499465591985E-3</v>
      </c>
      <c r="K412" s="44">
        <f>IFERROR(_xll.qlIndexFixing(Index3M,H412,TRUE,_xll.ohTrigger(RecalcTrigger,Trigger3M)),NA())</f>
        <v>-1.0016413901416654E-3</v>
      </c>
      <c r="L412" s="44">
        <f>IFERROR(_xll.qlIndexFixing(Index6M,$H412,TRUE,_xll.ohTrigger(RecalcTrigger,Trigger6M)),NA())</f>
        <v>7.374679889599298E-4</v>
      </c>
      <c r="M412" s="158">
        <f>IFERROR(_xll.qlIndexFixing(ONIndex1M,I412,TRUE,_xll.ohTrigger(RecalcTrigger,Trigger1M)),NA())</f>
        <v>-2.5264404389746531E-3</v>
      </c>
      <c r="N412" s="44">
        <f>IFERROR(_xll.qlIndexFixing(ONIndex3M,I412,TRUE,_xll.ohTrigger(RecalcTrigger,Trigger3M)),NA())</f>
        <v>-1.4784319503569066E-3</v>
      </c>
      <c r="O412" s="159">
        <f>IFERROR(_xll.qlIndexFixing(ONIndex6M,I412,TRUE,_xll.ohTrigger(RecalcTrigger,Trigger6M)),NA())</f>
        <v>-4.2842614933036316E-4</v>
      </c>
    </row>
    <row r="413" spans="2:15" x14ac:dyDescent="0.2">
      <c r="B413" s="39" t="s">
        <v>17</v>
      </c>
      <c r="D413" s="42">
        <f>_xll.qlCalendarAdvance(Calendar,$D412,B413,"f",FALSE)</f>
        <v>42935</v>
      </c>
      <c r="E413" s="153">
        <f>_xll.qlInterestRateIndexValueDate(IndexON,D413)</f>
        <v>42936</v>
      </c>
      <c r="F413" s="168">
        <f>IFERROR(_xll.qlIndexFixing(IndexON,D413,TRUE,_xll.ohTrigger(RecalcTrigger,TriggerON)),NA())</f>
        <v>-2.3430035728377874E-3</v>
      </c>
      <c r="H413" s="42">
        <f>_xll.qlCalendarAdvance(Calendar,$H412,B413,"f",FALSE)</f>
        <v>42934</v>
      </c>
      <c r="I413" s="153">
        <f>_xll.qlInterestRateIndexValueDate(Index1M,$H413)</f>
        <v>42936</v>
      </c>
      <c r="J413" s="158">
        <f>IFERROR(_xll.qlIndexFixing(Index1M,$H413,TRUE,_xll.ohTrigger(RecalcTrigger,Trigger1M)),NA())</f>
        <v>-2.3658437324351744E-3</v>
      </c>
      <c r="K413" s="44">
        <f>IFERROR(_xll.qlIndexFixing(Index3M,H413,TRUE,_xll.ohTrigger(RecalcTrigger,Trigger3M)),NA())</f>
        <v>-9.8982930974351839E-4</v>
      </c>
      <c r="L413" s="44">
        <f>IFERROR(_xll.qlIndexFixing(Index6M,$H413,TRUE,_xll.ohTrigger(RecalcTrigger,Trigger6M)),NA())</f>
        <v>7.6525196191748555E-4</v>
      </c>
      <c r="M413" s="158">
        <f>IFERROR(_xll.qlIndexFixing(ONIndex1M,I413,TRUE,_xll.ohTrigger(RecalcTrigger,Trigger1M)),NA())</f>
        <v>-2.5031322948398937E-3</v>
      </c>
      <c r="N413" s="44">
        <f>IFERROR(_xll.qlIndexFixing(ONIndex3M,I413,TRUE,_xll.ohTrigger(RecalcTrigger,Trigger3M)),NA())</f>
        <v>-1.4585625370688859E-3</v>
      </c>
      <c r="O413" s="159">
        <f>IFERROR(_xll.qlIndexFixing(ONIndex6M,I413,TRUE,_xll.ohTrigger(RecalcTrigger,Trigger6M)),NA())</f>
        <v>-4.0440568861654924E-4</v>
      </c>
    </row>
    <row r="414" spans="2:15" x14ac:dyDescent="0.2">
      <c r="B414" s="39" t="s">
        <v>17</v>
      </c>
      <c r="D414" s="42">
        <f>_xll.qlCalendarAdvance(Calendar,$D413,B414,"f",FALSE)</f>
        <v>42936</v>
      </c>
      <c r="E414" s="153">
        <f>_xll.qlInterestRateIndexValueDate(IndexON,D414)</f>
        <v>42937</v>
      </c>
      <c r="F414" s="168">
        <f>IFERROR(_xll.qlIndexFixing(IndexON,D414,TRUE,_xll.ohTrigger(RecalcTrigger,TriggerON)),NA())</f>
        <v>-2.3203470115840119E-3</v>
      </c>
      <c r="H414" s="42">
        <f>_xll.qlCalendarAdvance(Calendar,$H413,B414,"f",FALSE)</f>
        <v>42935</v>
      </c>
      <c r="I414" s="153">
        <f>_xll.qlInterestRateIndexValueDate(Index1M,$H414)</f>
        <v>42937</v>
      </c>
      <c r="J414" s="158">
        <f>IFERROR(_xll.qlIndexFixing(Index1M,$H414,TRUE,_xll.ohTrigger(RecalcTrigger,Trigger1M)),NA())</f>
        <v>-2.3599294616302633E-3</v>
      </c>
      <c r="K414" s="44">
        <f>IFERROR(_xll.qlIndexFixing(Index3M,H414,TRUE,_xll.ohTrigger(RecalcTrigger,Trigger3M)),NA())</f>
        <v>-9.6537901695465886E-4</v>
      </c>
      <c r="L414" s="44">
        <f>IFERROR(_xll.qlIndexFixing(Index6M,$H414,TRUE,_xll.ohTrigger(RecalcTrigger,Trigger6M)),NA())</f>
        <v>7.7183473123933622E-4</v>
      </c>
      <c r="M414" s="158">
        <f>IFERROR(_xll.qlIndexFixing(ONIndex1M,I414,TRUE,_xll.ohTrigger(RecalcTrigger,Trigger1M)),NA())</f>
        <v>-2.4914294696909423E-3</v>
      </c>
      <c r="N414" s="44">
        <f>IFERROR(_xll.qlIndexFixing(ONIndex3M,I414,TRUE,_xll.ohTrigger(RecalcTrigger,Trigger3M)),NA())</f>
        <v>-1.4485505927552822E-3</v>
      </c>
      <c r="O414" s="159">
        <f>IFERROR(_xll.qlIndexFixing(ONIndex6M,I414,TRUE,_xll.ohTrigger(RecalcTrigger,Trigger6M)),NA())</f>
        <v>-3.9236185444657679E-4</v>
      </c>
    </row>
    <row r="415" spans="2:15" x14ac:dyDescent="0.2">
      <c r="B415" s="39" t="s">
        <v>17</v>
      </c>
      <c r="D415" s="42">
        <f>_xll.qlCalendarAdvance(Calendar,$D414,B415,"f",FALSE)</f>
        <v>42937</v>
      </c>
      <c r="E415" s="153">
        <f>_xll.qlInterestRateIndexValueDate(IndexON,D415)</f>
        <v>42940</v>
      </c>
      <c r="F415" s="168">
        <f>IFERROR(_xll.qlIndexFixing(IndexON,D415,TRUE,_xll.ohTrigger(RecalcTrigger,TriggerON)),NA())</f>
        <v>-2.2976867934287881E-3</v>
      </c>
      <c r="H415" s="42">
        <f>_xll.qlCalendarAdvance(Calendar,$H414,B415,"f",FALSE)</f>
        <v>42936</v>
      </c>
      <c r="I415" s="153">
        <f>_xll.qlInterestRateIndexValueDate(Index1M,$H415)</f>
        <v>42940</v>
      </c>
      <c r="J415" s="158">
        <f>IFERROR(_xll.qlIndexFixing(Index1M,$H415,TRUE,_xll.ohTrigger(RecalcTrigger,Trigger1M)),NA())</f>
        <v>-2.3238946456011034E-3</v>
      </c>
      <c r="K415" s="44">
        <f>IFERROR(_xll.qlIndexFixing(Index3M,H415,TRUE,_xll.ohTrigger(RecalcTrigger,Trigger3M)),NA())</f>
        <v>-9.4213552828237301E-4</v>
      </c>
      <c r="L415" s="44">
        <f>IFERROR(_xll.qlIndexFixing(Index6M,$H415,TRUE,_xll.ohTrigger(RecalcTrigger,Trigger6M)),NA())</f>
        <v>8.0579861404200099E-4</v>
      </c>
      <c r="M415" s="158">
        <f>IFERROR(_xll.qlIndexFixing(ONIndex1M,I415,TRUE,_xll.ohTrigger(RecalcTrigger,Trigger1M)),NA())</f>
        <v>-2.4797027118861337E-3</v>
      </c>
      <c r="N415" s="44">
        <f>IFERROR(_xll.qlIndexFixing(ONIndex3M,I415,TRUE,_xll.ohTrigger(RecalcTrigger,Trigger3M)),NA())</f>
        <v>-1.4384941274148133E-3</v>
      </c>
      <c r="O415" s="159">
        <f>IFERROR(_xll.qlIndexFixing(ONIndex6M,I415,TRUE,_xll.ohTrigger(RecalcTrigger,Trigger6M)),NA())</f>
        <v>-3.802980108424947E-4</v>
      </c>
    </row>
    <row r="416" spans="2:15" x14ac:dyDescent="0.2">
      <c r="B416" s="39" t="s">
        <v>17</v>
      </c>
      <c r="D416" s="42">
        <f>_xll.qlCalendarAdvance(Calendar,$D415,B416,"f",FALSE)</f>
        <v>42940</v>
      </c>
      <c r="E416" s="153">
        <f>_xll.qlInterestRateIndexValueDate(IndexON,D416)</f>
        <v>42941</v>
      </c>
      <c r="F416" s="168">
        <f>IFERROR(_xll.qlIndexFixing(IndexON,D416,TRUE,_xll.ohTrigger(RecalcTrigger,TriggerON)),NA())</f>
        <v>-2.2863324223854065E-3</v>
      </c>
      <c r="H416" s="42">
        <f>_xll.qlCalendarAdvance(Calendar,$H415,B416,"f",FALSE)</f>
        <v>42937</v>
      </c>
      <c r="I416" s="153">
        <f>_xll.qlInterestRateIndexValueDate(Index1M,$H416)</f>
        <v>42941</v>
      </c>
      <c r="J416" s="158">
        <f>IFERROR(_xll.qlIndexFixing(Index1M,$H416,TRUE,_xll.ohTrigger(RecalcTrigger,Trigger1M)),NA())</f>
        <v>-2.3118351600219297E-3</v>
      </c>
      <c r="K416" s="44">
        <f>IFERROR(_xll.qlIndexFixing(Index3M,H416,TRUE,_xll.ohTrigger(RecalcTrigger,Trigger3M)),NA())</f>
        <v>-9.3010071591570498E-4</v>
      </c>
      <c r="L416" s="44">
        <f>IFERROR(_xll.qlIndexFixing(Index6M,$H416,TRUE,_xll.ohTrigger(RecalcTrigger,Trigger6M)),NA())</f>
        <v>8.1950674699641287E-4</v>
      </c>
      <c r="M416" s="158">
        <f>IFERROR(_xll.qlIndexFixing(ONIndex1M,I416,TRUE,_xll.ohTrigger(RecalcTrigger,Trigger1M)),NA())</f>
        <v>-2.4679520215453721E-3</v>
      </c>
      <c r="N416" s="44">
        <f>IFERROR(_xll.qlIndexFixing(ONIndex3M,I416,TRUE,_xll.ohTrigger(RecalcTrigger,Trigger3M)),NA())</f>
        <v>-1.4283931407677031E-3</v>
      </c>
      <c r="O416" s="159">
        <f>IFERROR(_xll.qlIndexFixing(ONIndex6M,I416,TRUE,_xll.ohTrigger(RecalcTrigger,Trigger6M)),NA())</f>
        <v>-3.6821415788423906E-4</v>
      </c>
    </row>
    <row r="417" spans="2:15" x14ac:dyDescent="0.2">
      <c r="B417" s="39" t="s">
        <v>17</v>
      </c>
      <c r="D417" s="42">
        <f>_xll.qlCalendarAdvance(Calendar,$D416,B417,"f",FALSE)</f>
        <v>42941</v>
      </c>
      <c r="E417" s="153">
        <f>_xll.qlInterestRateIndexValueDate(IndexON,D417)</f>
        <v>42942</v>
      </c>
      <c r="F417" s="168">
        <f>IFERROR(_xll.qlIndexFixing(IndexON,D417,TRUE,_xll.ohTrigger(RecalcTrigger,TriggerON)),NA())</f>
        <v>-2.2749679809175305E-3</v>
      </c>
      <c r="H417" s="42">
        <f>_xll.qlCalendarAdvance(Calendar,$H416,B417,"f",FALSE)</f>
        <v>42940</v>
      </c>
      <c r="I417" s="153">
        <f>_xll.qlInterestRateIndexValueDate(Index1M,$H417)</f>
        <v>42942</v>
      </c>
      <c r="J417" s="158">
        <f>IFERROR(_xll.qlIndexFixing(Index1M,$H417,TRUE,_xll.ohTrigger(RecalcTrigger,Trigger1M)),NA())</f>
        <v>-2.2875022172039942E-3</v>
      </c>
      <c r="K417" s="44">
        <f>IFERROR(_xll.qlIndexFixing(Index3M,H417,TRUE,_xll.ohTrigger(RecalcTrigger,Trigger3M)),NA())</f>
        <v>-9.1802135592953063E-4</v>
      </c>
      <c r="L417" s="44">
        <f>IFERROR(_xll.qlIndexFixing(Index6M,$H417,TRUE,_xll.ohTrigger(RecalcTrigger,Trigger6M)),NA())</f>
        <v>8.3322861257455866E-4</v>
      </c>
      <c r="M417" s="158">
        <f>IFERROR(_xll.qlIndexFixing(ONIndex1M,I417,TRUE,_xll.ohTrigger(RecalcTrigger,Trigger1M)),NA())</f>
        <v>-2.4443542682339725E-3</v>
      </c>
      <c r="N417" s="44">
        <f>IFERROR(_xll.qlIndexFixing(ONIndex3M,I417,TRUE,_xll.ohTrigger(RecalcTrigger,Trigger3M)),NA())</f>
        <v>-1.4080372567759625E-3</v>
      </c>
      <c r="O417" s="159">
        <f>IFERROR(_xll.qlIndexFixing(ONIndex6M,I417,TRUE,_xll.ohTrigger(RecalcTrigger,Trigger6M)),NA())</f>
        <v>-3.4397942539676762E-4</v>
      </c>
    </row>
    <row r="418" spans="2:15" x14ac:dyDescent="0.2">
      <c r="B418" s="39" t="s">
        <v>17</v>
      </c>
      <c r="D418" s="42">
        <f>_xll.qlCalendarAdvance(Calendar,$D417,B418,"f",FALSE)</f>
        <v>42942</v>
      </c>
      <c r="E418" s="153">
        <f>_xll.qlInterestRateIndexValueDate(IndexON,D418)</f>
        <v>42943</v>
      </c>
      <c r="F418" s="168">
        <f>IFERROR(_xll.qlIndexFixing(IndexON,D418,TRUE,_xll.ohTrigger(RecalcTrigger,TriggerON)),NA())</f>
        <v>-2.2635934690251602E-3</v>
      </c>
      <c r="H418" s="42">
        <f>_xll.qlCalendarAdvance(Calendar,$H417,B418,"f",FALSE)</f>
        <v>42941</v>
      </c>
      <c r="I418" s="153">
        <f>_xll.qlInterestRateIndexValueDate(Index1M,$H418)</f>
        <v>42943</v>
      </c>
      <c r="J418" s="158">
        <f>IFERROR(_xll.qlIndexFixing(Index1M,$H418,TRUE,_xll.ohTrigger(RecalcTrigger,Trigger1M)),NA())</f>
        <v>-2.2815116669418212E-3</v>
      </c>
      <c r="K418" s="44">
        <f>IFERROR(_xll.qlIndexFixing(Index3M,H418,TRUE,_xll.ohTrigger(RecalcTrigger,Trigger3M)),NA())</f>
        <v>-9.0589744790809561E-4</v>
      </c>
      <c r="L418" s="44">
        <f>IFERROR(_xll.qlIndexFixing(Index6M,$H418,TRUE,_xll.ohTrigger(RecalcTrigger,Trigger6M)),NA())</f>
        <v>8.6117652985792919E-4</v>
      </c>
      <c r="M418" s="158">
        <f>IFERROR(_xll.qlIndexFixing(ONIndex1M,I418,TRUE,_xll.ohTrigger(RecalcTrigger,Trigger1M)),NA())</f>
        <v>-2.4207099331041704E-3</v>
      </c>
      <c r="N418" s="44">
        <f>IFERROR(_xll.qlIndexFixing(ONIndex3M,I418,TRUE,_xll.ohTrigger(RecalcTrigger,Trigger3M)),NA())</f>
        <v>-1.387543982951378E-3</v>
      </c>
      <c r="O418" s="159">
        <f>IFERROR(_xll.qlIndexFixing(ONIndex6M,I418,TRUE,_xll.ohTrigger(RecalcTrigger,Trigger6M)),NA())</f>
        <v>-3.1967865190996037E-4</v>
      </c>
    </row>
    <row r="419" spans="2:15" x14ac:dyDescent="0.2">
      <c r="B419" s="39" t="s">
        <v>17</v>
      </c>
      <c r="D419" s="42">
        <f>_xll.qlCalendarAdvance(Calendar,$D418,B419,"f",FALSE)</f>
        <v>42943</v>
      </c>
      <c r="E419" s="153">
        <f>_xll.qlInterestRateIndexValueDate(IndexON,D419)</f>
        <v>42944</v>
      </c>
      <c r="F419" s="168">
        <f>IFERROR(_xll.qlIndexFixing(IndexON,D419,TRUE,_xll.ohTrigger(RecalcTrigger,TriggerON)),NA())</f>
        <v>-2.2407969292226326E-3</v>
      </c>
      <c r="H419" s="42">
        <f>_xll.qlCalendarAdvance(Calendar,$H418,B419,"f",FALSE)</f>
        <v>42942</v>
      </c>
      <c r="I419" s="153">
        <f>_xll.qlInterestRateIndexValueDate(Index1M,$H419)</f>
        <v>42944</v>
      </c>
      <c r="J419" s="158">
        <f>IFERROR(_xll.qlIndexFixing(Index1M,$H419,TRUE,_xll.ohTrigger(RecalcTrigger,Trigger1M)),NA())</f>
        <v>-2.2755130615575098E-3</v>
      </c>
      <c r="K419" s="44">
        <f>IFERROR(_xll.qlIndexFixing(Index3M,H419,TRUE,_xll.ohTrigger(RecalcTrigger,Trigger3M)),NA())</f>
        <v>-8.8082391003932502E-4</v>
      </c>
      <c r="L419" s="44">
        <f>IFERROR(_xll.qlIndexFixing(Index6M,$H419,TRUE,_xll.ohTrigger(RecalcTrigger,Trigger6M)),NA())</f>
        <v>8.6782277255105034E-4</v>
      </c>
      <c r="M419" s="158">
        <f>IFERROR(_xll.qlIndexFixing(ONIndex1M,I419,TRUE,_xll.ohTrigger(RecalcTrigger,Trigger1M)),NA())</f>
        <v>-2.4088395793642192E-3</v>
      </c>
      <c r="N419" s="44">
        <f>IFERROR(_xll.qlIndexFixing(ONIndex3M,I419,TRUE,_xll.ohTrigger(RecalcTrigger,Trigger3M)),NA())</f>
        <v>-1.3772203906503577E-3</v>
      </c>
      <c r="O419" s="159">
        <f>IFERROR(_xll.qlIndexFixing(ONIndex6M,I419,TRUE,_xll.ohTrigger(RecalcTrigger,Trigger6M)),NA())</f>
        <v>-3.0749475190106068E-4</v>
      </c>
    </row>
    <row r="420" spans="2:15" x14ac:dyDescent="0.2">
      <c r="B420" s="39" t="s">
        <v>17</v>
      </c>
      <c r="D420" s="42">
        <f>_xll.qlCalendarAdvance(Calendar,$D419,B420,"f",FALSE)</f>
        <v>42944</v>
      </c>
      <c r="E420" s="153">
        <f>_xll.qlInterestRateIndexValueDate(IndexON,D420)</f>
        <v>42947</v>
      </c>
      <c r="F420" s="168">
        <f>IFERROR(_xll.qlIndexFixing(IndexON,D420,TRUE,_xll.ohTrigger(RecalcTrigger,TriggerON)),NA())</f>
        <v>-2.2179947166112157E-3</v>
      </c>
      <c r="H420" s="42">
        <f>_xll.qlCalendarAdvance(Calendar,$H419,B420,"f",FALSE)</f>
        <v>42943</v>
      </c>
      <c r="I420" s="153">
        <f>_xll.qlInterestRateIndexValueDate(Index1M,$H420)</f>
        <v>42947</v>
      </c>
      <c r="J420" s="158">
        <f>IFERROR(_xll.qlIndexFixing(Index1M,$H420,TRUE,_xll.ohTrigger(RecalcTrigger,Trigger1M)),NA())</f>
        <v>-2.2389754989111093E-3</v>
      </c>
      <c r="K420" s="44">
        <f>IFERROR(_xll.qlIndexFixing(Index3M,H420,TRUE,_xll.ohTrigger(RecalcTrigger,Trigger3M)),NA())</f>
        <v>-8.5695632719984271E-4</v>
      </c>
      <c r="L420" s="44">
        <f>IFERROR(_xll.qlIndexFixing(Index6M,$H420,TRUE,_xll.ohTrigger(RecalcTrigger,Trigger6M)),NA())</f>
        <v>9.0203987915366717E-4</v>
      </c>
      <c r="M420" s="158">
        <f>IFERROR(_xll.qlIndexFixing(ONIndex1M,I420,TRUE,_xll.ohTrigger(RecalcTrigger,Trigger1M)),NA())</f>
        <v>-2.3969452927685708E-3</v>
      </c>
      <c r="N420" s="44">
        <f>IFERROR(_xll.qlIndexFixing(ONIndex3M,I420,TRUE,_xll.ohTrigger(RecalcTrigger,Trigger3M)),NA())</f>
        <v>-1.3668522771226321E-3</v>
      </c>
      <c r="O420" s="159">
        <f>IFERROR(_xll.qlIndexFixing(ONIndex6M,I420,TRUE,_xll.ohTrigger(RecalcTrigger,Trigger6M)),NA())</f>
        <v>-2.952908424980194E-4</v>
      </c>
    </row>
    <row r="421" spans="2:15" x14ac:dyDescent="0.2">
      <c r="B421" s="39" t="s">
        <v>17</v>
      </c>
      <c r="D421" s="42">
        <f>_xll.qlCalendarAdvance(Calendar,$D420,B421,"f",FALSE)</f>
        <v>42947</v>
      </c>
      <c r="E421" s="153">
        <f>_xll.qlInterestRateIndexValueDate(IndexON,D421)</f>
        <v>42948</v>
      </c>
      <c r="F421" s="168">
        <f>IFERROR(_xll.qlIndexFixing(IndexON,D421,TRUE,_xll.ohTrigger(RecalcTrigger,TriggerON)),NA())</f>
        <v>-2.2065698523965338E-3</v>
      </c>
      <c r="H421" s="42">
        <f>_xll.qlCalendarAdvance(Calendar,$H420,B421,"f",FALSE)</f>
        <v>42944</v>
      </c>
      <c r="I421" s="153">
        <f>_xll.qlInterestRateIndexValueDate(Index1M,$H421)</f>
        <v>42948</v>
      </c>
      <c r="J421" s="158">
        <f>IFERROR(_xll.qlIndexFixing(Index1M,$H421,TRUE,_xll.ohTrigger(RecalcTrigger,Trigger1M)),NA())</f>
        <v>-2.2267484300853013E-3</v>
      </c>
      <c r="K421" s="44">
        <f>IFERROR(_xll.qlIndexFixing(Index3M,H421,TRUE,_xll.ohTrigger(RecalcTrigger,Trigger3M)),NA())</f>
        <v>-8.4460967277751834E-4</v>
      </c>
      <c r="L421" s="44">
        <f>IFERROR(_xll.qlIndexFixing(Index6M,$H421,TRUE,_xll.ohTrigger(RecalcTrigger,Trigger6M)),NA())</f>
        <v>9.1584171003488779E-4</v>
      </c>
      <c r="M421" s="158">
        <f>IFERROR(_xll.qlIndexFixing(ONIndex1M,I421,TRUE,_xll.ohTrigger(RecalcTrigger,Trigger1M)),NA())</f>
        <v>-2.3850270736769374E-3</v>
      </c>
      <c r="N421" s="44">
        <f>IFERROR(_xll.qlIndexFixing(ONIndex3M,I421,TRUE,_xll.ohTrigger(RecalcTrigger,Trigger3M)),NA())</f>
        <v>-1.3564396423682012E-3</v>
      </c>
      <c r="O421" s="159">
        <f>IFERROR(_xll.qlIndexFixing(ONIndex6M,I421,TRUE,_xll.ohTrigger(RecalcTrigger,Trigger6M)),NA())</f>
        <v>-2.8306692374080455E-4</v>
      </c>
    </row>
    <row r="422" spans="2:15" x14ac:dyDescent="0.2">
      <c r="B422" s="39" t="s">
        <v>17</v>
      </c>
      <c r="D422" s="42">
        <f>_xll.qlCalendarAdvance(Calendar,$D421,B422,"f",FALSE)</f>
        <v>42948</v>
      </c>
      <c r="E422" s="153">
        <f>_xll.qlInterestRateIndexValueDate(IndexON,D422)</f>
        <v>42949</v>
      </c>
      <c r="F422" s="168">
        <f>IFERROR(_xll.qlIndexFixing(IndexON,D422,TRUE,_xll.ohTrigger(RecalcTrigger,TriggerON)),NA())</f>
        <v>-2.1951349176774215E-3</v>
      </c>
      <c r="H422" s="42">
        <f>_xll.qlCalendarAdvance(Calendar,$H421,B422,"f",FALSE)</f>
        <v>42947</v>
      </c>
      <c r="I422" s="153">
        <f>_xll.qlInterestRateIndexValueDate(Index1M,$H422)</f>
        <v>42949</v>
      </c>
      <c r="J422" s="158">
        <f>IFERROR(_xll.qlIndexFixing(Index1M,$H422,TRUE,_xll.ohTrigger(RecalcTrigger,Trigger1M)),NA())</f>
        <v>-2.2020813836471317E-3</v>
      </c>
      <c r="K422" s="44">
        <f>IFERROR(_xll.qlIndexFixing(Index3M,H422,TRUE,_xll.ohTrigger(RecalcTrigger,Trigger3M)),NA())</f>
        <v>-8.3221846781498057E-4</v>
      </c>
      <c r="L422" s="44">
        <f>IFERROR(_xll.qlIndexFixing(Index6M,$H422,TRUE,_xll.ohTrigger(RecalcTrigger,Trigger6M)),NA())</f>
        <v>9.2965646336660936E-4</v>
      </c>
      <c r="M422" s="158">
        <f>IFERROR(_xll.qlIndexFixing(ONIndex1M,I422,TRUE,_xll.ohTrigger(RecalcTrigger,Trigger1M)),NA())</f>
        <v>-2.3610953741348695E-3</v>
      </c>
      <c r="N422" s="44">
        <f>IFERROR(_xll.qlIndexFixing(ONIndex3M,I422,TRUE,_xll.ohTrigger(RecalcTrigger,Trigger3M)),NA())</f>
        <v>-1.3354610150928536E-3</v>
      </c>
      <c r="O422" s="159">
        <f>IFERROR(_xll.qlIndexFixing(ONIndex6M,I422,TRUE,_xll.ohTrigger(RecalcTrigger,Trigger6M)),NA())</f>
        <v>-2.5855220239456855E-4</v>
      </c>
    </row>
    <row r="423" spans="2:15" x14ac:dyDescent="0.2">
      <c r="B423" s="39" t="s">
        <v>17</v>
      </c>
      <c r="D423" s="42">
        <f>_xll.qlCalendarAdvance(Calendar,$D422,B423,"f",FALSE)</f>
        <v>42949</v>
      </c>
      <c r="E423" s="153">
        <f>_xll.qlInterestRateIndexValueDate(IndexON,D423)</f>
        <v>42950</v>
      </c>
      <c r="F423" s="168">
        <f>IFERROR(_xll.qlIndexFixing(IndexON,D423,TRUE,_xll.ohTrigger(RecalcTrigger,TriggerON)),NA())</f>
        <v>-2.1836899125338149E-3</v>
      </c>
      <c r="H423" s="42">
        <f>_xll.qlCalendarAdvance(Calendar,$H422,B423,"f",FALSE)</f>
        <v>42948</v>
      </c>
      <c r="I423" s="153">
        <f>_xll.qlInterestRateIndexValueDate(Index1M,$H423)</f>
        <v>42950</v>
      </c>
      <c r="J423" s="158">
        <f>IFERROR(_xll.qlIndexFixing(Index1M,$H423,TRUE,_xll.ohTrigger(RecalcTrigger,Trigger1M)),NA())</f>
        <v>-2.1960065078961699E-3</v>
      </c>
      <c r="K423" s="44">
        <f>IFERROR(_xll.qlIndexFixing(Index3M,H423,TRUE,_xll.ohTrigger(RecalcTrigger,Trigger3M)),NA())</f>
        <v>-8.197827118903929E-4</v>
      </c>
      <c r="L423" s="44">
        <f>IFERROR(_xll.qlIndexFixing(Index6M,$H423,TRUE,_xll.ohTrigger(RecalcTrigger,Trigger6M)),NA())</f>
        <v>9.5775495620106332E-4</v>
      </c>
      <c r="M423" s="158">
        <f>IFERROR(_xll.qlIndexFixing(ONIndex1M,I423,TRUE,_xll.ohTrigger(RecalcTrigger,Trigger1M)),NA())</f>
        <v>-2.3371148700324085E-3</v>
      </c>
      <c r="N423" s="44">
        <f>IFERROR(_xll.qlIndexFixing(ONIndex3M,I423,TRUE,_xll.ohTrigger(RecalcTrigger,Trigger3M)),NA())</f>
        <v>-1.3143438918028494E-3</v>
      </c>
      <c r="O423" s="159">
        <f>IFERROR(_xll.qlIndexFixing(ONIndex6M,I423,TRUE,_xll.ohTrigger(RecalcTrigger,Trigger6M)),NA())</f>
        <v>-2.3397115421097681E-4</v>
      </c>
    </row>
    <row r="424" spans="2:15" x14ac:dyDescent="0.2">
      <c r="B424" s="39" t="s">
        <v>17</v>
      </c>
      <c r="D424" s="42">
        <f>_xll.qlCalendarAdvance(Calendar,$D423,B424,"f",FALSE)</f>
        <v>42950</v>
      </c>
      <c r="E424" s="153">
        <f>_xll.qlInterestRateIndexValueDate(IndexON,D424)</f>
        <v>42951</v>
      </c>
      <c r="F424" s="168">
        <f>IFERROR(_xll.qlIndexFixing(IndexON,D424,TRUE,_xll.ohTrigger(RecalcTrigger,TriggerON)),NA())</f>
        <v>-2.1607533648726474E-3</v>
      </c>
      <c r="H424" s="42">
        <f>_xll.qlCalendarAdvance(Calendar,$H423,B424,"f",FALSE)</f>
        <v>42949</v>
      </c>
      <c r="I424" s="153">
        <f>_xll.qlInterestRateIndexValueDate(Index1M,$H424)</f>
        <v>42951</v>
      </c>
      <c r="J424" s="158">
        <f>IFERROR(_xll.qlIndexFixing(Index1M,$H424,TRUE,_xll.ohTrigger(RecalcTrigger,Trigger1M)),NA())</f>
        <v>-2.1899235786990066E-3</v>
      </c>
      <c r="K424" s="44">
        <f>IFERROR(_xll.qlIndexFixing(Index3M,H424,TRUE,_xll.ohTrigger(RecalcTrigger,Trigger3M)),NA())</f>
        <v>-7.9408585768043485E-4</v>
      </c>
      <c r="L424" s="44">
        <f>IFERROR(_xll.qlIndexFixing(Index6M,$H424,TRUE,_xll.ohTrigger(RecalcTrigger,Trigger6M)),NA())</f>
        <v>9.6446285985185879E-4</v>
      </c>
      <c r="M424" s="158">
        <f>IFERROR(_xll.qlIndexFixing(ONIndex1M,I424,TRUE,_xll.ohTrigger(RecalcTrigger,Trigger1M)),NA())</f>
        <v>-2.3250769873817134E-3</v>
      </c>
      <c r="N424" s="44">
        <f>IFERROR(_xll.qlIndexFixing(ONIndex3M,I424,TRUE,_xll.ohTrigger(RecalcTrigger,Trigger3M)),NA())</f>
        <v>-1.3037086511547002E-3</v>
      </c>
      <c r="O424" s="159">
        <f>IFERROR(_xll.qlIndexFixing(ONIndex6M,I424,TRUE,_xll.ohTrigger(RecalcTrigger,Trigger6M)),NA())</f>
        <v>-2.2164718828321384E-4</v>
      </c>
    </row>
    <row r="425" spans="2:15" x14ac:dyDescent="0.2">
      <c r="B425" s="39" t="s">
        <v>17</v>
      </c>
      <c r="D425" s="42">
        <f>_xll.qlCalendarAdvance(Calendar,$D424,B425,"f",FALSE)</f>
        <v>42951</v>
      </c>
      <c r="E425" s="153">
        <f>_xll.qlInterestRateIndexValueDate(IndexON,D425)</f>
        <v>42954</v>
      </c>
      <c r="F425" s="168">
        <f>IFERROR(_xll.qlIndexFixing(IndexON,D425,TRUE,_xll.ohTrigger(RecalcTrigger,TriggerON)),NA())</f>
        <v>-2.1378091871149252E-3</v>
      </c>
      <c r="H425" s="42">
        <f>_xll.qlCalendarAdvance(Calendar,$H424,B425,"f",FALSE)</f>
        <v>42950</v>
      </c>
      <c r="I425" s="153">
        <f>_xll.qlInterestRateIndexValueDate(Index1M,$H425)</f>
        <v>42954</v>
      </c>
      <c r="J425" s="158">
        <f>IFERROR(_xll.qlIndexFixing(Index1M,$H425,TRUE,_xll.ohTrigger(RecalcTrigger,Trigger1M)),NA())</f>
        <v>-2.1528832583719579E-3</v>
      </c>
      <c r="K425" s="44">
        <f>IFERROR(_xll.qlIndexFixing(Index3M,H425,TRUE,_xll.ohTrigger(RecalcTrigger,Trigger3M)),NA())</f>
        <v>-7.6959417005531192E-4</v>
      </c>
      <c r="L425" s="44">
        <f>IFERROR(_xll.qlIndexFixing(Index6M,$H425,TRUE,_xll.ohTrigger(RecalcTrigger,Trigger6M)),NA())</f>
        <v>9.9892001538785997E-4</v>
      </c>
      <c r="M425" s="158">
        <f>IFERROR(_xll.qlIndexFixing(ONIndex1M,I425,TRUE,_xll.ohTrigger(RecalcTrigger,Trigger1M)),NA())</f>
        <v>-2.3130151719552572E-3</v>
      </c>
      <c r="N425" s="44">
        <f>IFERROR(_xll.qlIndexFixing(ONIndex3M,I425,TRUE,_xll.ohTrigger(RecalcTrigger,Trigger3M)),NA())</f>
        <v>-1.2930288892798458E-3</v>
      </c>
      <c r="O425" s="159">
        <f>IFERROR(_xll.qlIndexFixing(ONIndex6M,I425,TRUE,_xll.ohTrigger(RecalcTrigger,Trigger6M)),NA())</f>
        <v>-2.0930321296130927E-4</v>
      </c>
    </row>
    <row r="426" spans="2:15" x14ac:dyDescent="0.2">
      <c r="B426" s="39" t="s">
        <v>17</v>
      </c>
      <c r="D426" s="42">
        <f>_xll.qlCalendarAdvance(Calendar,$D425,B426,"f",FALSE)</f>
        <v>42954</v>
      </c>
      <c r="E426" s="153">
        <f>_xll.qlInterestRateIndexValueDate(IndexON,D426)</f>
        <v>42955</v>
      </c>
      <c r="F426" s="168">
        <f>IFERROR(_xll.qlIndexFixing(IndexON,D426,TRUE,_xll.ohTrigger(RecalcTrigger,TriggerON)),NA())</f>
        <v>-2.1263138295291029E-3</v>
      </c>
      <c r="H426" s="42">
        <f>_xll.qlCalendarAdvance(Calendar,$H425,B426,"f",FALSE)</f>
        <v>42951</v>
      </c>
      <c r="I426" s="153">
        <f>_xll.qlInterestRateIndexValueDate(Index1M,$H426)</f>
        <v>42955</v>
      </c>
      <c r="J426" s="158">
        <f>IFERROR(_xll.qlIndexFixing(Index1M,$H426,TRUE,_xll.ohTrigger(RecalcTrigger,Trigger1M)),NA())</f>
        <v>-2.1404886025837783E-3</v>
      </c>
      <c r="K426" s="44">
        <f>IFERROR(_xll.qlIndexFixing(Index3M,H426,TRUE,_xll.ohTrigger(RecalcTrigger,Trigger3M)),NA())</f>
        <v>-7.5693565292037687E-4</v>
      </c>
      <c r="L426" s="44">
        <f>IFERROR(_xll.qlIndexFixing(Index6M,$H426,TRUE,_xll.ohTrigger(RecalcTrigger,Trigger6M)),NA())</f>
        <v>1.0128098725449143E-3</v>
      </c>
      <c r="M426" s="158">
        <f>IFERROR(_xll.qlIndexFixing(ONIndex1M,I426,TRUE,_xll.ohTrigger(RecalcTrigger,Trigger1M)),NA())</f>
        <v>-2.3009294239928479E-3</v>
      </c>
      <c r="N426" s="44">
        <f>IFERROR(_xll.qlIndexFixing(ONIndex3M,I426,TRUE,_xll.ohTrigger(RecalcTrigger,Trigger3M)),NA())</f>
        <v>-1.2823046062981902E-3</v>
      </c>
      <c r="O426" s="159">
        <f>IFERROR(_xll.qlIndexFixing(ONIndex6M,I426,TRUE,_xll.ohTrigger(RecalcTrigger,Trigger6M)),NA())</f>
        <v>-1.9693922824526311E-4</v>
      </c>
    </row>
    <row r="427" spans="2:15" x14ac:dyDescent="0.2">
      <c r="B427" s="39" t="s">
        <v>17</v>
      </c>
      <c r="D427" s="42">
        <f>_xll.qlCalendarAdvance(Calendar,$D426,B427,"f",FALSE)</f>
        <v>42955</v>
      </c>
      <c r="E427" s="153">
        <f>_xll.qlInterestRateIndexValueDate(IndexON,D427)</f>
        <v>42956</v>
      </c>
      <c r="F427" s="168">
        <f>IFERROR(_xll.qlIndexFixing(IndexON,D427,TRUE,_xll.ohTrigger(RecalcTrigger,TriggerON)),NA())</f>
        <v>-2.1148084015187862E-3</v>
      </c>
      <c r="H427" s="42">
        <f>_xll.qlCalendarAdvance(Calendar,$H426,B427,"f",FALSE)</f>
        <v>42954</v>
      </c>
      <c r="I427" s="153">
        <f>_xll.qlInterestRateIndexValueDate(Index1M,$H427)</f>
        <v>42956</v>
      </c>
      <c r="J427" s="158">
        <f>IFERROR(_xll.qlIndexFixing(Index1M,$H427,TRUE,_xll.ohTrigger(RecalcTrigger,Trigger1M)),NA())</f>
        <v>-2.1154874183300491E-3</v>
      </c>
      <c r="K427" s="44">
        <f>IFERROR(_xll.qlIndexFixing(Index3M,H427,TRUE,_xll.ohTrigger(RecalcTrigger,Trigger3M)),NA())</f>
        <v>-7.4423258225240498E-4</v>
      </c>
      <c r="L427" s="44">
        <f>IFERROR(_xll.qlIndexFixing(Index6M,$H427,TRUE,_xll.ohTrigger(RecalcTrigger,Trigger6M)),NA())</f>
        <v>1.0267118418306599E-3</v>
      </c>
      <c r="M427" s="158">
        <f>IFERROR(_xll.qlIndexFixing(ONIndex1M,I427,TRUE,_xll.ohTrigger(RecalcTrigger,Trigger1M)),NA())</f>
        <v>-2.276663754332553E-3</v>
      </c>
      <c r="N427" s="44">
        <f>IFERROR(_xll.qlIndexFixing(ONIndex3M,I427,TRUE,_xll.ohTrigger(RecalcTrigger,Trigger3M)),NA())</f>
        <v>-1.2607032213773905E-3</v>
      </c>
      <c r="O427" s="159">
        <f>IFERROR(_xll.qlIndexFixing(ONIndex6M,I427,TRUE,_xll.ohTrigger(RecalcTrigger,Trigger6M)),NA())</f>
        <v>-1.7214447835200986E-4</v>
      </c>
    </row>
    <row r="428" spans="2:15" x14ac:dyDescent="0.2">
      <c r="B428" s="39" t="s">
        <v>17</v>
      </c>
      <c r="D428" s="42">
        <f>_xll.qlCalendarAdvance(Calendar,$D427,B428,"f",FALSE)</f>
        <v>42956</v>
      </c>
      <c r="E428" s="153">
        <f>_xll.qlInterestRateIndexValueDate(IndexON,D428)</f>
        <v>42957</v>
      </c>
      <c r="F428" s="168">
        <f>IFERROR(_xll.qlIndexFixing(IndexON,D428,TRUE,_xll.ohTrigger(RecalcTrigger,TriggerON)),NA())</f>
        <v>-2.1032929030839753E-3</v>
      </c>
      <c r="H428" s="42">
        <f>_xll.qlCalendarAdvance(Calendar,$H427,B428,"f",FALSE)</f>
        <v>42955</v>
      </c>
      <c r="I428" s="153">
        <f>_xll.qlInterestRateIndexValueDate(Index1M,$H428)</f>
        <v>42957</v>
      </c>
      <c r="J428" s="158">
        <f>IFERROR(_xll.qlIndexFixing(Index1M,$H428,TRUE,_xll.ohTrigger(RecalcTrigger,Trigger1M)),NA())</f>
        <v>-2.1093282285533643E-3</v>
      </c>
      <c r="K428" s="44">
        <f>IFERROR(_xll.qlIndexFixing(Index3M,H428,TRUE,_xll.ohTrigger(RecalcTrigger,Trigger3M)),NA())</f>
        <v>-7.3148495761913342E-4</v>
      </c>
      <c r="L428" s="44">
        <f>IFERROR(_xll.qlIndexFixing(Index6M,$H428,TRUE,_xll.ohTrigger(RecalcTrigger,Trigger6M)),NA())</f>
        <v>1.0549479677862503E-3</v>
      </c>
      <c r="M428" s="158">
        <f>IFERROR(_xll.qlIndexFixing(ONIndex1M,I428,TRUE,_xll.ohTrigger(RecalcTrigger,Trigger1M)),NA())</f>
        <v>-2.2523471045854393E-3</v>
      </c>
      <c r="N428" s="44">
        <f>IFERROR(_xll.qlIndexFixing(ONIndex3M,I428,TRUE,_xll.ohTrigger(RecalcTrigger,Trigger3M)),NA())</f>
        <v>-1.2389622620245788E-3</v>
      </c>
      <c r="O428" s="159">
        <f>IFERROR(_xll.qlIndexFixing(ONIndex6M,I428,TRUE,_xll.ohTrigger(RecalcTrigger,Trigger6M)),NA())</f>
        <v>-1.4728319476020602E-4</v>
      </c>
    </row>
    <row r="429" spans="2:15" x14ac:dyDescent="0.2">
      <c r="B429" s="39" t="s">
        <v>17</v>
      </c>
      <c r="D429" s="42">
        <f>_xll.qlCalendarAdvance(Calendar,$D428,B429,"f",FALSE)</f>
        <v>42957</v>
      </c>
      <c r="E429" s="153">
        <f>_xll.qlInterestRateIndexValueDate(IndexON,D429)</f>
        <v>42958</v>
      </c>
      <c r="F429" s="168">
        <f>IFERROR(_xll.qlIndexFixing(IndexON,D429,TRUE,_xll.ohTrigger(RecalcTrigger,TriggerON)),NA())</f>
        <v>-2.0802163175748234E-3</v>
      </c>
      <c r="H429" s="42">
        <f>_xll.qlCalendarAdvance(Calendar,$H428,B429,"f",FALSE)</f>
        <v>42956</v>
      </c>
      <c r="I429" s="153">
        <f>_xll.qlInterestRateIndexValueDate(Index1M,$H429)</f>
        <v>42958</v>
      </c>
      <c r="J429" s="158">
        <f>IFERROR(_xll.qlIndexFixing(Index1M,$H429,TRUE,_xll.ohTrigger(RecalcTrigger,Trigger1M)),NA())</f>
        <v>-2.103160987120661E-3</v>
      </c>
      <c r="K429" s="44">
        <f>IFERROR(_xll.qlIndexFixing(Index3M,H429,TRUE,_xll.ohTrigger(RecalcTrigger,Trigger3M)),NA())</f>
        <v>-7.0516471160935693E-4</v>
      </c>
      <c r="L429" s="44">
        <f>IFERROR(_xll.qlIndexFixing(Index6M,$H429,TRUE,_xll.ohTrigger(RecalcTrigger,Trigger6M)),NA())</f>
        <v>1.0617155064178167E-3</v>
      </c>
      <c r="M429" s="158">
        <f>IFERROR(_xll.qlIndexFixing(ONIndex1M,I429,TRUE,_xll.ohTrigger(RecalcTrigger,Trigger1M)),NA())</f>
        <v>-2.2401416930240003E-3</v>
      </c>
      <c r="N429" s="44">
        <f>IFERROR(_xll.qlIndexFixing(ONIndex3M,I429,TRUE,_xll.ohTrigger(RecalcTrigger,Trigger3M)),NA())</f>
        <v>-1.2280153730293009E-3</v>
      </c>
      <c r="O429" s="159">
        <f>IFERROR(_xll.qlIndexFixing(ONIndex6M,I429,TRUE,_xll.ohTrigger(RecalcTrigger,Trigger6M)),NA())</f>
        <v>-1.3481916287361173E-4</v>
      </c>
    </row>
    <row r="430" spans="2:15" x14ac:dyDescent="0.2">
      <c r="B430" s="39" t="s">
        <v>17</v>
      </c>
      <c r="D430" s="42">
        <f>_xll.qlCalendarAdvance(Calendar,$D429,B430,"f",FALSE)</f>
        <v>42958</v>
      </c>
      <c r="E430" s="153">
        <f>_xll.qlInterestRateIndexValueDate(IndexON,D430)</f>
        <v>42961</v>
      </c>
      <c r="F430" s="168">
        <f>IFERROR(_xll.qlIndexFixing(IndexON,D430,TRUE,_xll.ohTrigger(RecalcTrigger,TriggerON)),NA())</f>
        <v>-2.057130204300428E-3</v>
      </c>
      <c r="H430" s="42">
        <f>_xll.qlCalendarAdvance(Calendar,$H429,B430,"f",FALSE)</f>
        <v>42957</v>
      </c>
      <c r="I430" s="153">
        <f>_xll.qlInterestRateIndexValueDate(Index1M,$H430)</f>
        <v>42961</v>
      </c>
      <c r="J430" s="158">
        <f>IFERROR(_xll.qlIndexFixing(Index1M,$H430,TRUE,_xll.ohTrigger(RecalcTrigger,Trigger1M)),NA())</f>
        <v>-2.0656178978883943E-3</v>
      </c>
      <c r="K430" s="44">
        <f>IFERROR(_xll.qlIndexFixing(Index3M,H430,TRUE,_xll.ohTrigger(RecalcTrigger,Trigger3M)),NA())</f>
        <v>-6.800489106900435E-4</v>
      </c>
      <c r="L430" s="44">
        <f>IFERROR(_xll.qlIndexFixing(Index6M,$H430,TRUE,_xll.ohTrigger(RecalcTrigger,Trigger6M)),NA())</f>
        <v>1.0963993180663381E-3</v>
      </c>
      <c r="M430" s="158">
        <f>IFERROR(_xll.qlIndexFixing(ONIndex1M,I430,TRUE,_xll.ohTrigger(RecalcTrigger,Trigger1M)),NA())</f>
        <v>-2.2279123486468322E-3</v>
      </c>
      <c r="N430" s="44">
        <f>IFERROR(_xll.qlIndexFixing(ONIndex3M,I430,TRUE,_xll.ohTrigger(RecalcTrigger,Trigger3M)),NA())</f>
        <v>-1.2170239626474455E-3</v>
      </c>
      <c r="O430" s="159">
        <f>IFERROR(_xll.qlIndexFixing(ONIndex6M,I430,TRUE,_xll.ohTrigger(RecalcTrigger,Trigger6M)),NA())</f>
        <v>-1.2233512147297176E-4</v>
      </c>
    </row>
    <row r="431" spans="2:15" x14ac:dyDescent="0.2">
      <c r="B431" s="39" t="s">
        <v>17</v>
      </c>
      <c r="D431" s="42">
        <f>_xll.qlCalendarAdvance(Calendar,$D430,B431,"f",FALSE)</f>
        <v>42961</v>
      </c>
      <c r="E431" s="153">
        <f>_xll.qlInterestRateIndexValueDate(IndexON,D431)</f>
        <v>42962</v>
      </c>
      <c r="F431" s="168">
        <f>IFERROR(_xll.qlIndexFixing(IndexON,D431,TRUE,_xll.ohTrigger(RecalcTrigger,TriggerON)),NA())</f>
        <v>-2.0455643535033374E-3</v>
      </c>
      <c r="H431" s="42">
        <f>_xll.qlCalendarAdvance(Calendar,$H430,B431,"f",FALSE)</f>
        <v>42958</v>
      </c>
      <c r="I431" s="153">
        <f>_xll.qlInterestRateIndexValueDate(Index1M,$H431)</f>
        <v>42962</v>
      </c>
      <c r="J431" s="158">
        <f>IFERROR(_xll.qlIndexFixing(Index1M,$H431,TRUE,_xll.ohTrigger(RecalcTrigger,Trigger1M)),NA())</f>
        <v>-2.0530556513885835E-3</v>
      </c>
      <c r="K431" s="44">
        <f>IFERROR(_xll.qlIndexFixing(Index3M,H431,TRUE,_xll.ohTrigger(RecalcTrigger,Trigger3M)),NA())</f>
        <v>-6.670785096655245E-4</v>
      </c>
      <c r="L431" s="44">
        <f>IFERROR(_xll.qlIndexFixing(Index6M,$H431,TRUE,_xll.ohTrigger(RecalcTrigger,Trigger6M)),NA())</f>
        <v>1.1103715288030003E-3</v>
      </c>
      <c r="M431" s="158">
        <f>IFERROR(_xll.qlIndexFixing(ONIndex1M,I431,TRUE,_xll.ohTrigger(RecalcTrigger,Trigger1M)),NA())</f>
        <v>-2.2156590716138069E-3</v>
      </c>
      <c r="N431" s="44">
        <f>IFERROR(_xll.qlIndexFixing(ONIndex3M,I431,TRUE,_xll.ohTrigger(RecalcTrigger,Trigger3M)),NA())</f>
        <v>-1.205988031198757E-3</v>
      </c>
      <c r="O431" s="159">
        <f>IFERROR(_xll.qlIndexFixing(ONIndex6M,I431,TRUE,_xll.ohTrigger(RecalcTrigger,Trigger6M)),NA())</f>
        <v>-1.0983107071815823E-4</v>
      </c>
    </row>
    <row r="432" spans="2:15" x14ac:dyDescent="0.2">
      <c r="B432" s="39" t="s">
        <v>17</v>
      </c>
      <c r="D432" s="42">
        <f>_xll.qlCalendarAdvance(Calendar,$D431,B432,"f",FALSE)</f>
        <v>42962</v>
      </c>
      <c r="E432" s="153">
        <f>_xll.qlInterestRateIndexValueDate(IndexON,D432)</f>
        <v>42963</v>
      </c>
      <c r="F432" s="168">
        <f>IFERROR(_xll.qlIndexFixing(IndexON,D432,TRUE,_xll.ohTrigger(RecalcTrigger,TriggerON)),NA())</f>
        <v>-2.0339884321218804E-3</v>
      </c>
      <c r="H432" s="42">
        <f>_xll.qlCalendarAdvance(Calendar,$H431,B432,"f",FALSE)</f>
        <v>42961</v>
      </c>
      <c r="I432" s="153">
        <f>_xll.qlInterestRateIndexValueDate(Index1M,$H432)</f>
        <v>42963</v>
      </c>
      <c r="J432" s="158">
        <f>IFERROR(_xll.qlIndexFixing(Index1M,$H432,TRUE,_xll.ohTrigger(RecalcTrigger,Trigger1M)),NA())</f>
        <v>-2.0277202933284178E-3</v>
      </c>
      <c r="K432" s="44">
        <f>IFERROR(_xll.qlIndexFixing(Index3M,H432,TRUE,_xll.ohTrigger(RecalcTrigger,Trigger3M)),NA())</f>
        <v>-6.5406355203998802E-4</v>
      </c>
      <c r="L432" s="44">
        <f>IFERROR(_xll.qlIndexFixing(Index6M,$H432,TRUE,_xll.ohTrigger(RecalcTrigger,Trigger6M)),NA())</f>
        <v>1.124355041198402E-3</v>
      </c>
      <c r="M432" s="158">
        <f>IFERROR(_xll.qlIndexFixing(ONIndex1M,I432,TRUE,_xll.ohTrigger(RecalcTrigger,Trigger1M)),NA())</f>
        <v>-2.1910594063090372E-3</v>
      </c>
      <c r="N432" s="44">
        <f>IFERROR(_xll.qlIndexFixing(ONIndex3M,I432,TRUE,_xll.ohTrigger(RecalcTrigger,Trigger3M)),NA())</f>
        <v>-1.1837638715128662E-3</v>
      </c>
      <c r="O432" s="159">
        <f>IFERROR(_xll.qlIndexFixing(ONIndex6M,I432,TRUE,_xll.ohTrigger(RecalcTrigger,Trigger6M)),NA())</f>
        <v>-8.4756251084172618E-5</v>
      </c>
    </row>
    <row r="433" spans="2:15" x14ac:dyDescent="0.2">
      <c r="B433" s="39" t="s">
        <v>17</v>
      </c>
      <c r="D433" s="42">
        <f>_xll.qlCalendarAdvance(Calendar,$D432,B433,"f",FALSE)</f>
        <v>42963</v>
      </c>
      <c r="E433" s="153">
        <f>_xll.qlInterestRateIndexValueDate(IndexON,D433)</f>
        <v>42964</v>
      </c>
      <c r="F433" s="168">
        <f>IFERROR(_xll.qlIndexFixing(IndexON,D433,TRUE,_xll.ohTrigger(RecalcTrigger,TriggerON)),NA())</f>
        <v>-2.0224024403159291E-3</v>
      </c>
      <c r="H433" s="42">
        <f>_xll.qlCalendarAdvance(Calendar,$H432,B433,"f",FALSE)</f>
        <v>42962</v>
      </c>
      <c r="I433" s="153">
        <f>_xll.qlInterestRateIndexValueDate(Index1M,$H433)</f>
        <v>42964</v>
      </c>
      <c r="J433" s="158">
        <f>IFERROR(_xll.qlIndexFixing(Index1M,$H433,TRUE,_xll.ohTrigger(RecalcTrigger,Trigger1M)),NA())</f>
        <v>-2.0214768018038398E-3</v>
      </c>
      <c r="K433" s="44">
        <f>IFERROR(_xll.qlIndexFixing(Index3M,H433,TRUE,_xll.ohTrigger(RecalcTrigger,Trigger3M)),NA())</f>
        <v>-6.4100403736987589E-4</v>
      </c>
      <c r="L433" s="44">
        <f>IFERROR(_xll.qlIndexFixing(Index6M,$H433,TRUE,_xll.ohTrigger(RecalcTrigger,Trigger6M)),NA())</f>
        <v>1.1527162841619106E-3</v>
      </c>
      <c r="M433" s="158">
        <f>IFERROR(_xll.qlIndexFixing(ONIndex1M,I433,TRUE,_xll.ohTrigger(RecalcTrigger,Trigger1M)),NA())</f>
        <v>-2.1664066360838063E-3</v>
      </c>
      <c r="N433" s="44">
        <f>IFERROR(_xll.qlIndexFixing(ONIndex3M,I433,TRUE,_xll.ohTrigger(RecalcTrigger,Trigger3M)),NA())</f>
        <v>-1.1613990925773976E-3</v>
      </c>
      <c r="O433" s="159">
        <f>IFERROR(_xll.qlIndexFixing(ONIndex6M,I433,TRUE,_xll.ohTrigger(RecalcTrigger,Trigger6M)),NA())</f>
        <v>-5.961477295812756E-5</v>
      </c>
    </row>
    <row r="434" spans="2:15" x14ac:dyDescent="0.2">
      <c r="B434" s="39" t="s">
        <v>17</v>
      </c>
      <c r="D434" s="42">
        <f>_xll.qlCalendarAdvance(Calendar,$D433,B434,"f",FALSE)</f>
        <v>42964</v>
      </c>
      <c r="E434" s="153">
        <f>_xll.qlInterestRateIndexValueDate(IndexON,D434)</f>
        <v>42965</v>
      </c>
      <c r="F434" s="168">
        <f>IFERROR(_xll.qlIndexFixing(IndexON,D434,TRUE,_xll.ohTrigger(RecalcTrigger,TriggerON)),NA())</f>
        <v>-1.9991857863033147E-3</v>
      </c>
      <c r="H434" s="42">
        <f>_xll.qlCalendarAdvance(Calendar,$H433,B434,"f",FALSE)</f>
        <v>42963</v>
      </c>
      <c r="I434" s="153">
        <f>_xll.qlInterestRateIndexValueDate(Index1M,$H434)</f>
        <v>42965</v>
      </c>
      <c r="J434" s="158">
        <f>IFERROR(_xll.qlIndexFixing(Index1M,$H434,TRUE,_xll.ohTrigger(RecalcTrigger,Trigger1M)),NA())</f>
        <v>-2.0152252605389817E-3</v>
      </c>
      <c r="K434" s="44">
        <f>IFERROR(_xll.qlIndexFixing(Index3M,H434,TRUE,_xll.ohTrigger(RecalcTrigger,Trigger3M)),NA())</f>
        <v>-6.140603198234256E-4</v>
      </c>
      <c r="L434" s="44">
        <f>IFERROR(_xll.qlIndexFixing(Index6M,$H434,TRUE,_xll.ohTrigger(RecalcTrigger,Trigger6M)),NA())</f>
        <v>1.1595412182188241E-3</v>
      </c>
      <c r="M434" s="158">
        <f>IFERROR(_xll.qlIndexFixing(ONIndex1M,I434,TRUE,_xll.ohTrigger(RecalcTrigger,Trigger1M)),NA())</f>
        <v>-2.1540336954117834E-3</v>
      </c>
      <c r="N434" s="44">
        <f>IFERROR(_xll.qlIndexFixing(ONIndex3M,I434,TRUE,_xll.ohTrigger(RecalcTrigger,Trigger3M)),NA())</f>
        <v>-1.1501405547953425E-3</v>
      </c>
      <c r="O434" s="159">
        <f>IFERROR(_xll.qlIndexFixing(ONIndex6M,I434,TRUE,_xll.ohTrigger(RecalcTrigger,Trigger6M)),NA())</f>
        <v>-4.7010674872893787E-5</v>
      </c>
    </row>
    <row r="435" spans="2:15" x14ac:dyDescent="0.2">
      <c r="B435" s="39" t="s">
        <v>17</v>
      </c>
      <c r="D435" s="42">
        <f>_xll.qlCalendarAdvance(Calendar,$D434,B435,"f",FALSE)</f>
        <v>42965</v>
      </c>
      <c r="E435" s="153">
        <f>_xll.qlInterestRateIndexValueDate(IndexON,D435)</f>
        <v>42968</v>
      </c>
      <c r="F435" s="168">
        <f>IFERROR(_xll.qlIndexFixing(IndexON,D435,TRUE,_xll.ohTrigger(RecalcTrigger,TriggerON)),NA())</f>
        <v>-1.9759577682076923E-3</v>
      </c>
      <c r="H435" s="42">
        <f>_xll.qlCalendarAdvance(Calendar,$H434,B435,"f",FALSE)</f>
        <v>42964</v>
      </c>
      <c r="I435" s="153">
        <f>_xll.qlInterestRateIndexValueDate(Index1M,$H435)</f>
        <v>42968</v>
      </c>
      <c r="J435" s="158">
        <f>IFERROR(_xll.qlIndexFixing(Index1M,$H435,TRUE,_xll.ohTrigger(RecalcTrigger,Trigger1M)),NA())</f>
        <v>-1.9771793910235013E-3</v>
      </c>
      <c r="K435" s="44">
        <f>IFERROR(_xll.qlIndexFixing(Index3M,H435,TRUE,_xll.ohTrigger(RecalcTrigger,Trigger3M)),NA())</f>
        <v>-5.8832039929517638E-4</v>
      </c>
      <c r="L435" s="44">
        <f>IFERROR(_xll.qlIndexFixing(Index6M,$H435,TRUE,_xll.ohTrigger(RecalcTrigger,Trigger6M)),NA())</f>
        <v>1.1944380751545717E-3</v>
      </c>
      <c r="M435" s="158">
        <f>IFERROR(_xll.qlIndexFixing(ONIndex1M,I435,TRUE,_xll.ohTrigger(RecalcTrigger,Trigger1M)),NA())</f>
        <v>-2.1416368219240312E-3</v>
      </c>
      <c r="N435" s="44">
        <f>IFERROR(_xll.qlIndexFixing(ONIndex3M,I435,TRUE,_xll.ohTrigger(RecalcTrigger,Trigger3M)),NA())</f>
        <v>-1.1388374957865821E-3</v>
      </c>
      <c r="O435" s="159">
        <f>IFERROR(_xll.qlIndexFixing(ONIndex6M,I435,TRUE,_xll.ohTrigger(RecalcTrigger,Trigger6M)),NA())</f>
        <v>-3.4386567433486448E-5</v>
      </c>
    </row>
    <row r="436" spans="2:15" x14ac:dyDescent="0.2">
      <c r="B436" s="39" t="s">
        <v>17</v>
      </c>
      <c r="D436" s="42">
        <f>_xll.qlCalendarAdvance(Calendar,$D435,B436,"f",FALSE)</f>
        <v>42968</v>
      </c>
      <c r="E436" s="153">
        <f>_xll.qlInterestRateIndexValueDate(IndexON,D436)</f>
        <v>42969</v>
      </c>
      <c r="F436" s="168">
        <f>IFERROR(_xll.qlIndexFixing(IndexON,D436,TRUE,_xll.ohTrigger(RecalcTrigger,TriggerON)),NA())</f>
        <v>-1.9643214237996531E-3</v>
      </c>
      <c r="H436" s="42">
        <f>_xll.qlCalendarAdvance(Calendar,$H435,B436,"f",FALSE)</f>
        <v>42965</v>
      </c>
      <c r="I436" s="153">
        <f>_xll.qlInterestRateIndexValueDate(Index1M,$H436)</f>
        <v>42969</v>
      </c>
      <c r="J436" s="158">
        <f>IFERROR(_xll.qlIndexFixing(Index1M,$H436,TRUE,_xll.ohTrigger(RecalcTrigger,Trigger1M)),NA())</f>
        <v>-1.9644495500047827E-3</v>
      </c>
      <c r="K436" s="44">
        <f>IFERROR(_xll.qlIndexFixing(Index3M,H436,TRUE,_xll.ohTrigger(RecalcTrigger,Trigger3M)),NA())</f>
        <v>-5.7503809267930265E-4</v>
      </c>
      <c r="L436" s="44">
        <f>IFERROR(_xll.qlIndexFixing(Index6M,$H436,TRUE,_xll.ohTrigger(RecalcTrigger,Trigger6M)),NA())</f>
        <v>1.2084869657176354E-3</v>
      </c>
      <c r="M436" s="158">
        <f>IFERROR(_xll.qlIndexFixing(ONIndex1M,I436,TRUE,_xll.ohTrigger(RecalcTrigger,Trigger1M)),NA())</f>
        <v>-2.1292160157404538E-3</v>
      </c>
      <c r="N436" s="44">
        <f>IFERROR(_xll.qlIndexFixing(ONIndex3M,I436,TRUE,_xll.ohTrigger(RecalcTrigger,Trigger3M)),NA())</f>
        <v>-1.1274899155910845E-3</v>
      </c>
      <c r="O436" s="159">
        <f>IFERROR(_xll.qlIndexFixing(ONIndex6M,I436,TRUE,_xll.ohTrigger(RecalcTrigger,Trigger6M)),NA())</f>
        <v>-2.1742450440065397E-5</v>
      </c>
    </row>
    <row r="437" spans="2:15" x14ac:dyDescent="0.2">
      <c r="B437" s="39" t="s">
        <v>17</v>
      </c>
      <c r="D437" s="42">
        <f>_xll.qlCalendarAdvance(Calendar,$D436,B437,"f",FALSE)</f>
        <v>42969</v>
      </c>
      <c r="E437" s="153">
        <f>_xll.qlInterestRateIndexValueDate(IndexON,D437)</f>
        <v>42970</v>
      </c>
      <c r="F437" s="168">
        <f>IFERROR(_xll.qlIndexFixing(IndexON,D437,TRUE,_xll.ohTrigger(RecalcTrigger,TriggerON)),NA())</f>
        <v>-1.9526750091669598E-3</v>
      </c>
      <c r="H437" s="42">
        <f>_xll.qlCalendarAdvance(Calendar,$H436,B437,"f",FALSE)</f>
        <v>42968</v>
      </c>
      <c r="I437" s="153">
        <f>_xll.qlInterestRateIndexValueDate(Index1M,$H437)</f>
        <v>42970</v>
      </c>
      <c r="J437" s="158">
        <f>IFERROR(_xll.qlIndexFixing(Index1M,$H437,TRUE,_xll.ohTrigger(RecalcTrigger,Trigger1M)),NA())</f>
        <v>-1.938779980324283E-3</v>
      </c>
      <c r="K437" s="44">
        <f>IFERROR(_xll.qlIndexFixing(Index3M,H437,TRUE,_xll.ohTrigger(RecalcTrigger,Trigger3M)),NA())</f>
        <v>-5.6171122632101131E-4</v>
      </c>
      <c r="L437" s="44">
        <f>IFERROR(_xll.qlIndexFixing(Index6M,$H437,TRUE,_xll.ohTrigger(RecalcTrigger,Trigger6M)),NA())</f>
        <v>1.222546347315262E-3</v>
      </c>
      <c r="M437" s="158">
        <f>IFERROR(_xll.qlIndexFixing(ONIndex1M,I437,TRUE,_xll.ohTrigger(RecalcTrigger,Trigger1M)),NA())</f>
        <v>-2.1042823275729816E-3</v>
      </c>
      <c r="N437" s="44">
        <f>IFERROR(_xll.qlIndexFixing(ONIndex3M,I437,TRUE,_xll.ohTrigger(RecalcTrigger,Trigger3M)),NA())</f>
        <v>-1.104642961329283E-3</v>
      </c>
      <c r="O437" s="159">
        <f>IFERROR(_xll.qlIndexFixing(ONIndex6M,I437,TRUE,_xll.ohTrigger(RecalcTrigger,Trigger6M)),NA())</f>
        <v>3.6124815672167188E-6</v>
      </c>
    </row>
    <row r="438" spans="2:15" x14ac:dyDescent="0.2">
      <c r="B438" s="39" t="s">
        <v>17</v>
      </c>
      <c r="D438" s="42">
        <f>_xll.qlCalendarAdvance(Calendar,$D437,B438,"f",FALSE)</f>
        <v>42970</v>
      </c>
      <c r="E438" s="153">
        <f>_xll.qlInterestRateIndexValueDate(IndexON,D438)</f>
        <v>42971</v>
      </c>
      <c r="F438" s="168">
        <f>IFERROR(_xll.qlIndexFixing(IndexON,D438,TRUE,_xll.ohTrigger(RecalcTrigger,TriggerON)),NA())</f>
        <v>-1.941018523869964E-3</v>
      </c>
      <c r="H438" s="42">
        <f>_xll.qlCalendarAdvance(Calendar,$H437,B438,"f",FALSE)</f>
        <v>42969</v>
      </c>
      <c r="I438" s="153">
        <f>_xll.qlInterestRateIndexValueDate(Index1M,$H438)</f>
        <v>42971</v>
      </c>
      <c r="J438" s="158">
        <f>IFERROR(_xll.qlIndexFixing(Index1M,$H438,TRUE,_xll.ohTrigger(RecalcTrigger,Trigger1M)),NA())</f>
        <v>-1.9324522001658295E-3</v>
      </c>
      <c r="K438" s="44">
        <f>IFERROR(_xll.qlIndexFixing(Index3M,H438,TRUE,_xll.ohTrigger(RecalcTrigger,Trigger3M)),NA())</f>
        <v>-5.4833979976414544E-4</v>
      </c>
      <c r="L438" s="44">
        <f>IFERROR(_xll.qlIndexFixing(Index6M,$H438,TRUE,_xll.ohTrigger(RecalcTrigger,Trigger6M)),NA())</f>
        <v>1.2510206174617506E-3</v>
      </c>
      <c r="M438" s="158">
        <f>IFERROR(_xll.qlIndexFixing(ONIndex1M,I438,TRUE,_xll.ohTrigger(RecalcTrigger,Trigger1M)),NA())</f>
        <v>-2.0792934635682769E-3</v>
      </c>
      <c r="N438" s="44">
        <f>IFERROR(_xll.qlIndexFixing(ONIndex3M,I438,TRUE,_xll.ohTrigger(RecalcTrigger,Trigger3M)),NA())</f>
        <v>-1.0816543818625846E-3</v>
      </c>
      <c r="O438" s="159">
        <f>IFERROR(_xll.qlIndexFixing(ONIndex6M,I438,TRUE,_xll.ohTrigger(RecalcTrigger,Trigger6M)),NA())</f>
        <v>2.9034111994619138E-5</v>
      </c>
    </row>
    <row r="439" spans="2:15" x14ac:dyDescent="0.2">
      <c r="B439" s="39" t="s">
        <v>17</v>
      </c>
      <c r="D439" s="42">
        <f>_xll.qlCalendarAdvance(Calendar,$D438,B439,"f",FALSE)</f>
        <v>42971</v>
      </c>
      <c r="E439" s="153">
        <f>_xll.qlInterestRateIndexValueDate(IndexON,D439)</f>
        <v>42972</v>
      </c>
      <c r="F439" s="168">
        <f>IFERROR(_xll.qlIndexFixing(IndexON,D439,TRUE,_xll.ohTrigger(RecalcTrigger,TriggerON)),NA())</f>
        <v>-1.9176617701255338E-3</v>
      </c>
      <c r="H439" s="42">
        <f>_xll.qlCalendarAdvance(Calendar,$H438,B439,"f",FALSE)</f>
        <v>42970</v>
      </c>
      <c r="I439" s="153">
        <f>_xll.qlInterestRateIndexValueDate(Index1M,$H439)</f>
        <v>42972</v>
      </c>
      <c r="J439" s="158">
        <f>IFERROR(_xll.qlIndexFixing(Index1M,$H439,TRUE,_xll.ohTrigger(RecalcTrigger,Trigger1M)),NA())</f>
        <v>-1.9261163723030281E-3</v>
      </c>
      <c r="K439" s="44">
        <f>IFERROR(_xll.qlIndexFixing(Index3M,H439,TRUE,_xll.ohTrigger(RecalcTrigger,Trigger3M)),NA())</f>
        <v>-5.2077252658764141E-4</v>
      </c>
      <c r="L439" s="44">
        <f>IFERROR(_xll.qlIndexFixing(Index6M,$H439,TRUE,_xll.ohTrigger(RecalcTrigger,Trigger6M)),NA())</f>
        <v>1.2579004938006652E-3</v>
      </c>
      <c r="M439" s="158">
        <f>IFERROR(_xll.qlIndexFixing(ONIndex1M,I439,TRUE,_xll.ohTrigger(RecalcTrigger,Trigger1M)),NA())</f>
        <v>-2.0667529937057338E-3</v>
      </c>
      <c r="N439" s="44">
        <f>IFERROR(_xll.qlIndexFixing(ONIndex3M,I439,TRUE,_xll.ohTrigger(RecalcTrigger,Trigger3M)),NA())</f>
        <v>-1.0700841952138163E-3</v>
      </c>
      <c r="O439" s="159">
        <f>IFERROR(_xll.qlIndexFixing(ONIndex6M,I439,TRUE,_xll.ohTrigger(RecalcTrigger,Trigger6M)),NA())</f>
        <v>4.1778276278492399E-5</v>
      </c>
    </row>
    <row r="440" spans="2:15" x14ac:dyDescent="0.2">
      <c r="B440" s="39" t="s">
        <v>17</v>
      </c>
      <c r="D440" s="42">
        <f>_xll.qlCalendarAdvance(Calendar,$D439,B440,"f",FALSE)</f>
        <v>42972</v>
      </c>
      <c r="E440" s="153">
        <f>_xll.qlInterestRateIndexValueDate(IndexON,D440)</f>
        <v>42975</v>
      </c>
      <c r="F440" s="168">
        <f>IFERROR(_xll.qlIndexFixing(IndexON,D440,TRUE,_xll.ohTrigger(RecalcTrigger,TriggerON)),NA())</f>
        <v>-1.8942918780773255E-3</v>
      </c>
      <c r="H440" s="42">
        <f>_xll.qlCalendarAdvance(Calendar,$H439,B440,"f",FALSE)</f>
        <v>42971</v>
      </c>
      <c r="I440" s="153">
        <f>_xll.qlInterestRateIndexValueDate(Index1M,$H440)</f>
        <v>42975</v>
      </c>
      <c r="J440" s="158">
        <f>IFERROR(_xll.qlIndexFixing(Index1M,$H440,TRUE,_xll.ohTrigger(RecalcTrigger,Trigger1M)),NA())</f>
        <v>-1.8875677109780706E-3</v>
      </c>
      <c r="K440" s="44">
        <f>IFERROR(_xll.qlIndexFixing(Index3M,H440,TRUE,_xll.ohTrigger(RecalcTrigger,Trigger3M)),NA())</f>
        <v>-4.9440848240043058E-4</v>
      </c>
      <c r="L440" s="44">
        <f>IFERROR(_xll.qlIndexFixing(Index6M,$H440,TRUE,_xll.ohTrigger(RecalcTrigger,Trigger6M)),NA())</f>
        <v>1.2929965671518284E-3</v>
      </c>
      <c r="M440" s="158">
        <f>IFERROR(_xll.qlIndexFixing(ONIndex1M,I440,TRUE,_xll.ohTrigger(RecalcTrigger,Trigger1M)),NA())</f>
        <v>-2.0541885909874935E-3</v>
      </c>
      <c r="N440" s="44">
        <f>IFERROR(_xll.qlIndexFixing(ONIndex3M,I440,TRUE,_xll.ohTrigger(RecalcTrigger,Trigger3M)),NA())</f>
        <v>-1.0584694872584066E-3</v>
      </c>
      <c r="O440" s="159">
        <f>IFERROR(_xll.qlIndexFixing(ONIndex6M,I440,TRUE,_xll.ohTrigger(RecalcTrigger,Trigger6M)),NA())</f>
        <v>5.4542449996475284E-5</v>
      </c>
    </row>
    <row r="441" spans="2:15" x14ac:dyDescent="0.2">
      <c r="B441" s="39" t="s">
        <v>17</v>
      </c>
      <c r="D441" s="42">
        <f>_xll.qlCalendarAdvance(Calendar,$D440,B441,"f",FALSE)</f>
        <v>42975</v>
      </c>
      <c r="E441" s="153">
        <f>_xll.qlInterestRateIndexValueDate(IndexON,D441)</f>
        <v>42976</v>
      </c>
      <c r="F441" s="168">
        <f>IFERROR(_xll.qlIndexFixing(IndexON,D441,TRUE,_xll.ohTrigger(RecalcTrigger,TriggerON)),NA())</f>
        <v>-1.882585040458018E-3</v>
      </c>
      <c r="H441" s="42">
        <f>_xll.qlCalendarAdvance(Calendar,$H440,B441,"f",FALSE)</f>
        <v>42972</v>
      </c>
      <c r="I441" s="153">
        <f>_xll.qlInterestRateIndexValueDate(Index1M,$H441)</f>
        <v>42976</v>
      </c>
      <c r="J441" s="158">
        <f>IFERROR(_xll.qlIndexFixing(Index1M,$H441,TRUE,_xll.ohTrigger(RecalcTrigger,Trigger1M)),NA())</f>
        <v>-1.8746702715815953E-3</v>
      </c>
      <c r="K441" s="44">
        <f>IFERROR(_xll.qlIndexFixing(Index3M,H441,TRUE,_xll.ohTrigger(RecalcTrigger,Trigger3M)),NA())</f>
        <v>-4.8081424797228131E-4</v>
      </c>
      <c r="L441" s="44">
        <f>IFERROR(_xll.qlIndexFixing(Index6M,$H441,TRUE,_xll.ohTrigger(RecalcTrigger,Trigger6M)),NA())</f>
        <v>1.2999033609766579E-3</v>
      </c>
      <c r="M441" s="158">
        <f>IFERROR(_xll.qlIndexFixing(ONIndex1M,I441,TRUE,_xll.ohTrigger(RecalcTrigger,Trigger1M)),NA())</f>
        <v>-2.0416002556133961E-3</v>
      </c>
      <c r="N441" s="44">
        <f>IFERROR(_xll.qlIndexFixing(ONIndex3M,I441,TRUE,_xll.ohTrigger(RecalcTrigger,Trigger3M)),NA())</f>
        <v>-1.0468102581162597E-3</v>
      </c>
      <c r="O441" s="159">
        <f>IFERROR(_xll.qlIndexFixing(ONIndex6M,I441,TRUE,_xll.ohTrigger(RecalcTrigger,Trigger6M)),NA())</f>
        <v>6.7326633148567794E-5</v>
      </c>
    </row>
    <row r="442" spans="2:15" x14ac:dyDescent="0.2">
      <c r="B442" s="39" t="s">
        <v>17</v>
      </c>
      <c r="D442" s="42">
        <f>_xll.qlCalendarAdvance(Calendar,$D441,B442,"f",FALSE)</f>
        <v>42976</v>
      </c>
      <c r="E442" s="153">
        <f>_xll.qlInterestRateIndexValueDate(IndexON,D442)</f>
        <v>42977</v>
      </c>
      <c r="F442" s="168">
        <f>IFERROR(_xll.qlIndexFixing(IndexON,D442,TRUE,_xll.ohTrigger(RecalcTrigger,TriggerON)),NA())</f>
        <v>-1.8708681321744081E-3</v>
      </c>
      <c r="H442" s="42">
        <f>_xll.qlCalendarAdvance(Calendar,$H441,B442,"f",FALSE)</f>
        <v>42975</v>
      </c>
      <c r="I442" s="153">
        <f>_xll.qlInterestRateIndexValueDate(Index1M,$H442)</f>
        <v>42977</v>
      </c>
      <c r="J442" s="158">
        <f>IFERROR(_xll.qlIndexFixing(Index1M,$H442,TRUE,_xll.ohTrigger(RecalcTrigger,Trigger1M)),NA())</f>
        <v>-1.8682782399257469E-3</v>
      </c>
      <c r="K442" s="44">
        <f>IFERROR(_xll.qlIndexFixing(Index3M,H442,TRUE,_xll.ohTrigger(RecalcTrigger,Trigger3M)),NA())</f>
        <v>-4.6717545058472259E-4</v>
      </c>
      <c r="L442" s="44">
        <f>IFERROR(_xll.qlIndexFixing(Index6M,$H442,TRUE,_xll.ohTrigger(RecalcTrigger,Trigger6M)),NA())</f>
        <v>1.3068159845101587E-3</v>
      </c>
      <c r="M442" s="158">
        <f>IFERROR(_xll.qlIndexFixing(ONIndex1M,I442,TRUE,_xll.ohTrigger(RecalcTrigger,Trigger1M)),NA())</f>
        <v>-2.0163325155664324E-3</v>
      </c>
      <c r="N442" s="44">
        <f>IFERROR(_xll.qlIndexFixing(ONIndex3M,I442,TRUE,_xll.ohTrigger(RecalcTrigger,Trigger3M)),NA())</f>
        <v>-1.0233404865633844E-3</v>
      </c>
      <c r="O442" s="159">
        <f>IFERROR(_xll.qlIndexFixing(ONIndex6M,I442,TRUE,_xll.ohTrigger(RecalcTrigger,Trigger6M)),NA())</f>
        <v>9.296172170714101E-5</v>
      </c>
    </row>
    <row r="443" spans="2:15" x14ac:dyDescent="0.2">
      <c r="B443" s="39" t="s">
        <v>17</v>
      </c>
      <c r="D443" s="42">
        <f>_xll.qlCalendarAdvance(Calendar,$D442,B443,"f",FALSE)</f>
        <v>42977</v>
      </c>
      <c r="E443" s="153">
        <f>_xll.qlInterestRateIndexValueDate(IndexON,D443)</f>
        <v>42978</v>
      </c>
      <c r="F443" s="168">
        <f>IFERROR(_xll.qlIndexFixing(IndexON,D443,TRUE,_xll.ohTrigger(RecalcTrigger,TriggerON)),NA())</f>
        <v>-1.8591411535862079E-3</v>
      </c>
      <c r="H443" s="42">
        <f>_xll.qlCalendarAdvance(Calendar,$H442,B443,"f",FALSE)</f>
        <v>42976</v>
      </c>
      <c r="I443" s="153">
        <f>_xll.qlInterestRateIndexValueDate(Index1M,$H443)</f>
        <v>42978</v>
      </c>
      <c r="J443" s="158">
        <f>IFERROR(_xll.qlIndexFixing(Index1M,$H443,TRUE,_xll.ohTrigger(RecalcTrigger,Trigger1M)),NA())</f>
        <v>-1.861878162190794E-3</v>
      </c>
      <c r="K443" s="44">
        <f>IFERROR(_xll.qlIndexFixing(Index3M,H443,TRUE,_xll.ohTrigger(RecalcTrigger,Trigger3M)),NA())</f>
        <v>-4.6067906840329391E-4</v>
      </c>
      <c r="L443" s="44">
        <f>IFERROR(_xll.qlIndexFixing(Index6M,$H443,TRUE,_xll.ohTrigger(RecalcTrigger,Trigger6M)),NA())</f>
        <v>1.31373442378293E-3</v>
      </c>
      <c r="M443" s="158">
        <f>IFERROR(_xll.qlIndexFixing(ONIndex1M,I443,TRUE,_xll.ohTrigger(RecalcTrigger,Trigger1M)),NA())</f>
        <v>-1.9910075862394905E-3</v>
      </c>
      <c r="N443" s="44">
        <f>IFERROR(_xll.qlIndexFixing(ONIndex3M,I443,TRUE,_xll.ohTrigger(RecalcTrigger,Trigger3M)),NA())</f>
        <v>-9.9972812832138658E-4</v>
      </c>
      <c r="O443" s="159">
        <f>IFERROR(_xll.qlIndexFixing(ONIndex6M,I443,TRUE,_xll.ohTrigger(RecalcTrigger,Trigger6M)),NA())</f>
        <v>1.186634608174586E-4</v>
      </c>
    </row>
    <row r="444" spans="2:15" x14ac:dyDescent="0.2">
      <c r="B444" s="39" t="s">
        <v>17</v>
      </c>
      <c r="D444" s="42">
        <f>_xll.qlCalendarAdvance(Calendar,$D443,B444,"f",FALSE)</f>
        <v>42978</v>
      </c>
      <c r="E444" s="153">
        <f>_xll.qlInterestRateIndexValueDate(IndexON,D444)</f>
        <v>42979</v>
      </c>
      <c r="F444" s="168">
        <f>IFERROR(_xll.qlIndexFixing(IndexON,D444,TRUE,_xll.ohTrigger(RecalcTrigger,TriggerON)),NA())</f>
        <v>-1.8356442679490215E-3</v>
      </c>
      <c r="H444" s="42">
        <f>_xll.qlCalendarAdvance(Calendar,$H443,B444,"f",FALSE)</f>
        <v>42977</v>
      </c>
      <c r="I444" s="153">
        <f>_xll.qlInterestRateIndexValueDate(Index1M,$H444)</f>
        <v>42979</v>
      </c>
      <c r="J444" s="158">
        <f>IFERROR(_xll.qlIndexFixing(Index1M,$H444,TRUE,_xll.ohTrigger(RecalcTrigger,Trigger1M)),NA())</f>
        <v>-1.8358342954137529E-3</v>
      </c>
      <c r="K444" s="44">
        <f>IFERROR(_xll.qlIndexFixing(Index3M,H444,TRUE,_xll.ohTrigger(RecalcTrigger,Trigger3M)),NA())</f>
        <v>-4.469734096107941E-4</v>
      </c>
      <c r="L444" s="44">
        <f>IFERROR(_xll.qlIndexFixing(Index6M,$H444,TRUE,_xll.ohTrigger(RecalcTrigger,Trigger6M)),NA())</f>
        <v>1.327876643643966E-3</v>
      </c>
      <c r="M444" s="158">
        <f>IFERROR(_xll.qlIndexFixing(ONIndex1M,I444,TRUE,_xll.ohTrigger(RecalcTrigger,Trigger1M)),NA())</f>
        <v>-1.9782995870665232E-3</v>
      </c>
      <c r="N444" s="44">
        <f>IFERROR(_xll.qlIndexFixing(ONIndex3M,I444,TRUE,_xll.ohTrigger(RecalcTrigger,Trigger3M)),NA())</f>
        <v>-9.8784629264603296E-4</v>
      </c>
      <c r="O444" s="159">
        <f>IFERROR(_xll.qlIndexFixing(ONIndex6M,I444,TRUE,_xll.ohTrigger(RecalcTrigger,Trigger6M)),NA())</f>
        <v>1.3154769137990741E-4</v>
      </c>
    </row>
    <row r="445" spans="2:15" x14ac:dyDescent="0.2">
      <c r="B445" s="39" t="s">
        <v>17</v>
      </c>
      <c r="D445" s="42">
        <f>_xll.qlCalendarAdvance(Calendar,$D444,B445,"f",FALSE)</f>
        <v>42979</v>
      </c>
      <c r="E445" s="153">
        <f>_xll.qlInterestRateIndexValueDate(IndexON,D445)</f>
        <v>42982</v>
      </c>
      <c r="F445" s="168">
        <f>IFERROR(_xll.qlIndexFixing(IndexON,D445,TRUE,_xll.ohTrigger(RecalcTrigger,TriggerON)),NA())</f>
        <v>-1.8121325339093275E-3</v>
      </c>
      <c r="H445" s="42">
        <f>_xll.qlCalendarAdvance(Calendar,$H444,B445,"f",FALSE)</f>
        <v>42978</v>
      </c>
      <c r="I445" s="153">
        <f>_xll.qlInterestRateIndexValueDate(Index1M,$H445)</f>
        <v>42982</v>
      </c>
      <c r="J445" s="158">
        <f>IFERROR(_xll.qlIndexFixing(Index1M,$H445,TRUE,_xll.ohTrigger(RecalcTrigger,Trigger1M)),NA())</f>
        <v>-1.803371708614776E-3</v>
      </c>
      <c r="K445" s="44">
        <f>IFERROR(_xll.qlIndexFixing(Index3M,H445,TRUE,_xll.ohTrigger(RecalcTrigger,Trigger3M)),NA())</f>
        <v>-4.0559150664844912E-4</v>
      </c>
      <c r="L445" s="44">
        <f>IFERROR(_xll.qlIndexFixing(Index6M,$H445,TRUE,_xll.ohTrigger(RecalcTrigger,Trigger6M)),NA())</f>
        <v>1.3775844949355414E-3</v>
      </c>
      <c r="M445" s="158">
        <f>IFERROR(_xll.qlIndexFixing(ONIndex1M,I445,TRUE,_xll.ohTrigger(RecalcTrigger,Trigger1M)),NA())</f>
        <v>-1.9655676550378587E-3</v>
      </c>
      <c r="N445" s="44">
        <f>IFERROR(_xll.qlIndexFixing(ONIndex3M,I445,TRUE,_xll.ohTrigger(RecalcTrigger,Trigger3M)),NA())</f>
        <v>-9.7591993562406998E-4</v>
      </c>
      <c r="O445" s="159">
        <f>IFERROR(_xll.qlIndexFixing(ONIndex6M,I445,TRUE,_xll.ohTrigger(RecalcTrigger,Trigger6M)),NA())</f>
        <v>1.4445193145640189E-4</v>
      </c>
    </row>
    <row r="446" spans="2:15" x14ac:dyDescent="0.2">
      <c r="B446" s="39" t="s">
        <v>17</v>
      </c>
      <c r="D446" s="42">
        <f>_xll.qlCalendarAdvance(Calendar,$D445,B446,"f",FALSE)</f>
        <v>42982</v>
      </c>
      <c r="E446" s="153">
        <f>_xll.qlInterestRateIndexValueDate(IndexON,D446)</f>
        <v>42983</v>
      </c>
      <c r="F446" s="168">
        <f>IFERROR(_xll.qlIndexFixing(IndexON,D446,TRUE,_xll.ohTrigger(RecalcTrigger,TriggerON)),NA())</f>
        <v>-1.8003552027989755E-3</v>
      </c>
      <c r="H446" s="42">
        <f>_xll.qlCalendarAdvance(Calendar,$H445,B446,"f",FALSE)</f>
        <v>42979</v>
      </c>
      <c r="I446" s="153">
        <f>_xll.qlInterestRateIndexValueDate(Index1M,$H446)</f>
        <v>42983</v>
      </c>
      <c r="J446" s="158">
        <f>IFERROR(_xll.qlIndexFixing(Index1M,$H446,TRUE,_xll.ohTrigger(RecalcTrigger,Trigger1M)),NA())</f>
        <v>-1.790318573571259E-3</v>
      </c>
      <c r="K446" s="44">
        <f>IFERROR(_xll.qlIndexFixing(Index3M,H446,TRUE,_xll.ohTrigger(RecalcTrigger,Trigger3M)),NA())</f>
        <v>-3.9171095774564346E-4</v>
      </c>
      <c r="L446" s="44">
        <f>IFERROR(_xll.qlIndexFixing(Index6M,$H446,TRUE,_xll.ohTrigger(RecalcTrigger,Trigger6M)),NA())</f>
        <v>1.3845394033923039E-3</v>
      </c>
      <c r="M446" s="158">
        <f>IFERROR(_xll.qlIndexFixing(ONIndex1M,I446,TRUE,_xll.ohTrigger(RecalcTrigger,Trigger1M)),NA())</f>
        <v>-1.952811790193465E-3</v>
      </c>
      <c r="N446" s="44">
        <f>IFERROR(_xll.qlIndexFixing(ONIndex3M,I446,TRUE,_xll.ohTrigger(RecalcTrigger,Trigger3M)),NA())</f>
        <v>-9.6394905737540171E-4</v>
      </c>
      <c r="O446" s="159">
        <f>IFERROR(_xll.qlIndexFixing(ONIndex6M,I446,TRUE,_xll.ohTrigger(RecalcTrigger,Trigger6M)),NA())</f>
        <v>1.5737618096700601E-4</v>
      </c>
    </row>
    <row r="447" spans="2:15" x14ac:dyDescent="0.2">
      <c r="B447" s="39" t="s">
        <v>17</v>
      </c>
      <c r="D447" s="42">
        <f>_xll.qlCalendarAdvance(Calendar,$D446,B447,"f",FALSE)</f>
        <v>42983</v>
      </c>
      <c r="E447" s="153">
        <f>_xll.qlInterestRateIndexValueDate(IndexON,D447)</f>
        <v>42984</v>
      </c>
      <c r="F447" s="168">
        <f>IFERROR(_xll.qlIndexFixing(IndexON,D447,TRUE,_xll.ohTrigger(RecalcTrigger,TriggerON)),NA())</f>
        <v>-1.7885678010243211E-3</v>
      </c>
      <c r="H447" s="42">
        <f>_xll.qlCalendarAdvance(Calendar,$H446,B447,"f",FALSE)</f>
        <v>42982</v>
      </c>
      <c r="I447" s="153">
        <f>_xll.qlInterestRateIndexValueDate(Index1M,$H447)</f>
        <v>42984</v>
      </c>
      <c r="J447" s="158">
        <f>IFERROR(_xll.qlIndexFixing(Index1M,$H447,TRUE,_xll.ohTrigger(RecalcTrigger,Trigger1M)),NA())</f>
        <v>-1.7772414954149163E-3</v>
      </c>
      <c r="K447" s="44">
        <f>IFERROR(_xll.qlIndexFixing(Index3M,H447,TRUE,_xll.ohTrigger(RecalcTrigger,Trigger3M)),NA())</f>
        <v>-3.7778802754348864E-4</v>
      </c>
      <c r="L447" s="44">
        <f>IFERROR(_xll.qlIndexFixing(Index6M,$H447,TRUE,_xll.ohTrigger(RecalcTrigger,Trigger6M)),NA())</f>
        <v>1.3987279745390224E-3</v>
      </c>
      <c r="M447" s="158">
        <f>IFERROR(_xll.qlIndexFixing(ONIndex1M,I447,TRUE,_xll.ohTrigger(RecalcTrigger,Trigger1M)),NA())</f>
        <v>-1.9272099677181131E-3</v>
      </c>
      <c r="N447" s="44">
        <f>IFERROR(_xll.qlIndexFixing(ONIndex3M,I447,TRUE,_xll.ohTrigger(RecalcTrigger,Trigger3M)),NA())</f>
        <v>-9.3985644268546054E-4</v>
      </c>
      <c r="O447" s="159">
        <f>IFERROR(_xll.qlIndexFixing(ONIndex6M,I447,TRUE,_xll.ohTrigger(RecalcTrigger,Trigger6M)),NA())</f>
        <v>1.8329147160045522E-4</v>
      </c>
    </row>
    <row r="448" spans="2:15" x14ac:dyDescent="0.2">
      <c r="B448" s="39" t="s">
        <v>17</v>
      </c>
      <c r="D448" s="42">
        <f>_xll.qlCalendarAdvance(Calendar,$D447,B448,"f",FALSE)</f>
        <v>42984</v>
      </c>
      <c r="E448" s="153">
        <f>_xll.qlInterestRateIndexValueDate(IndexON,D448)</f>
        <v>42985</v>
      </c>
      <c r="F448" s="168">
        <f>IFERROR(_xll.qlIndexFixing(IndexON,D448,TRUE,_xll.ohTrigger(RecalcTrigger,TriggerON)),NA())</f>
        <v>-1.7767703289051084E-3</v>
      </c>
      <c r="H448" s="42">
        <f>_xll.qlCalendarAdvance(Calendar,$H447,B448,"f",FALSE)</f>
        <v>42983</v>
      </c>
      <c r="I448" s="153">
        <f>_xll.qlInterestRateIndexValueDate(Index1M,$H448)</f>
        <v>42985</v>
      </c>
      <c r="J448" s="158">
        <f>IFERROR(_xll.qlIndexFixing(Index1M,$H448,TRUE,_xll.ohTrigger(RecalcTrigger,Trigger1M)),NA())</f>
        <v>-1.7508833604887308E-3</v>
      </c>
      <c r="K448" s="44">
        <f>IFERROR(_xll.qlIndexFixing(Index3M,H448,TRUE,_xll.ohTrigger(RecalcTrigger,Trigger3M)),NA())</f>
        <v>-3.6382326164642554E-4</v>
      </c>
      <c r="L448" s="44">
        <f>IFERROR(_xll.qlIndexFixing(Index6M,$H448,TRUE,_xll.ohTrigger(RecalcTrigger,Trigger6M)),NA())</f>
        <v>1.4129254626121647E-3</v>
      </c>
      <c r="M448" s="158">
        <f>IFERROR(_xll.qlIndexFixing(ONIndex1M,I448,TRUE,_xll.ohTrigger(RecalcTrigger,Trigger1M)),NA())</f>
        <v>-1.9015490032581184E-3</v>
      </c>
      <c r="N448" s="44">
        <f>IFERROR(_xll.qlIndexFixing(ONIndex3M,I448,TRUE,_xll.ohTrigger(RecalcTrigger,Trigger3M)),NA())</f>
        <v>-9.1562033071479476E-4</v>
      </c>
      <c r="O448" s="159">
        <f>IFERROR(_xll.qlIndexFixing(ONIndex6M,I448,TRUE,_xll.ohTrigger(RecalcTrigger,Trigger6M)),NA())</f>
        <v>2.0927327422981534E-4</v>
      </c>
    </row>
    <row r="449" spans="2:15" x14ac:dyDescent="0.2">
      <c r="B449" s="39" t="s">
        <v>17</v>
      </c>
      <c r="D449" s="42">
        <f>_xll.qlCalendarAdvance(Calendar,$D448,B449,"f",FALSE)</f>
        <v>42985</v>
      </c>
      <c r="E449" s="153">
        <f>_xll.qlInterestRateIndexValueDate(IndexON,D449)</f>
        <v>42986</v>
      </c>
      <c r="F449" s="168">
        <f>IFERROR(_xll.qlIndexFixing(IndexON,D449,TRUE,_xll.ohTrigger(RecalcTrigger,TriggerON)),NA())</f>
        <v>-1.7531332788411902E-3</v>
      </c>
      <c r="H449" s="42">
        <f>_xll.qlCalendarAdvance(Calendar,$H448,B449,"f",FALSE)</f>
        <v>42984</v>
      </c>
      <c r="I449" s="153">
        <f>_xll.qlInterestRateIndexValueDate(Index1M,$H449)</f>
        <v>42986</v>
      </c>
      <c r="J449" s="158">
        <f>IFERROR(_xll.qlIndexFixing(Index1M,$H449,TRUE,_xll.ohTrigger(RecalcTrigger,Trigger1M)),NA())</f>
        <v>-1.7443790025201314E-3</v>
      </c>
      <c r="K449" s="44">
        <f>IFERROR(_xll.qlIndexFixing(Index3M,H449,TRUE,_xll.ohTrigger(RecalcTrigger,Trigger3M)),NA())</f>
        <v>-3.4981720566416532E-4</v>
      </c>
      <c r="L449" s="44">
        <f>IFERROR(_xll.qlIndexFixing(Index6M,$H449,TRUE,_xll.ohTrigger(RecalcTrigger,Trigger6M)),NA())</f>
        <v>1.4271317498266124E-3</v>
      </c>
      <c r="M449" s="158">
        <f>IFERROR(_xll.qlIndexFixing(ONIndex1M,I449,TRUE,_xll.ohTrigger(RecalcTrigger,Trigger1M)),NA())</f>
        <v>-1.8886734746548228E-3</v>
      </c>
      <c r="N449" s="44">
        <f>IFERROR(_xll.qlIndexFixing(ONIndex3M,I449,TRUE,_xll.ohTrigger(RecalcTrigger,Trigger3M)),NA())</f>
        <v>-9.0342684573307963E-4</v>
      </c>
      <c r="O449" s="159">
        <f>IFERROR(_xll.qlIndexFixing(ONIndex6M,I449,TRUE,_xll.ohTrigger(RecalcTrigger,Trigger6M)),NA())</f>
        <v>2.2229757115077575E-4</v>
      </c>
    </row>
    <row r="450" spans="2:15" x14ac:dyDescent="0.2">
      <c r="B450" s="39" t="s">
        <v>17</v>
      </c>
      <c r="D450" s="42">
        <f>_xll.qlCalendarAdvance(Calendar,$D449,B450,"f",FALSE)</f>
        <v>42986</v>
      </c>
      <c r="E450" s="153">
        <f>_xll.qlInterestRateIndexValueDate(IndexON,D450)</f>
        <v>42989</v>
      </c>
      <c r="F450" s="168">
        <f>IFERROR(_xll.qlIndexFixing(IndexON,D450,TRUE,_xll.ohTrigger(RecalcTrigger,TriggerON)),NA())</f>
        <v>-1.729479735184114E-3</v>
      </c>
      <c r="H450" s="42">
        <f>_xll.qlCalendarAdvance(Calendar,$H449,B450,"f",FALSE)</f>
        <v>42985</v>
      </c>
      <c r="I450" s="153">
        <f>_xll.qlInterestRateIndexValueDate(Index1M,$H450)</f>
        <v>42989</v>
      </c>
      <c r="J450" s="158">
        <f>IFERROR(_xll.qlIndexFixing(Index1M,$H450,TRUE,_xll.ohTrigger(RecalcTrigger,Trigger1M)),NA())</f>
        <v>-1.7114969552469717E-3</v>
      </c>
      <c r="K450" s="44">
        <f>IFERROR(_xll.qlIndexFixing(Index3M,H450,TRUE,_xll.ohTrigger(RecalcTrigger,Trigger3M)),NA())</f>
        <v>-3.0755675342102279E-4</v>
      </c>
      <c r="L450" s="44">
        <f>IFERROR(_xll.qlIndexFixing(Index6M,$H450,TRUE,_xll.ohTrigger(RecalcTrigger,Trigger6M)),NA())</f>
        <v>1.4770391655435648E-3</v>
      </c>
      <c r="M450" s="158">
        <f>IFERROR(_xll.qlIndexFixing(ONIndex1M,I450,TRUE,_xll.ohTrigger(RecalcTrigger,Trigger1M)),NA())</f>
        <v>-1.875774013075926E-3</v>
      </c>
      <c r="N450" s="44">
        <f>IFERROR(_xll.qlIndexFixing(ONIndex3M,I450,TRUE,_xll.ohTrigger(RecalcTrigger,Trigger3M)),NA())</f>
        <v>-8.9118883944472316E-4</v>
      </c>
      <c r="O450" s="159">
        <f>IFERROR(_xll.qlIndexFixing(ONIndex6M,I450,TRUE,_xll.ohTrigger(RecalcTrigger,Trigger6M)),NA())</f>
        <v>2.353418776657179E-4</v>
      </c>
    </row>
    <row r="451" spans="2:15" x14ac:dyDescent="0.2">
      <c r="B451" s="39" t="s">
        <v>17</v>
      </c>
      <c r="D451" s="42">
        <f>_xll.qlCalendarAdvance(Calendar,$D450,B451,"f",FALSE)</f>
        <v>42989</v>
      </c>
      <c r="E451" s="153">
        <f>_xll.qlInterestRateIndexValueDate(IndexON,D451)</f>
        <v>42990</v>
      </c>
      <c r="F451" s="168">
        <f>IFERROR(_xll.qlIndexFixing(IndexON,D451,TRUE,_xll.ohTrigger(RecalcTrigger,TriggerON)),NA())</f>
        <v>-1.7176319105027815E-3</v>
      </c>
      <c r="H451" s="42">
        <f>_xll.qlCalendarAdvance(Calendar,$H450,B451,"f",FALSE)</f>
        <v>42986</v>
      </c>
      <c r="I451" s="153">
        <f>_xll.qlInterestRateIndexValueDate(Index1M,$H451)</f>
        <v>42990</v>
      </c>
      <c r="J451" s="158">
        <f>IFERROR(_xll.qlIndexFixing(Index1M,$H451,TRUE,_xll.ohTrigger(RecalcTrigger,Trigger1M)),NA())</f>
        <v>-1.698276216782979E-3</v>
      </c>
      <c r="K451" s="44">
        <f>IFERROR(_xll.qlIndexFixing(Index3M,H451,TRUE,_xll.ohTrigger(RecalcTrigger,Trigger3M)),NA())</f>
        <v>-2.9339099334134346E-4</v>
      </c>
      <c r="L451" s="44">
        <f>IFERROR(_xll.qlIndexFixing(Index6M,$H451,TRUE,_xll.ohTrigger(RecalcTrigger,Trigger6M)),NA())</f>
        <v>1.4840425342921783E-3</v>
      </c>
      <c r="M451" s="158">
        <f>IFERROR(_xll.qlIndexFixing(ONIndex1M,I451,TRUE,_xll.ohTrigger(RecalcTrigger,Trigger1M)),NA())</f>
        <v>-1.862850618801204E-3</v>
      </c>
      <c r="N451" s="44">
        <f>IFERROR(_xll.qlIndexFixing(ONIndex3M,I451,TRUE,_xll.ohTrigger(RecalcTrigger,Trigger3M)),NA())</f>
        <v>-8.7890631168985323E-4</v>
      </c>
      <c r="O451" s="159">
        <f>IFERROR(_xll.qlIndexFixing(ONIndex6M,I451,TRUE,_xll.ohTrigger(RecalcTrigger,Trigger6M)),NA())</f>
        <v>2.4840619369470573E-4</v>
      </c>
    </row>
    <row r="452" spans="2:15" x14ac:dyDescent="0.2">
      <c r="B452" s="39" t="s">
        <v>17</v>
      </c>
      <c r="D452" s="42">
        <f>_xll.qlCalendarAdvance(Calendar,$D451,B452,"f",FALSE)</f>
        <v>42990</v>
      </c>
      <c r="E452" s="153">
        <f>_xll.qlInterestRateIndexValueDate(IndexON,D452)</f>
        <v>42991</v>
      </c>
      <c r="F452" s="168">
        <f>IFERROR(_xll.qlIndexFixing(IndexON,D452,TRUE,_xll.ohTrigger(RecalcTrigger,TriggerON)),NA())</f>
        <v>-1.7057740153569867E-3</v>
      </c>
      <c r="H452" s="42">
        <f>_xll.qlCalendarAdvance(Calendar,$H451,B452,"f",FALSE)</f>
        <v>42989</v>
      </c>
      <c r="I452" s="153">
        <f>_xll.qlInterestRateIndexValueDate(Index1M,$H452)</f>
        <v>42991</v>
      </c>
      <c r="J452" s="158">
        <f>IFERROR(_xll.qlIndexFixing(Index1M,$H452,TRUE,_xll.ohTrigger(RecalcTrigger,Trigger1M)),NA())</f>
        <v>-1.6850315346572664E-3</v>
      </c>
      <c r="K452" s="44">
        <f>IFERROR(_xll.qlIndexFixing(Index3M,H452,TRUE,_xll.ohTrigger(RecalcTrigger,Trigger3M)),NA())</f>
        <v>-2.7918667132999431E-4</v>
      </c>
      <c r="L452" s="44">
        <f>IFERROR(_xll.qlIndexFixing(Index6M,$H452,TRUE,_xll.ohTrigger(RecalcTrigger,Trigger6M)),NA())</f>
        <v>1.4982910503303787E-3</v>
      </c>
      <c r="M452" s="158">
        <f>IFERROR(_xll.qlIndexFixing(ONIndex1M,I452,TRUE,_xll.ohTrigger(RecalcTrigger,Trigger1M)),NA())</f>
        <v>-1.8369146814434245E-3</v>
      </c>
      <c r="N452" s="44">
        <f>IFERROR(_xll.qlIndexFixing(ONIndex3M,I452,TRUE,_xll.ohTrigger(RecalcTrigger,Trigger3M)),NA())</f>
        <v>-8.5419082517912415E-4</v>
      </c>
      <c r="O452" s="159">
        <f>IFERROR(_xll.qlIndexFixing(ONIndex6M,I452,TRUE,_xll.ohTrigger(RecalcTrigger,Trigger6M)),NA())</f>
        <v>2.7460173343207828E-4</v>
      </c>
    </row>
    <row r="453" spans="2:15" x14ac:dyDescent="0.2">
      <c r="B453" s="39" t="s">
        <v>17</v>
      </c>
      <c r="D453" s="42">
        <f>_xll.qlCalendarAdvance(Calendar,$D452,B453,"f",FALSE)</f>
        <v>42991</v>
      </c>
      <c r="E453" s="153">
        <f>_xll.qlInterestRateIndexValueDate(IndexON,D453)</f>
        <v>42992</v>
      </c>
      <c r="F453" s="168">
        <f>IFERROR(_xll.qlIndexFixing(IndexON,D453,TRUE,_xll.ohTrigger(RecalcTrigger,TriggerON)),NA())</f>
        <v>-1.6939060495868574E-3</v>
      </c>
      <c r="H453" s="42">
        <f>_xll.qlCalendarAdvance(Calendar,$H452,B453,"f",FALSE)</f>
        <v>42990</v>
      </c>
      <c r="I453" s="153">
        <f>_xll.qlInterestRateIndexValueDate(Index1M,$H453)</f>
        <v>42992</v>
      </c>
      <c r="J453" s="158">
        <f>IFERROR(_xll.qlIndexFixing(Index1M,$H453,TRUE,_xll.ohTrigger(RecalcTrigger,Trigger1M)),NA())</f>
        <v>-1.6583390656563224E-3</v>
      </c>
      <c r="K453" s="44">
        <f>IFERROR(_xll.qlIndexFixing(Index3M,H453,TRUE,_xll.ohTrigger(RecalcTrigger,Trigger3M)),NA())</f>
        <v>-2.6494433303709381E-4</v>
      </c>
      <c r="L453" s="44">
        <f>IFERROR(_xll.qlIndexFixing(Index6M,$H453,TRUE,_xll.ohTrigger(RecalcTrigger,Trigger6M)),NA())</f>
        <v>1.5125476587342513E-3</v>
      </c>
      <c r="M453" s="158">
        <f>IFERROR(_xll.qlIndexFixing(ONIndex1M,I453,TRUE,_xll.ohTrigger(RecalcTrigger,Trigger1M)),NA())</f>
        <v>-1.810917713704896E-3</v>
      </c>
      <c r="N453" s="44">
        <f>IFERROR(_xll.qlIndexFixing(ONIndex3M,I453,TRUE,_xll.ohTrigger(RecalcTrigger,Trigger3M)),NA())</f>
        <v>-8.2933098736415189E-4</v>
      </c>
      <c r="O453" s="159">
        <f>IFERROR(_xll.qlIndexFixing(ONIndex6M,I453,TRUE,_xll.ohTrigger(RecalcTrigger,Trigger6M)),NA())</f>
        <v>3.0086355279124177E-4</v>
      </c>
    </row>
    <row r="454" spans="2:15" x14ac:dyDescent="0.2">
      <c r="B454" s="39" t="s">
        <v>17</v>
      </c>
      <c r="D454" s="42">
        <f>_xll.qlCalendarAdvance(Calendar,$D453,B454,"f",FALSE)</f>
        <v>42992</v>
      </c>
      <c r="E454" s="153">
        <f>_xll.qlInterestRateIndexValueDate(IndexON,D454)</f>
        <v>42993</v>
      </c>
      <c r="F454" s="168">
        <f>IFERROR(_xll.qlIndexFixing(IndexON,D454,TRUE,_xll.ohTrigger(RecalcTrigger,TriggerON)),NA())</f>
        <v>-1.6701288017495486E-3</v>
      </c>
      <c r="H454" s="42">
        <f>_xll.qlCalendarAdvance(Calendar,$H453,B454,"f",FALSE)</f>
        <v>42991</v>
      </c>
      <c r="I454" s="153">
        <f>_xll.qlInterestRateIndexValueDate(Index1M,$H454)</f>
        <v>42993</v>
      </c>
      <c r="J454" s="158">
        <f>IFERROR(_xll.qlIndexFixing(Index1M,$H454,TRUE,_xll.ohTrigger(RecalcTrigger,Trigger1M)),NA())</f>
        <v>-1.6517504659036904E-3</v>
      </c>
      <c r="K454" s="44">
        <f>IFERROR(_xll.qlIndexFixing(Index3M,H454,TRUE,_xll.ohTrigger(RecalcTrigger,Trigger3M)),NA())</f>
        <v>-2.5066452411934861E-4</v>
      </c>
      <c r="L454" s="44">
        <f>IFERROR(_xll.qlIndexFixing(Index6M,$H454,TRUE,_xll.ohTrigger(RecalcTrigger,Trigger6M)),NA())</f>
        <v>1.5268122416961546E-3</v>
      </c>
      <c r="M454" s="158">
        <f>IFERROR(_xll.qlIndexFixing(ONIndex1M,I454,TRUE,_xll.ohTrigger(RecalcTrigger,Trigger1M)),NA())</f>
        <v>-1.797874655471432E-3</v>
      </c>
      <c r="N454" s="44">
        <f>IFERROR(_xll.qlIndexFixing(ONIndex3M,I454,TRUE,_xll.ohTrigger(RecalcTrigger,Trigger3M)),NA())</f>
        <v>-8.1682585291620313E-4</v>
      </c>
      <c r="O454" s="159">
        <f>IFERROR(_xll.qlIndexFixing(ONIndex6M,I454,TRUE,_xll.ohTrigger(RecalcTrigger,Trigger6M)),NA())</f>
        <v>3.1402791639045802E-4</v>
      </c>
    </row>
    <row r="455" spans="2:15" x14ac:dyDescent="0.2">
      <c r="B455" s="39" t="s">
        <v>17</v>
      </c>
      <c r="D455" s="42">
        <f>_xll.qlCalendarAdvance(Calendar,$D454,B455,"f",FALSE)</f>
        <v>42993</v>
      </c>
      <c r="E455" s="153">
        <f>_xll.qlInterestRateIndexValueDate(IndexON,D455)</f>
        <v>42996</v>
      </c>
      <c r="F455" s="168">
        <f>IFERROR(_xll.qlIndexFixing(IndexON,D455,TRUE,_xll.ohTrigger(RecalcTrigger,TriggerON)),NA())</f>
        <v>-1.6463334816618769E-3</v>
      </c>
      <c r="H455" s="42">
        <f>_xll.qlCalendarAdvance(Calendar,$H454,B455,"f",FALSE)</f>
        <v>42992</v>
      </c>
      <c r="I455" s="153">
        <f>_xll.qlInterestRateIndexValueDate(Index1M,$H455)</f>
        <v>42996</v>
      </c>
      <c r="J455" s="158">
        <f>IFERROR(_xll.qlIndexFixing(Index1M,$H455,TRUE,_xll.ohTrigger(RecalcTrigger,Trigger1M)),NA())</f>
        <v>-1.6184489663504387E-3</v>
      </c>
      <c r="K455" s="44">
        <f>IFERROR(_xll.qlIndexFixing(Index3M,H455,TRUE,_xll.ohTrigger(RecalcTrigger,Trigger3M)),NA())</f>
        <v>-2.076057302903998E-4</v>
      </c>
      <c r="L455" s="44">
        <f>IFERROR(_xll.qlIndexFixing(Index6M,$H455,TRUE,_xll.ohTrigger(RecalcTrigger,Trigger6M)),NA())</f>
        <v>1.576899364997696E-3</v>
      </c>
      <c r="M455" s="158">
        <f>IFERROR(_xll.qlIndexFixing(ONIndex1M,I455,TRUE,_xll.ohTrigger(RecalcTrigger,Trigger1M)),NA())</f>
        <v>-1.7848076643822708E-3</v>
      </c>
      <c r="N455" s="44">
        <f>IFERROR(_xll.qlIndexFixing(ONIndex3M,I455,TRUE,_xll.ohTrigger(RecalcTrigger,Trigger3M)),NA())</f>
        <v>-8.0427619696177288E-4</v>
      </c>
      <c r="O455" s="159">
        <f>IFERROR(_xll.qlIndexFixing(ONIndex6M,I455,TRUE,_xll.ohTrigger(RecalcTrigger,Trigger6M)),NA())</f>
        <v>3.2721228950371994E-4</v>
      </c>
    </row>
    <row r="456" spans="2:15" x14ac:dyDescent="0.2">
      <c r="B456" s="39" t="s">
        <v>17</v>
      </c>
      <c r="D456" s="42">
        <f>_xll.qlCalendarAdvance(Calendar,$D455,B456,"f",FALSE)</f>
        <v>42996</v>
      </c>
      <c r="E456" s="153">
        <f>_xll.qlInterestRateIndexValueDate(IndexON,D456)</f>
        <v>42997</v>
      </c>
      <c r="F456" s="168">
        <f>IFERROR(_xll.qlIndexFixing(IndexON,D456,TRUE,_xll.ohTrigger(RecalcTrigger,TriggerON)),NA())</f>
        <v>-1.6344151633695958E-3</v>
      </c>
      <c r="H456" s="42">
        <f>_xll.qlCalendarAdvance(Calendar,$H455,B456,"f",FALSE)</f>
        <v>42993</v>
      </c>
      <c r="I456" s="153">
        <f>_xll.qlInterestRateIndexValueDate(Index1M,$H456)</f>
        <v>42997</v>
      </c>
      <c r="J456" s="158">
        <f>IFERROR(_xll.qlIndexFixing(Index1M,$H456,TRUE,_xll.ohTrigger(RecalcTrigger,Trigger1M)),NA())</f>
        <v>-1.6050606205944007E-3</v>
      </c>
      <c r="K456" s="44">
        <f>IFERROR(_xll.qlIndexFixing(Index3M,H456,TRUE,_xll.ohTrigger(RecalcTrigger,Trigger3M)),NA())</f>
        <v>-1.9318149558176747E-4</v>
      </c>
      <c r="L456" s="44">
        <f>IFERROR(_xll.qlIndexFixing(Index6M,$H456,TRUE,_xll.ohTrigger(RecalcTrigger,Trigger6M)),NA())</f>
        <v>1.5839479628559641E-3</v>
      </c>
      <c r="M456" s="158">
        <f>IFERROR(_xll.qlIndexFixing(ONIndex1M,I456,TRUE,_xll.ohTrigger(RecalcTrigger,Trigger1M)),NA())</f>
        <v>-1.7717167405173484E-3</v>
      </c>
      <c r="N456" s="44">
        <f>IFERROR(_xll.qlIndexFixing(ONIndex3M,I456,TRUE,_xll.ohTrigger(RecalcTrigger,Trigger3M)),NA())</f>
        <v>-7.9168201978063735E-4</v>
      </c>
      <c r="O456" s="159">
        <f>IFERROR(_xll.qlIndexFixing(ONIndex6M,I456,TRUE,_xll.ohTrigger(RecalcTrigger,Trigger6M)),NA())</f>
        <v>3.404166720510915E-4</v>
      </c>
    </row>
    <row r="457" spans="2:15" x14ac:dyDescent="0.2">
      <c r="B457" s="39" t="s">
        <v>17</v>
      </c>
      <c r="D457" s="42">
        <f>_xll.qlCalendarAdvance(Calendar,$D456,B457,"f",FALSE)</f>
        <v>42997</v>
      </c>
      <c r="E457" s="153">
        <f>_xll.qlInterestRateIndexValueDate(IndexON,D457)</f>
        <v>42998</v>
      </c>
      <c r="F457" s="168">
        <f>IFERROR(_xll.qlIndexFixing(IndexON,D457,TRUE,_xll.ohTrigger(RecalcTrigger,TriggerON)),NA())</f>
        <v>-1.6224867746528204E-3</v>
      </c>
      <c r="H457" s="42">
        <f>_xll.qlCalendarAdvance(Calendar,$H456,B457,"f",FALSE)</f>
        <v>42996</v>
      </c>
      <c r="I457" s="153">
        <f>_xll.qlInterestRateIndexValueDate(Index1M,$H457)</f>
        <v>42998</v>
      </c>
      <c r="J457" s="158">
        <f>IFERROR(_xll.qlIndexFixing(Index1M,$H457,TRUE,_xll.ohTrigger(RecalcTrigger,Trigger1M)),NA())</f>
        <v>-1.5916483306184226E-3</v>
      </c>
      <c r="K457" s="44">
        <f>IFERROR(_xll.qlIndexFixing(Index3M,H457,TRUE,_xll.ohTrigger(RecalcTrigger,Trigger3M)),NA())</f>
        <v>-1.7872251863591617E-4</v>
      </c>
      <c r="L457" s="44">
        <f>IFERROR(_xll.qlIndexFixing(Index6M,$H457,TRUE,_xll.ohTrigger(RecalcTrigger,Trigger6M)),NA())</f>
        <v>1.5982506513794463E-3</v>
      </c>
      <c r="M457" s="158">
        <f>IFERROR(_xll.qlIndexFixing(ONIndex1M,I457,TRUE,_xll.ohTrigger(RecalcTrigger,Trigger1M)),NA())</f>
        <v>-1.7454466540112179E-3</v>
      </c>
      <c r="N457" s="44">
        <f>IFERROR(_xll.qlIndexFixing(ONIndex3M,I457,TRUE,_xll.ohTrigger(RecalcTrigger,Trigger3M)),NA())</f>
        <v>-7.6634362938143852E-4</v>
      </c>
      <c r="O457" s="159">
        <f>IFERROR(_xll.qlIndexFixing(ONIndex6M,I457,TRUE,_xll.ohTrigger(RecalcTrigger,Trigger6M)),NA())</f>
        <v>3.6689250936028373E-4</v>
      </c>
    </row>
    <row r="458" spans="2:15" x14ac:dyDescent="0.2">
      <c r="B458" s="39" t="s">
        <v>17</v>
      </c>
      <c r="D458" s="42">
        <f>_xll.qlCalendarAdvance(Calendar,$D457,B458,"f",FALSE)</f>
        <v>42998</v>
      </c>
      <c r="E458" s="153">
        <f>_xll.qlInterestRateIndexValueDate(IndexON,D458)</f>
        <v>42999</v>
      </c>
      <c r="F458" s="168">
        <f>IFERROR(_xll.qlIndexFixing(IndexON,D458,TRUE,_xll.ohTrigger(RecalcTrigger,TriggerON)),NA())</f>
        <v>-1.6105483153117106E-3</v>
      </c>
      <c r="H458" s="42">
        <f>_xll.qlCalendarAdvance(Calendar,$H457,B458,"f",FALSE)</f>
        <v>42997</v>
      </c>
      <c r="I458" s="153">
        <f>_xll.qlInterestRateIndexValueDate(Index1M,$H458)</f>
        <v>42999</v>
      </c>
      <c r="J458" s="158">
        <f>IFERROR(_xll.qlIndexFixing(Index1M,$H458,TRUE,_xll.ohTrigger(RecalcTrigger,Trigger1M)),NA())</f>
        <v>-1.5646214823562821E-3</v>
      </c>
      <c r="K458" s="44">
        <f>IFERROR(_xll.qlIndexFixing(Index3M,H458,TRUE,_xll.ohTrigger(RecalcTrigger,Trigger3M)),NA())</f>
        <v>-1.6422934515259501E-4</v>
      </c>
      <c r="L458" s="44">
        <f>IFERROR(_xll.qlIndexFixing(Index6M,$H458,TRUE,_xll.ohTrigger(RecalcTrigger,Trigger6M)),NA())</f>
        <v>1.612560607546653E-3</v>
      </c>
      <c r="M458" s="158">
        <f>IFERROR(_xll.qlIndexFixing(ONIndex1M,I458,TRUE,_xll.ohTrigger(RecalcTrigger,Trigger1M)),NA())</f>
        <v>-1.7191137167404946E-3</v>
      </c>
      <c r="N458" s="44">
        <f>IFERROR(_xll.qlIndexFixing(ONIndex3M,I458,TRUE,_xll.ohTrigger(RecalcTrigger,Trigger3M)),NA())</f>
        <v>-7.4086009675067288E-4</v>
      </c>
      <c r="O458" s="159">
        <f>IFERROR(_xll.qlIndexFixing(ONIndex6M,I458,TRUE,_xll.ohTrigger(RecalcTrigger,Trigger6M)),NA())</f>
        <v>3.934342976208427E-4</v>
      </c>
    </row>
    <row r="459" spans="2:15" x14ac:dyDescent="0.2">
      <c r="B459" s="39" t="s">
        <v>17</v>
      </c>
      <c r="D459" s="42">
        <f>_xll.qlCalendarAdvance(Calendar,$D458,B459,"f",FALSE)</f>
        <v>42999</v>
      </c>
      <c r="E459" s="153">
        <f>_xll.qlInterestRateIndexValueDate(IndexON,D459)</f>
        <v>43000</v>
      </c>
      <c r="F459" s="168">
        <f>IFERROR(_xll.qlIndexFixing(IndexON,D459,TRUE,_xll.ohTrigger(RecalcTrigger,TriggerON)),NA())</f>
        <v>-1.5866308356216052E-3</v>
      </c>
      <c r="H459" s="42">
        <f>_xll.qlCalendarAdvance(Calendar,$H458,B459,"f",FALSE)</f>
        <v>42998</v>
      </c>
      <c r="I459" s="153">
        <f>_xll.qlInterestRateIndexValueDate(Index1M,$H459)</f>
        <v>43000</v>
      </c>
      <c r="J459" s="158">
        <f>IFERROR(_xll.qlIndexFixing(Index1M,$H459,TRUE,_xll.ohTrigger(RecalcTrigger,Trigger1M)),NA())</f>
        <v>-1.5579486575017169E-3</v>
      </c>
      <c r="K459" s="44">
        <f>IFERROR(_xll.qlIndexFixing(Index3M,H459,TRUE,_xll.ohTrigger(RecalcTrigger,Trigger3M)),NA())</f>
        <v>-1.4970252083770205E-4</v>
      </c>
      <c r="L459" s="44">
        <f>IFERROR(_xll.qlIndexFixing(Index6M,$H459,TRUE,_xll.ohTrigger(RecalcTrigger,Trigger6M)),NA())</f>
        <v>1.6268777135274187E-3</v>
      </c>
      <c r="M459" s="158">
        <f>IFERROR(_xll.qlIndexFixing(ONIndex1M,I459,TRUE,_xll.ohTrigger(RecalcTrigger,Trigger1M)),NA())</f>
        <v>-1.7059031287969262E-3</v>
      </c>
      <c r="N459" s="44">
        <f>IFERROR(_xll.qlIndexFixing(ONIndex3M,I459,TRUE,_xll.ohTrigger(RecalcTrigger,Trigger3M)),NA())</f>
        <v>-7.2804331255671428E-4</v>
      </c>
      <c r="O459" s="159">
        <f>IFERROR(_xll.qlIndexFixing(ONIndex6M,I459,TRUE,_xll.ohTrigger(RecalcTrigger,Trigger6M)),NA())</f>
        <v>4.0673872773844266E-4</v>
      </c>
    </row>
    <row r="460" spans="2:15" x14ac:dyDescent="0.2">
      <c r="B460" s="39" t="s">
        <v>17</v>
      </c>
      <c r="D460" s="42">
        <f>_xll.qlCalendarAdvance(Calendar,$D459,B460,"f",FALSE)</f>
        <v>43000</v>
      </c>
      <c r="E460" s="153">
        <f>_xll.qlInterestRateIndexValueDate(IndexON,D460)</f>
        <v>43003</v>
      </c>
      <c r="F460" s="168">
        <f>IFERROR(_xll.qlIndexFixing(IndexON,D460,TRUE,_xll.ohTrigger(RecalcTrigger,TriggerON)),NA())</f>
        <v>-1.5626937729429358E-3</v>
      </c>
      <c r="H460" s="42">
        <f>_xll.qlCalendarAdvance(Calendar,$H459,B460,"f",FALSE)</f>
        <v>42999</v>
      </c>
      <c r="I460" s="153">
        <f>_xll.qlInterestRateIndexValueDate(Index1M,$H460)</f>
        <v>43003</v>
      </c>
      <c r="J460" s="158">
        <f>IFERROR(_xll.qlIndexFixing(Index1M,$H460,TRUE,_xll.ohTrigger(RecalcTrigger,Trigger1M)),NA())</f>
        <v>-1.5242277146469974E-3</v>
      </c>
      <c r="K460" s="44">
        <f>IFERROR(_xll.qlIndexFixing(Index3M,H460,TRUE,_xll.ohTrigger(RecalcTrigger,Trigger3M)),NA())</f>
        <v>-9.0730134856347735E-5</v>
      </c>
      <c r="L460" s="44">
        <f>IFERROR(_xll.qlIndexFixing(Index6M,$H460,TRUE,_xll.ohTrigger(RecalcTrigger,Trigger6M)),NA())</f>
        <v>1.6771249061818829E-3</v>
      </c>
      <c r="M460" s="158">
        <f>IFERROR(_xll.qlIndexFixing(ONIndex1M,I460,TRUE,_xll.ohTrigger(RecalcTrigger,Trigger1M)),NA())</f>
        <v>-1.6926686079976605E-3</v>
      </c>
      <c r="N460" s="44">
        <f>IFERROR(_xll.qlIndexFixing(ONIndex3M,I460,TRUE,_xll.ohTrigger(RecalcTrigger,Trigger3M)),NA())</f>
        <v>-7.1518200681630617E-4</v>
      </c>
      <c r="O460" s="159">
        <f>IFERROR(_xll.qlIndexFixing(ONIndex6M,I460,TRUE,_xll.ohTrigger(RecalcTrigger,Trigger6M)),NA())</f>
        <v>4.2006316760989648E-4</v>
      </c>
    </row>
    <row r="461" spans="2:15" x14ac:dyDescent="0.2">
      <c r="B461" s="39" t="s">
        <v>17</v>
      </c>
      <c r="D461" s="42">
        <f>_xll.qlCalendarAdvance(Calendar,$D460,B461,"f",FALSE)</f>
        <v>43003</v>
      </c>
      <c r="E461" s="153">
        <f>_xll.qlInterestRateIndexValueDate(IndexON,D461)</f>
        <v>43004</v>
      </c>
      <c r="F461" s="168">
        <f>IFERROR(_xll.qlIndexFixing(IndexON,D461,TRUE,_xll.ohTrigger(RecalcTrigger,TriggerON)),NA())</f>
        <v>-1.5507049610796741E-3</v>
      </c>
      <c r="H461" s="42">
        <f>_xll.qlCalendarAdvance(Calendar,$H460,B461,"f",FALSE)</f>
        <v>43000</v>
      </c>
      <c r="I461" s="153">
        <f>_xll.qlInterestRateIndexValueDate(Index1M,$H461)</f>
        <v>43004</v>
      </c>
      <c r="J461" s="158">
        <f>IFERROR(_xll.qlIndexFixing(Index1M,$H461,TRUE,_xll.ohTrigger(RecalcTrigger,Trigger1M)),NA())</f>
        <v>-1.5106717576700568E-3</v>
      </c>
      <c r="K461" s="44">
        <f>IFERROR(_xll.qlIndexFixing(Index3M,H461,TRUE,_xll.ohTrigger(RecalcTrigger,Trigger3M)),NA())</f>
        <v>-8.3663677011074753E-5</v>
      </c>
      <c r="L461" s="44">
        <f>IFERROR(_xll.qlIndexFixing(Index6M,$H461,TRUE,_xll.ohTrigger(RecalcTrigger,Trigger6M)),NA())</f>
        <v>1.6842152788551271E-3</v>
      </c>
      <c r="M461" s="158">
        <f>IFERROR(_xll.qlIndexFixing(ONIndex1M,I461,TRUE,_xll.ohTrigger(RecalcTrigger,Trigger1M)),NA())</f>
        <v>-1.6794101543027296E-3</v>
      </c>
      <c r="N461" s="44">
        <f>IFERROR(_xll.qlIndexFixing(ONIndex3M,I461,TRUE,_xll.ohTrigger(RecalcTrigger,Trigger3M)),NA())</f>
        <v>-7.0227617984919277E-4</v>
      </c>
      <c r="O461" s="159">
        <f>IFERROR(_xll.qlIndexFixing(ONIndex6M,I461,TRUE,_xll.ohTrigger(RecalcTrigger,Trigger6M)),NA())</f>
        <v>4.3340761675558781E-4</v>
      </c>
    </row>
    <row r="462" spans="2:15" x14ac:dyDescent="0.2">
      <c r="B462" s="39" t="s">
        <v>17</v>
      </c>
      <c r="D462" s="42">
        <f>_xll.qlCalendarAdvance(Calendar,$D461,B462,"f",FALSE)</f>
        <v>43004</v>
      </c>
      <c r="E462" s="153">
        <f>_xll.qlInterestRateIndexValueDate(IndexON,D462)</f>
        <v>43005</v>
      </c>
      <c r="F462" s="168">
        <f>IFERROR(_xll.qlIndexFixing(IndexON,D462,TRUE,_xll.ohTrigger(RecalcTrigger,TriggerON)),NA())</f>
        <v>-1.5387060786320461E-3</v>
      </c>
      <c r="H462" s="42">
        <f>_xll.qlCalendarAdvance(Calendar,$H461,B462,"f",FALSE)</f>
        <v>43003</v>
      </c>
      <c r="I462" s="153">
        <f>_xll.qlInterestRateIndexValueDate(Index1M,$H462)</f>
        <v>43005</v>
      </c>
      <c r="J462" s="158">
        <f>IFERROR(_xll.qlIndexFixing(Index1M,$H462,TRUE,_xll.ohTrigger(RecalcTrigger,Trigger1M)),NA())</f>
        <v>-1.4970918559096269E-3</v>
      </c>
      <c r="K462" s="44">
        <f>IFERROR(_xll.qlIndexFixing(Index3M,H462,TRUE,_xll.ohTrigger(RecalcTrigger,Trigger3M)),NA())</f>
        <v>-7.6582736991519956E-5</v>
      </c>
      <c r="L462" s="44">
        <f>IFERROR(_xll.qlIndexFixing(Index6M,$H462,TRUE,_xll.ohTrigger(RecalcTrigger,Trigger6M)),NA())</f>
        <v>1.6985663663279882E-3</v>
      </c>
      <c r="M462" s="158">
        <f>IFERROR(_xll.qlIndexFixing(ONIndex1M,I462,TRUE,_xll.ohTrigger(RecalcTrigger,Trigger1M)),NA())</f>
        <v>-1.6528058828368941E-3</v>
      </c>
      <c r="N462" s="44">
        <f>IFERROR(_xll.qlIndexFixing(ONIndex3M,I462,TRUE,_xll.ohTrigger(RecalcTrigger,Trigger3M)),NA())</f>
        <v>-6.7631485050956286E-4</v>
      </c>
      <c r="O462" s="159">
        <f>IFERROR(_xll.qlIndexFixing(ONIndex6M,I462,TRUE,_xll.ohTrigger(RecalcTrigger,Trigger6M)),NA())</f>
        <v>4.6016380180979866E-4</v>
      </c>
    </row>
    <row r="463" spans="2:15" x14ac:dyDescent="0.2">
      <c r="B463" s="39" t="s">
        <v>17</v>
      </c>
      <c r="D463" s="42">
        <f>_xll.qlCalendarAdvance(Calendar,$D462,B463,"f",FALSE)</f>
        <v>43005</v>
      </c>
      <c r="E463" s="153">
        <f>_xll.qlInterestRateIndexValueDate(IndexON,D463)</f>
        <v>43006</v>
      </c>
      <c r="F463" s="168">
        <f>IFERROR(_xll.qlIndexFixing(IndexON,D463,TRUE,_xll.ohTrigger(RecalcTrigger,TriggerON)),NA())</f>
        <v>-1.5266971256799877E-3</v>
      </c>
      <c r="H463" s="42">
        <f>_xll.qlCalendarAdvance(Calendar,$H462,B463,"f",FALSE)</f>
        <v>43004</v>
      </c>
      <c r="I463" s="153">
        <f>_xll.qlInterestRateIndexValueDate(Index1M,$H463)</f>
        <v>43006</v>
      </c>
      <c r="J463" s="158">
        <f>IFERROR(_xll.qlIndexFixing(Index1M,$H463,TRUE,_xll.ohTrigger(RecalcTrigger,Trigger1M)),NA())</f>
        <v>-1.4697305812695627E-3</v>
      </c>
      <c r="K463" s="44">
        <f>IFERROR(_xll.qlIndexFixing(Index3M,H463,TRUE,_xll.ohTrigger(RecalcTrigger,Trigger3M)),NA())</f>
        <v>-6.1865467912053198E-5</v>
      </c>
      <c r="L463" s="44">
        <f>IFERROR(_xll.qlIndexFixing(Index6M,$H463,TRUE,_xll.ohTrigger(RecalcTrigger,Trigger6M)),NA())</f>
        <v>1.7129238965601034E-3</v>
      </c>
      <c r="M463" s="158">
        <f>IFERROR(_xll.qlIndexFixing(ONIndex1M,I463,TRUE,_xll.ohTrigger(RecalcTrigger,Trigger1M)),NA())</f>
        <v>-1.6261370114456497E-3</v>
      </c>
      <c r="N463" s="44">
        <f>IFERROR(_xll.qlIndexFixing(ONIndex3M,I463,TRUE,_xll.ohTrigger(RecalcTrigger,Trigger3M)),NA())</f>
        <v>-6.5020765723566853E-4</v>
      </c>
      <c r="O463" s="159">
        <f>IFERROR(_xll.qlIndexFixing(ONIndex6M,I463,TRUE,_xll.ohTrigger(RecalcTrigger,Trigger6M)),NA())</f>
        <v>4.8698550911829841E-4</v>
      </c>
    </row>
    <row r="464" spans="2:15" x14ac:dyDescent="0.2">
      <c r="B464" s="39" t="s">
        <v>17</v>
      </c>
      <c r="D464" s="42">
        <f>_xll.qlCalendarAdvance(Calendar,$D463,B464,"f",FALSE)</f>
        <v>43006</v>
      </c>
      <c r="E464" s="153">
        <f>_xll.qlInterestRateIndexValueDate(IndexON,D464)</f>
        <v>43007</v>
      </c>
      <c r="F464" s="168">
        <f>IFERROR(_xll.qlIndexFixing(IndexON,D464,TRUE,_xll.ohTrigger(RecalcTrigger,TriggerON)),NA())</f>
        <v>-1.5026393794981274E-3</v>
      </c>
      <c r="H464" s="42">
        <f>_xll.qlCalendarAdvance(Calendar,$H463,B464,"f",FALSE)</f>
        <v>43005</v>
      </c>
      <c r="I464" s="153">
        <f>_xll.qlInterestRateIndexValueDate(Index1M,$H464)</f>
        <v>43007</v>
      </c>
      <c r="J464" s="158">
        <f>IFERROR(_xll.qlIndexFixing(Index1M,$H464,TRUE,_xll.ohTrigger(RecalcTrigger,Trigger1M)),NA())</f>
        <v>-1.4560789554922404E-3</v>
      </c>
      <c r="K464" s="44">
        <f>IFERROR(_xll.qlIndexFixing(Index3M,H464,TRUE,_xll.ohTrigger(RecalcTrigger,Trigger3M)),NA())</f>
        <v>-4.7118368141262739E-5</v>
      </c>
      <c r="L464" s="44">
        <f>IFERROR(_xll.qlIndexFixing(Index6M,$H464,TRUE,_xll.ohTrigger(RecalcTrigger,Trigger6M)),NA())</f>
        <v>1.7272877516992255E-3</v>
      </c>
      <c r="M464" s="158">
        <f>IFERROR(_xll.qlIndexFixing(ONIndex1M,I464,TRUE,_xll.ohTrigger(RecalcTrigger,Trigger1M)),NA())</f>
        <v>-1.6127588935921366E-3</v>
      </c>
      <c r="N464" s="44">
        <f>IFERROR(_xll.qlIndexFixing(ONIndex3M,I464,TRUE,_xll.ohTrigger(RecalcTrigger,Trigger3M)),NA())</f>
        <v>-6.370792230159239E-4</v>
      </c>
      <c r="O464" s="159">
        <f>IFERROR(_xll.qlIndexFixing(ONIndex6M,I464,TRUE,_xll.ohTrigger(RecalcTrigger,Trigger6M)),NA())</f>
        <v>5.0043000615396238E-4</v>
      </c>
    </row>
    <row r="465" spans="2:15" x14ac:dyDescent="0.2">
      <c r="B465" s="39" t="s">
        <v>17</v>
      </c>
      <c r="D465" s="42">
        <f>_xll.qlCalendarAdvance(Calendar,$D464,B465,"f",FALSE)</f>
        <v>43007</v>
      </c>
      <c r="E465" s="153">
        <f>_xll.qlInterestRateIndexValueDate(IndexON,D465)</f>
        <v>43010</v>
      </c>
      <c r="F465" s="168">
        <f>IFERROR(_xll.qlIndexFixing(IndexON,D465,TRUE,_xll.ohTrigger(RecalcTrigger,TriggerON)),NA())</f>
        <v>-1.4785606087075465E-3</v>
      </c>
      <c r="H465" s="42">
        <f>_xll.qlCalendarAdvance(Calendar,$H464,B465,"f",FALSE)</f>
        <v>43006</v>
      </c>
      <c r="I465" s="153">
        <f>_xll.qlInterestRateIndexValueDate(Index1M,$H465)</f>
        <v>43010</v>
      </c>
      <c r="J465" s="158">
        <f>IFERROR(_xll.qlIndexFixing(Index1M,$H465,TRUE,_xll.ohTrigger(RecalcTrigger,Trigger1M)),NA())</f>
        <v>-1.421910750258165E-3</v>
      </c>
      <c r="K465" s="44">
        <f>IFERROR(_xll.qlIndexFixing(Index3M,H465,TRUE,_xll.ohTrigger(RecalcTrigger,Trigger3M)),NA())</f>
        <v>4.9577802741434844E-6</v>
      </c>
      <c r="L465" s="44">
        <f>IFERROR(_xll.qlIndexFixing(Index6M,$H465,TRUE,_xll.ohTrigger(RecalcTrigger,Trigger6M)),NA())</f>
        <v>1.7849350100410976E-3</v>
      </c>
      <c r="M465" s="158">
        <f>IFERROR(_xll.qlIndexFixing(ONIndex1M,I465,TRUE,_xll.ohTrigger(RecalcTrigger,Trigger1M)),NA())</f>
        <v>-1.5993568430427985E-3</v>
      </c>
      <c r="N465" s="44">
        <f>IFERROR(_xll.qlIndexFixing(ONIndex3M,I465,TRUE,_xll.ohTrigger(RecalcTrigger,Trigger3M)),NA())</f>
        <v>-6.2390626740960187E-4</v>
      </c>
      <c r="O465" s="159">
        <f>IFERROR(_xll.qlIndexFixing(ONIndex6M,I465,TRUE,_xll.ohTrigger(RecalcTrigger,Trigger6M)),NA())</f>
        <v>5.1389451262373598E-4</v>
      </c>
    </row>
    <row r="466" spans="2:15" x14ac:dyDescent="0.2">
      <c r="B466" s="39" t="s">
        <v>17</v>
      </c>
      <c r="D466" s="42">
        <f>_xll.qlCalendarAdvance(Calendar,$D465,B466,"f",FALSE)</f>
        <v>43010</v>
      </c>
      <c r="E466" s="153">
        <f>_xll.qlInterestRateIndexValueDate(IndexON,D466)</f>
        <v>43011</v>
      </c>
      <c r="F466" s="168">
        <f>IFERROR(_xll.qlIndexFixing(IndexON,D466,TRUE,_xll.ohTrigger(RecalcTrigger,TriggerON)),NA())</f>
        <v>-1.4665013031933682E-3</v>
      </c>
      <c r="H466" s="42">
        <f>_xll.qlCalendarAdvance(Calendar,$H465,B466,"f",FALSE)</f>
        <v>43007</v>
      </c>
      <c r="I466" s="153">
        <f>_xll.qlInterestRateIndexValueDate(Index1M,$H466)</f>
        <v>43011</v>
      </c>
      <c r="J466" s="158">
        <f>IFERROR(_xll.qlIndexFixing(Index1M,$H466,TRUE,_xll.ohTrigger(RecalcTrigger,Trigger1M)),NA())</f>
        <v>-1.4081752593444749E-3</v>
      </c>
      <c r="K466" s="44">
        <f>IFERROR(_xll.qlIndexFixing(Index3M,H466,TRUE,_xll.ohTrigger(RecalcTrigger,Trigger3M)),NA())</f>
        <v>1.9826694812017667E-5</v>
      </c>
      <c r="L466" s="44">
        <f>IFERROR(_xll.qlIndexFixing(Index6M,$H466,TRUE,_xll.ohTrigger(RecalcTrigger,Trigger6M)),NA())</f>
        <v>1.7920641765127939E-3</v>
      </c>
      <c r="M466" s="158">
        <f>IFERROR(_xll.qlIndexFixing(ONIndex1M,I466,TRUE,_xll.ohTrigger(RecalcTrigger,Trigger1M)),NA())</f>
        <v>-1.5859308594778909E-3</v>
      </c>
      <c r="N466" s="44">
        <f>IFERROR(_xll.qlIndexFixing(ONIndex3M,I466,TRUE,_xll.ohTrigger(RecalcTrigger,Trigger3M)),NA())</f>
        <v>-6.1068879029679835E-4</v>
      </c>
      <c r="O466" s="159">
        <f>IFERROR(_xll.qlIndexFixing(ONIndex6M,I466,TRUE,_xll.ohTrigger(RecalcTrigger,Trigger6M)),NA())</f>
        <v>5.2737902868749131E-4</v>
      </c>
    </row>
    <row r="467" spans="2:15" x14ac:dyDescent="0.2">
      <c r="B467" s="39" t="s">
        <v>17</v>
      </c>
      <c r="D467" s="42">
        <f>_xll.qlCalendarAdvance(Calendar,$D466,B467,"f",FALSE)</f>
        <v>43011</v>
      </c>
      <c r="E467" s="153">
        <f>_xll.qlInterestRateIndexValueDate(IndexON,D467)</f>
        <v>43012</v>
      </c>
      <c r="F467" s="168">
        <f>IFERROR(_xll.qlIndexFixing(IndexON,D467,TRUE,_xll.ohTrigger(RecalcTrigger,TriggerON)),NA())</f>
        <v>-1.4544319270148875E-3</v>
      </c>
      <c r="H467" s="42">
        <f>_xll.qlCalendarAdvance(Calendar,$H466,B467,"f",FALSE)</f>
        <v>43010</v>
      </c>
      <c r="I467" s="153">
        <f>_xll.qlInterestRateIndexValueDate(Index1M,$H467)</f>
        <v>43012</v>
      </c>
      <c r="J467" s="158">
        <f>IFERROR(_xll.qlIndexFixing(Index1M,$H467,TRUE,_xll.ohTrigger(RecalcTrigger,Trigger1M)),NA())</f>
        <v>-1.3804995212985849E-3</v>
      </c>
      <c r="K467" s="44">
        <f>IFERROR(_xll.qlIndexFixing(Index3M,H467,TRUE,_xll.ohTrigger(RecalcTrigger,Trigger3M)),NA())</f>
        <v>3.4722361648529073E-5</v>
      </c>
      <c r="L467" s="44">
        <f>IFERROR(_xll.qlIndexFixing(Index6M,$H467,TRUE,_xll.ohTrigger(RecalcTrigger,Trigger6M)),NA())</f>
        <v>1.8064584569454434E-3</v>
      </c>
      <c r="M467" s="158">
        <f>IFERROR(_xll.qlIndexFixing(ONIndex1M,I467,TRUE,_xll.ohTrigger(RecalcTrigger,Trigger1M)),NA())</f>
        <v>-1.5589923651360138E-3</v>
      </c>
      <c r="N467" s="44">
        <f>IFERROR(_xll.qlIndexFixing(ONIndex3M,I467,TRUE,_xll.ohTrigger(RecalcTrigger,Trigger3M)),NA())</f>
        <v>-5.8410448362078426E-4</v>
      </c>
      <c r="O467" s="159">
        <f>IFERROR(_xll.qlIndexFixing(ONIndex6M,I467,TRUE,_xll.ohTrigger(RecalcTrigger,Trigger6M)),NA())</f>
        <v>5.5441561293889663E-4</v>
      </c>
    </row>
    <row r="468" spans="2:15" x14ac:dyDescent="0.2">
      <c r="B468" s="39" t="s">
        <v>17</v>
      </c>
      <c r="D468" s="42">
        <f>_xll.qlCalendarAdvance(Calendar,$D467,B468,"f",FALSE)</f>
        <v>43012</v>
      </c>
      <c r="E468" s="153">
        <f>_xll.qlInterestRateIndexValueDate(IndexON,D468)</f>
        <v>43013</v>
      </c>
      <c r="F468" s="168">
        <f>IFERROR(_xll.qlIndexFixing(IndexON,D468,TRUE,_xll.ohTrigger(RecalcTrigger,TriggerON)),NA())</f>
        <v>-1.4423524804918486E-3</v>
      </c>
      <c r="H468" s="42">
        <f>_xll.qlCalendarAdvance(Calendar,$H467,B468,"f",FALSE)</f>
        <v>43011</v>
      </c>
      <c r="I468" s="153">
        <f>_xll.qlInterestRateIndexValueDate(Index1M,$H468)</f>
        <v>43013</v>
      </c>
      <c r="J468" s="158">
        <f>IFERROR(_xll.qlIndexFixing(Index1M,$H468,TRUE,_xll.ohTrigger(RecalcTrigger,Trigger1M)),NA())</f>
        <v>-1.3736663327248988E-3</v>
      </c>
      <c r="K468" s="44">
        <f>IFERROR(_xll.qlIndexFixing(Index3M,H468,TRUE,_xll.ohTrigger(RecalcTrigger,Trigger3M)),NA())</f>
        <v>4.9644240919003003E-5</v>
      </c>
      <c r="L468" s="44">
        <f>IFERROR(_xll.qlIndexFixing(Index6M,$H468,TRUE,_xll.ohTrigger(RecalcTrigger,Trigger6M)),NA())</f>
        <v>1.8208583181166017E-3</v>
      </c>
      <c r="M468" s="158">
        <f>IFERROR(_xll.qlIndexFixing(ONIndex1M,I468,TRUE,_xll.ohTrigger(RecalcTrigger,Trigger1M)),NA())</f>
        <v>-1.5319875968611285E-3</v>
      </c>
      <c r="N468" s="44">
        <f>IFERROR(_xll.qlIndexFixing(ONIndex3M,I468,TRUE,_xll.ohTrigger(RecalcTrigger,Trigger3M)),NA())</f>
        <v>-5.5737366726038573E-4</v>
      </c>
      <c r="O468" s="159">
        <f>IFERROR(_xll.qlIndexFixing(ONIndex6M,I468,TRUE,_xll.ohTrigger(RecalcTrigger,Trigger6M)),NA())</f>
        <v>5.8151718840271371E-4</v>
      </c>
    </row>
    <row r="469" spans="2:15" x14ac:dyDescent="0.2">
      <c r="B469" s="39" t="s">
        <v>17</v>
      </c>
      <c r="D469" s="42">
        <f>_xll.qlCalendarAdvance(Calendar,$D468,B469,"f",FALSE)</f>
        <v>43013</v>
      </c>
      <c r="E469" s="153">
        <f>_xll.qlInterestRateIndexValueDate(IndexON,D469)</f>
        <v>43014</v>
      </c>
      <c r="F469" s="168">
        <f>IFERROR(_xll.qlIndexFixing(IndexON,D469,TRUE,_xll.ohTrigger(RecalcTrigger,TriggerON)),NA())</f>
        <v>-1.4181544322866557E-3</v>
      </c>
      <c r="H469" s="42">
        <f>_xll.qlCalendarAdvance(Calendar,$H468,B469,"f",FALSE)</f>
        <v>43012</v>
      </c>
      <c r="I469" s="153">
        <f>_xll.qlInterestRateIndexValueDate(Index1M,$H469)</f>
        <v>43014</v>
      </c>
      <c r="J469" s="158">
        <f>IFERROR(_xll.qlIndexFixing(Index1M,$H469,TRUE,_xll.ohTrigger(RecalcTrigger,Trigger1M)),NA())</f>
        <v>-1.3668251112878892E-3</v>
      </c>
      <c r="K469" s="44">
        <f>IFERROR(_xll.qlIndexFixing(Index3M,H469,TRUE,_xll.ohTrigger(RecalcTrigger,Trigger3M)),NA())</f>
        <v>7.9979859252901213E-5</v>
      </c>
      <c r="L469" s="44">
        <f>IFERROR(_xll.qlIndexFixing(Index6M,$H469,TRUE,_xll.ohTrigger(RecalcTrigger,Trigger6M)),NA())</f>
        <v>1.8352636427974049E-3</v>
      </c>
      <c r="M469" s="158">
        <f>IFERROR(_xll.qlIndexFixing(ONIndex1M,I469,TRUE,_xll.ohTrigger(RecalcTrigger,Trigger1M)),NA())</f>
        <v>-1.5184419491376389E-3</v>
      </c>
      <c r="N469" s="44">
        <f>IFERROR(_xll.qlIndexFixing(ONIndex3M,I469,TRUE,_xll.ohTrigger(RecalcTrigger,Trigger3M)),NA())</f>
        <v>-5.4393358273507886E-4</v>
      </c>
      <c r="O469" s="159">
        <f>IFERROR(_xll.qlIndexFixing(ONIndex6M,I469,TRUE,_xll.ohTrigger(RecalcTrigger,Trigger6M)),NA())</f>
        <v>5.9510175211663352E-4</v>
      </c>
    </row>
    <row r="470" spans="2:15" x14ac:dyDescent="0.2">
      <c r="B470" s="39" t="s">
        <v>17</v>
      </c>
      <c r="D470" s="42">
        <f>_xll.qlCalendarAdvance(Calendar,$D469,B470,"f",FALSE)</f>
        <v>43014</v>
      </c>
      <c r="E470" s="153">
        <f>_xll.qlInterestRateIndexValueDate(IndexON,D470)</f>
        <v>43017</v>
      </c>
      <c r="F470" s="168">
        <f>IFERROR(_xll.qlIndexFixing(IndexON,D470,TRUE,_xll.ohTrigger(RecalcTrigger,TriggerON)),NA())</f>
        <v>-1.3939339885560287E-3</v>
      </c>
      <c r="H470" s="42">
        <f>_xll.qlCalendarAdvance(Calendar,$H469,B470,"f",FALSE)</f>
        <v>43013</v>
      </c>
      <c r="I470" s="153">
        <f>_xll.qlInterestRateIndexValueDate(Index1M,$H470)</f>
        <v>43017</v>
      </c>
      <c r="J470" s="158">
        <f>IFERROR(_xll.qlIndexFixing(Index1M,$H470,TRUE,_xll.ohTrigger(RecalcTrigger,Trigger1M)),NA())</f>
        <v>-1.3252594484794522E-3</v>
      </c>
      <c r="K470" s="44">
        <f>IFERROR(_xll.qlIndexFixing(Index3M,H470,TRUE,_xll.ohTrigger(RecalcTrigger,Trigger3M)),NA())</f>
        <v>1.0958308469600631E-4</v>
      </c>
      <c r="L470" s="44">
        <f>IFERROR(_xll.qlIndexFixing(Index6M,$H470,TRUE,_xll.ohTrigger(RecalcTrigger,Trigger6M)),NA())</f>
        <v>1.8785112255405255E-3</v>
      </c>
      <c r="M470" s="158">
        <f>IFERROR(_xll.qlIndexFixing(ONIndex1M,I470,TRUE,_xll.ohTrigger(RecalcTrigger,Trigger1M)),NA())</f>
        <v>-1.5048723684385479E-3</v>
      </c>
      <c r="N470" s="44">
        <f>IFERROR(_xll.qlIndexFixing(ONIndex3M,I470,TRUE,_xll.ohTrigger(RecalcTrigger,Trigger3M)),NA())</f>
        <v>-5.3044897694309867E-4</v>
      </c>
      <c r="O470" s="159">
        <f>IFERROR(_xll.qlIndexFixing(ONIndex6M,I470,TRUE,_xll.ohTrigger(RecalcTrigger,Trigger6M)),NA())</f>
        <v>6.0870632558440718E-4</v>
      </c>
    </row>
    <row r="471" spans="2:15" x14ac:dyDescent="0.2">
      <c r="B471" s="39" t="s">
        <v>17</v>
      </c>
      <c r="D471" s="42">
        <f>_xll.qlCalendarAdvance(Calendar,$D470,B471,"f",FALSE)</f>
        <v>43017</v>
      </c>
      <c r="E471" s="153">
        <f>_xll.qlInterestRateIndexValueDate(IndexON,D471)</f>
        <v>43018</v>
      </c>
      <c r="F471" s="168">
        <f>IFERROR(_xll.qlIndexFixing(IndexON,D471,TRUE,_xll.ohTrigger(RecalcTrigger,TriggerON)),NA())</f>
        <v>-1.3818041893109978E-3</v>
      </c>
      <c r="H471" s="42">
        <f>_xll.qlCalendarAdvance(Calendar,$H470,B471,"f",FALSE)</f>
        <v>43014</v>
      </c>
      <c r="I471" s="153">
        <f>_xll.qlInterestRateIndexValueDate(Index1M,$H471)</f>
        <v>43018</v>
      </c>
      <c r="J471" s="158">
        <f>IFERROR(_xll.qlIndexFixing(Index1M,$H471,TRUE,_xll.ohTrigger(RecalcTrigger,Trigger1M)),NA())</f>
        <v>-1.3113563349776945E-3</v>
      </c>
      <c r="K471" s="44">
        <f>IFERROR(_xll.qlIndexFixing(Index3M,H471,TRUE,_xll.ohTrigger(RecalcTrigger,Trigger3M)),NA())</f>
        <v>1.2462792784034596E-4</v>
      </c>
      <c r="L471" s="44">
        <f>IFERROR(_xll.qlIndexFixing(Index6M,$H471,TRUE,_xll.ohTrigger(RecalcTrigger,Trigger6M)),NA())</f>
        <v>1.892937231888257E-3</v>
      </c>
      <c r="M471" s="158">
        <f>IFERROR(_xll.qlIndexFixing(ONIndex1M,I471,TRUE,_xll.ohTrigger(RecalcTrigger,Trigger1M)),NA())</f>
        <v>-1.4912788549636957E-3</v>
      </c>
      <c r="N471" s="44">
        <f>IFERROR(_xll.qlIndexFixing(ONIndex3M,I471,TRUE,_xll.ohTrigger(RecalcTrigger,Trigger3M)),NA())</f>
        <v>-5.1691984940482882E-4</v>
      </c>
      <c r="O471" s="159">
        <f>IFERROR(_xll.qlIndexFixing(ONIndex6M,I471,TRUE,_xll.ohTrigger(RecalcTrigger,Trigger6M)),NA())</f>
        <v>6.2233090840635441E-4</v>
      </c>
    </row>
    <row r="472" spans="2:15" x14ac:dyDescent="0.2">
      <c r="B472" s="39" t="s">
        <v>17</v>
      </c>
      <c r="D472" s="42">
        <f>_xll.qlCalendarAdvance(Calendar,$D471,B472,"f",FALSE)</f>
        <v>43018</v>
      </c>
      <c r="E472" s="153">
        <f>_xll.qlInterestRateIndexValueDate(IndexON,D472)</f>
        <v>43019</v>
      </c>
      <c r="F472" s="168">
        <f>IFERROR(_xll.qlIndexFixing(IndexON,D472,TRUE,_xll.ohTrigger(RecalcTrigger,TriggerON)),NA())</f>
        <v>-1.3696643195615366E-3</v>
      </c>
      <c r="H472" s="42">
        <f>_xll.qlCalendarAdvance(Calendar,$H471,B472,"f",FALSE)</f>
        <v>43017</v>
      </c>
      <c r="I472" s="153">
        <f>_xll.qlInterestRateIndexValueDate(Index1M,$H472)</f>
        <v>43019</v>
      </c>
      <c r="J472" s="158">
        <f>IFERROR(_xll.qlIndexFixing(Index1M,$H472,TRUE,_xll.ohTrigger(RecalcTrigger,Trigger1M)),NA())</f>
        <v>-1.2833460678321727E-3</v>
      </c>
      <c r="K472" s="44">
        <f>IFERROR(_xll.qlIndexFixing(Index3M,H472,TRUE,_xll.ohTrigger(RecalcTrigger,Trigger3M)),NA())</f>
        <v>1.3969574404726831E-4</v>
      </c>
      <c r="L472" s="44">
        <f>IFERROR(_xll.qlIndexFixing(Index6M,$H472,TRUE,_xll.ohTrigger(RecalcTrigger,Trigger6M)),NA())</f>
        <v>1.907368115543777E-3</v>
      </c>
      <c r="M472" s="158">
        <f>IFERROR(_xll.qlIndexFixing(ONIndex1M,I472,TRUE,_xll.ohTrigger(RecalcTrigger,Trigger1M)),NA())</f>
        <v>-1.4640060981774283E-3</v>
      </c>
      <c r="N472" s="44">
        <f>IFERROR(_xll.qlIndexFixing(ONIndex3M,I472,TRUE,_xll.ohTrigger(RecalcTrigger,Trigger3M)),NA())</f>
        <v>-4.897125237324218E-4</v>
      </c>
      <c r="O472" s="159">
        <f>IFERROR(_xll.qlIndexFixing(ONIndex6M,I472,TRUE,_xll.ohTrigger(RecalcTrigger,Trigger6M)),NA())</f>
        <v>6.4964794506572332E-4</v>
      </c>
    </row>
    <row r="473" spans="2:15" x14ac:dyDescent="0.2">
      <c r="B473" s="39" t="s">
        <v>17</v>
      </c>
      <c r="D473" s="42">
        <f>_xll.qlCalendarAdvance(Calendar,$D472,B473,"f",FALSE)</f>
        <v>43019</v>
      </c>
      <c r="E473" s="153">
        <f>_xll.qlInterestRateIndexValueDate(IndexON,D473)</f>
        <v>43020</v>
      </c>
      <c r="F473" s="168">
        <f>IFERROR(_xll.qlIndexFixing(IndexON,D473,TRUE,_xll.ohTrigger(RecalcTrigger,TriggerON)),NA())</f>
        <v>-1.3575143791078048E-3</v>
      </c>
      <c r="H473" s="42">
        <f>_xll.qlCalendarAdvance(Calendar,$H472,B473,"f",FALSE)</f>
        <v>43018</v>
      </c>
      <c r="I473" s="153">
        <f>_xll.qlInterestRateIndexValueDate(Index1M,$H473)</f>
        <v>43020</v>
      </c>
      <c r="J473" s="158">
        <f>IFERROR(_xll.qlIndexFixing(Index1M,$H473,TRUE,_xll.ohTrigger(RecalcTrigger,Trigger1M)),NA())</f>
        <v>-1.2764287066663327E-3</v>
      </c>
      <c r="K473" s="44">
        <f>IFERROR(_xll.qlIndexFixing(Index3M,H473,TRUE,_xll.ohTrigger(RecalcTrigger,Trigger3M)),NA())</f>
        <v>1.5478599339475323E-4</v>
      </c>
      <c r="L473" s="44">
        <f>IFERROR(_xll.qlIndexFixing(Index6M,$H473,TRUE,_xll.ohTrigger(RecalcTrigger,Trigger6M)),NA())</f>
        <v>1.9218037592558215E-3</v>
      </c>
      <c r="M473" s="158">
        <f>IFERROR(_xll.qlIndexFixing(ONIndex1M,I473,TRUE,_xll.ohTrigger(RecalcTrigger,Trigger1M)),NA())</f>
        <v>-1.4366654722275385E-3</v>
      </c>
      <c r="N473" s="44">
        <f>IFERROR(_xll.qlIndexFixing(ONIndex3M,I473,TRUE,_xll.ohTrigger(RecalcTrigger,Trigger3M)),NA())</f>
        <v>-4.6235812502626317E-4</v>
      </c>
      <c r="O473" s="159">
        <f>IFERROR(_xll.qlIndexFixing(ONIndex6M,I473,TRUE,_xll.ohTrigger(RecalcTrigger,Trigger6M)),NA())</f>
        <v>6.770293358737689E-4</v>
      </c>
    </row>
    <row r="474" spans="2:15" x14ac:dyDescent="0.2">
      <c r="B474" s="39" t="s">
        <v>17</v>
      </c>
      <c r="D474" s="42">
        <f>_xll.qlCalendarAdvance(Calendar,$D473,B474,"f",FALSE)</f>
        <v>43020</v>
      </c>
      <c r="E474" s="153">
        <f>_xll.qlInterestRateIndexValueDate(IndexON,D474)</f>
        <v>43021</v>
      </c>
      <c r="F474" s="168">
        <f>IFERROR(_xll.qlIndexFixing(IndexON,D474,TRUE,_xll.ohTrigger(RecalcTrigger,TriggerON)),NA())</f>
        <v>-1.333175992961344E-3</v>
      </c>
      <c r="H474" s="42">
        <f>_xll.qlCalendarAdvance(Calendar,$H473,B474,"f",FALSE)</f>
        <v>43019</v>
      </c>
      <c r="I474" s="153">
        <f>_xll.qlInterestRateIndexValueDate(Index1M,$H474)</f>
        <v>43021</v>
      </c>
      <c r="J474" s="158">
        <f>IFERROR(_xll.qlIndexFixing(Index1M,$H474,TRUE,_xll.ohTrigger(RecalcTrigger,Trigger1M)),NA())</f>
        <v>-1.2695033155649396E-3</v>
      </c>
      <c r="K474" s="44">
        <f>IFERROR(_xll.qlIndexFixing(Index3M,H474,TRUE,_xll.ohTrigger(RecalcTrigger,Trigger3M)),NA())</f>
        <v>1.8536151293029369E-4</v>
      </c>
      <c r="L474" s="44">
        <f>IFERROR(_xll.qlIndexFixing(Index6M,$H474,TRUE,_xll.ohTrigger(RecalcTrigger,Trigger6M)),NA())</f>
        <v>1.9362440457713706E-3</v>
      </c>
      <c r="M474" s="158">
        <f>IFERROR(_xll.qlIndexFixing(ONIndex1M,I474,TRUE,_xll.ohTrigger(RecalcTrigger,Trigger1M)),NA())</f>
        <v>-1.422952294314328E-3</v>
      </c>
      <c r="N474" s="44">
        <f>IFERROR(_xll.qlIndexFixing(ONIndex3M,I474,TRUE,_xll.ohTrigger(RecalcTrigger,Trigger3M)),NA())</f>
        <v>-4.4860639003552194E-4</v>
      </c>
      <c r="O474" s="159">
        <f>IFERROR(_xll.qlIndexFixing(ONIndex6M,I474,TRUE,_xll.ohTrigger(RecalcTrigger,Trigger6M)),NA())</f>
        <v>6.9075396666562483E-4</v>
      </c>
    </row>
    <row r="475" spans="2:15" x14ac:dyDescent="0.2">
      <c r="B475" s="39" t="s">
        <v>17</v>
      </c>
      <c r="D475" s="42">
        <f>_xll.qlCalendarAdvance(Calendar,$D474,B475,"f",FALSE)</f>
        <v>43021</v>
      </c>
      <c r="E475" s="153">
        <f>_xll.qlInterestRateIndexValueDate(IndexON,D475)</f>
        <v>43024</v>
      </c>
      <c r="F475" s="168">
        <f>IFERROR(_xll.qlIndexFixing(IndexON,D475,TRUE,_xll.ohTrigger(RecalcTrigger,TriggerON)),NA())</f>
        <v>-1.3088139122885423E-3</v>
      </c>
      <c r="H475" s="42">
        <f>_xll.qlCalendarAdvance(Calendar,$H474,B475,"f",FALSE)</f>
        <v>43020</v>
      </c>
      <c r="I475" s="153">
        <f>_xll.qlInterestRateIndexValueDate(Index1M,$H475)</f>
        <v>43024</v>
      </c>
      <c r="J475" s="158">
        <f>IFERROR(_xll.qlIndexFixing(Index1M,$H475,TRUE,_xll.ohTrigger(RecalcTrigger,Trigger1M)),NA())</f>
        <v>-1.2274347759840211E-3</v>
      </c>
      <c r="K475" s="44">
        <f>IFERROR(_xll.qlIndexFixing(Index3M,H475,TRUE,_xll.ohTrigger(RecalcTrigger,Trigger3M)),NA())</f>
        <v>2.153605234562375E-4</v>
      </c>
      <c r="L475" s="44">
        <f>IFERROR(_xll.qlIndexFixing(Index6M,$H475,TRUE,_xll.ohTrigger(RecalcTrigger,Trigger6M)),NA())</f>
        <v>1.9795915895477884E-3</v>
      </c>
      <c r="M475" s="158">
        <f>IFERROR(_xll.qlIndexFixing(ONIndex1M,I475,TRUE,_xll.ohTrigger(RecalcTrigger,Trigger1M)),NA())</f>
        <v>-1.4092151835454203E-3</v>
      </c>
      <c r="N475" s="44">
        <f>IFERROR(_xll.qlIndexFixing(ONIndex3M,I475,TRUE,_xll.ohTrigger(RecalcTrigger,Trigger3M)),NA())</f>
        <v>-4.3481013369817134E-4</v>
      </c>
      <c r="O475" s="159">
        <f>IFERROR(_xll.qlIndexFixing(ONIndex6M,I475,TRUE,_xll.ohTrigger(RecalcTrigger,Trigger6M)),NA())</f>
        <v>7.044986070514625E-4</v>
      </c>
    </row>
    <row r="476" spans="2:15" x14ac:dyDescent="0.2">
      <c r="B476" s="39" t="s">
        <v>17</v>
      </c>
      <c r="D476" s="42">
        <f>_xll.qlCalendarAdvance(Calendar,$D475,B476,"f",FALSE)</f>
        <v>43024</v>
      </c>
      <c r="E476" s="153">
        <f>_xll.qlInterestRateIndexValueDate(IndexON,D476)</f>
        <v>43025</v>
      </c>
      <c r="F476" s="168">
        <f>IFERROR(_xll.qlIndexFixing(IndexON,D476,TRUE,_xll.ohTrigger(RecalcTrigger,TriggerON)),NA())</f>
        <v>-1.2966136192327227E-3</v>
      </c>
      <c r="H476" s="42">
        <f>_xll.qlCalendarAdvance(Calendar,$H475,B476,"f",FALSE)</f>
        <v>43021</v>
      </c>
      <c r="I476" s="153">
        <f>_xll.qlInterestRateIndexValueDate(Index1M,$H476)</f>
        <v>43025</v>
      </c>
      <c r="J476" s="158">
        <f>IFERROR(_xll.qlIndexFixing(Index1M,$H476,TRUE,_xll.ohTrigger(RecalcTrigger,Trigger1M)),NA())</f>
        <v>-1.2133640356807916E-3</v>
      </c>
      <c r="K476" s="44">
        <f>IFERROR(_xll.qlIndexFixing(Index3M,H476,TRUE,_xll.ohTrigger(RecalcTrigger,Trigger3M)),NA())</f>
        <v>2.3055483938863708E-4</v>
      </c>
      <c r="L476" s="44">
        <f>IFERROR(_xll.qlIndexFixing(Index6M,$H476,TRUE,_xll.ohTrigger(RecalcTrigger,Trigger6M)),NA())</f>
        <v>1.9940492746698488E-3</v>
      </c>
      <c r="M476" s="158">
        <f>IFERROR(_xll.qlIndexFixing(ONIndex1M,I476,TRUE,_xll.ohTrigger(RecalcTrigger,Trigger1M)),NA())</f>
        <v>-1.3954541398808473E-3</v>
      </c>
      <c r="N476" s="44">
        <f>IFERROR(_xll.qlIndexFixing(ONIndex3M,I476,TRUE,_xll.ohTrigger(RecalcTrigger,Trigger3M)),NA())</f>
        <v>-4.2096935573443517E-4</v>
      </c>
      <c r="O476" s="159">
        <f>IFERROR(_xll.qlIndexFixing(ONIndex6M,I476,TRUE,_xll.ohTrigger(RecalcTrigger,Trigger6M)),NA())</f>
        <v>7.1826325703128191E-4</v>
      </c>
    </row>
    <row r="477" spans="2:15" x14ac:dyDescent="0.2">
      <c r="B477" s="39" t="s">
        <v>17</v>
      </c>
      <c r="D477" s="42">
        <f>_xll.qlCalendarAdvance(Calendar,$D476,B477,"f",FALSE)</f>
        <v>43025</v>
      </c>
      <c r="E477" s="153">
        <f>_xll.qlInterestRateIndexValueDate(IndexON,D477)</f>
        <v>43026</v>
      </c>
      <c r="F477" s="168">
        <f>IFERROR(_xll.qlIndexFixing(IndexON,D477,TRUE,_xll.ohTrigger(RecalcTrigger,TriggerON)),NA())</f>
        <v>-1.2844032557124407E-3</v>
      </c>
      <c r="H477" s="42">
        <f>_xll.qlCalendarAdvance(Calendar,$H476,B477,"f",FALSE)</f>
        <v>43024</v>
      </c>
      <c r="I477" s="153">
        <f>_xll.qlInterestRateIndexValueDate(Index1M,$H477)</f>
        <v>43026</v>
      </c>
      <c r="J477" s="158">
        <f>IFERROR(_xll.qlIndexFixing(Index1M,$H477,TRUE,_xll.ohTrigger(RecalcTrigger,Trigger1M)),NA())</f>
        <v>-1.1850191862631961E-3</v>
      </c>
      <c r="K477" s="44">
        <f>IFERROR(_xll.qlIndexFixing(Index3M,H477,TRUE,_xll.ohTrigger(RecalcTrigger,Trigger3M)),NA())</f>
        <v>2.4576834875831096E-4</v>
      </c>
      <c r="L477" s="44">
        <f>IFERROR(_xll.qlIndexFixing(Index6M,$H477,TRUE,_xll.ohTrigger(RecalcTrigger,Trigger6M)),NA())</f>
        <v>2.00851101627541E-3</v>
      </c>
      <c r="M477" s="158">
        <f>IFERROR(_xll.qlIndexFixing(ONIndex1M,I477,TRUE,_xll.ohTrigger(RecalcTrigger,Trigger1M)),NA())</f>
        <v>-1.3678470792033437E-3</v>
      </c>
      <c r="N477" s="44">
        <f>IFERROR(_xll.qlIndexFixing(ONIndex3M,I477,TRUE,_xll.ohTrigger(RecalcTrigger,Trigger3M)),NA())</f>
        <v>-3.9313896566195439E-4</v>
      </c>
      <c r="O477" s="159">
        <f>IFERROR(_xll.qlIndexFixing(ONIndex6M,I477,TRUE,_xll.ohTrigger(RecalcTrigger,Trigger6M)),NA())</f>
        <v>7.4586080056171511E-4</v>
      </c>
    </row>
    <row r="478" spans="2:15" x14ac:dyDescent="0.2">
      <c r="B478" s="39" t="s">
        <v>17</v>
      </c>
      <c r="D478" s="42">
        <f>_xll.qlCalendarAdvance(Calendar,$D477,B478,"f",FALSE)</f>
        <v>43026</v>
      </c>
      <c r="E478" s="153">
        <f>_xll.qlInterestRateIndexValueDate(IndexON,D478)</f>
        <v>43027</v>
      </c>
      <c r="F478" s="168">
        <f>IFERROR(_xll.qlIndexFixing(IndexON,D478,TRUE,_xll.ohTrigger(RecalcTrigger,TriggerON)),NA())</f>
        <v>-1.2721828214479203E-3</v>
      </c>
      <c r="H478" s="42">
        <f>_xll.qlCalendarAdvance(Calendar,$H477,B478,"f",FALSE)</f>
        <v>43025</v>
      </c>
      <c r="I478" s="153">
        <f>_xll.qlInterestRateIndexValueDate(Index1M,$H478)</f>
        <v>43027</v>
      </c>
      <c r="J478" s="158">
        <f>IFERROR(_xll.qlIndexFixing(Index1M,$H478,TRUE,_xll.ohTrigger(RecalcTrigger,Trigger1M)),NA())</f>
        <v>-1.1780176726831904E-3</v>
      </c>
      <c r="K478" s="44">
        <f>IFERROR(_xll.qlIndexFixing(Index3M,H478,TRUE,_xll.ohTrigger(RecalcTrigger,Trigger3M)),NA())</f>
        <v>2.6100051158676248E-4</v>
      </c>
      <c r="L478" s="44">
        <f>IFERROR(_xll.qlIndexFixing(Index6M,$H478,TRUE,_xll.ohTrigger(RecalcTrigger,Trigger6M)),NA())</f>
        <v>2.0229766970899302E-3</v>
      </c>
      <c r="M478" s="158">
        <f>IFERROR(_xll.qlIndexFixing(ONIndex1M,I478,TRUE,_xll.ohTrigger(RecalcTrigger,Trigger1M)),NA())</f>
        <v>-1.3401706363858068E-3</v>
      </c>
      <c r="N478" s="44">
        <f>IFERROR(_xll.qlIndexFixing(ONIndex3M,I478,TRUE,_xll.ohTrigger(RecalcTrigger,Trigger3M)),NA())</f>
        <v>-3.6516102869477152E-4</v>
      </c>
      <c r="O478" s="159">
        <f>IFERROR(_xll.qlIndexFixing(ONIndex6M,I478,TRUE,_xll.ohTrigger(RecalcTrigger,Trigger6M)),NA())</f>
        <v>7.7352195265056878E-4</v>
      </c>
    </row>
    <row r="479" spans="2:15" x14ac:dyDescent="0.2">
      <c r="B479" s="39" t="s">
        <v>17</v>
      </c>
      <c r="D479" s="42">
        <f>_xll.qlCalendarAdvance(Calendar,$D478,B479,"f",FALSE)</f>
        <v>43027</v>
      </c>
      <c r="E479" s="153">
        <f>_xll.qlInterestRateIndexValueDate(IndexON,D479)</f>
        <v>43028</v>
      </c>
      <c r="F479" s="168">
        <f>IFERROR(_xll.qlIndexFixing(IndexON,D479,TRUE,_xll.ohTrigger(RecalcTrigger,TriggerON)),NA())</f>
        <v>-1.2477040604563783E-3</v>
      </c>
      <c r="H479" s="42">
        <f>_xll.qlCalendarAdvance(Calendar,$H478,B479,"f",FALSE)</f>
        <v>43026</v>
      </c>
      <c r="I479" s="153">
        <f>_xll.qlInterestRateIndexValueDate(Index1M,$H479)</f>
        <v>43028</v>
      </c>
      <c r="J479" s="158">
        <f>IFERROR(_xll.qlIndexFixing(Index1M,$H479,TRUE,_xll.ohTrigger(RecalcTrigger,Trigger1M)),NA())</f>
        <v>-1.171008132230399E-3</v>
      </c>
      <c r="K479" s="44">
        <f>IFERROR(_xll.qlIndexFixing(Index3M,H479,TRUE,_xll.ohTrigger(RecalcTrigger,Trigger3M)),NA())</f>
        <v>2.9176195036716824E-4</v>
      </c>
      <c r="L479" s="44">
        <f>IFERROR(_xll.qlIndexFixing(Index6M,$H479,TRUE,_xll.ohTrigger(RecalcTrigger,Trigger6M)),NA())</f>
        <v>2.037446199835354E-3</v>
      </c>
      <c r="M479" s="158">
        <f>IFERROR(_xll.qlIndexFixing(ONIndex1M,I479,TRUE,_xll.ohTrigger(RecalcTrigger,Trigger1M)),NA())</f>
        <v>-1.3262899282429075E-3</v>
      </c>
      <c r="N479" s="44">
        <f>IFERROR(_xll.qlIndexFixing(ONIndex3M,I479,TRUE,_xll.ohTrigger(RecalcTrigger,Trigger3M)),NA())</f>
        <v>-3.5109764315865988E-4</v>
      </c>
      <c r="O479" s="159">
        <f>IFERROR(_xll.qlIndexFixing(ONIndex6M,I479,TRUE,_xll.ohTrigger(RecalcTrigger,Trigger6M)),NA())</f>
        <v>7.8738665044042477E-4</v>
      </c>
    </row>
    <row r="480" spans="2:15" x14ac:dyDescent="0.2">
      <c r="B480" s="39" t="s">
        <v>17</v>
      </c>
      <c r="D480" s="42">
        <f>_xll.qlCalendarAdvance(Calendar,$D479,B480,"f",FALSE)</f>
        <v>43028</v>
      </c>
      <c r="E480" s="153">
        <f>_xll.qlInterestRateIndexValueDate(IndexON,D480)</f>
        <v>43031</v>
      </c>
      <c r="F480" s="168">
        <f>IFERROR(_xll.qlIndexFixing(IndexON,D480,TRUE,_xll.ohTrigger(RecalcTrigger,TriggerON)),NA())</f>
        <v>-1.2232003794654389E-3</v>
      </c>
      <c r="H480" s="42">
        <f>_xll.qlCalendarAdvance(Calendar,$H479,B480,"f",FALSE)</f>
        <v>43027</v>
      </c>
      <c r="I480" s="153">
        <f>_xll.qlInterestRateIndexValueDate(Index1M,$H480)</f>
        <v>43031</v>
      </c>
      <c r="J480" s="158">
        <f>IFERROR(_xll.qlIndexFixing(Index1M,$H480,TRUE,_xll.ohTrigger(RecalcTrigger,Trigger1M)),NA())</f>
        <v>-1.1284367031246191E-3</v>
      </c>
      <c r="K480" s="44">
        <f>IFERROR(_xll.qlIndexFixing(Index3M,H480,TRUE,_xll.ohTrigger(RecalcTrigger,Trigger3M)),NA())</f>
        <v>3.2210489763342113E-4</v>
      </c>
      <c r="L480" s="44">
        <f>IFERROR(_xll.qlIndexFixing(Index6M,$H480,TRUE,_xll.ohTrigger(RecalcTrigger,Trigger6M)),NA())</f>
        <v>2.0808764668330121E-3</v>
      </c>
      <c r="M480" s="158">
        <f>IFERROR(_xll.qlIndexFixing(ONIndex1M,I480,TRUE,_xll.ohTrigger(RecalcTrigger,Trigger1M)),NA())</f>
        <v>-1.3123852872443109E-3</v>
      </c>
      <c r="N480" s="44">
        <f>IFERROR(_xll.qlIndexFixing(ONIndex3M,I480,TRUE,_xll.ohTrigger(RecalcTrigger,Trigger3M)),NA())</f>
        <v>-3.3698973603613069E-4</v>
      </c>
      <c r="O480" s="159">
        <f>IFERROR(_xll.qlIndexFixing(ONIndex6M,I480,TRUE,_xll.ohTrigger(RecalcTrigger,Trigger6M)),NA())</f>
        <v>8.0127135790419857E-4</v>
      </c>
    </row>
    <row r="481" spans="2:15" x14ac:dyDescent="0.2">
      <c r="B481" s="39" t="s">
        <v>17</v>
      </c>
      <c r="D481" s="42">
        <f>_xll.qlCalendarAdvance(Calendar,$D480,B481,"f",FALSE)</f>
        <v>43031</v>
      </c>
      <c r="E481" s="153">
        <f>_xll.qlInterestRateIndexValueDate(IndexON,D481)</f>
        <v>43032</v>
      </c>
      <c r="F481" s="168">
        <f>IFERROR(_xll.qlIndexFixing(IndexON,D481,TRUE,_xll.ohTrigger(RecalcTrigger,TriggerON)),NA())</f>
        <v>-1.2109295925188945E-3</v>
      </c>
      <c r="H481" s="42">
        <f>_xll.qlCalendarAdvance(Calendar,$H480,B481,"f",FALSE)</f>
        <v>43028</v>
      </c>
      <c r="I481" s="153">
        <f>_xll.qlInterestRateIndexValueDate(Index1M,$H481)</f>
        <v>43032</v>
      </c>
      <c r="J481" s="158">
        <f>IFERROR(_xll.qlIndexFixing(Index1M,$H481,TRUE,_xll.ohTrigger(RecalcTrigger,Trigger1M)),NA())</f>
        <v>-1.1141983317600997E-3</v>
      </c>
      <c r="K481" s="44">
        <f>IFERROR(_xll.qlIndexFixing(Index3M,H481,TRUE,_xll.ohTrigger(RecalcTrigger,Trigger3M)),NA())</f>
        <v>3.3742222779071412E-4</v>
      </c>
      <c r="L481" s="44">
        <f>IFERROR(_xll.qlIndexFixing(Index6M,$H481,TRUE,_xll.ohTrigger(RecalcTrigger,Trigger6M)),NA())</f>
        <v>2.0953600844595679E-3</v>
      </c>
      <c r="M481" s="158">
        <f>IFERROR(_xll.qlIndexFixing(ONIndex1M,I481,TRUE,_xll.ohTrigger(RecalcTrigger,Trigger1M)),NA())</f>
        <v>-1.2984567133500491E-3</v>
      </c>
      <c r="N481" s="44">
        <f>IFERROR(_xll.qlIndexFixing(ONIndex3M,I481,TRUE,_xll.ohTrigger(RecalcTrigger,Trigger3M)),NA())</f>
        <v>-3.2283730724724791E-4</v>
      </c>
      <c r="O481" s="159">
        <f>IFERROR(_xll.qlIndexFixing(ONIndex6M,I481,TRUE,_xll.ohTrigger(RecalcTrigger,Trigger6M)),NA())</f>
        <v>8.151760749619541E-4</v>
      </c>
    </row>
    <row r="482" spans="2:15" x14ac:dyDescent="0.2">
      <c r="B482" s="39" t="s">
        <v>17</v>
      </c>
      <c r="D482" s="42">
        <f>_xll.qlCalendarAdvance(Calendar,$D481,B482,"f",FALSE)</f>
        <v>43032</v>
      </c>
      <c r="E482" s="153">
        <f>_xll.qlInterestRateIndexValueDate(IndexON,D482)</f>
        <v>43033</v>
      </c>
      <c r="F482" s="168">
        <f>IFERROR(_xll.qlIndexFixing(IndexON,D482,TRUE,_xll.ohTrigger(RecalcTrigger,TriggerON)),NA())</f>
        <v>-1.1986487351078878E-3</v>
      </c>
      <c r="H482" s="42">
        <f>_xll.qlCalendarAdvance(Calendar,$H481,B482,"f",FALSE)</f>
        <v>43031</v>
      </c>
      <c r="I482" s="153">
        <f>_xll.qlInterestRateIndexValueDate(Index1M,$H482)</f>
        <v>43033</v>
      </c>
      <c r="J482" s="158">
        <f>IFERROR(_xll.qlIndexFixing(Index1M,$H482,TRUE,_xll.ohTrigger(RecalcTrigger,Trigger1M)),NA())</f>
        <v>-1.0855188448703631E-3</v>
      </c>
      <c r="K482" s="44">
        <f>IFERROR(_xll.qlIndexFixing(Index3M,H482,TRUE,_xll.ohTrigger(RecalcTrigger,Trigger3M)),NA())</f>
        <v>3.5275497136376822E-4</v>
      </c>
      <c r="L482" s="44">
        <f>IFERROR(_xll.qlIndexFixing(Index6M,$H482,TRUE,_xll.ohTrigger(RecalcTrigger,Trigger6M)),NA())</f>
        <v>2.1098469375779982E-3</v>
      </c>
      <c r="M482" s="158">
        <f>IFERROR(_xll.qlIndexFixing(ONIndex1M,I482,TRUE,_xll.ohTrigger(RecalcTrigger,Trigger1M)),NA())</f>
        <v>-1.2705153053493845E-3</v>
      </c>
      <c r="N482" s="44">
        <f>IFERROR(_xll.qlIndexFixing(ONIndex3M,I482,TRUE,_xll.ohTrigger(RecalcTrigger,Trigger3M)),NA())</f>
        <v>-2.9438380414692489E-4</v>
      </c>
      <c r="O482" s="159">
        <f>IFERROR(_xll.qlIndexFixing(ONIndex6M,I482,TRUE,_xll.ohTrigger(RecalcTrigger,Trigger6M)),NA())</f>
        <v>8.4305418185159908E-4</v>
      </c>
    </row>
    <row r="483" spans="2:15" x14ac:dyDescent="0.2">
      <c r="B483" s="39" t="s">
        <v>17</v>
      </c>
      <c r="D483" s="42">
        <f>_xll.qlCalendarAdvance(Calendar,$D482,B483,"f",FALSE)</f>
        <v>43033</v>
      </c>
      <c r="E483" s="153">
        <f>_xll.qlInterestRateIndexValueDate(IndexON,D483)</f>
        <v>43034</v>
      </c>
      <c r="F483" s="168">
        <f>IFERROR(_xll.qlIndexFixing(IndexON,D483,TRUE,_xll.ohTrigger(RecalcTrigger,TriggerON)),NA())</f>
        <v>-1.1863578070725467E-3</v>
      </c>
      <c r="H483" s="42">
        <f>_xll.qlCalendarAdvance(Calendar,$H482,B483,"f",FALSE)</f>
        <v>43032</v>
      </c>
      <c r="I483" s="153">
        <f>_xll.qlInterestRateIndexValueDate(Index1M,$H483)</f>
        <v>43034</v>
      </c>
      <c r="J483" s="158">
        <f>IFERROR(_xll.qlIndexFixing(Index1M,$H483,TRUE,_xll.ohTrigger(RecalcTrigger,Trigger1M)),NA())</f>
        <v>-1.0784331999900976E-3</v>
      </c>
      <c r="K483" s="44">
        <f>IFERROR(_xll.qlIndexFixing(Index3M,H483,TRUE,_xll.ohTrigger(RecalcTrigger,Trigger3M)),NA())</f>
        <v>3.6810258831674133E-4</v>
      </c>
      <c r="L483" s="44">
        <f>IFERROR(_xll.qlIndexFixing(Index6M,$H483,TRUE,_xll.ohTrigger(RecalcTrigger,Trigger6M)),NA())</f>
        <v>2.1243369088904834E-3</v>
      </c>
      <c r="M483" s="158">
        <f>IFERROR(_xll.qlIndexFixing(ONIndex1M,I483,TRUE,_xll.ohTrigger(RecalcTrigger,Trigger1M)),NA())</f>
        <v>-1.2425030885765409E-3</v>
      </c>
      <c r="N483" s="44">
        <f>IFERROR(_xll.qlIndexFixing(ONIndex3M,I483,TRUE,_xll.ohTrigger(RecalcTrigger,Trigger3M)),NA())</f>
        <v>-2.6578237678709371E-4</v>
      </c>
      <c r="O483" s="159">
        <f>IFERROR(_xll.qlIndexFixing(ONIndex6M,I483,TRUE,_xll.ohTrigger(RecalcTrigger,Trigger6M)),NA())</f>
        <v>8.7099503921272969E-4</v>
      </c>
    </row>
    <row r="484" spans="2:15" x14ac:dyDescent="0.2">
      <c r="B484" s="39" t="s">
        <v>17</v>
      </c>
      <c r="D484" s="42">
        <f>_xll.qlCalendarAdvance(Calendar,$D483,B484,"f",FALSE)</f>
        <v>43034</v>
      </c>
      <c r="E484" s="153">
        <f>_xll.qlInterestRateIndexValueDate(IndexON,D484)</f>
        <v>43035</v>
      </c>
      <c r="F484" s="168">
        <f>IFERROR(_xll.qlIndexFixing(IndexON,D484,TRUE,_xll.ohTrigger(RecalcTrigger,TriggerON)),NA())</f>
        <v>-1.1617386337459124E-3</v>
      </c>
      <c r="H484" s="42">
        <f>_xll.qlCalendarAdvance(Calendar,$H483,B484,"f",FALSE)</f>
        <v>43033</v>
      </c>
      <c r="I484" s="153">
        <f>_xll.qlInterestRateIndexValueDate(Index1M,$H484)</f>
        <v>43035</v>
      </c>
      <c r="J484" s="158">
        <f>IFERROR(_xll.qlIndexFixing(Index1M,$H484,TRUE,_xll.ohTrigger(RecalcTrigger,Trigger1M)),NA())</f>
        <v>-1.0713395314345961E-3</v>
      </c>
      <c r="K484" s="44">
        <f>IFERROR(_xll.qlIndexFixing(Index3M,H484,TRUE,_xll.ohTrigger(RecalcTrigger,Trigger3M)),NA())</f>
        <v>3.9899990253054946E-4</v>
      </c>
      <c r="L484" s="44">
        <f>IFERROR(_xll.qlIndexFixing(Index6M,$H484,TRUE,_xll.ohTrigger(RecalcTrigger,Trigger6M)),NA())</f>
        <v>2.1388298810956895E-3</v>
      </c>
      <c r="M484" s="158">
        <f>IFERROR(_xll.qlIndexFixing(ONIndex1M,I484,TRUE,_xll.ohTrigger(RecalcTrigger,Trigger1M)),NA())</f>
        <v>-1.2284548500041126E-3</v>
      </c>
      <c r="N484" s="44">
        <f>IFERROR(_xll.qlIndexFixing(ONIndex3M,I484,TRUE,_xll.ohTrigger(RecalcTrigger,Trigger3M)),NA())</f>
        <v>-2.5140734026596334E-4</v>
      </c>
      <c r="O484" s="159">
        <f>IFERROR(_xll.qlIndexFixing(ONIndex6M,I484,TRUE,_xll.ohTrigger(RecalcTrigger,Trigger6M)),NA())</f>
        <v>8.8499980416045787E-4</v>
      </c>
    </row>
    <row r="485" spans="2:15" x14ac:dyDescent="0.2">
      <c r="B485" s="39" t="s">
        <v>17</v>
      </c>
      <c r="D485" s="42">
        <f>_xll.qlCalendarAdvance(Calendar,$D484,B485,"f",FALSE)</f>
        <v>43035</v>
      </c>
      <c r="E485" s="153">
        <f>_xll.qlInterestRateIndexValueDate(IndexON,D485)</f>
        <v>43038</v>
      </c>
      <c r="F485" s="168">
        <f>IFERROR(_xll.qlIndexFixing(IndexON,D485,TRUE,_xll.ohTrigger(RecalcTrigger,TriggerON)),NA())</f>
        <v>-1.1370933896470703E-3</v>
      </c>
      <c r="H485" s="42">
        <f>_xll.qlCalendarAdvance(Calendar,$H484,B485,"f",FALSE)</f>
        <v>43034</v>
      </c>
      <c r="I485" s="153">
        <f>_xll.qlInterestRateIndexValueDate(Index1M,$H485)</f>
        <v>43038</v>
      </c>
      <c r="J485" s="158">
        <f>IFERROR(_xll.qlIndexFixing(Index1M,$H485,TRUE,_xll.ohTrigger(RecalcTrigger,Trigger1M)),NA())</f>
        <v>-1.0282651999110424E-3</v>
      </c>
      <c r="K485" s="44">
        <f>IFERROR(_xll.qlIndexFixing(Index3M,H485,TRUE,_xll.ohTrigger(RecalcTrigger,Trigger3M)),NA())</f>
        <v>4.2963098890513868E-4</v>
      </c>
      <c r="L485" s="44">
        <f>IFERROR(_xll.qlIndexFixing(Index6M,$H485,TRUE,_xll.ohTrigger(RecalcTrigger,Trigger6M)),NA())</f>
        <v>2.1823256299972026E-3</v>
      </c>
      <c r="M485" s="158">
        <f>IFERROR(_xll.qlIndexFixing(ONIndex1M,I485,TRUE,_xll.ohTrigger(RecalcTrigger,Trigger1M)),NA())</f>
        <v>-1.2143826786559231E-3</v>
      </c>
      <c r="N485" s="44">
        <f>IFERROR(_xll.qlIndexFixing(ONIndex3M,I485,TRUE,_xll.ohTrigger(RecalcTrigger,Trigger3M)),NA())</f>
        <v>-2.369877821184474E-4</v>
      </c>
      <c r="O485" s="159">
        <f>IFERROR(_xll.qlIndexFixing(ONIndex6M,I485,TRUE,_xll.ohTrigger(RecalcTrigger,Trigger6M)),NA())</f>
        <v>8.9902457894197596E-4</v>
      </c>
    </row>
    <row r="486" spans="2:15" x14ac:dyDescent="0.2">
      <c r="B486" s="39" t="s">
        <v>17</v>
      </c>
      <c r="D486" s="42">
        <f>_xll.qlCalendarAdvance(Calendar,$D485,B486,"f",FALSE)</f>
        <v>43038</v>
      </c>
      <c r="E486" s="153">
        <f>_xll.qlInterestRateIndexValueDate(IndexON,D486)</f>
        <v>43039</v>
      </c>
      <c r="F486" s="168">
        <f>IFERROR(_xll.qlIndexFixing(IndexON,D486,TRUE,_xll.ohTrigger(RecalcTrigger,TriggerON)),NA())</f>
        <v>-1.1247521088897372E-3</v>
      </c>
      <c r="H486" s="42">
        <f>_xll.qlCalendarAdvance(Calendar,$H485,B486,"f",FALSE)</f>
        <v>43035</v>
      </c>
      <c r="I486" s="153">
        <f>_xll.qlInterestRateIndexValueDate(Index1M,$H486)</f>
        <v>43039</v>
      </c>
      <c r="J486" s="158">
        <f>IFERROR(_xll.qlIndexFixing(Index1M,$H486,TRUE,_xll.ohTrigger(RecalcTrigger,Trigger1M)),NA())</f>
        <v>-1.0211274612723642E-3</v>
      </c>
      <c r="K486" s="44">
        <f>IFERROR(_xll.qlIndexFixing(Index3M,H486,TRUE,_xll.ohTrigger(RecalcTrigger,Trigger3M)),NA())</f>
        <v>4.4504487191944562E-4</v>
      </c>
      <c r="L486" s="44">
        <f>IFERROR(_xll.qlIndexFixing(Index6M,$H486,TRUE,_xll.ohTrigger(RecalcTrigger,Trigger6M)),NA())</f>
        <v>2.1895652528870547E-3</v>
      </c>
      <c r="M486" s="158">
        <f>IFERROR(_xll.qlIndexFixing(ONIndex1M,I486,TRUE,_xll.ohTrigger(RecalcTrigger,Trigger1M)),NA())</f>
        <v>-1.2002865743321323E-3</v>
      </c>
      <c r="N486" s="44">
        <f>IFERROR(_xll.qlIndexFixing(ONIndex3M,I486,TRUE,_xll.ohTrigger(RecalcTrigger,Trigger3M)),NA())</f>
        <v>-2.2252370238451391E-4</v>
      </c>
      <c r="O486" s="159">
        <f>IFERROR(_xll.qlIndexFixing(ONIndex6M,I486,TRUE,_xll.ohTrigger(RecalcTrigger,Trigger6M)),NA())</f>
        <v>9.1306936323753973E-4</v>
      </c>
    </row>
    <row r="487" spans="2:15" x14ac:dyDescent="0.2">
      <c r="B487" s="39" t="s">
        <v>17</v>
      </c>
      <c r="D487" s="42">
        <f>_xll.qlCalendarAdvance(Calendar,$D486,B487,"f",FALSE)</f>
        <v>43039</v>
      </c>
      <c r="E487" s="153">
        <f>_xll.qlInterestRateIndexValueDate(IndexON,D487)</f>
        <v>43040</v>
      </c>
      <c r="F487" s="168">
        <f>IFERROR(_xll.qlIndexFixing(IndexON,D487,TRUE,_xll.ohTrigger(RecalcTrigger,TriggerON)),NA())</f>
        <v>-1.1124007575480377E-3</v>
      </c>
      <c r="H487" s="42">
        <f>_xll.qlCalendarAdvance(Calendar,$H486,B487,"f",FALSE)</f>
        <v>43038</v>
      </c>
      <c r="I487" s="153">
        <f>_xll.qlInterestRateIndexValueDate(Index1M,$H487)</f>
        <v>43040</v>
      </c>
      <c r="J487" s="158">
        <f>IFERROR(_xll.qlIndexFixing(Index1M,$H487,TRUE,_xll.ohTrigger(RecalcTrigger,Trigger1M)),NA())</f>
        <v>-1.0067094398742427E-3</v>
      </c>
      <c r="K487" s="44">
        <f>IFERROR(_xll.qlIndexFixing(Index3M,H487,TRUE,_xll.ohTrigger(RecalcTrigger,Trigger3M)),NA())</f>
        <v>4.604703879222381E-4</v>
      </c>
      <c r="L487" s="44">
        <f>IFERROR(_xll.qlIndexFixing(Index6M,$H487,TRUE,_xll.ohTrigger(RecalcTrigger,Trigger6M)),NA())</f>
        <v>2.2113356497124414E-3</v>
      </c>
      <c r="M487" s="158">
        <f>IFERROR(_xll.qlIndexFixing(ONIndex1M,I487,TRUE,_xll.ohTrigger(RecalcTrigger,Trigger1M)),NA())</f>
        <v>-1.1720107738044661E-3</v>
      </c>
      <c r="N487" s="44">
        <f>IFERROR(_xll.qlIndexFixing(ONIndex3M,I487,TRUE,_xll.ohTrigger(RecalcTrigger,Trigger3M)),NA())</f>
        <v>-1.934470337916494E-4</v>
      </c>
      <c r="O487" s="159">
        <f>IFERROR(_xll.qlIndexFixing(ONIndex6M,I487,TRUE,_xll.ohTrigger(RecalcTrigger,Trigger6M)),NA())</f>
        <v>9.4122809117358486E-4</v>
      </c>
    </row>
    <row r="488" spans="2:15" x14ac:dyDescent="0.2">
      <c r="B488" s="39" t="s">
        <v>17</v>
      </c>
      <c r="D488" s="42">
        <f>_xll.qlCalendarAdvance(Calendar,$D487,B488,"f",FALSE)</f>
        <v>43040</v>
      </c>
      <c r="E488" s="153">
        <f>_xll.qlInterestRateIndexValueDate(IndexON,D488)</f>
        <v>43041</v>
      </c>
      <c r="F488" s="168">
        <f>IFERROR(_xll.qlIndexFixing(IndexON,D488,TRUE,_xll.ohTrigger(RecalcTrigger,TriggerON)),NA())</f>
        <v>-1.1000393357019078E-3</v>
      </c>
      <c r="H488" s="42">
        <f>_xll.qlCalendarAdvance(Calendar,$H487,B488,"f",FALSE)</f>
        <v>43039</v>
      </c>
      <c r="I488" s="153">
        <f>_xll.qlInterestRateIndexValueDate(Index1M,$H488)</f>
        <v>43041</v>
      </c>
      <c r="J488" s="158">
        <f>IFERROR(_xll.qlIndexFixing(Index1M,$H488,TRUE,_xll.ohTrigger(RecalcTrigger,Trigger1M)),NA())</f>
        <v>-9.7767887582755897E-4</v>
      </c>
      <c r="K488" s="44">
        <f>IFERROR(_xll.qlIndexFixing(Index3M,H488,TRUE,_xll.ohTrigger(RecalcTrigger,Trigger3M)),NA())</f>
        <v>4.7590699681772196E-4</v>
      </c>
      <c r="L488" s="44">
        <f>IFERROR(_xll.qlIndexFixing(Index6M,$H488,TRUE,_xll.ohTrigger(RecalcTrigger,Trigger6M)),NA())</f>
        <v>2.2185804466798619E-3</v>
      </c>
      <c r="M488" s="158">
        <f>IFERROR(_xll.qlIndexFixing(ONIndex1M,I488,TRUE,_xll.ohTrigger(RecalcTrigger,Trigger1M)),NA())</f>
        <v>-1.143662827680636E-3</v>
      </c>
      <c r="N488" s="44">
        <f>IFERROR(_xll.qlIndexFixing(ONIndex3M,I488,TRUE,_xll.ohTrigger(RecalcTrigger,Trigger3M)),NA())</f>
        <v>-1.6422216734479633E-4</v>
      </c>
      <c r="O488" s="159">
        <f>IFERROR(_xll.qlIndexFixing(ONIndex6M,I488,TRUE,_xll.ohTrigger(RecalcTrigger,Trigger6M)),NA())</f>
        <v>9.6944859643954828E-4</v>
      </c>
    </row>
    <row r="489" spans="2:15" x14ac:dyDescent="0.2">
      <c r="B489" s="39" t="s">
        <v>17</v>
      </c>
      <c r="D489" s="42">
        <f>_xll.qlCalendarAdvance(Calendar,$D488,B489,"f",FALSE)</f>
        <v>43041</v>
      </c>
      <c r="E489" s="153">
        <f>_xll.qlInterestRateIndexValueDate(IndexON,D489)</f>
        <v>43042</v>
      </c>
      <c r="F489" s="168">
        <f>IFERROR(_xll.qlIndexFixing(IndexON,D489,TRUE,_xll.ohTrigger(RecalcTrigger,TriggerON)),NA())</f>
        <v>-1.0752797117508095E-3</v>
      </c>
      <c r="H489" s="42">
        <f>_xll.qlCalendarAdvance(Calendar,$H488,B489,"f",FALSE)</f>
        <v>43040</v>
      </c>
      <c r="I489" s="153">
        <f>_xll.qlInterestRateIndexValueDate(Index1M,$H489)</f>
        <v>43042</v>
      </c>
      <c r="J489" s="158">
        <f>IFERROR(_xll.qlIndexFixing(Index1M,$H489,TRUE,_xll.ohTrigger(RecalcTrigger,Trigger1M)),NA())</f>
        <v>-9.7050121810292995E-4</v>
      </c>
      <c r="K489" s="44">
        <f>IFERROR(_xll.qlIndexFixing(Index3M,H489,TRUE,_xll.ohTrigger(RecalcTrigger,Trigger3M)),NA())</f>
        <v>5.0689408071808947E-4</v>
      </c>
      <c r="L489" s="44">
        <f>IFERROR(_xll.qlIndexFixing(Index6M,$H489,TRUE,_xll.ohTrigger(RecalcTrigger,Trigger6M)),NA())</f>
        <v>2.2330913993995095E-3</v>
      </c>
      <c r="M489" s="158">
        <f>IFERROR(_xll.qlIndexFixing(ONIndex1M,I489,TRUE,_xll.ohTrigger(RecalcTrigger,Trigger1M)),NA())</f>
        <v>-1.1294470587186467E-3</v>
      </c>
      <c r="N489" s="44">
        <f>IFERROR(_xll.qlIndexFixing(ONIndex3M,I489,TRUE,_xll.ohTrigger(RecalcTrigger,Trigger3M)),NA())</f>
        <v>-1.4953547959883906E-4</v>
      </c>
      <c r="O489" s="159">
        <f>IFERROR(_xll.qlIndexFixing(ONIndex6M,I489,TRUE,_xll.ohTrigger(RecalcTrigger,Trigger6M)),NA())</f>
        <v>9.8359342894482893E-4</v>
      </c>
    </row>
    <row r="490" spans="2:15" x14ac:dyDescent="0.2">
      <c r="B490" s="39" t="s">
        <v>17</v>
      </c>
      <c r="D490" s="42">
        <f>_xll.qlCalendarAdvance(Calendar,$D489,B490,"f",FALSE)</f>
        <v>43042</v>
      </c>
      <c r="E490" s="153">
        <f>_xll.qlInterestRateIndexValueDate(IndexON,D490)</f>
        <v>43045</v>
      </c>
      <c r="F490" s="168">
        <f>IFERROR(_xll.qlIndexFixing(IndexON,D490,TRUE,_xll.ohTrigger(RecalcTrigger,TriggerON)),NA())</f>
        <v>-1.0504929426335963E-3</v>
      </c>
      <c r="H490" s="42">
        <f>_xll.qlCalendarAdvance(Calendar,$H489,B490,"f",FALSE)</f>
        <v>43041</v>
      </c>
      <c r="I490" s="153">
        <f>_xll.qlInterestRateIndexValueDate(Index1M,$H490)</f>
        <v>43045</v>
      </c>
      <c r="J490" s="158">
        <f>IFERROR(_xll.qlIndexFixing(Index1M,$H490,TRUE,_xll.ohTrigger(RecalcTrigger,Trigger1M)),NA())</f>
        <v>-9.3427798290734998E-4</v>
      </c>
      <c r="K490" s="44">
        <f>IFERROR(_xll.qlIndexFixing(Index3M,H490,TRUE,_xll.ohTrigger(RecalcTrigger,Trigger3M)),NA())</f>
        <v>5.3775355913873127E-4</v>
      </c>
      <c r="L490" s="44">
        <f>IFERROR(_xll.qlIndexFixing(Index6M,$H490,TRUE,_xll.ohTrigger(RecalcTrigger,Trigger6M)),NA())</f>
        <v>2.2838988434400135E-3</v>
      </c>
      <c r="M490" s="158">
        <f>IFERROR(_xll.qlIndexFixing(ONIndex1M,I490,TRUE,_xll.ohTrigger(RecalcTrigger,Trigger1M)),NA())</f>
        <v>-1.1152073568210241E-3</v>
      </c>
      <c r="N490" s="44">
        <f>IFERROR(_xll.qlIndexFixing(ONIndex3M,I490,TRUE,_xll.ohTrigger(RecalcTrigger,Trigger3M)),NA())</f>
        <v>-1.3480427014656016E-4</v>
      </c>
      <c r="O490" s="159">
        <f>IFERROR(_xll.qlIndexFixing(ONIndex6M,I490,TRUE,_xll.ohTrigger(RecalcTrigger,Trigger6M)),NA())</f>
        <v>9.9775827096415526E-4</v>
      </c>
    </row>
    <row r="491" spans="2:15" x14ac:dyDescent="0.2">
      <c r="B491" s="39" t="s">
        <v>17</v>
      </c>
      <c r="D491" s="42">
        <f>_xll.qlCalendarAdvance(Calendar,$D490,B491,"f",FALSE)</f>
        <v>43045</v>
      </c>
      <c r="E491" s="153">
        <f>_xll.qlInterestRateIndexValueDate(IndexON,D491)</f>
        <v>43046</v>
      </c>
      <c r="F491" s="168">
        <f>IFERROR(_xll.qlIndexFixing(IndexON,D491,TRUE,_xll.ohTrigger(RecalcTrigger,TriggerON)),NA())</f>
        <v>-1.0380811678656343E-3</v>
      </c>
      <c r="H491" s="42">
        <f>_xll.qlCalendarAdvance(Calendar,$H490,B491,"f",FALSE)</f>
        <v>43042</v>
      </c>
      <c r="I491" s="153">
        <f>_xll.qlInterestRateIndexValueDate(Index1M,$H491)</f>
        <v>43046</v>
      </c>
      <c r="J491" s="158">
        <f>IFERROR(_xll.qlIndexFixing(Index1M,$H491,TRUE,_xll.ohTrigger(RecalcTrigger,Trigger1M)),NA())</f>
        <v>-9.1972928189942849E-4</v>
      </c>
      <c r="K491" s="44">
        <f>IFERROR(_xll.qlIndexFixing(Index3M,H491,TRUE,_xll.ohTrigger(RecalcTrigger,Trigger3M)),NA())</f>
        <v>5.53237530781852E-4</v>
      </c>
      <c r="L491" s="44">
        <f>IFERROR(_xll.qlIndexFixing(Index6M,$H491,TRUE,_xll.ohTrigger(RecalcTrigger,Trigger6M)),NA())</f>
        <v>2.2911548296207129E-3</v>
      </c>
      <c r="M491" s="158">
        <f>IFERROR(_xll.qlIndexFixing(ONIndex1M,I491,TRUE,_xll.ohTrigger(RecalcTrigger,Trigger1M)),NA())</f>
        <v>-1.1009437218678642E-3</v>
      </c>
      <c r="N491" s="44">
        <f>IFERROR(_xll.qlIndexFixing(ONIndex3M,I491,TRUE,_xll.ohTrigger(RecalcTrigger,Trigger3M)),NA())</f>
        <v>-1.2002853914783174E-4</v>
      </c>
      <c r="O491" s="159">
        <f>IFERROR(_xll.qlIndexFixing(ONIndex6M,I491,TRUE,_xll.ohTrigger(RecalcTrigger,Trigger6M)),NA())</f>
        <v>1.0119431224975273E-3</v>
      </c>
    </row>
    <row r="492" spans="2:15" x14ac:dyDescent="0.2">
      <c r="B492" s="39" t="s">
        <v>17</v>
      </c>
      <c r="D492" s="42">
        <f>_xll.qlCalendarAdvance(Calendar,$D491,B492,"f",FALSE)</f>
        <v>43046</v>
      </c>
      <c r="E492" s="153">
        <f>_xll.qlInterestRateIndexValueDate(IndexON,D492)</f>
        <v>43047</v>
      </c>
      <c r="F492" s="168">
        <f>IFERROR(_xll.qlIndexFixing(IndexON,D492,TRUE,_xll.ohTrigger(RecalcTrigger,TriggerON)),NA())</f>
        <v>-1.02565932263321E-3</v>
      </c>
      <c r="H492" s="42">
        <f>_xll.qlCalendarAdvance(Calendar,$H491,B492,"f",FALSE)</f>
        <v>43045</v>
      </c>
      <c r="I492" s="153">
        <f>_xll.qlInterestRateIndexValueDate(Index1M,$H492)</f>
        <v>43047</v>
      </c>
      <c r="J492" s="158">
        <f>IFERROR(_xll.qlIndexFixing(Index1M,$H492,TRUE,_xll.ohTrigger(RecalcTrigger,Trigger1M)),NA())</f>
        <v>-9.0516177881827531E-4</v>
      </c>
      <c r="K492" s="44">
        <f>IFERROR(_xll.qlIndexFixing(Index3M,H492,TRUE,_xll.ohTrigger(RecalcTrigger,Trigger3M)),NA())</f>
        <v>5.6872935457346935E-4</v>
      </c>
      <c r="L492" s="44">
        <f>IFERROR(_xll.qlIndexFixing(Index6M,$H492,TRUE,_xll.ohTrigger(RecalcTrigger,Trigger6M)),NA())</f>
        <v>2.305675002087536E-3</v>
      </c>
      <c r="M492" s="158">
        <f>IFERROR(_xll.qlIndexFixing(ONIndex1M,I492,TRUE,_xll.ohTrigger(RecalcTrigger,Trigger1M)),NA())</f>
        <v>-1.0723334816642449E-3</v>
      </c>
      <c r="N492" s="44">
        <f>IFERROR(_xll.qlIndexFixing(ONIndex3M,I492,TRUE,_xll.ohTrigger(RecalcTrigger,Trigger3M)),NA())</f>
        <v>-9.0328649120507976E-5</v>
      </c>
      <c r="O492" s="159">
        <f>IFERROR(_xll.qlIndexFixing(ONIndex6M,I492,TRUE,_xll.ohTrigger(RecalcTrigger,Trigger6M)),NA())</f>
        <v>1.0403825310056902E-3</v>
      </c>
    </row>
    <row r="493" spans="2:15" x14ac:dyDescent="0.2">
      <c r="B493" s="39" t="s">
        <v>17</v>
      </c>
      <c r="D493" s="42">
        <f>_xll.qlCalendarAdvance(Calendar,$D492,B493,"f",FALSE)</f>
        <v>43047</v>
      </c>
      <c r="E493" s="153">
        <f>_xll.qlInterestRateIndexValueDate(IndexON,D493)</f>
        <v>43048</v>
      </c>
      <c r="F493" s="168">
        <f>IFERROR(_xll.qlIndexFixing(IndexON,D493,TRUE,_xll.ohTrigger(RecalcTrigger,TriggerON)),NA())</f>
        <v>-1.0132274067764513E-3</v>
      </c>
      <c r="H493" s="42">
        <f>_xll.qlCalendarAdvance(Calendar,$H492,B493,"f",FALSE)</f>
        <v>43046</v>
      </c>
      <c r="I493" s="153">
        <f>_xll.qlInterestRateIndexValueDate(Index1M,$H493)</f>
        <v>43048</v>
      </c>
      <c r="J493" s="158">
        <f>IFERROR(_xll.qlIndexFixing(Index1M,$H493,TRUE,_xll.ohTrigger(RecalcTrigger,Trigger1M)),NA())</f>
        <v>-8.758778291351188E-4</v>
      </c>
      <c r="K493" s="44">
        <f>IFERROR(_xll.qlIndexFixing(Index3M,H493,TRUE,_xll.ohTrigger(RecalcTrigger,Trigger3M)),NA())</f>
        <v>5.8422849035957489E-4</v>
      </c>
      <c r="L493" s="44">
        <f>IFERROR(_xll.qlIndexFixing(Index6M,$H493,TRUE,_xll.ohTrigger(RecalcTrigger,Trigger6M)),NA())</f>
        <v>2.3201966645377443E-3</v>
      </c>
      <c r="M493" s="158">
        <f>IFERROR(_xll.qlIndexFixing(ONIndex1M,I493,TRUE,_xll.ohTrigger(RecalcTrigger,Trigger1M)),NA())</f>
        <v>-1.0436498529386995E-3</v>
      </c>
      <c r="N493" s="44">
        <f>IFERROR(_xll.qlIndexFixing(ONIndex3M,I493,TRUE,_xll.ohTrigger(RecalcTrigger,Trigger3M)),NA())</f>
        <v>-6.0480398489382026E-5</v>
      </c>
      <c r="O493" s="159">
        <f>IFERROR(_xll.qlIndexFixing(ONIndex6M,I493,TRUE,_xll.ohTrigger(RecalcTrigger,Trigger6M)),NA())</f>
        <v>1.0688826253701933E-3</v>
      </c>
    </row>
    <row r="494" spans="2:15" x14ac:dyDescent="0.2">
      <c r="B494" s="39" t="s">
        <v>17</v>
      </c>
      <c r="D494" s="42">
        <f>_xll.qlCalendarAdvance(Calendar,$D493,B494,"f",FALSE)</f>
        <v>43048</v>
      </c>
      <c r="E494" s="153">
        <f>_xll.qlInterestRateIndexValueDate(IndexON,D494)</f>
        <v>43049</v>
      </c>
      <c r="F494" s="168">
        <f>IFERROR(_xll.qlIndexFixing(IndexON,D494,TRUE,_xll.ohTrigger(RecalcTrigger,TriggerON)),NA())</f>
        <v>-9.8832729343190096E-4</v>
      </c>
      <c r="H494" s="42">
        <f>_xll.qlCalendarAdvance(Calendar,$H493,B494,"f",FALSE)</f>
        <v>43047</v>
      </c>
      <c r="I494" s="153">
        <f>_xll.qlInterestRateIndexValueDate(Index1M,$H494)</f>
        <v>43049</v>
      </c>
      <c r="J494" s="158">
        <f>IFERROR(_xll.qlIndexFixing(Index1M,$H494,TRUE,_xll.ohTrigger(RecalcTrigger,Trigger1M)),NA())</f>
        <v>-8.6862029544206964E-4</v>
      </c>
      <c r="K494" s="44">
        <f>IFERROR(_xll.qlIndexFixing(Index3M,H494,TRUE,_xll.ohTrigger(RecalcTrigger,Trigger3M)),NA())</f>
        <v>6.1526317619835561E-4</v>
      </c>
      <c r="L494" s="44">
        <f>IFERROR(_xll.qlIndexFixing(Index6M,$H494,TRUE,_xll.ohTrigger(RecalcTrigger,Trigger6M)),NA())</f>
        <v>2.3419808886547345E-3</v>
      </c>
      <c r="M494" s="158">
        <f>IFERROR(_xll.qlIndexFixing(ONIndex1M,I494,TRUE,_xll.ohTrigger(RecalcTrigger,Trigger1M)),NA())</f>
        <v>-1.029266553227437E-3</v>
      </c>
      <c r="N494" s="44">
        <f>IFERROR(_xll.qlIndexFixing(ONIndex3M,I494,TRUE,_xll.ohTrigger(RecalcTrigger,Trigger3M)),NA())</f>
        <v>-4.5482059278789677E-5</v>
      </c>
      <c r="O494" s="159">
        <f>IFERROR(_xll.qlIndexFixing(ONIndex6M,I494,TRUE,_xll.ohTrigger(RecalcTrigger,Trigger6M)),NA())</f>
        <v>1.0831675252731543E-3</v>
      </c>
    </row>
    <row r="495" spans="2:15" x14ac:dyDescent="0.2">
      <c r="B495" s="39" t="s">
        <v>17</v>
      </c>
      <c r="D495" s="42">
        <f>_xll.qlCalendarAdvance(Calendar,$D494,B495,"f",FALSE)</f>
        <v>43049</v>
      </c>
      <c r="E495" s="153">
        <f>_xll.qlInterestRateIndexValueDate(IndexON,D495)</f>
        <v>43052</v>
      </c>
      <c r="F495" s="168">
        <f>IFERROR(_xll.qlIndexFixing(IndexON,D495,TRUE,_xll.ohTrigger(RecalcTrigger,TriggerON)),NA())</f>
        <v>-9.6339903778552838E-4</v>
      </c>
      <c r="H495" s="42">
        <f>_xll.qlCalendarAdvance(Calendar,$H494,B495,"f",FALSE)</f>
        <v>43048</v>
      </c>
      <c r="I495" s="153">
        <f>_xll.qlInterestRateIndexValueDate(Index1M,$H495)</f>
        <v>43052</v>
      </c>
      <c r="J495" s="158">
        <f>IFERROR(_xll.qlIndexFixing(Index1M,$H495,TRUE,_xll.ohTrigger(RecalcTrigger,Trigger1M)),NA())</f>
        <v>-8.3207224962134063E-4</v>
      </c>
      <c r="K495" s="44">
        <f>IFERROR(_xll.qlIndexFixing(Index3M,H495,TRUE,_xll.ohTrigger(RecalcTrigger,Trigger3M)),NA())</f>
        <v>6.4628735005939114E-4</v>
      </c>
      <c r="L495" s="44">
        <f>IFERROR(_xll.qlIndexFixing(Index6M,$H495,TRUE,_xll.ohTrigger(RecalcTrigger,Trigger6M)),NA())</f>
        <v>2.3855558633303206E-3</v>
      </c>
      <c r="M495" s="158">
        <f>IFERROR(_xll.qlIndexFixing(ONIndex1M,I495,TRUE,_xll.ohTrigger(RecalcTrigger,Trigger1M)),NA())</f>
        <v>-1.0148593206604772E-3</v>
      </c>
      <c r="N495" s="44">
        <f>IFERROR(_xll.qlIndexFixing(ONIndex3M,I495,TRUE,_xll.ohTrigger(RecalcTrigger,Trigger3M)),NA())</f>
        <v>-3.0439198361875697E-5</v>
      </c>
      <c r="O495" s="159">
        <f>IFERROR(_xll.qlIndexFixing(ONIndex6M,I495,TRUE,_xll.ohTrigger(RecalcTrigger,Trigger6M)),NA())</f>
        <v>1.0974724346102249E-3</v>
      </c>
    </row>
    <row r="496" spans="2:15" x14ac:dyDescent="0.2">
      <c r="B496" s="39" t="s">
        <v>17</v>
      </c>
      <c r="D496" s="42">
        <f>_xll.qlCalendarAdvance(Calendar,$D495,B496,"f",FALSE)</f>
        <v>43052</v>
      </c>
      <c r="E496" s="153">
        <f>_xll.qlInterestRateIndexValueDate(IndexON,D496)</f>
        <v>43053</v>
      </c>
      <c r="F496" s="168">
        <f>IFERROR(_xll.qlIndexFixing(IndexON,D496,TRUE,_xll.ohTrigger(RecalcTrigger,TriggerON)),NA())</f>
        <v>-9.509167692067777E-4</v>
      </c>
      <c r="H496" s="42">
        <f>_xll.qlCalendarAdvance(Calendar,$H495,B496,"f",FALSE)</f>
        <v>43049</v>
      </c>
      <c r="I496" s="153">
        <f>_xll.qlInterestRateIndexValueDate(Index1M,$H496)</f>
        <v>43053</v>
      </c>
      <c r="J496" s="158">
        <f>IFERROR(_xll.qlIndexFixing(Index1M,$H496,TRUE,_xll.ohTrigger(RecalcTrigger,Trigger1M)),NA())</f>
        <v>-8.1740994455392624E-4</v>
      </c>
      <c r="K496" s="44">
        <f>IFERROR(_xll.qlIndexFixing(Index3M,H496,TRUE,_xll.ohTrigger(RecalcTrigger,Trigger3M)),NA())</f>
        <v>6.618149432045746E-4</v>
      </c>
      <c r="L496" s="44">
        <f>IFERROR(_xll.qlIndexFixing(Index6M,$H496,TRUE,_xll.ohTrigger(RecalcTrigger,Trigger6M)),NA())</f>
        <v>2.3928231965336146E-3</v>
      </c>
      <c r="M496" s="158">
        <f>IFERROR(_xll.qlIndexFixing(ONIndex1M,I496,TRUE,_xll.ohTrigger(RecalcTrigger,Trigger1M)),NA())</f>
        <v>-1.0004281551179162E-3</v>
      </c>
      <c r="N496" s="44">
        <f>IFERROR(_xll.qlIndexFixing(ONIndex3M,I496,TRUE,_xll.ohTrigger(RecalcTrigger,Trigger3M)),NA())</f>
        <v>-1.5351815738640084E-5</v>
      </c>
      <c r="O496" s="159">
        <f>IFERROR(_xll.qlIndexFixing(ONIndex6M,I496,TRUE,_xll.ohTrigger(RecalcTrigger,Trigger6M)),NA())</f>
        <v>1.1117973537011494E-3</v>
      </c>
    </row>
    <row r="497" spans="2:15" x14ac:dyDescent="0.2">
      <c r="B497" s="39" t="s">
        <v>17</v>
      </c>
      <c r="D497" s="42">
        <f>_xll.qlCalendarAdvance(Calendar,$D496,B497,"f",FALSE)</f>
        <v>43053</v>
      </c>
      <c r="E497" s="153">
        <f>_xll.qlInterestRateIndexValueDate(IndexON,D497)</f>
        <v>43054</v>
      </c>
      <c r="F497" s="168">
        <f>IFERROR(_xll.qlIndexFixing(IndexON,D497,TRUE,_xll.ohTrigger(RecalcTrigger,TriggerON)),NA())</f>
        <v>-9.3842442992375652E-4</v>
      </c>
      <c r="H497" s="42">
        <f>_xll.qlCalendarAdvance(Calendar,$H496,B497,"f",FALSE)</f>
        <v>43052</v>
      </c>
      <c r="I497" s="153">
        <f>_xll.qlInterestRateIndexValueDate(Index1M,$H497)</f>
        <v>43054</v>
      </c>
      <c r="J497" s="158">
        <f>IFERROR(_xll.qlIndexFixing(Index1M,$H497,TRUE,_xll.ohTrigger(RecalcTrigger,Trigger1M)),NA())</f>
        <v>-8.0273484094162129E-4</v>
      </c>
      <c r="K497" s="44">
        <f>IFERROR(_xll.qlIndexFixing(Index3M,H497,TRUE,_xll.ohTrigger(RecalcTrigger,Trigger3M)),NA())</f>
        <v>6.7734660724207694E-4</v>
      </c>
      <c r="L497" s="44">
        <f>IFERROR(_xll.qlIndexFixing(Index6M,$H497,TRUE,_xll.ohTrigger(RecalcTrigger,Trigger6M)),NA())</f>
        <v>2.4073513208323375E-3</v>
      </c>
      <c r="M497" s="158">
        <f>IFERROR(_xll.qlIndexFixing(ONIndex1M,I497,TRUE,_xll.ohTrigger(RecalcTrigger,Trigger1M)),NA())</f>
        <v>-9.714834259977323E-4</v>
      </c>
      <c r="N497" s="44">
        <f>IFERROR(_xll.qlIndexFixing(ONIndex3M,I497,TRUE,_xll.ohTrigger(RecalcTrigger,Trigger3M)),NA())</f>
        <v>1.4971355515314144E-5</v>
      </c>
      <c r="O497" s="159">
        <f>IFERROR(_xll.qlIndexFixing(ONIndex6M,I497,TRUE,_xll.ohTrigger(RecalcTrigger,Trigger6M)),NA())</f>
        <v>1.1405175037992876E-3</v>
      </c>
    </row>
    <row r="498" spans="2:15" x14ac:dyDescent="0.2">
      <c r="B498" s="39" t="s">
        <v>17</v>
      </c>
      <c r="D498" s="42">
        <f>_xll.qlCalendarAdvance(Calendar,$D497,B498,"f",FALSE)</f>
        <v>43054</v>
      </c>
      <c r="E498" s="153">
        <f>_xll.qlInterestRateIndexValueDate(IndexON,D498)</f>
        <v>43055</v>
      </c>
      <c r="F498" s="168">
        <f>IFERROR(_xll.qlIndexFixing(IndexON,D498,TRUE,_xll.ohTrigger(RecalcTrigger,TriggerON)),NA())</f>
        <v>-9.2592202017627301E-4</v>
      </c>
      <c r="H498" s="42">
        <f>_xll.qlCalendarAdvance(Calendar,$H497,B498,"f",FALSE)</f>
        <v>43053</v>
      </c>
      <c r="I498" s="153">
        <f>_xll.qlInterestRateIndexValueDate(Index1M,$H498)</f>
        <v>43055</v>
      </c>
      <c r="J498" s="158">
        <f>IFERROR(_xll.qlIndexFixing(Index1M,$H498,TRUE,_xll.ohTrigger(RecalcTrigger,Trigger1M)),NA())</f>
        <v>-7.7329726111144415E-4</v>
      </c>
      <c r="K498" s="44">
        <f>IFERROR(_xll.qlIndexFixing(Index3M,H498,TRUE,_xll.ohTrigger(RecalcTrigger,Trigger3M)),NA())</f>
        <v>6.9288180195706869E-4</v>
      </c>
      <c r="L498" s="44">
        <f>IFERROR(_xll.qlIndexFixing(Index6M,$H498,TRUE,_xll.ohTrigger(RecalcTrigger,Trigger6M)),NA())</f>
        <v>2.4218801090644991E-3</v>
      </c>
      <c r="M498" s="158">
        <f>IFERROR(_xll.qlIndexFixing(ONIndex1M,I498,TRUE,_xll.ohTrigger(RecalcTrigger,Trigger1M)),NA())</f>
        <v>-9.4246416311172254E-4</v>
      </c>
      <c r="N498" s="44">
        <f>IFERROR(_xll.qlIndexFixing(ONIndex3M,I498,TRUE,_xll.ohTrigger(RecalcTrigger,Trigger3M)),NA())</f>
        <v>4.5442931497774453E-5</v>
      </c>
      <c r="O498" s="159">
        <f>IFERROR(_xll.qlIndexFixing(ONIndex6M,I498,TRUE,_xll.ohTrigger(RecalcTrigger,Trigger6M)),NA())</f>
        <v>1.1692971266441532E-3</v>
      </c>
    </row>
    <row r="499" spans="2:15" x14ac:dyDescent="0.2">
      <c r="B499" s="39" t="s">
        <v>17</v>
      </c>
      <c r="D499" s="42">
        <f>_xll.qlCalendarAdvance(Calendar,$D498,B499,"f",FALSE)</f>
        <v>43055</v>
      </c>
      <c r="E499" s="153">
        <f>_xll.qlInterestRateIndexValueDate(IndexON,D499)</f>
        <v>43056</v>
      </c>
      <c r="F499" s="168">
        <f>IFERROR(_xll.qlIndexFixing(IndexON,D499,TRUE,_xll.ohTrigger(RecalcTrigger,TriggerON)),NA())</f>
        <v>-9.0088137768340459E-4</v>
      </c>
      <c r="H499" s="42">
        <f>_xll.qlCalendarAdvance(Calendar,$H498,B499,"f",FALSE)</f>
        <v>43054</v>
      </c>
      <c r="I499" s="153">
        <f>_xll.qlInterestRateIndexValueDate(Index1M,$H499)</f>
        <v>43056</v>
      </c>
      <c r="J499" s="158">
        <f>IFERROR(_xll.qlIndexFixing(Index1M,$H499,TRUE,_xll.ohTrigger(RecalcTrigger,Trigger1M)),NA())</f>
        <v>-7.6597258669110256E-4</v>
      </c>
      <c r="K499" s="44">
        <f>IFERROR(_xll.qlIndexFixing(Index3M,H499,TRUE,_xll.ohTrigger(RecalcTrigger,Trigger3M)),NA())</f>
        <v>7.2392585994466034E-4</v>
      </c>
      <c r="L499" s="44">
        <f>IFERROR(_xll.qlIndexFixing(Index6M,$H499,TRUE,_xll.ohTrigger(RecalcTrigger,Trigger6M)),NA())</f>
        <v>2.4364094432104723E-3</v>
      </c>
      <c r="M499" s="158">
        <f>IFERROR(_xll.qlIndexFixing(ONIndex1M,I499,TRUE,_xll.ohTrigger(RecalcTrigger,Trigger1M)),NA())</f>
        <v>-9.2791333277109089E-4</v>
      </c>
      <c r="N499" s="44">
        <f>IFERROR(_xll.qlIndexFixing(ONIndex3M,I499,TRUE,_xll.ohTrigger(RecalcTrigger,Trigger3M)),NA())</f>
        <v>6.0752922612650195E-5</v>
      </c>
      <c r="O499" s="159">
        <f>IFERROR(_xll.qlIndexFixing(ONIndex6M,I499,TRUE,_xll.ohTrigger(RecalcTrigger,Trigger6M)),NA())</f>
        <v>1.1837220938648585E-3</v>
      </c>
    </row>
    <row r="500" spans="2:15" x14ac:dyDescent="0.2">
      <c r="B500" s="39" t="s">
        <v>17</v>
      </c>
      <c r="D500" s="42">
        <f>_xll.qlCalendarAdvance(Calendar,$D499,B500,"f",FALSE)</f>
        <v>43056</v>
      </c>
      <c r="E500" s="153">
        <f>_xll.qlInterestRateIndexValueDate(IndexON,D500)</f>
        <v>43059</v>
      </c>
      <c r="F500" s="168">
        <f>IFERROR(_xll.qlIndexFixing(IndexON,D500,TRUE,_xll.ohTrigger(RecalcTrigger,TriggerON)),NA())</f>
        <v>-8.7581167518280267E-4</v>
      </c>
      <c r="H500" s="42">
        <f>_xll.qlCalendarAdvance(Calendar,$H499,B500,"f",FALSE)</f>
        <v>43055</v>
      </c>
      <c r="I500" s="153">
        <f>_xll.qlInterestRateIndexValueDate(Index1M,$H500)</f>
        <v>43059</v>
      </c>
      <c r="J500" s="158">
        <f>IFERROR(_xll.qlIndexFixing(Index1M,$H500,TRUE,_xll.ohTrigger(RecalcTrigger,Trigger1M)),NA())</f>
        <v>-7.2919736303722615E-4</v>
      </c>
      <c r="K500" s="44">
        <f>IFERROR(_xll.qlIndexFixing(Index3M,H500,TRUE,_xll.ohTrigger(RecalcTrigger,Trigger3M)),NA())</f>
        <v>7.5504708301382922E-4</v>
      </c>
      <c r="L500" s="44">
        <f>IFERROR(_xll.qlIndexFixing(Index6M,$H500,TRUE,_xll.ohTrigger(RecalcTrigger,Trigger6M)),NA())</f>
        <v>2.4945130189866255E-3</v>
      </c>
      <c r="M500" s="158">
        <f>IFERROR(_xll.qlIndexFixing(ONIndex1M,I500,TRUE,_xll.ohTrigger(RecalcTrigger,Trigger1M)),NA())</f>
        <v>-9.1333856933495383E-4</v>
      </c>
      <c r="N500" s="44">
        <f>IFERROR(_xll.qlIndexFixing(ONIndex3M,I500,TRUE,_xll.ohTrigger(RecalcTrigger,Trigger3M)),NA())</f>
        <v>7.6107435313943483E-5</v>
      </c>
      <c r="O500" s="159">
        <f>IFERROR(_xll.qlIndexFixing(ONIndex6M,I500,TRUE,_xll.ohTrigger(RecalcTrigger,Trigger6M)),NA())</f>
        <v>1.1981670709992898E-3</v>
      </c>
    </row>
    <row r="501" spans="2:15" x14ac:dyDescent="0.2">
      <c r="B501" s="39" t="s">
        <v>17</v>
      </c>
      <c r="D501" s="42">
        <f>_xll.qlCalendarAdvance(Calendar,$D500,B501,"f",FALSE)</f>
        <v>43059</v>
      </c>
      <c r="E501" s="153">
        <f>_xll.qlInterestRateIndexValueDate(IndexON,D501)</f>
        <v>43060</v>
      </c>
      <c r="F501" s="168">
        <f>IFERROR(_xll.qlIndexFixing(IndexON,D501,TRUE,_xll.ohTrigger(RecalcTrigger,TriggerON)),NA())</f>
        <v>-8.6325891243355102E-4</v>
      </c>
      <c r="H501" s="42">
        <f>_xll.qlCalendarAdvance(Calendar,$H500,B501,"f",FALSE)</f>
        <v>43056</v>
      </c>
      <c r="I501" s="153">
        <f>_xll.qlInterestRateIndexValueDate(Index1M,$H501)</f>
        <v>43060</v>
      </c>
      <c r="J501" s="158">
        <f>IFERROR(_xll.qlIndexFixing(Index1M,$H501,TRUE,_xll.ohTrigger(RecalcTrigger,Trigger1M)),NA())</f>
        <v>-7.1446347922554665E-4</v>
      </c>
      <c r="K501" s="44">
        <f>IFERROR(_xll.qlIndexFixing(Index3M,H501,TRUE,_xll.ohTrigger(RecalcTrigger,Trigger3M)),NA())</f>
        <v>7.7059182761057593E-4</v>
      </c>
      <c r="L501" s="44">
        <f>IFERROR(_xll.qlIndexFixing(Index6M,$H501,TRUE,_xll.ohTrigger(RecalcTrigger,Trigger6M)),NA())</f>
        <v>2.5017862990674719E-3</v>
      </c>
      <c r="M501" s="158">
        <f>IFERROR(_xll.qlIndexFixing(ONIndex1M,I501,TRUE,_xll.ohTrigger(RecalcTrigger,Trigger1M)),NA())</f>
        <v>-8.987398730031515E-4</v>
      </c>
      <c r="N501" s="44">
        <f>IFERROR(_xll.qlIndexFixing(ONIndex3M,I501,TRUE,_xll.ohTrigger(RecalcTrigger,Trigger3M)),NA())</f>
        <v>9.1506469761526432E-5</v>
      </c>
      <c r="O501" s="159">
        <f>IFERROR(_xll.qlIndexFixing(ONIndex6M,I501,TRUE,_xll.ohTrigger(RecalcTrigger,Trigger6M)),NA())</f>
        <v>1.2126320575678307E-3</v>
      </c>
    </row>
    <row r="502" spans="2:15" x14ac:dyDescent="0.2">
      <c r="B502" s="39" t="s">
        <v>17</v>
      </c>
      <c r="D502" s="42">
        <f>_xll.qlCalendarAdvance(Calendar,$D501,B502,"f",FALSE)</f>
        <v>43060</v>
      </c>
      <c r="E502" s="153">
        <f>_xll.qlInterestRateIndexValueDate(IndexON,D502)</f>
        <v>43061</v>
      </c>
      <c r="F502" s="168">
        <f>IFERROR(_xll.qlIndexFixing(IndexON,D502,TRUE,_xll.ohTrigger(RecalcTrigger,TriggerON)),NA())</f>
        <v>-8.5069607921983703E-4</v>
      </c>
      <c r="H502" s="42">
        <f>_xll.qlCalendarAdvance(Calendar,$H501,B502,"f",FALSE)</f>
        <v>43059</v>
      </c>
      <c r="I502" s="153">
        <f>_xll.qlInterestRateIndexValueDate(Index1M,$H502)</f>
        <v>43061</v>
      </c>
      <c r="J502" s="158">
        <f>IFERROR(_xll.qlIndexFixing(Index1M,$H502,TRUE,_xll.ohTrigger(RecalcTrigger,Trigger1M)),NA())</f>
        <v>-6.9972280059582559E-4</v>
      </c>
      <c r="K502" s="44">
        <f>IFERROR(_xll.qlIndexFixing(Index3M,H502,TRUE,_xll.ohTrigger(RecalcTrigger,Trigger3M)),NA())</f>
        <v>7.8613686142119295E-4</v>
      </c>
      <c r="L502" s="44">
        <f>IFERROR(_xll.qlIndexFixing(Index6M,$H502,TRUE,_xll.ohTrigger(RecalcTrigger,Trigger6M)),NA())</f>
        <v>2.5090601716651019E-3</v>
      </c>
      <c r="M502" s="158">
        <f>IFERROR(_xll.qlIndexFixing(ONIndex1M,I502,TRUE,_xll.ohTrigger(RecalcTrigger,Trigger1M)),NA())</f>
        <v>-8.6946060384729407E-4</v>
      </c>
      <c r="N502" s="44">
        <f>IFERROR(_xll.qlIndexFixing(ONIndex3M,I502,TRUE,_xll.ohTrigger(RecalcTrigger,Trigger3M)),NA())</f>
        <v>1.2245298583124509E-4</v>
      </c>
      <c r="O502" s="159">
        <f>IFERROR(_xll.qlIndexFixing(ONIndex6M,I502,TRUE,_xll.ohTrigger(RecalcTrigger,Trigger6M)),NA())</f>
        <v>1.2416330119791041E-3</v>
      </c>
    </row>
    <row r="503" spans="2:15" x14ac:dyDescent="0.2">
      <c r="B503" s="39" t="s">
        <v>17</v>
      </c>
      <c r="D503" s="42">
        <f>_xll.qlCalendarAdvance(Calendar,$D502,B503,"f",FALSE)</f>
        <v>43061</v>
      </c>
      <c r="E503" s="153">
        <f>_xll.qlInterestRateIndexValueDate(IndexON,D503)</f>
        <v>43062</v>
      </c>
      <c r="F503" s="168">
        <f>IFERROR(_xll.qlIndexFixing(IndexON,D503,TRUE,_xll.ohTrigger(RecalcTrigger,TriggerON)),NA())</f>
        <v>-8.381231753817886E-4</v>
      </c>
      <c r="H503" s="42">
        <f>_xll.qlCalendarAdvance(Calendar,$H502,B503,"f",FALSE)</f>
        <v>43060</v>
      </c>
      <c r="I503" s="153">
        <f>_xll.qlInterestRateIndexValueDate(Index1M,$H503)</f>
        <v>43062</v>
      </c>
      <c r="J503" s="158">
        <f>IFERROR(_xll.qlIndexFixing(Index1M,$H503,TRUE,_xll.ohTrigger(RecalcTrigger,Trigger1M)),NA())</f>
        <v>-6.5545168742340545E-4</v>
      </c>
      <c r="K503" s="44">
        <f>IFERROR(_xll.qlIndexFixing(Index3M,H503,TRUE,_xll.ohTrigger(RecalcTrigger,Trigger3M)),NA())</f>
        <v>8.0168164417263651E-4</v>
      </c>
      <c r="L503" s="44">
        <f>IFERROR(_xll.qlIndexFixing(Index6M,$H503,TRUE,_xll.ohTrigger(RecalcTrigger,Trigger6M)),NA())</f>
        <v>2.5235903026591872E-3</v>
      </c>
      <c r="M503" s="158">
        <f>IFERROR(_xll.qlIndexFixing(ONIndex1M,I503,TRUE,_xll.ohTrigger(RecalcTrigger,Trigger1M)),NA())</f>
        <v>-8.4010575752024863E-4</v>
      </c>
      <c r="N503" s="44">
        <f>IFERROR(_xll.qlIndexFixing(ONIndex3M,I503,TRUE,_xll.ohTrigger(RecalcTrigger,Trigger3M)),NA())</f>
        <v>1.5354782477494666E-4</v>
      </c>
      <c r="O503" s="159">
        <f>IFERROR(_xll.qlIndexFixing(ONIndex6M,I503,TRUE,_xll.ohTrigger(RecalcTrigger,Trigger6M)),NA())</f>
        <v>1.2706921009808525E-3</v>
      </c>
    </row>
    <row r="504" spans="2:15" x14ac:dyDescent="0.2">
      <c r="B504" s="39" t="s">
        <v>17</v>
      </c>
      <c r="D504" s="42">
        <f>_xll.qlCalendarAdvance(Calendar,$D503,B504,"f",FALSE)</f>
        <v>43062</v>
      </c>
      <c r="E504" s="153">
        <f>_xll.qlInterestRateIndexValueDate(IndexON,D504)</f>
        <v>43063</v>
      </c>
      <c r="F504" s="168">
        <f>IFERROR(_xll.qlIndexFixing(IndexON,D504,TRUE,_xll.ohTrigger(RecalcTrigger,TriggerON)),NA())</f>
        <v>-8.1294196343950631E-4</v>
      </c>
      <c r="H504" s="42">
        <f>_xll.qlCalendarAdvance(Calendar,$H503,B504,"f",FALSE)</f>
        <v>43061</v>
      </c>
      <c r="I504" s="153">
        <f>_xll.qlInterestRateIndexValueDate(Index1M,$H504)</f>
        <v>43063</v>
      </c>
      <c r="J504" s="158">
        <f>IFERROR(_xll.qlIndexFixing(Index1M,$H504,TRUE,_xll.ohTrigger(RecalcTrigger,Trigger1M)),NA())</f>
        <v>-6.4808093609829023E-4</v>
      </c>
      <c r="K504" s="44">
        <f>IFERROR(_xll.qlIndexFixing(Index3M,H504,TRUE,_xll.ohTrigger(RecalcTrigger,Trigger3M)),NA())</f>
        <v>8.3270078245563047E-4</v>
      </c>
      <c r="L504" s="44">
        <f>IFERROR(_xll.qlIndexFixing(Index6M,$H504,TRUE,_xll.ohTrigger(RecalcTrigger,Trigger6M)),NA())</f>
        <v>2.538120153323701E-3</v>
      </c>
      <c r="M504" s="158">
        <f>IFERROR(_xll.qlIndexFixing(ONIndex1M,I504,TRUE,_xll.ohTrigger(RecalcTrigger,Trigger1M)),NA())</f>
        <v>-8.2538739619053558E-4</v>
      </c>
      <c r="N504" s="44">
        <f>IFERROR(_xll.qlIndexFixing(ONIndex3M,I504,TRUE,_xll.ohTrigger(RecalcTrigger,Trigger3M)),NA())</f>
        <v>1.6916946787404186E-4</v>
      </c>
      <c r="O504" s="159">
        <f>IFERROR(_xll.qlIndexFixing(ONIndex6M,I504,TRUE,_xll.ohTrigger(RecalcTrigger,Trigger6M)),NA())</f>
        <v>1.2852571359189824E-3</v>
      </c>
    </row>
    <row r="505" spans="2:15" x14ac:dyDescent="0.2">
      <c r="B505" s="39" t="s">
        <v>17</v>
      </c>
      <c r="D505" s="42">
        <f>_xll.qlCalendarAdvance(Calendar,$D504,B505,"f",FALSE)</f>
        <v>43063</v>
      </c>
      <c r="E505" s="153">
        <f>_xll.qlInterestRateIndexValueDate(IndexON,D505)</f>
        <v>43066</v>
      </c>
      <c r="F505" s="168">
        <f>IFERROR(_xll.qlIndexFixing(IndexON,D505,TRUE,_xll.ohTrigger(RecalcTrigger,TriggerON)),NA())</f>
        <v>-7.8773085410599464E-4</v>
      </c>
      <c r="H505" s="42">
        <f>_xll.qlCalendarAdvance(Calendar,$H504,B505,"f",FALSE)</f>
        <v>43062</v>
      </c>
      <c r="I505" s="153">
        <f>_xll.qlInterestRateIndexValueDate(Index1M,$H505)</f>
        <v>43066</v>
      </c>
      <c r="J505" s="158">
        <f>IFERROR(_xll.qlIndexFixing(Index1M,$H505,TRUE,_xll.ohTrigger(RecalcTrigger,Trigger1M)),NA())</f>
        <v>-6.2594750462885429E-4</v>
      </c>
      <c r="K505" s="44">
        <f>IFERROR(_xll.qlIndexFixing(Index3M,H505,TRUE,_xll.ohTrigger(RecalcTrigger,Trigger3M)),NA())</f>
        <v>8.6384745882169781E-4</v>
      </c>
      <c r="L505" s="44">
        <f>IFERROR(_xll.qlIndexFixing(Index6M,$H505,TRUE,_xll.ohTrigger(RecalcTrigger,Trigger6M)),NA())</f>
        <v>2.5889603058520524E-3</v>
      </c>
      <c r="M505" s="158">
        <f>IFERROR(_xll.qlIndexFixing(ONIndex1M,I505,TRUE,_xll.ohTrigger(RecalcTrigger,Trigger1M)),NA())</f>
        <v>-8.1064510176531712E-4</v>
      </c>
      <c r="N505" s="44">
        <f>IFERROR(_xll.qlIndexFixing(ONIndex3M,I505,TRUE,_xll.ohTrigger(RecalcTrigger,Trigger3M)),NA())</f>
        <v>1.8483563271942671E-4</v>
      </c>
      <c r="O505" s="159">
        <f>IFERROR(_xll.qlIndexFixing(ONIndex6M,I505,TRUE,_xll.ohTrigger(RecalcTrigger,Trigger6M)),NA())</f>
        <v>1.2998421806909022E-3</v>
      </c>
    </row>
    <row r="506" spans="2:15" x14ac:dyDescent="0.2">
      <c r="B506" s="39" t="s">
        <v>17</v>
      </c>
      <c r="D506" s="42">
        <f>_xll.qlCalendarAdvance(Calendar,$D505,B506,"f",FALSE)</f>
        <v>43066</v>
      </c>
      <c r="E506" s="153">
        <f>_xll.qlInterestRateIndexValueDate(IndexON,D506)</f>
        <v>43067</v>
      </c>
      <c r="F506" s="168">
        <f>IFERROR(_xll.qlIndexFixing(IndexON,D506,TRUE,_xll.ohTrigger(RecalcTrigger,TriggerON)),NA())</f>
        <v>-7.7510759734611412E-4</v>
      </c>
      <c r="H506" s="42">
        <f>_xll.qlCalendarAdvance(Calendar,$H505,B506,"f",FALSE)</f>
        <v>43063</v>
      </c>
      <c r="I506" s="153">
        <f>_xll.qlInterestRateIndexValueDate(Index1M,$H506)</f>
        <v>43067</v>
      </c>
      <c r="J506" s="158">
        <f>IFERROR(_xll.qlIndexFixing(Index1M,$H506,TRUE,_xll.ohTrigger(RecalcTrigger,Trigger1M)),NA())</f>
        <v>-6.1118406880966702E-4</v>
      </c>
      <c r="K506" s="44">
        <f>IFERROR(_xll.qlIndexFixing(Index3M,H506,TRUE,_xll.ohTrigger(RecalcTrigger,Trigger3M)),NA())</f>
        <v>8.7938288187577635E-4</v>
      </c>
      <c r="L506" s="44">
        <f>IFERROR(_xll.qlIndexFixing(Index6M,$H506,TRUE,_xll.ohTrigger(RecalcTrigger,Trigger6M)),NA())</f>
        <v>2.5962343916734378E-3</v>
      </c>
      <c r="M506" s="158">
        <f>IFERROR(_xll.qlIndexFixing(ONIndex1M,I506,TRUE,_xll.ohTrigger(RecalcTrigger,Trigger1M)),NA())</f>
        <v>-7.9587887448440142E-4</v>
      </c>
      <c r="N506" s="44">
        <f>IFERROR(_xll.qlIndexFixing(ONIndex3M,I506,TRUE,_xll.ohTrigger(RecalcTrigger,Trigger3M)),NA())</f>
        <v>2.0054631931110123E-4</v>
      </c>
      <c r="O506" s="159">
        <f>IFERROR(_xll.qlIndexFixing(ONIndex6M,I506,TRUE,_xll.ohTrigger(RecalcTrigger,Trigger6M)),NA())</f>
        <v>1.3144472350568037E-3</v>
      </c>
    </row>
    <row r="507" spans="2:15" x14ac:dyDescent="0.2">
      <c r="B507" s="39" t="s">
        <v>17</v>
      </c>
      <c r="D507" s="42">
        <f>_xll.qlCalendarAdvance(Calendar,$D506,B507,"f",FALSE)</f>
        <v>43067</v>
      </c>
      <c r="E507" s="153">
        <f>_xll.qlInterestRateIndexValueDate(IndexON,D507)</f>
        <v>43068</v>
      </c>
      <c r="F507" s="168">
        <f>IFERROR(_xll.qlIndexFixing(IndexON,D507,TRUE,_xll.ohTrigger(RecalcTrigger,TriggerON)),NA())</f>
        <v>-7.6247427000186718E-4</v>
      </c>
      <c r="H507" s="42">
        <f>_xll.qlCalendarAdvance(Calendar,$H506,B507,"f",FALSE)</f>
        <v>43066</v>
      </c>
      <c r="I507" s="153">
        <f>_xll.qlInterestRateIndexValueDate(Index1M,$H507)</f>
        <v>43068</v>
      </c>
      <c r="J507" s="158">
        <f>IFERROR(_xll.qlIndexFixing(Index1M,$H507,TRUE,_xll.ohTrigger(RecalcTrigger,Trigger1M)),NA())</f>
        <v>-5.9641984211378229E-4</v>
      </c>
      <c r="K507" s="44">
        <f>IFERROR(_xll.qlIndexFixing(Index3M,H507,TRUE,_xll.ohTrigger(RecalcTrigger,Trigger3M)),NA())</f>
        <v>8.8718700798334955E-4</v>
      </c>
      <c r="L507" s="44">
        <f>IFERROR(_xll.qlIndexFixing(Index6M,$H507,TRUE,_xll.ohTrigger(RecalcTrigger,Trigger6M)),NA())</f>
        <v>2.6107610698984031E-3</v>
      </c>
      <c r="M507" s="158">
        <f>IFERROR(_xll.qlIndexFixing(ONIndex1M,I507,TRUE,_xll.ohTrigger(RecalcTrigger,Trigger1M)),NA())</f>
        <v>-7.6630361148577464E-4</v>
      </c>
      <c r="N507" s="44">
        <f>IFERROR(_xll.qlIndexFixing(ONIndex3M,I507,TRUE,_xll.ohTrigger(RecalcTrigger,Trigger3M)),NA())</f>
        <v>2.3204170467749918E-4</v>
      </c>
      <c r="O507" s="159">
        <f>IFERROR(_xll.qlIndexFixing(ONIndex6M,I507,TRUE,_xll.ohTrigger(RecalcTrigger,Trigger6M)),NA())</f>
        <v>1.3436970506930379E-3</v>
      </c>
    </row>
    <row r="508" spans="2:15" x14ac:dyDescent="0.2">
      <c r="B508" s="39" t="s">
        <v>17</v>
      </c>
      <c r="D508" s="42">
        <f>_xll.qlCalendarAdvance(Calendar,$D507,B508,"f",FALSE)</f>
        <v>43068</v>
      </c>
      <c r="E508" s="153">
        <f>_xll.qlInterestRateIndexValueDate(IndexON,D508)</f>
        <v>43069</v>
      </c>
      <c r="F508" s="168">
        <f>IFERROR(_xll.qlIndexFixing(IndexON,D508,TRUE,_xll.ohTrigger(RecalcTrigger,TriggerON)),NA())</f>
        <v>-7.4983087211322186E-4</v>
      </c>
      <c r="H508" s="42">
        <f>_xll.qlCalendarAdvance(Calendar,$H507,B508,"f",FALSE)</f>
        <v>43067</v>
      </c>
      <c r="I508" s="153">
        <f>_xll.qlInterestRateIndexValueDate(Index1M,$H508)</f>
        <v>43069</v>
      </c>
      <c r="J508" s="158">
        <f>IFERROR(_xll.qlIndexFixing(Index1M,$H508,TRUE,_xll.ohTrigger(RecalcTrigger,Trigger1M)),NA())</f>
        <v>-5.8903409057652685E-4</v>
      </c>
      <c r="K508" s="44">
        <f>IFERROR(_xll.qlIndexFixing(Index3M,H508,TRUE,_xll.ohTrigger(RecalcTrigger,Trigger3M)),NA())</f>
        <v>8.9499045263607968E-4</v>
      </c>
      <c r="L508" s="44">
        <f>IFERROR(_xll.qlIndexFixing(Index6M,$H508,TRUE,_xll.ohTrigger(RecalcTrigger,Trigger6M)),NA())</f>
        <v>2.6325387075282996E-3</v>
      </c>
      <c r="M508" s="158">
        <f>IFERROR(_xll.qlIndexFixing(ONIndex1M,I508,TRUE,_xll.ohTrigger(RecalcTrigger,Trigger1M)),NA())</f>
        <v>-7.3673332146917403E-4</v>
      </c>
      <c r="N508" s="44">
        <f>IFERROR(_xll.qlIndexFixing(ONIndex3M,I508,TRUE,_xll.ohTrigger(RecalcTrigger,Trigger3M)),NA())</f>
        <v>2.6352782875882497E-4</v>
      </c>
      <c r="O508" s="159">
        <f>IFERROR(_xll.qlIndexFixing(ONIndex6M,I508,TRUE,_xll.ohTrigger(RecalcTrigger,Trigger6M)),NA())</f>
        <v>1.3729359645964223E-3</v>
      </c>
    </row>
    <row r="509" spans="2:15" x14ac:dyDescent="0.2">
      <c r="B509" s="39" t="s">
        <v>17</v>
      </c>
      <c r="D509" s="42">
        <f>_xll.qlCalendarAdvance(Calendar,$D508,B509,"f",FALSE)</f>
        <v>43069</v>
      </c>
      <c r="E509" s="153">
        <f>_xll.qlInterestRateIndexValueDate(IndexON,D509)</f>
        <v>43070</v>
      </c>
      <c r="F509" s="168">
        <f>IFERROR(_xll.qlIndexFixing(IndexON,D509,TRUE,_xll.ohTrigger(RecalcTrigger,TriggerON)),NA())</f>
        <v>-7.2453206726219577E-4</v>
      </c>
      <c r="H509" s="42">
        <f>_xll.qlCalendarAdvance(Calendar,$H508,B509,"f",FALSE)</f>
        <v>43068</v>
      </c>
      <c r="I509" s="153">
        <f>_xll.qlInterestRateIndexValueDate(Index1M,$H509)</f>
        <v>43070</v>
      </c>
      <c r="J509" s="158">
        <f>IFERROR(_xll.qlIndexFixing(Index1M,$H509,TRUE,_xll.ohTrigger(RecalcTrigger,Trigger1M)),NA())</f>
        <v>-5.521393066304503E-4</v>
      </c>
      <c r="K509" s="44">
        <f>IFERROR(_xll.qlIndexFixing(Index3M,H509,TRUE,_xll.ohTrigger(RecalcTrigger,Trigger3M)),NA())</f>
        <v>9.1051881032289117E-4</v>
      </c>
      <c r="L509" s="44">
        <f>IFERROR(_xll.qlIndexFixing(Index6M,$H509,TRUE,_xll.ohTrigger(RecalcTrigger,Trigger6M)),NA())</f>
        <v>2.6470627843310848E-3</v>
      </c>
      <c r="M509" s="158">
        <f>IFERROR(_xll.qlIndexFixing(ONIndex1M,I509,TRUE,_xll.ohTrigger(RecalcTrigger,Trigger1M)),NA())</f>
        <v>-7.219503608935085E-4</v>
      </c>
      <c r="N509" s="44">
        <f>IFERROR(_xll.qlIndexFixing(ONIndex3M,I509,TRUE,_xll.ohTrigger(RecalcTrigger,Trigger3M)),NA())</f>
        <v>2.7926234293040864E-4</v>
      </c>
      <c r="O509" s="159">
        <f>IFERROR(_xll.qlIndexFixing(ONIndex6M,I509,TRUE,_xll.ohTrigger(RecalcTrigger,Trigger6M)),NA())</f>
        <v>1.3875557151266094E-3</v>
      </c>
    </row>
    <row r="510" spans="2:15" x14ac:dyDescent="0.2">
      <c r="B510" s="39" t="s">
        <v>17</v>
      </c>
      <c r="D510" s="42">
        <f>_xll.qlCalendarAdvance(Calendar,$D509,B510,"f",FALSE)</f>
        <v>43070</v>
      </c>
      <c r="E510" s="153">
        <f>_xll.qlInterestRateIndexValueDate(IndexON,D510)</f>
        <v>43073</v>
      </c>
      <c r="F510" s="168">
        <f>IFERROR(_xll.qlIndexFixing(IndexON,D510,TRUE,_xll.ohTrigger(RecalcTrigger,TriggerON)),NA())</f>
        <v>-6.9925120286029596E-4</v>
      </c>
      <c r="H510" s="42">
        <f>_xll.qlCalendarAdvance(Calendar,$H509,B510,"f",FALSE)</f>
        <v>43069</v>
      </c>
      <c r="I510" s="153">
        <f>_xll.qlInterestRateIndexValueDate(Index1M,$H510)</f>
        <v>43073</v>
      </c>
      <c r="J510" s="158">
        <f>IFERROR(_xll.qlIndexFixing(Index1M,$H510,TRUE,_xll.ohTrigger(RecalcTrigger,Trigger1M)),NA())</f>
        <v>-5.1523886634498349E-4</v>
      </c>
      <c r="K510" s="44">
        <f>IFERROR(_xll.qlIndexFixing(Index3M,H510,TRUE,_xll.ohTrigger(RecalcTrigger,Trigger3M)),NA())</f>
        <v>9.6479036308357773E-4</v>
      </c>
      <c r="L510" s="44">
        <f>IFERROR(_xll.qlIndexFixing(Index6M,$H510,TRUE,_xll.ohTrigger(RecalcTrigger,Trigger6M)),NA())</f>
        <v>2.6906277278224357E-3</v>
      </c>
      <c r="M510" s="158">
        <f>IFERROR(_xll.qlIndexFixing(ONIndex1M,I510,TRUE,_xll.ohTrigger(RecalcTrigger,Trigger1M)),NA())</f>
        <v>-7.0716920011815176E-4</v>
      </c>
      <c r="N510" s="44">
        <f>IFERROR(_xll.qlIndexFixing(ONIndex3M,I510,TRUE,_xll.ohTrigger(RecalcTrigger,Trigger3M)),NA())</f>
        <v>2.9499168356039718E-4</v>
      </c>
      <c r="O510" s="159">
        <f>IFERROR(_xll.qlIndexFixing(ONIndex6M,I510,TRUE,_xll.ohTrigger(RecalcTrigger,Trigger6M)),NA())</f>
        <v>1.4021741372793883E-3</v>
      </c>
    </row>
    <row r="511" spans="2:15" x14ac:dyDescent="0.2">
      <c r="B511" s="39" t="s">
        <v>17</v>
      </c>
      <c r="D511" s="42">
        <f>_xll.qlCalendarAdvance(Calendar,$D510,B511,"f",FALSE)</f>
        <v>43073</v>
      </c>
      <c r="E511" s="153">
        <f>_xll.qlInterestRateIndexValueDate(IndexON,D511)</f>
        <v>43074</v>
      </c>
      <c r="F511" s="168">
        <f>IFERROR(_xll.qlIndexFixing(IndexON,D511,TRUE,_xll.ohTrigger(RecalcTrigger,TriggerON)),NA())</f>
        <v>-6.866188326704048E-4</v>
      </c>
      <c r="H511" s="42">
        <f>_xll.qlCalendarAdvance(Calendar,$H510,B511,"f",FALSE)</f>
        <v>43070</v>
      </c>
      <c r="I511" s="153">
        <f>_xll.qlInterestRateIndexValueDate(Index1M,$H511)</f>
        <v>43074</v>
      </c>
      <c r="J511" s="158">
        <f>IFERROR(_xll.qlIndexFixing(Index1M,$H511,TRUE,_xll.ohTrigger(RecalcTrigger,Trigger1M)),NA())</f>
        <v>-5.0048352935016009E-4</v>
      </c>
      <c r="K511" s="44">
        <f>IFERROR(_xll.qlIndexFixing(Index3M,H511,TRUE,_xll.ohTrigger(RecalcTrigger,Trigger3M)),NA())</f>
        <v>9.7258145706913268E-4</v>
      </c>
      <c r="L511" s="44">
        <f>IFERROR(_xll.qlIndexFixing(Index6M,$H511,TRUE,_xll.ohTrigger(RecalcTrigger,Trigger6M)),NA())</f>
        <v>2.7051469270187702E-3</v>
      </c>
      <c r="M511" s="158">
        <f>IFERROR(_xll.qlIndexFixing(ONIndex1M,I511,TRUE,_xll.ohTrigger(RecalcTrigger,Trigger1M)),NA())</f>
        <v>-6.9238983950281607E-4</v>
      </c>
      <c r="N511" s="44">
        <f>IFERROR(_xll.qlIndexFixing(ONIndex3M,I511,TRUE,_xll.ohTrigger(RecalcTrigger,Trigger3M)),NA())</f>
        <v>3.1071585064879059E-4</v>
      </c>
      <c r="O511" s="159">
        <f>IFERROR(_xll.qlIndexFixing(ONIndex6M,I511,TRUE,_xll.ohTrigger(RecalcTrigger,Trigger6M)),NA())</f>
        <v>1.4167912311346953E-3</v>
      </c>
    </row>
    <row r="512" spans="2:15" x14ac:dyDescent="0.2">
      <c r="B512" s="39" t="s">
        <v>17</v>
      </c>
      <c r="D512" s="42">
        <f>_xll.qlCalendarAdvance(Calendar,$D511,B512,"f",FALSE)</f>
        <v>43074</v>
      </c>
      <c r="E512" s="153">
        <f>_xll.qlInterestRateIndexValueDate(IndexON,D512)</f>
        <v>43075</v>
      </c>
      <c r="F512" s="168">
        <f>IFERROR(_xll.qlIndexFixing(IndexON,D512,TRUE,_xll.ohTrigger(RecalcTrigger,TriggerON)),NA())</f>
        <v>-6.7399173702131776E-4</v>
      </c>
      <c r="H512" s="42">
        <f>_xll.qlCalendarAdvance(Calendar,$H511,B512,"f",FALSE)</f>
        <v>43073</v>
      </c>
      <c r="I512" s="153">
        <f>_xll.qlInterestRateIndexValueDate(Index1M,$H512)</f>
        <v>43075</v>
      </c>
      <c r="J512" s="158">
        <f>IFERROR(_xll.qlIndexFixing(Index1M,$H512,TRUE,_xll.ohTrigger(RecalcTrigger,Trigger1M)),NA())</f>
        <v>-4.7098718688889175E-4</v>
      </c>
      <c r="K512" s="44">
        <f>IFERROR(_xll.qlIndexFixing(Index3M,H512,TRUE,_xll.ohTrigger(RecalcTrigger,Trigger3M)),NA())</f>
        <v>9.8808433040886712E-4</v>
      </c>
      <c r="L512" s="44">
        <f>IFERROR(_xll.qlIndexFixing(Index6M,$H512,TRUE,_xll.ohTrigger(RecalcTrigger,Trigger6M)),NA())</f>
        <v>2.7196649018511976E-3</v>
      </c>
      <c r="M512" s="158">
        <f>IFERROR(_xll.qlIndexFixing(ONIndex1M,I512,TRUE,_xll.ohTrigger(RecalcTrigger,Trigger1M)),NA())</f>
        <v>-6.6283589755578021E-4</v>
      </c>
      <c r="N512" s="44">
        <f>IFERROR(_xll.qlIndexFixing(ONIndex3M,I512,TRUE,_xll.ohTrigger(RecalcTrigger,Trigger3M)),NA())</f>
        <v>3.4214726449377508E-4</v>
      </c>
      <c r="O512" s="159">
        <f>IFERROR(_xll.qlIndexFixing(ONIndex6M,I512,TRUE,_xll.ohTrigger(RecalcTrigger,Trigger6M)),NA())</f>
        <v>1.4460267987548292E-3</v>
      </c>
    </row>
    <row r="513" spans="2:15" x14ac:dyDescent="0.2">
      <c r="B513" s="39" t="s">
        <v>17</v>
      </c>
      <c r="D513" s="42">
        <f>_xll.qlCalendarAdvance(Calendar,$D512,B513,"f",FALSE)</f>
        <v>43075</v>
      </c>
      <c r="E513" s="153">
        <f>_xll.qlInterestRateIndexValueDate(IndexON,D513)</f>
        <v>43076</v>
      </c>
      <c r="F513" s="168">
        <f>IFERROR(_xll.qlIndexFixing(IndexON,D513,TRUE,_xll.ohTrigger(RecalcTrigger,TriggerON)),NA())</f>
        <v>-6.6136991595300287E-4</v>
      </c>
      <c r="H513" s="42">
        <f>_xll.qlCalendarAdvance(Calendar,$H512,B513,"f",FALSE)</f>
        <v>43074</v>
      </c>
      <c r="I513" s="153">
        <f>_xll.qlInterestRateIndexValueDate(Index1M,$H513)</f>
        <v>43076</v>
      </c>
      <c r="J513" s="158">
        <f>IFERROR(_xll.qlIndexFixing(Index1M,$H513,TRUE,_xll.ohTrigger(RecalcTrigger,Trigger1M)),NA())</f>
        <v>-4.6360740966699954E-4</v>
      </c>
      <c r="K513" s="44">
        <f>IFERROR(_xll.qlIndexFixing(Index3M,H513,TRUE,_xll.ohTrigger(RecalcTrigger,Trigger3M)),NA())</f>
        <v>1.003582088288546E-3</v>
      </c>
      <c r="L513" s="44">
        <f>IFERROR(_xll.qlIndexFixing(Index6M,$H513,TRUE,_xll.ohTrigger(RecalcTrigger,Trigger6M)),NA())</f>
        <v>2.7341816522916088E-3</v>
      </c>
      <c r="M513" s="158">
        <f>IFERROR(_xll.qlIndexFixing(ONIndex1M,I513,TRUE,_xll.ohTrigger(RecalcTrigger,Trigger1M)),NA())</f>
        <v>-6.3329039600379389E-4</v>
      </c>
      <c r="N513" s="44">
        <f>IFERROR(_xll.qlIndexFixing(ONIndex3M,I513,TRUE,_xll.ohTrigger(RecalcTrigger,Trigger3M)),NA())</f>
        <v>3.7356078334660481E-4</v>
      </c>
      <c r="O513" s="159">
        <f>IFERROR(_xll.qlIndexFixing(ONIndex6M,I513,TRUE,_xll.ohTrigger(RecalcTrigger,Trigger6M)),NA())</f>
        <v>1.4752463224620982E-3</v>
      </c>
    </row>
    <row r="514" spans="2:15" x14ac:dyDescent="0.2">
      <c r="B514" s="39" t="s">
        <v>17</v>
      </c>
      <c r="D514" s="42">
        <f>_xll.qlCalendarAdvance(Calendar,$D513,B514,"f",FALSE)</f>
        <v>43076</v>
      </c>
      <c r="E514" s="153">
        <f>_xll.qlInterestRateIndexValueDate(IndexON,D514)</f>
        <v>43077</v>
      </c>
      <c r="F514" s="168">
        <f>IFERROR(_xll.qlIndexFixing(IndexON,D514,TRUE,_xll.ohTrigger(RecalcTrigger,TriggerON)),NA())</f>
        <v>-6.3614273169143587E-4</v>
      </c>
      <c r="H514" s="42">
        <f>_xll.qlCalendarAdvance(Calendar,$H513,B514,"f",FALSE)</f>
        <v>43075</v>
      </c>
      <c r="I514" s="153">
        <f>_xll.qlInterestRateIndexValueDate(Index1M,$H514)</f>
        <v>43077</v>
      </c>
      <c r="J514" s="158">
        <f>IFERROR(_xll.qlIndexFixing(Index1M,$H514,TRUE,_xll.ohTrigger(RecalcTrigger,Trigger1M)),NA())</f>
        <v>-4.562282087510409E-4</v>
      </c>
      <c r="K514" s="44">
        <f>IFERROR(_xll.qlIndexFixing(Index3M,H514,TRUE,_xll.ohTrigger(RecalcTrigger,Trigger3M)),NA())</f>
        <v>1.0190747306495496E-3</v>
      </c>
      <c r="L514" s="44">
        <f>IFERROR(_xll.qlIndexFixing(Index6M,$H514,TRUE,_xll.ohTrigger(RecalcTrigger,Trigger6M)),NA())</f>
        <v>2.7486971783096982E-3</v>
      </c>
      <c r="M514" s="158">
        <f>IFERROR(_xll.qlIndexFixing(ONIndex1M,I514,TRUE,_xll.ohTrigger(RecalcTrigger,Trigger1M)),NA())</f>
        <v>-6.1852003490958651E-4</v>
      </c>
      <c r="N514" s="44">
        <f>IFERROR(_xll.qlIndexFixing(ONIndex3M,I514,TRUE,_xll.ohTrigger(RecalcTrigger,Trigger3M)),NA())</f>
        <v>3.8925908264708653E-4</v>
      </c>
      <c r="O514" s="159">
        <f>IFERROR(_xll.qlIndexFixing(ONIndex6M,I514,TRUE,_xll.ohTrigger(RecalcTrigger,Trigger6M)),NA())</f>
        <v>1.4898567741905566E-3</v>
      </c>
    </row>
    <row r="515" spans="2:15" x14ac:dyDescent="0.2">
      <c r="B515" s="39" t="s">
        <v>17</v>
      </c>
      <c r="D515" s="42">
        <f>_xll.qlCalendarAdvance(Calendar,$D514,B515,"f",FALSE)</f>
        <v>43077</v>
      </c>
      <c r="E515" s="153">
        <f>_xll.qlInterestRateIndexValueDate(IndexON,D515)</f>
        <v>43080</v>
      </c>
      <c r="F515" s="168">
        <f>IFERROR(_xll.qlIndexFixing(IndexON,D515,TRUE,_xll.ohTrigger(RecalcTrigger,TriggerON)),NA())</f>
        <v>-6.109353772876247E-4</v>
      </c>
      <c r="H515" s="42">
        <f>_xll.qlCalendarAdvance(Calendar,$H514,B515,"f",FALSE)</f>
        <v>43076</v>
      </c>
      <c r="I515" s="153">
        <f>_xll.qlInterestRateIndexValueDate(Index1M,$H515)</f>
        <v>43080</v>
      </c>
      <c r="J515" s="158">
        <f>IFERROR(_xll.qlIndexFixing(Index1M,$H515,TRUE,_xll.ohTrigger(RecalcTrigger,Trigger1M)),NA())</f>
        <v>-4.1198892386790266E-4</v>
      </c>
      <c r="K515" s="44">
        <f>IFERROR(_xll.qlIndexFixing(Index3M,H515,TRUE,_xll.ohTrigger(RecalcTrigger,Trigger3M)),NA())</f>
        <v>1.0732212601227576E-3</v>
      </c>
      <c r="L515" s="44">
        <f>IFERROR(_xll.qlIndexFixing(Index6M,$H515,TRUE,_xll.ohTrigger(RecalcTrigger,Trigger6M)),NA())</f>
        <v>2.7922364095537729E-3</v>
      </c>
      <c r="M515" s="158">
        <f>IFERROR(_xll.qlIndexFixing(ONIndex1M,I515,TRUE,_xll.ohTrigger(RecalcTrigger,Trigger1M)),NA())</f>
        <v>-6.0375147381552807E-4</v>
      </c>
      <c r="N515" s="44">
        <f>IFERROR(_xll.qlIndexFixing(ONIndex3M,I515,TRUE,_xll.ohTrigger(RecalcTrigger,Trigger3M)),NA())</f>
        <v>4.0495220832603707E-4</v>
      </c>
      <c r="O515" s="159">
        <f>IFERROR(_xll.qlIndexFixing(ONIndex6M,I515,TRUE,_xll.ohTrigger(RecalcTrigger,Trigger6M)),NA())</f>
        <v>1.5044658977814152E-3</v>
      </c>
    </row>
    <row r="516" spans="2:15" x14ac:dyDescent="0.2">
      <c r="B516" s="39" t="s">
        <v>17</v>
      </c>
      <c r="D516" s="42">
        <f>_xll.qlCalendarAdvance(Calendar,$D515,B516,"f",FALSE)</f>
        <v>43080</v>
      </c>
      <c r="E516" s="153">
        <f>_xll.qlInterestRateIndexValueDate(IndexON,D516)</f>
        <v>43081</v>
      </c>
      <c r="F516" s="168">
        <f>IFERROR(_xll.qlIndexFixing(IndexON,D516,TRUE,_xll.ohTrigger(RecalcTrigger,TriggerON)),NA())</f>
        <v>-5.9833992912317058E-4</v>
      </c>
      <c r="H516" s="42">
        <f>_xll.qlCalendarAdvance(Calendar,$H515,B516,"f",FALSE)</f>
        <v>43077</v>
      </c>
      <c r="I516" s="153">
        <f>_xll.qlInterestRateIndexValueDate(Index1M,$H516)</f>
        <v>43081</v>
      </c>
      <c r="J516" s="158">
        <f>IFERROR(_xll.qlIndexFixing(Index1M,$H516,TRUE,_xll.ohTrigger(RecalcTrigger,Trigger1M)),NA())</f>
        <v>-3.9724605909633343E-4</v>
      </c>
      <c r="K516" s="44">
        <f>IFERROR(_xll.qlIndexFixing(Index3M,H516,TRUE,_xll.ohTrigger(RecalcTrigger,Trigger3M)),NA())</f>
        <v>1.0809941437068815E-3</v>
      </c>
      <c r="L516" s="44">
        <f>IFERROR(_xll.qlIndexFixing(Index6M,$H516,TRUE,_xll.ohTrigger(RecalcTrigger,Trigger6M)),NA())</f>
        <v>2.8067470376019208E-3</v>
      </c>
      <c r="M516" s="158">
        <f>IFERROR(_xll.qlIndexFixing(ONIndex1M,I516,TRUE,_xll.ohTrigger(RecalcTrigger,Trigger1M)),NA())</f>
        <v>-5.8898471268165054E-4</v>
      </c>
      <c r="N516" s="44">
        <f>IFERROR(_xll.qlIndexFixing(ONIndex3M,I516,TRUE,_xll.ohTrigger(RecalcTrigger,Trigger3M)),NA())</f>
        <v>4.2064016062326459E-4</v>
      </c>
      <c r="O516" s="159">
        <f>IFERROR(_xll.qlIndexFixing(ONIndex6M,I516,TRUE,_xll.ohTrigger(RecalcTrigger,Trigger6M)),NA())</f>
        <v>1.5190736929149296E-3</v>
      </c>
    </row>
    <row r="517" spans="2:15" x14ac:dyDescent="0.2">
      <c r="B517" s="39" t="s">
        <v>17</v>
      </c>
      <c r="D517" s="42">
        <f>_xll.qlCalendarAdvance(Calendar,$D516,B517,"f",FALSE)</f>
        <v>43081</v>
      </c>
      <c r="E517" s="153">
        <f>_xll.qlInterestRateIndexValueDate(IndexON,D517)</f>
        <v>43082</v>
      </c>
      <c r="F517" s="168">
        <f>IFERROR(_xll.qlIndexFixing(IndexON,D517,TRUE,_xll.ohTrigger(RecalcTrigger,TriggerON)),NA())</f>
        <v>-5.8574975549952057E-4</v>
      </c>
      <c r="H517" s="42">
        <f>_xll.qlCalendarAdvance(Calendar,$H516,B517,"f",FALSE)</f>
        <v>43080</v>
      </c>
      <c r="I517" s="153">
        <f>_xll.qlInterestRateIndexValueDate(Index1M,$H517)</f>
        <v>43082</v>
      </c>
      <c r="J517" s="158">
        <f>IFERROR(_xll.qlIndexFixing(Index1M,$H517,TRUE,_xll.ohTrigger(RecalcTrigger,Trigger1M)),NA())</f>
        <v>-3.677749017872888E-4</v>
      </c>
      <c r="K517" s="44">
        <f>IFERROR(_xll.qlIndexFixing(Index3M,H517,TRUE,_xll.ohTrigger(RecalcTrigger,Trigger3M)),NA())</f>
        <v>1.0964612075738955E-3</v>
      </c>
      <c r="L517" s="44">
        <f>IFERROR(_xll.qlIndexFixing(Index6M,$H517,TRUE,_xll.ohTrigger(RecalcTrigger,Trigger6M)),NA())</f>
        <v>2.8212564410871996E-3</v>
      </c>
      <c r="M517" s="158">
        <f>IFERROR(_xll.qlIndexFixing(ONIndex1M,I517,TRUE,_xll.ohTrigger(RecalcTrigger,Trigger1M)),NA())</f>
        <v>-5.5945632094989151E-4</v>
      </c>
      <c r="N517" s="44">
        <f>IFERROR(_xll.qlIndexFixing(ONIndex3M,I517,TRUE,_xll.ohTrigger(RecalcTrigger,Trigger3M)),NA())</f>
        <v>4.51999387065527E-4</v>
      </c>
      <c r="O517" s="159">
        <f>IFERROR(_xll.qlIndexFixing(ONIndex6M,I517,TRUE,_xll.ohTrigger(RecalcTrigger,Trigger6M)),NA())</f>
        <v>1.5482915138509412E-3</v>
      </c>
    </row>
    <row r="518" spans="2:15" x14ac:dyDescent="0.2">
      <c r="B518" s="39" t="s">
        <v>17</v>
      </c>
      <c r="D518" s="42">
        <f>_xll.qlCalendarAdvance(Calendar,$D517,B518,"f",FALSE)</f>
        <v>43082</v>
      </c>
      <c r="E518" s="153">
        <f>_xll.qlInterestRateIndexValueDate(IndexON,D518)</f>
        <v>43083</v>
      </c>
      <c r="F518" s="168">
        <f>IFERROR(_xll.qlIndexFixing(IndexON,D518,TRUE,_xll.ohTrigger(RecalcTrigger,TriggerON)),NA())</f>
        <v>-5.7316485649661075E-4</v>
      </c>
      <c r="H518" s="42">
        <f>_xll.qlCalendarAdvance(Calendar,$H517,B518,"f",FALSE)</f>
        <v>43081</v>
      </c>
      <c r="I518" s="153">
        <f>_xll.qlInterestRateIndexValueDate(Index1M,$H518)</f>
        <v>43083</v>
      </c>
      <c r="J518" s="158">
        <f>IFERROR(_xll.qlIndexFixing(Index1M,$H518,TRUE,_xll.ohTrigger(RecalcTrigger,Trigger1M)),NA())</f>
        <v>-3.6040123833541715E-4</v>
      </c>
      <c r="K518" s="44">
        <f>IFERROR(_xll.qlIndexFixing(Index3M,H518,TRUE,_xll.ohTrigger(RecalcTrigger,Trigger3M)),NA())</f>
        <v>1.1119231555651865E-3</v>
      </c>
      <c r="L518" s="44">
        <f>IFERROR(_xll.qlIndexFixing(Index6M,$H518,TRUE,_xll.ohTrigger(RecalcTrigger,Trigger6M)),NA())</f>
        <v>2.8357646199806221E-3</v>
      </c>
      <c r="M518" s="158">
        <f>IFERROR(_xll.qlIndexFixing(ONIndex1M,I518,TRUE,_xll.ohTrigger(RecalcTrigger,Trigger1M)),NA())</f>
        <v>-5.2993566758807731E-4</v>
      </c>
      <c r="N518" s="44">
        <f>IFERROR(_xll.qlIndexFixing(ONIndex3M,I518,TRUE,_xll.ohTrigger(RecalcTrigger,Trigger3M)),NA())</f>
        <v>4.8334023375673496E-4</v>
      </c>
      <c r="O518" s="159">
        <f>IFERROR(_xll.qlIndexFixing(ONIndex6M,I518,TRUE,_xll.ohTrigger(RecalcTrigger,Trigger6M)),NA())</f>
        <v>1.5774915895949704E-3</v>
      </c>
    </row>
    <row r="519" spans="2:15" x14ac:dyDescent="0.2">
      <c r="B519" s="39" t="s">
        <v>17</v>
      </c>
      <c r="D519" s="42">
        <f>_xll.qlCalendarAdvance(Calendar,$D518,B519,"f",FALSE)</f>
        <v>43083</v>
      </c>
      <c r="E519" s="153">
        <f>_xll.qlInterestRateIndexValueDate(IndexON,D519)</f>
        <v>43084</v>
      </c>
      <c r="F519" s="168">
        <f>IFERROR(_xll.qlIndexFixing(IndexON,D519,TRUE,_xll.ohTrigger(RecalcTrigger,TriggerON)),NA())</f>
        <v>-5.4801180621399936E-4</v>
      </c>
      <c r="H519" s="42">
        <f>_xll.qlCalendarAdvance(Calendar,$H518,B519,"f",FALSE)</f>
        <v>43082</v>
      </c>
      <c r="I519" s="153">
        <f>_xll.qlInterestRateIndexValueDate(Index1M,$H519)</f>
        <v>43084</v>
      </c>
      <c r="J519" s="158">
        <f>IFERROR(_xll.qlIndexFixing(Index1M,$H519,TRUE,_xll.ohTrigger(RecalcTrigger,Trigger1M)),NA())</f>
        <v>-3.5302815545062088E-4</v>
      </c>
      <c r="K519" s="44">
        <f>IFERROR(_xll.qlIndexFixing(Index3M,H519,TRUE,_xll.ohTrigger(RecalcTrigger,Trigger3M)),NA())</f>
        <v>1.1273799876176938E-3</v>
      </c>
      <c r="L519" s="44">
        <f>IFERROR(_xll.qlIndexFixing(Index6M,$H519,TRUE,_xll.ohTrigger(RecalcTrigger,Trigger6M)),NA())</f>
        <v>2.8502715742532003E-3</v>
      </c>
      <c r="M519" s="158">
        <f>IFERROR(_xll.qlIndexFixing(ONIndex1M,I519,TRUE,_xll.ohTrigger(RecalcTrigger,Trigger1M)),NA())</f>
        <v>-5.1517790601529612E-4</v>
      </c>
      <c r="N519" s="44">
        <f>IFERROR(_xll.qlIndexFixing(ONIndex3M,I519,TRUE,_xll.ohTrigger(RecalcTrigger,Trigger3M)),NA())</f>
        <v>4.9900231818611473E-4</v>
      </c>
      <c r="O519" s="159">
        <f>IFERROR(_xll.qlIndexFixing(ONIndex6M,I519,TRUE,_xll.ohTrigger(RecalcTrigger,Trigger6M)),NA())</f>
        <v>1.5920927427615084E-3</v>
      </c>
    </row>
    <row r="520" spans="2:15" x14ac:dyDescent="0.2">
      <c r="B520" s="39" t="s">
        <v>17</v>
      </c>
      <c r="D520" s="42">
        <f>_xll.qlCalendarAdvance(Calendar,$D519,B520,"f",FALSE)</f>
        <v>43084</v>
      </c>
      <c r="E520" s="153">
        <f>_xll.qlInterestRateIndexValueDate(IndexON,D520)</f>
        <v>43087</v>
      </c>
      <c r="F520" s="168">
        <f>IFERROR(_xll.qlIndexFixing(IndexON,D520,TRUE,_xll.ohTrigger(RecalcTrigger,TriggerON)),NA())</f>
        <v>-5.2287800605288481E-4</v>
      </c>
      <c r="H520" s="42">
        <f>_xll.qlCalendarAdvance(Calendar,$H519,B520,"f",FALSE)</f>
        <v>43083</v>
      </c>
      <c r="I520" s="153">
        <f>_xll.qlInterestRateIndexValueDate(Index1M,$H520)</f>
        <v>43087</v>
      </c>
      <c r="J520" s="158">
        <f>IFERROR(_xll.qlIndexFixing(Index1M,$H520,TRUE,_xll.ohTrigger(RecalcTrigger,Trigger1M)),NA())</f>
        <v>-3.0882628795666969E-4</v>
      </c>
      <c r="K520" s="44">
        <f>IFERROR(_xll.qlIndexFixing(Index3M,H520,TRUE,_xll.ohTrigger(RecalcTrigger,Trigger3M)),NA())</f>
        <v>1.1814015153680244E-3</v>
      </c>
      <c r="L520" s="44">
        <f>IFERROR(_xll.qlIndexFixing(Index6M,$H520,TRUE,_xll.ohTrigger(RecalcTrigger,Trigger6M)),NA())</f>
        <v>2.8937850890634574E-3</v>
      </c>
      <c r="M520" s="158">
        <f>IFERROR(_xll.qlIndexFixing(ONIndex1M,I520,TRUE,_xll.ohTrigger(RecalcTrigger,Trigger1M)),NA())</f>
        <v>-5.0042194460253597E-4</v>
      </c>
      <c r="N520" s="44">
        <f>IFERROR(_xll.qlIndexFixing(ONIndex3M,I520,TRUE,_xll.ohTrigger(RecalcTrigger,Trigger3M)),NA())</f>
        <v>5.1465922915383544E-4</v>
      </c>
      <c r="O520" s="159">
        <f>IFERROR(_xll.qlIndexFixing(ONIndex6M,I520,TRUE,_xll.ohTrigger(RecalcTrigger,Trigger6M)),NA())</f>
        <v>1.6066925676305743E-3</v>
      </c>
    </row>
    <row r="521" spans="2:15" x14ac:dyDescent="0.2">
      <c r="B521" s="39" t="s">
        <v>17</v>
      </c>
      <c r="D521" s="42">
        <f>_xll.qlCalendarAdvance(Calendar,$D520,B521,"f",FALSE)</f>
        <v>43087</v>
      </c>
      <c r="E521" s="153">
        <f>_xll.qlInterestRateIndexValueDate(IndexON,D521)</f>
        <v>43088</v>
      </c>
      <c r="F521" s="168">
        <f>IFERROR(_xll.qlIndexFixing(IndexON,D521,TRUE,_xll.ohTrigger(RecalcTrigger,TriggerON)),NA())</f>
        <v>-5.103194798738997E-4</v>
      </c>
      <c r="H521" s="42">
        <f>_xll.qlCalendarAdvance(Calendar,$H520,B521,"f",FALSE)</f>
        <v>43084</v>
      </c>
      <c r="I521" s="153">
        <f>_xll.qlInterestRateIndexValueDate(Index1M,$H521)</f>
        <v>43088</v>
      </c>
      <c r="J521" s="158">
        <f>IFERROR(_xll.qlIndexFixing(Index1M,$H521,TRUE,_xll.ohTrigger(RecalcTrigger,Trigger1M)),NA())</f>
        <v>-2.9409589574099171E-4</v>
      </c>
      <c r="K521" s="44">
        <f>IFERROR(_xll.qlIndexFixing(Index3M,H521,TRUE,_xll.ohTrigger(RecalcTrigger,Trigger3M)),NA())</f>
        <v>1.1891561552550556E-3</v>
      </c>
      <c r="L521" s="44">
        <f>IFERROR(_xll.qlIndexFixing(Index6M,$H521,TRUE,_xll.ohTrigger(RecalcTrigger,Trigger6M)),NA())</f>
        <v>2.9082871445689292E-3</v>
      </c>
      <c r="M521" s="158">
        <f>IFERROR(_xll.qlIndexFixing(ONIndex1M,I521,TRUE,_xll.ohTrigger(RecalcTrigger,Trigger1M)),NA())</f>
        <v>-4.8566778299008462E-4</v>
      </c>
      <c r="N521" s="44">
        <f>IFERROR(_xll.qlIndexFixing(ONIndex3M,I521,TRUE,_xll.ohTrigger(RecalcTrigger,Trigger3M)),NA())</f>
        <v>5.3031096634015285E-4</v>
      </c>
      <c r="O521" s="159">
        <f>IFERROR(_xll.qlIndexFixing(ONIndex6M,I521,TRUE,_xll.ohTrigger(RecalcTrigger,Trigger6M)),NA())</f>
        <v>1.6212910641222322E-3</v>
      </c>
    </row>
    <row r="522" spans="2:15" x14ac:dyDescent="0.2">
      <c r="B522" s="39" t="s">
        <v>42</v>
      </c>
      <c r="D522" s="42">
        <f>_xll.qlCalendarAdvance(Calendar,$D521,B522,"f",FALSE)</f>
        <v>43096</v>
      </c>
      <c r="E522" s="153">
        <f>_xll.qlInterestRateIndexValueDate(IndexON,D522)</f>
        <v>43097</v>
      </c>
      <c r="F522" s="168">
        <f>IFERROR(_xll.qlIndexFixing(IndexON,D522,TRUE,_xll.ohTrigger(RecalcTrigger,TriggerON)),NA())</f>
        <v>-3.9753010091736485E-4</v>
      </c>
      <c r="H522" s="42">
        <f>_xll.qlCalendarAdvance(Calendar,$H521,B522,"f",FALSE)</f>
        <v>43091</v>
      </c>
      <c r="I522" s="153">
        <f>_xll.qlInterestRateIndexValueDate(Index1M,$H522)</f>
        <v>43097</v>
      </c>
      <c r="J522" s="158">
        <f>IFERROR(_xll.qlIndexFixing(Index1M,$H522,TRUE,_xll.ohTrigger(RecalcTrigger,Trigger1M)),NA())</f>
        <v>-1.542507323545883E-4</v>
      </c>
      <c r="K522" s="44">
        <f>IFERROR(_xll.qlIndexFixing(Index3M,H522,TRUE,_xll.ohTrigger(RecalcTrigger,Trigger3M)),NA())</f>
        <v>1.3278532268019561E-3</v>
      </c>
      <c r="L522" s="44">
        <f>IFERROR(_xll.qlIndexFixing(Index6M,$H522,TRUE,_xll.ohTrigger(RecalcTrigger,Trigger6M)),NA())</f>
        <v>3.0387505263809885E-3</v>
      </c>
      <c r="M522" s="158">
        <f>IFERROR(_xll.qlIndexFixing(ONIndex1M,I522,TRUE,_xll.ohTrigger(RecalcTrigger,Trigger1M)),NA())</f>
        <v>-3.087582400551625E-4</v>
      </c>
      <c r="N522" s="44">
        <f>IFERROR(_xll.qlIndexFixing(ONIndex3M,I522,TRUE,_xll.ohTrigger(RecalcTrigger,Trigger3M)),NA())</f>
        <v>7.1772827633154179E-4</v>
      </c>
      <c r="O522" s="159">
        <f>IFERROR(_xll.qlIndexFixing(ONIndex6M,I522,TRUE,_xll.ohTrigger(RecalcTrigger,Trigger6M)),NA())</f>
        <v>1.7963694077849368E-3</v>
      </c>
    </row>
    <row r="523" spans="2:15" x14ac:dyDescent="0.2">
      <c r="B523" s="39" t="s">
        <v>42</v>
      </c>
      <c r="D523" s="42">
        <f>_xll.qlCalendarAdvance(Calendar,$D522,B523,"f",FALSE)</f>
        <v>43103</v>
      </c>
      <c r="E523" s="153">
        <f>_xll.qlInterestRateIndexValueDate(IndexON,D523)</f>
        <v>43104</v>
      </c>
      <c r="F523" s="168">
        <f>IFERROR(_xll.qlIndexFixing(IndexON,D523,TRUE,_xll.ohTrigger(RecalcTrigger,TriggerON)),NA())</f>
        <v>-3.1010040519419135E-4</v>
      </c>
      <c r="H523" s="42">
        <f>_xll.qlCalendarAdvance(Calendar,$H522,B523,"f",FALSE)</f>
        <v>43098</v>
      </c>
      <c r="I523" s="153">
        <f>_xll.qlInterestRateIndexValueDate(Index1M,$H523)</f>
        <v>43103</v>
      </c>
      <c r="J523" s="158">
        <f>IFERROR(_xll.qlIndexFixing(Index1M,$H523,TRUE,_xll.ohTrigger(RecalcTrigger,Trigger1M)),NA())</f>
        <v>-5.8661545992887525E-5</v>
      </c>
      <c r="K523" s="44">
        <f>IFERROR(_xll.qlIndexFixing(Index3M,H523,TRUE,_xll.ohTrigger(RecalcTrigger,Trigger3M)),NA())</f>
        <v>1.4200876890857472E-3</v>
      </c>
      <c r="L523" s="44">
        <f>IFERROR(_xll.qlIndexFixing(Index6M,$H523,TRUE,_xll.ohTrigger(RecalcTrigger,Trigger6M)),NA())</f>
        <v>3.1184359351791296E-3</v>
      </c>
      <c r="M523" s="158">
        <f>IFERROR(_xll.qlIndexFixing(ONIndex1M,I523,TRUE,_xll.ohTrigger(RecalcTrigger,Trigger1M)),NA())</f>
        <v>-2.4984641735503743E-4</v>
      </c>
      <c r="N523" s="44">
        <f>IFERROR(_xll.qlIndexFixing(ONIndex3M,I523,TRUE,_xll.ohTrigger(RecalcTrigger,Trigger3M)),NA())</f>
        <v>7.8003512430591115E-4</v>
      </c>
      <c r="O523" s="159">
        <f>IFERROR(_xll.qlIndexFixing(ONIndex6M,I523,TRUE,_xll.ohTrigger(RecalcTrigger,Trigger6M)),NA())</f>
        <v>1.8546954597198351E-3</v>
      </c>
    </row>
    <row r="524" spans="2:15" x14ac:dyDescent="0.2">
      <c r="B524" s="39" t="s">
        <v>42</v>
      </c>
      <c r="D524" s="42">
        <f>_xll.qlCalendarAdvance(Calendar,$D523,B524,"f",FALSE)</f>
        <v>43110</v>
      </c>
      <c r="E524" s="153">
        <f>_xll.qlInterestRateIndexValueDate(IndexON,D524)</f>
        <v>43111</v>
      </c>
      <c r="F524" s="168">
        <f>IFERROR(_xll.qlIndexFixing(IndexON,D524,TRUE,_xll.ohTrigger(RecalcTrigger,TriggerON)),NA())</f>
        <v>-2.2292916440846966E-4</v>
      </c>
      <c r="H524" s="42">
        <f>_xll.qlCalendarAdvance(Calendar,$H523,B524,"f",FALSE)</f>
        <v>43105</v>
      </c>
      <c r="I524" s="153">
        <f>_xll.qlInterestRateIndexValueDate(Index1M,$H524)</f>
        <v>43109</v>
      </c>
      <c r="J524" s="158">
        <f>IFERROR(_xll.qlIndexFixing(Index1M,$H524,TRUE,_xll.ohTrigger(RecalcTrigger,Trigger1M)),NA())</f>
        <v>1.4830729506411995E-5</v>
      </c>
      <c r="K524" s="44">
        <f>IFERROR(_xll.qlIndexFixing(Index3M,H524,TRUE,_xll.ohTrigger(RecalcTrigger,Trigger3M)),NA())</f>
        <v>1.5121379347249331E-3</v>
      </c>
      <c r="L524" s="44">
        <f>IFERROR(_xll.qlIndexFixing(Index6M,$H524,TRUE,_xll.ohTrigger(RecalcTrigger,Trigger6M)),NA())</f>
        <v>3.2053152058994891E-3</v>
      </c>
      <c r="M524" s="158">
        <f>IFERROR(_xll.qlIndexFixing(ONIndex1M,I524,TRUE,_xll.ohTrigger(RecalcTrigger,Trigger1M)),NA())</f>
        <v>-1.7624617757228123E-4</v>
      </c>
      <c r="N524" s="44">
        <f>IFERROR(_xll.qlIndexFixing(ONIndex3M,I524,TRUE,_xll.ohTrigger(RecalcTrigger,Trigger3M)),NA())</f>
        <v>8.5780235674626226E-4</v>
      </c>
      <c r="O524" s="159">
        <f>IFERROR(_xll.qlIndexFixing(ONIndex6M,I524,TRUE,_xll.ohTrigger(RecalcTrigger,Trigger6M)),NA())</f>
        <v>1.9275526335071902E-3</v>
      </c>
    </row>
    <row r="525" spans="2:15" x14ac:dyDescent="0.2">
      <c r="B525" s="39" t="s">
        <v>42</v>
      </c>
      <c r="D525" s="42">
        <f>_xll.qlCalendarAdvance(Calendar,$D524,B525,"f",FALSE)</f>
        <v>43117</v>
      </c>
      <c r="E525" s="153">
        <f>_xll.qlInterestRateIndexValueDate(IndexON,D525)</f>
        <v>43118</v>
      </c>
      <c r="F525" s="168">
        <f>IFERROR(_xll.qlIndexFixing(IndexON,D525,TRUE,_xll.ohTrigger(RecalcTrigger,TriggerON)),NA())</f>
        <v>-1.3601637880000794E-4</v>
      </c>
      <c r="H525" s="42">
        <f>_xll.qlCalendarAdvance(Calendar,$H524,B525,"f",FALSE)</f>
        <v>43112</v>
      </c>
      <c r="I525" s="153">
        <f>_xll.qlInterestRateIndexValueDate(Index1M,$H525)</f>
        <v>43116</v>
      </c>
      <c r="J525" s="158">
        <f>IFERROR(_xll.qlIndexFixing(Index1M,$H525,TRUE,_xll.ohTrigger(RecalcTrigger,Trigger1M)),NA())</f>
        <v>1.1763164185686312E-4</v>
      </c>
      <c r="K525" s="44">
        <f>IFERROR(_xll.qlIndexFixing(Index3M,H525,TRUE,_xll.ohTrigger(RecalcTrigger,Trigger3M)),NA())</f>
        <v>1.6192970415094265E-3</v>
      </c>
      <c r="L525" s="44">
        <f>IFERROR(_xll.qlIndexFixing(Index6M,$H525,TRUE,_xll.ohTrigger(RecalcTrigger,Trigger6M)),NA())</f>
        <v>3.3066185754713098E-3</v>
      </c>
      <c r="M525" s="158">
        <f>IFERROR(_xll.qlIndexFixing(ONIndex1M,I525,TRUE,_xll.ohTrigger(RecalcTrigger,Trigger1M)),NA())</f>
        <v>-7.3282037118538312E-5</v>
      </c>
      <c r="N525" s="44">
        <f>IFERROR(_xll.qlIndexFixing(ONIndex3M,I525,TRUE,_xll.ohTrigger(RecalcTrigger,Trigger3M)),NA())</f>
        <v>9.6645914375415032E-4</v>
      </c>
      <c r="O525" s="159">
        <f>IFERROR(_xll.qlIndexFixing(ONIndex6M,I525,TRUE,_xll.ohTrigger(RecalcTrigger,Trigger6M)),NA())</f>
        <v>2.0295096417832781E-3</v>
      </c>
    </row>
    <row r="526" spans="2:15" x14ac:dyDescent="0.2">
      <c r="B526" s="39" t="s">
        <v>42</v>
      </c>
      <c r="D526" s="42">
        <f>_xll.qlCalendarAdvance(Calendar,$D525,B526,"f",FALSE)</f>
        <v>43124</v>
      </c>
      <c r="E526" s="153">
        <f>_xll.qlInterestRateIndexValueDate(IndexON,D526)</f>
        <v>43125</v>
      </c>
      <c r="F526" s="168">
        <f>IFERROR(_xll.qlIndexFixing(IndexON,D526,TRUE,_xll.ohTrigger(RecalcTrigger,TriggerON)),NA())</f>
        <v>-4.9362048608614373E-5</v>
      </c>
      <c r="H526" s="42">
        <f>_xll.qlCalendarAdvance(Calendar,$H525,B526,"f",FALSE)</f>
        <v>43119</v>
      </c>
      <c r="I526" s="153">
        <f>_xll.qlInterestRateIndexValueDate(Index1M,$H526)</f>
        <v>43123</v>
      </c>
      <c r="J526" s="158">
        <f>IFERROR(_xll.qlIndexFixing(Index1M,$H526,TRUE,_xll.ohTrigger(RecalcTrigger,Trigger1M)),NA())</f>
        <v>2.2034523561108971E-4</v>
      </c>
      <c r="K526" s="44">
        <f>IFERROR(_xll.qlIndexFixing(Index3M,H526,TRUE,_xll.ohTrigger(RecalcTrigger,Trigger3M)),NA())</f>
        <v>1.7262053712352454E-3</v>
      </c>
      <c r="L526" s="44">
        <f>IFERROR(_xll.qlIndexFixing(Index6M,$H526,TRUE,_xll.ohTrigger(RecalcTrigger,Trigger6M)),NA())</f>
        <v>3.4078618654761737E-3</v>
      </c>
      <c r="M526" s="158">
        <f>IFERROR(_xll.qlIndexFixing(ONIndex1M,I526,TRUE,_xll.ohTrigger(RecalcTrigger,Trigger1M)),NA())</f>
        <v>2.9593905805924692E-5</v>
      </c>
      <c r="N526" s="44">
        <f>IFERROR(_xll.qlIndexFixing(ONIndex3M,I526,TRUE,_xll.ohTrigger(RecalcTrigger,Trigger3M)),NA())</f>
        <v>1.0748624255452199E-3</v>
      </c>
      <c r="O526" s="159">
        <f>IFERROR(_xll.qlIndexFixing(ONIndex6M,I526,TRUE,_xll.ohTrigger(RecalcTrigger,Trigger6M)),NA())</f>
        <v>2.1314015590867541E-3</v>
      </c>
    </row>
    <row r="527" spans="2:15" x14ac:dyDescent="0.2">
      <c r="B527" s="39" t="s">
        <v>42</v>
      </c>
      <c r="D527" s="42">
        <f>_xll.qlCalendarAdvance(Calendar,$D526,B527,"f",FALSE)</f>
        <v>43131</v>
      </c>
      <c r="E527" s="153">
        <f>_xll.qlInterestRateIndexValueDate(IndexON,D527)</f>
        <v>43132</v>
      </c>
      <c r="F527" s="168">
        <f>IFERROR(_xll.qlIndexFixing(IndexON,D527,TRUE,_xll.ohTrigger(RecalcTrigger,TriggerON)),NA())</f>
        <v>3.703382608577499E-5</v>
      </c>
      <c r="H527" s="42">
        <f>_xll.qlCalendarAdvance(Calendar,$H526,B527,"f",FALSE)</f>
        <v>43126</v>
      </c>
      <c r="I527" s="153">
        <f>_xll.qlInterestRateIndexValueDate(Index1M,$H527)</f>
        <v>43130</v>
      </c>
      <c r="J527" s="158">
        <f>IFERROR(_xll.qlIndexFixing(Index1M,$H527,TRUE,_xll.ohTrigger(RecalcTrigger,Trigger1M)),NA())</f>
        <v>3.0832469750847211E-4</v>
      </c>
      <c r="K527" s="44">
        <f>IFERROR(_xll.qlIndexFixing(Index3M,H527,TRUE,_xll.ohTrigger(RecalcTrigger,Trigger3M)),NA())</f>
        <v>1.8328629036501454E-3</v>
      </c>
      <c r="L527" s="44">
        <f>IFERROR(_xll.qlIndexFixing(Index6M,$H527,TRUE,_xll.ohTrigger(RecalcTrigger,Trigger6M)),NA())</f>
        <v>3.5090450662307771E-3</v>
      </c>
      <c r="M527" s="158">
        <f>IFERROR(_xll.qlIndexFixing(ONIndex1M,I527,TRUE,_xll.ohTrigger(RecalcTrigger,Trigger1M)),NA())</f>
        <v>1.323816510812037E-4</v>
      </c>
      <c r="N527" s="44">
        <f>IFERROR(_xll.qlIndexFixing(ONIndex3M,I527,TRUE,_xll.ohTrigger(RecalcTrigger,Trigger3M)),NA())</f>
        <v>1.1830122017997269E-3</v>
      </c>
      <c r="O527" s="159">
        <f>IFERROR(_xll.qlIndexFixing(ONIndex6M,I527,TRUE,_xll.ohTrigger(RecalcTrigger,Trigger6M)),NA())</f>
        <v>2.2332283853376822E-3</v>
      </c>
    </row>
    <row r="528" spans="2:15" x14ac:dyDescent="0.2">
      <c r="B528" s="39" t="s">
        <v>42</v>
      </c>
      <c r="D528" s="42">
        <f>_xll.qlCalendarAdvance(Calendar,$D527,B528,"f",FALSE)</f>
        <v>43138</v>
      </c>
      <c r="E528" s="153">
        <f>_xll.qlInterestRateIndexValueDate(IndexON,D528)</f>
        <v>43139</v>
      </c>
      <c r="F528" s="168">
        <f>IFERROR(_xll.qlIndexFixing(IndexON,D528,TRUE,_xll.ohTrigger(RecalcTrigger,TriggerON)),NA())</f>
        <v>1.2317124512328803E-4</v>
      </c>
      <c r="H528" s="42">
        <f>_xll.qlCalendarAdvance(Calendar,$H527,B528,"f",FALSE)</f>
        <v>43133</v>
      </c>
      <c r="I528" s="153">
        <f>_xll.qlInterestRateIndexValueDate(Index1M,$H528)</f>
        <v>43137</v>
      </c>
      <c r="J528" s="158">
        <f>IFERROR(_xll.qlIndexFixing(Index1M,$H528,TRUE,_xll.ohTrigger(RecalcTrigger,Trigger1M)),NA())</f>
        <v>4.0355777821180335E-4</v>
      </c>
      <c r="K528" s="44">
        <f>IFERROR(_xll.qlIndexFixing(Index3M,H528,TRUE,_xll.ohTrigger(RecalcTrigger,Trigger3M)),NA())</f>
        <v>1.9392696185489555E-3</v>
      </c>
      <c r="L528" s="44">
        <f>IFERROR(_xll.qlIndexFixing(Index6M,$H528,TRUE,_xll.ohTrigger(RecalcTrigger,Trigger6M)),NA())</f>
        <v>3.6101681680584404E-3</v>
      </c>
      <c r="M528" s="158">
        <f>IFERROR(_xll.qlIndexFixing(ONIndex1M,I528,TRUE,_xll.ohTrigger(RecalcTrigger,Trigger1M)),NA())</f>
        <v>2.3508119874726674E-4</v>
      </c>
      <c r="N528" s="44">
        <f>IFERROR(_xll.qlIndexFixing(ONIndex3M,I528,TRUE,_xll.ohTrigger(RecalcTrigger,Trigger3M)),NA())</f>
        <v>1.290908472277863E-3</v>
      </c>
      <c r="O528" s="159">
        <f>IFERROR(_xll.qlIndexFixing(ONIndex6M,I528,TRUE,_xll.ohTrigger(RecalcTrigger,Trigger6M)),NA())</f>
        <v>2.3349901206959345E-3</v>
      </c>
    </row>
    <row r="529" spans="2:15" x14ac:dyDescent="0.2">
      <c r="B529" s="39" t="s">
        <v>42</v>
      </c>
      <c r="D529" s="42">
        <f>_xll.qlCalendarAdvance(Calendar,$D528,B529,"f",FALSE)</f>
        <v>43145</v>
      </c>
      <c r="E529" s="153">
        <f>_xll.qlInterestRateIndexValueDate(IndexON,D529)</f>
        <v>43146</v>
      </c>
      <c r="F529" s="168">
        <f>IFERROR(_xll.qlIndexFixing(IndexON,D529,TRUE,_xll.ohTrigger(RecalcTrigger,TriggerON)),NA())</f>
        <v>2.0905020818418052E-4</v>
      </c>
      <c r="H529" s="42">
        <f>_xll.qlCalendarAdvance(Calendar,$H528,B529,"f",FALSE)</f>
        <v>43140</v>
      </c>
      <c r="I529" s="153">
        <f>_xll.qlInterestRateIndexValueDate(Index1M,$H529)</f>
        <v>43144</v>
      </c>
      <c r="J529" s="158">
        <f>IFERROR(_xll.qlIndexFixing(Index1M,$H529,TRUE,_xll.ohTrigger(RecalcTrigger,Trigger1M)),NA())</f>
        <v>5.0602772677813381E-4</v>
      </c>
      <c r="K529" s="44">
        <f>IFERROR(_xll.qlIndexFixing(Index3M,H529,TRUE,_xll.ohTrigger(RecalcTrigger,Trigger3M)),NA())</f>
        <v>2.0454254957735785E-3</v>
      </c>
      <c r="L529" s="44">
        <f>IFERROR(_xll.qlIndexFixing(Index6M,$H529,TRUE,_xll.ohTrigger(RecalcTrigger,Trigger6M)),NA())</f>
        <v>3.7112311612864592E-3</v>
      </c>
      <c r="M529" s="158">
        <f>IFERROR(_xll.qlIndexFixing(ONIndex1M,I529,TRUE,_xll.ohTrigger(RecalcTrigger,Trigger1M)),NA())</f>
        <v>3.3769254872417775E-4</v>
      </c>
      <c r="N529" s="44">
        <f>IFERROR(_xll.qlIndexFixing(ONIndex3M,I529,TRUE,_xll.ohTrigger(RecalcTrigger,Trigger3M)),NA())</f>
        <v>1.3985512367398201E-3</v>
      </c>
      <c r="O529" s="159">
        <f>IFERROR(_xll.qlIndexFixing(ONIndex6M,I529,TRUE,_xll.ohTrigger(RecalcTrigger,Trigger6M)),NA())</f>
        <v>2.4366867650016388E-3</v>
      </c>
    </row>
    <row r="530" spans="2:15" x14ac:dyDescent="0.2">
      <c r="B530" s="39" t="s">
        <v>42</v>
      </c>
      <c r="D530" s="42">
        <f>_xll.qlCalendarAdvance(Calendar,$D529,B530,"f",FALSE)</f>
        <v>43152</v>
      </c>
      <c r="E530" s="153">
        <f>_xll.qlInterestRateIndexValueDate(IndexON,D530)</f>
        <v>43153</v>
      </c>
      <c r="F530" s="168">
        <f>IFERROR(_xll.qlIndexFixing(IndexON,D530,TRUE,_xll.ohTrigger(RecalcTrigger,TriggerON)),NA())</f>
        <v>2.946707151885164E-4</v>
      </c>
      <c r="H530" s="42">
        <f>_xll.qlCalendarAdvance(Calendar,$H529,B530,"f",FALSE)</f>
        <v>43147</v>
      </c>
      <c r="I530" s="153">
        <f>_xll.qlInterestRateIndexValueDate(Index1M,$H530)</f>
        <v>43151</v>
      </c>
      <c r="J530" s="158">
        <f>IFERROR(_xll.qlIndexFixing(Index1M,$H530,TRUE,_xll.ohTrigger(RecalcTrigger,Trigger1M)),NA())</f>
        <v>6.0841026088593556E-4</v>
      </c>
      <c r="K530" s="44">
        <f>IFERROR(_xll.qlIndexFixing(Index3M,H530,TRUE,_xll.ohTrigger(RecalcTrigger,Trigger3M)),NA())</f>
        <v>2.1588529883202622E-3</v>
      </c>
      <c r="L530" s="44">
        <f>IFERROR(_xll.qlIndexFixing(Index6M,$H530,TRUE,_xll.ohTrigger(RecalcTrigger,Trigger6M)),NA())</f>
        <v>3.812234036248753E-3</v>
      </c>
      <c r="M530" s="158">
        <f>IFERROR(_xll.qlIndexFixing(ONIndex1M,I530,TRUE,_xll.ohTrigger(RecalcTrigger,Trigger1M)),NA())</f>
        <v>4.4021570085206463E-4</v>
      </c>
      <c r="N530" s="44">
        <f>IFERROR(_xll.qlIndexFixing(ONIndex3M,I530,TRUE,_xll.ohTrigger(RecalcTrigger,Trigger3M)),NA())</f>
        <v>1.505940495025726E-3</v>
      </c>
      <c r="O530" s="159">
        <f>IFERROR(_xll.qlIndexFixing(ONIndex6M,I530,TRUE,_xll.ohTrigger(RecalcTrigger,Trigger6M)),NA())</f>
        <v>2.5383183182547953E-3</v>
      </c>
    </row>
    <row r="531" spans="2:15" x14ac:dyDescent="0.2">
      <c r="B531" s="39" t="s">
        <v>42</v>
      </c>
      <c r="D531" s="42">
        <f>_xll.qlCalendarAdvance(Calendar,$D530,B531,"f",FALSE)</f>
        <v>43159</v>
      </c>
      <c r="E531" s="153">
        <f>_xll.qlInterestRateIndexValueDate(IndexON,D531)</f>
        <v>43160</v>
      </c>
      <c r="F531" s="168">
        <f>IFERROR(_xll.qlIndexFixing(IndexON,D531,TRUE,_xll.ohTrigger(RecalcTrigger,TriggerON)),NA())</f>
        <v>3.8003276597642355E-4</v>
      </c>
      <c r="H531" s="42">
        <f>_xll.qlCalendarAdvance(Calendar,$H530,B531,"f",FALSE)</f>
        <v>43154</v>
      </c>
      <c r="I531" s="153">
        <f>_xll.qlInterestRateIndexValueDate(Index1M,$H531)</f>
        <v>43158</v>
      </c>
      <c r="J531" s="158">
        <f>IFERROR(_xll.qlIndexFixing(Index1M,$H531,TRUE,_xll.ohTrigger(RecalcTrigger,Trigger1M)),NA())</f>
        <v>7.107053784140481E-4</v>
      </c>
      <c r="K531" s="44">
        <f>IFERROR(_xll.qlIndexFixing(Index3M,H531,TRUE,_xll.ohTrigger(RecalcTrigger,Trigger3M)),NA())</f>
        <v>2.2569846568005758E-3</v>
      </c>
      <c r="L531" s="44">
        <f>IFERROR(_xll.qlIndexFixing(Index6M,$H531,TRUE,_xll.ohTrigger(RecalcTrigger,Trigger6M)),NA())</f>
        <v>3.9131767832836584E-3</v>
      </c>
      <c r="M531" s="158">
        <f>IFERROR(_xll.qlIndexFixing(ONIndex1M,I531,TRUE,_xll.ohTrigger(RecalcTrigger,Trigger1M)),NA())</f>
        <v>5.426506550509913E-4</v>
      </c>
      <c r="N531" s="44">
        <f>IFERROR(_xll.qlIndexFixing(ONIndex3M,I531,TRUE,_xll.ohTrigger(RecalcTrigger,Trigger3M)),NA())</f>
        <v>1.6130762468957727E-3</v>
      </c>
      <c r="O531" s="159">
        <f>IFERROR(_xll.qlIndexFixing(ONIndex6M,I531,TRUE,_xll.ohTrigger(RecalcTrigger,Trigger6M)),NA())</f>
        <v>2.6398847802155956E-3</v>
      </c>
    </row>
    <row r="532" spans="2:15" x14ac:dyDescent="0.2">
      <c r="B532" s="39" t="s">
        <v>42</v>
      </c>
      <c r="D532" s="42">
        <f>_xll.qlCalendarAdvance(Calendar,$D531,B532,"f",FALSE)</f>
        <v>43166</v>
      </c>
      <c r="E532" s="153">
        <f>_xll.qlInterestRateIndexValueDate(IndexON,D532)</f>
        <v>43167</v>
      </c>
      <c r="F532" s="168">
        <f>IFERROR(_xll.qlIndexFixing(IndexON,D532,TRUE,_xll.ohTrigger(RecalcTrigger,TriggerON)),NA())</f>
        <v>4.651363603080938E-4</v>
      </c>
      <c r="H532" s="42">
        <f>_xll.qlCalendarAdvance(Calendar,$H531,B532,"f",FALSE)</f>
        <v>43161</v>
      </c>
      <c r="I532" s="153">
        <f>_xll.qlInterestRateIndexValueDate(Index1M,$H532)</f>
        <v>43165</v>
      </c>
      <c r="J532" s="158">
        <f>IFERROR(_xll.qlIndexFixing(Index1M,$H532,TRUE,_xll.ohTrigger(RecalcTrigger,Trigger1M)),NA())</f>
        <v>8.3479297714977331E-4</v>
      </c>
      <c r="K532" s="44">
        <f>IFERROR(_xll.qlIndexFixing(Index3M,H532,TRUE,_xll.ohTrigger(RecalcTrigger,Trigger3M)),NA())</f>
        <v>2.3773621980045126E-3</v>
      </c>
      <c r="L532" s="44">
        <f>IFERROR(_xll.qlIndexFixing(Index6M,$H532,TRUE,_xll.ohTrigger(RecalcTrigger,Trigger6M)),NA())</f>
        <v>4.0356763264762351E-3</v>
      </c>
      <c r="M532" s="158">
        <f>IFERROR(_xll.qlIndexFixing(ONIndex1M,I532,TRUE,_xll.ohTrigger(RecalcTrigger,Trigger1M)),NA())</f>
        <v>6.449974114808299E-4</v>
      </c>
      <c r="N532" s="44">
        <f>IFERROR(_xll.qlIndexFixing(ONIndex3M,I532,TRUE,_xll.ohTrigger(RecalcTrigger,Trigger3M)),NA())</f>
        <v>1.7199584921900879E-3</v>
      </c>
      <c r="O532" s="159">
        <f>IFERROR(_xll.qlIndexFixing(ONIndex6M,I532,TRUE,_xll.ohTrigger(RecalcTrigger,Trigger6M)),NA())</f>
        <v>2.7413861510439119E-3</v>
      </c>
    </row>
    <row r="533" spans="2:15" x14ac:dyDescent="0.2">
      <c r="B533" s="39" t="s">
        <v>42</v>
      </c>
      <c r="D533" s="42">
        <f>_xll.qlCalendarAdvance(Calendar,$D532,B533,"f",FALSE)</f>
        <v>43173</v>
      </c>
      <c r="E533" s="153">
        <f>_xll.qlInterestRateIndexValueDate(IndexON,D533)</f>
        <v>43174</v>
      </c>
      <c r="F533" s="168">
        <f>IFERROR(_xll.qlIndexFixing(IndexON,D533,TRUE,_xll.ohTrigger(RecalcTrigger,TriggerON)),NA())</f>
        <v>5.4998149794371898E-4</v>
      </c>
      <c r="H533" s="42">
        <f>_xll.qlCalendarAdvance(Calendar,$H532,B533,"f",FALSE)</f>
        <v>43168</v>
      </c>
      <c r="I533" s="153">
        <f>_xll.qlInterestRateIndexValueDate(Index1M,$H533)</f>
        <v>43172</v>
      </c>
      <c r="J533" s="158">
        <f>IFERROR(_xll.qlIndexFixing(Index1M,$H533,TRUE,_xll.ohTrigger(RecalcTrigger,Trigger1M)),NA())</f>
        <v>9.3689527553354789E-4</v>
      </c>
      <c r="K533" s="44">
        <f>IFERROR(_xll.qlIndexFixing(Index3M,H533,TRUE,_xll.ohTrigger(RecalcTrigger,Trigger3M)),NA())</f>
        <v>2.4824800933909152E-3</v>
      </c>
      <c r="L533" s="44">
        <f>IFERROR(_xll.qlIndexFixing(Index6M,$H533,TRUE,_xll.ohTrigger(RecalcTrigger,Trigger6M)),NA())</f>
        <v>4.1364893247877376E-3</v>
      </c>
      <c r="M533" s="158">
        <f>IFERROR(_xll.qlIndexFixing(ONIndex1M,I533,TRUE,_xll.ohTrigger(RecalcTrigger,Trigger1M)),NA())</f>
        <v>7.4725596966196406E-4</v>
      </c>
      <c r="N533" s="44">
        <f>IFERROR(_xll.qlIndexFixing(ONIndex3M,I533,TRUE,_xll.ohTrigger(RecalcTrigger,Trigger3M)),NA())</f>
        <v>1.8265872305089914E-3</v>
      </c>
      <c r="O533" s="159">
        <f>IFERROR(_xll.qlIndexFixing(ONIndex6M,I533,TRUE,_xll.ohTrigger(RecalcTrigger,Trigger6M)),NA())</f>
        <v>2.8428224305798722E-3</v>
      </c>
    </row>
    <row r="534" spans="2:15" x14ac:dyDescent="0.2">
      <c r="B534" s="39" t="s">
        <v>42</v>
      </c>
      <c r="D534" s="42">
        <f>_xll.qlCalendarAdvance(Calendar,$D533,B534,"f",FALSE)</f>
        <v>43180</v>
      </c>
      <c r="E534" s="153">
        <f>_xll.qlInterestRateIndexValueDate(IndexON,D534)</f>
        <v>43181</v>
      </c>
      <c r="F534" s="168">
        <f>IFERROR(_xll.qlIndexFixing(IndexON,D534,TRUE,_xll.ohTrigger(RecalcTrigger,TriggerON)),NA())</f>
        <v>6.3456817872342697E-4</v>
      </c>
      <c r="H534" s="42">
        <f>_xll.qlCalendarAdvance(Calendar,$H533,B534,"f",FALSE)</f>
        <v>43175</v>
      </c>
      <c r="I534" s="153">
        <f>_xll.qlInterestRateIndexValueDate(Index1M,$H534)</f>
        <v>43179</v>
      </c>
      <c r="J534" s="158">
        <f>IFERROR(_xll.qlIndexFixing(Index1M,$H534,TRUE,_xll.ohTrigger(RecalcTrigger,Trigger1M)),NA())</f>
        <v>1.0389102367088896E-3</v>
      </c>
      <c r="K534" s="44">
        <f>IFERROR(_xll.qlIndexFixing(Index3M,H534,TRUE,_xll.ohTrigger(RecalcTrigger,Trigger3M)),NA())</f>
        <v>2.5873471059236959E-3</v>
      </c>
      <c r="L534" s="44">
        <f>IFERROR(_xll.qlIndexFixing(Index6M,$H534,TRUE,_xll.ohTrigger(RecalcTrigger,Trigger6M)),NA())</f>
        <v>4.2372422465502867E-3</v>
      </c>
      <c r="M534" s="158">
        <f>IFERROR(_xll.qlIndexFixing(ONIndex1M,I534,TRUE,_xll.ohTrigger(RecalcTrigger,Trigger1M)),NA())</f>
        <v>8.4942632991413802E-4</v>
      </c>
      <c r="N534" s="44">
        <f>IFERROR(_xll.qlIndexFixing(ONIndex3M,I534,TRUE,_xll.ohTrigger(RecalcTrigger,Trigger3M)),NA())</f>
        <v>1.9329624618524832E-3</v>
      </c>
      <c r="O534" s="159">
        <f>IFERROR(_xll.qlIndexFixing(ONIndex6M,I534,TRUE,_xll.ohTrigger(RecalcTrigger,Trigger6M)),NA())</f>
        <v>2.9441936186636042E-3</v>
      </c>
    </row>
    <row r="535" spans="2:15" x14ac:dyDescent="0.2">
      <c r="B535" s="39" t="s">
        <v>42</v>
      </c>
      <c r="D535" s="42">
        <f>_xll.qlCalendarAdvance(Calendar,$D534,B535,"f",FALSE)</f>
        <v>43187</v>
      </c>
      <c r="E535" s="153">
        <f>_xll.qlInterestRateIndexValueDate(IndexON,D535)</f>
        <v>43188</v>
      </c>
      <c r="F535" s="168">
        <f>IFERROR(_xll.qlIndexFixing(IndexON,D535,TRUE,_xll.ohTrigger(RecalcTrigger,TriggerON)),NA())</f>
        <v>7.4294050047996052E-4</v>
      </c>
      <c r="H535" s="42">
        <f>_xll.qlCalendarAdvance(Calendar,$H534,B535,"f",FALSE)</f>
        <v>43182</v>
      </c>
      <c r="I535" s="153">
        <f>_xll.qlInterestRateIndexValueDate(Index1M,$H535)</f>
        <v>43186</v>
      </c>
      <c r="J535" s="158">
        <f>IFERROR(_xll.qlIndexFixing(Index1M,$H535,TRUE,_xll.ohTrigger(RecalcTrigger,Trigger1M)),NA())</f>
        <v>1.1408378583705452E-3</v>
      </c>
      <c r="K535" s="44">
        <f>IFERROR(_xll.qlIndexFixing(Index3M,H535,TRUE,_xll.ohTrigger(RecalcTrigger,Trigger3M)),NA())</f>
        <v>2.691963215293882E-3</v>
      </c>
      <c r="L535" s="44">
        <f>IFERROR(_xll.qlIndexFixing(Index6M,$H535,TRUE,_xll.ohTrigger(RecalcTrigger,Trigger6M)),NA())</f>
        <v>4.3379350819686743E-3</v>
      </c>
      <c r="M535" s="158">
        <f>IFERROR(_xll.qlIndexFixing(ONIndex1M,I535,TRUE,_xll.ohTrigger(RecalcTrigger,Trigger1M)),NA())</f>
        <v>9.8066216638414971E-4</v>
      </c>
      <c r="N535" s="44">
        <f>IFERROR(_xll.qlIndexFixing(ONIndex3M,I535,TRUE,_xll.ohTrigger(RecalcTrigger,Trigger3M)),NA())</f>
        <v>2.0693767317805367E-3</v>
      </c>
      <c r="O535" s="159">
        <f>IFERROR(_xll.qlIndexFixing(ONIndex6M,I535,TRUE,_xll.ohTrigger(RecalcTrigger,Trigger6M)),NA())</f>
        <v>3.0744835423135441E-3</v>
      </c>
    </row>
    <row r="536" spans="2:15" x14ac:dyDescent="0.2">
      <c r="B536" s="39" t="s">
        <v>42</v>
      </c>
      <c r="D536" s="42">
        <f>_xll.qlCalendarAdvance(Calendar,$D535,B536,"f",FALSE)</f>
        <v>43194</v>
      </c>
      <c r="E536" s="153">
        <f>_xll.qlInterestRateIndexValueDate(IndexON,D536)</f>
        <v>43195</v>
      </c>
      <c r="F536" s="168">
        <f>IFERROR(_xll.qlIndexFixing(IndexON,D536,TRUE,_xll.ohTrigger(RecalcTrigger,TriggerON)),NA())</f>
        <v>8.0296616923547504E-4</v>
      </c>
      <c r="H536" s="42">
        <f>_xll.qlCalendarAdvance(Calendar,$H535,B536,"f",FALSE)</f>
        <v>43193</v>
      </c>
      <c r="I536" s="153">
        <f>_xll.qlInterestRateIndexValueDate(Index1M,$H536)</f>
        <v>43195</v>
      </c>
      <c r="J536" s="158">
        <f>IFERROR(_xll.qlIndexFixing(Index1M,$H536,TRUE,_xll.ohTrigger(RecalcTrigger,Trigger1M)),NA())</f>
        <v>1.2790260442763213E-3</v>
      </c>
      <c r="K536" s="44">
        <f>IFERROR(_xll.qlIndexFixing(Index3M,H536,TRUE,_xll.ohTrigger(RecalcTrigger,Trigger3M)),NA())</f>
        <v>2.8186881718635353E-3</v>
      </c>
      <c r="L536" s="44">
        <f>IFERROR(_xll.qlIndexFixing(Index6M,$H536,TRUE,_xll.ohTrigger(RecalcTrigger,Trigger6M)),NA())</f>
        <v>4.4601169206240857E-3</v>
      </c>
      <c r="M536" s="158">
        <f>IFERROR(_xll.qlIndexFixing(ONIndex1M,I536,TRUE,_xll.ohTrigger(RecalcTrigger,Trigger1M)),NA())</f>
        <v>1.111745121402663E-3</v>
      </c>
      <c r="N536" s="44">
        <f>IFERROR(_xll.qlIndexFixing(ONIndex3M,I536,TRUE,_xll.ohTrigger(RecalcTrigger,Trigger3M)),NA())</f>
        <v>2.2053347060513318E-3</v>
      </c>
      <c r="O536" s="159">
        <f>IFERROR(_xll.qlIndexFixing(ONIndex6M,I536,TRUE,_xll.ohTrigger(RecalcTrigger,Trigger6M)),NA())</f>
        <v>3.2045634991995087E-3</v>
      </c>
    </row>
    <row r="537" spans="2:15" x14ac:dyDescent="0.2">
      <c r="B537" s="39" t="s">
        <v>42</v>
      </c>
      <c r="D537" s="42">
        <f>_xll.qlCalendarAdvance(Calendar,$D536,B537,"f",FALSE)</f>
        <v>43201</v>
      </c>
      <c r="E537" s="153">
        <f>_xll.qlInterestRateIndexValueDate(IndexON,D537)</f>
        <v>43202</v>
      </c>
      <c r="F537" s="168">
        <f>IFERROR(_xll.qlIndexFixing(IndexON,D537,TRUE,_xll.ohTrigger(RecalcTrigger,TriggerON)),NA())</f>
        <v>8.8677747848819877E-4</v>
      </c>
      <c r="H537" s="42">
        <f>_xll.qlCalendarAdvance(Calendar,$H536,B537,"f",FALSE)</f>
        <v>43200</v>
      </c>
      <c r="I537" s="153">
        <f>_xll.qlInterestRateIndexValueDate(Index1M,$H537)</f>
        <v>43202</v>
      </c>
      <c r="J537" s="158">
        <f>IFERROR(_xll.qlIndexFixing(Index1M,$H537,TRUE,_xll.ohTrigger(RecalcTrigger,Trigger1M)),NA())</f>
        <v>1.3807481607613914E-3</v>
      </c>
      <c r="K537" s="44">
        <f>IFERROR(_xll.qlIndexFixing(Index3M,H537,TRUE,_xll.ohTrigger(RecalcTrigger,Trigger3M)),NA())</f>
        <v>2.9227478094700507E-3</v>
      </c>
      <c r="L537" s="44">
        <f>IFERROR(_xll.qlIndexFixing(Index6M,$H537,TRUE,_xll.ohTrigger(RecalcTrigger,Trigger6M)),NA())</f>
        <v>4.5606754154779465E-3</v>
      </c>
      <c r="M537" s="158">
        <f>IFERROR(_xll.qlIndexFixing(ONIndex1M,I537,TRUE,_xll.ohTrigger(RecalcTrigger,Trigger1M)),NA())</f>
        <v>1.2136004877039142E-3</v>
      </c>
      <c r="N537" s="44">
        <f>IFERROR(_xll.qlIndexFixing(ONIndex3M,I537,TRUE,_xll.ohTrigger(RecalcTrigger,Trigger3M)),NA())</f>
        <v>2.3108045529873777E-3</v>
      </c>
      <c r="O537" s="159">
        <f>IFERROR(_xll.qlIndexFixing(ONIndex6M,I537,TRUE,_xll.ohTrigger(RecalcTrigger,Trigger6M)),NA())</f>
        <v>3.3057022178795137E-3</v>
      </c>
    </row>
    <row r="538" spans="2:15" x14ac:dyDescent="0.2">
      <c r="B538" s="39" t="s">
        <v>42</v>
      </c>
      <c r="D538" s="42">
        <f>_xll.qlCalendarAdvance(Calendar,$D537,B538,"f",FALSE)</f>
        <v>43208</v>
      </c>
      <c r="E538" s="153">
        <f>_xll.qlInterestRateIndexValueDate(IndexON,D538)</f>
        <v>43209</v>
      </c>
      <c r="F538" s="168">
        <f>IFERROR(_xll.qlIndexFixing(IndexON,D538,TRUE,_xll.ohTrigger(RecalcTrigger,TriggerON)),NA())</f>
        <v>9.7033033032545291E-4</v>
      </c>
      <c r="H538" s="42">
        <f>_xll.qlCalendarAdvance(Calendar,$H537,B538,"f",FALSE)</f>
        <v>43207</v>
      </c>
      <c r="I538" s="153">
        <f>_xll.qlInterestRateIndexValueDate(Index1M,$H538)</f>
        <v>43209</v>
      </c>
      <c r="J538" s="158">
        <f>IFERROR(_xll.qlIndexFixing(Index1M,$H538,TRUE,_xll.ohTrigger(RecalcTrigger,Trigger1M)),NA())</f>
        <v>1.4896374500850129E-3</v>
      </c>
      <c r="K538" s="44">
        <f>IFERROR(_xll.qlIndexFixing(Index3M,H538,TRUE,_xll.ohTrigger(RecalcTrigger,Trigger3M)),NA())</f>
        <v>3.0265564510113152E-3</v>
      </c>
      <c r="L538" s="44">
        <f>IFERROR(_xll.qlIndexFixing(Index6M,$H538,TRUE,_xll.ohTrigger(RecalcTrigger,Trigger6M)),NA())</f>
        <v>4.6611737652983735E-3</v>
      </c>
      <c r="M538" s="158">
        <f>IFERROR(_xll.qlIndexFixing(ONIndex1M,I538,TRUE,_xll.ohTrigger(RecalcTrigger,Trigger1M)),NA())</f>
        <v>1.3153676556765248E-3</v>
      </c>
      <c r="N538" s="44">
        <f>IFERROR(_xll.qlIndexFixing(ONIndex3M,I538,TRUE,_xll.ohTrigger(RecalcTrigger,Trigger3M)),NA())</f>
        <v>2.4160208918289072E-3</v>
      </c>
      <c r="O538" s="159">
        <f>IFERROR(_xll.qlIndexFixing(ONIndex6M,I538,TRUE,_xll.ohTrigger(RecalcTrigger,Trigger6M)),NA())</f>
        <v>3.4067758450273544E-3</v>
      </c>
    </row>
    <row r="539" spans="2:15" x14ac:dyDescent="0.2">
      <c r="B539" s="39" t="s">
        <v>42</v>
      </c>
      <c r="D539" s="42">
        <f>_xll.qlCalendarAdvance(Calendar,$D538,B539,"f",FALSE)</f>
        <v>43215</v>
      </c>
      <c r="E539" s="153">
        <f>_xll.qlInterestRateIndexValueDate(IndexON,D539)</f>
        <v>43216</v>
      </c>
      <c r="F539" s="168">
        <f>IFERROR(_xll.qlIndexFixing(IndexON,D539,TRUE,_xll.ohTrigger(RecalcTrigger,TriggerON)),NA())</f>
        <v>1.0536247242676211E-3</v>
      </c>
      <c r="H539" s="42">
        <f>_xll.qlCalendarAdvance(Calendar,$H538,B539,"f",FALSE)</f>
        <v>43214</v>
      </c>
      <c r="I539" s="153">
        <f>_xll.qlInterestRateIndexValueDate(Index1M,$H539)</f>
        <v>43216</v>
      </c>
      <c r="J539" s="158">
        <f>IFERROR(_xll.qlIndexFixing(Index1M,$H539,TRUE,_xll.ohTrigger(RecalcTrigger,Trigger1M)),NA())</f>
        <v>1.5839304346321192E-3</v>
      </c>
      <c r="K539" s="44">
        <f>IFERROR(_xll.qlIndexFixing(Index3M,H539,TRUE,_xll.ohTrigger(RecalcTrigger,Trigger3M)),NA())</f>
        <v>3.1301140766016979E-3</v>
      </c>
      <c r="L539" s="44">
        <f>IFERROR(_xll.qlIndexFixing(Index6M,$H539,TRUE,_xll.ohTrigger(RecalcTrigger,Trigger6M)),NA())</f>
        <v>4.7616119603650538E-3</v>
      </c>
      <c r="M539" s="158">
        <f>IFERROR(_xll.qlIndexFixing(ONIndex1M,I539,TRUE,_xll.ohTrigger(RecalcTrigger,Trigger1M)),NA())</f>
        <v>1.4243086260412596E-3</v>
      </c>
      <c r="N539" s="44">
        <f>IFERROR(_xll.qlIndexFixing(ONIndex3M,I539,TRUE,_xll.ohTrigger(RecalcTrigger,Trigger3M)),NA())</f>
        <v>2.5284795994551246E-3</v>
      </c>
      <c r="O539" s="159">
        <f>IFERROR(_xll.qlIndexFixing(ONIndex6M,I539,TRUE,_xll.ohTrigger(RecalcTrigger,Trigger6M)),NA())</f>
        <v>3.5150137789630165E-3</v>
      </c>
    </row>
    <row r="540" spans="2:15" x14ac:dyDescent="0.2">
      <c r="B540" s="39" t="s">
        <v>42</v>
      </c>
      <c r="D540" s="42">
        <f>_xll.qlCalendarAdvance(Calendar,$D539,B540,"f",FALSE)</f>
        <v>43222</v>
      </c>
      <c r="E540" s="153">
        <f>_xll.qlInterestRateIndexValueDate(IndexON,D540)</f>
        <v>43223</v>
      </c>
      <c r="F540" s="168">
        <f>IFERROR(_xll.qlIndexFixing(IndexON,D540,TRUE,_xll.ohTrigger(RecalcTrigger,TriggerON)),NA())</f>
        <v>1.1366606603946394E-3</v>
      </c>
      <c r="H540" s="42">
        <f>_xll.qlCalendarAdvance(Calendar,$H539,B540,"f",FALSE)</f>
        <v>43222</v>
      </c>
      <c r="I540" s="153">
        <f>_xll.qlInterestRateIndexValueDate(Index1M,$H540)</f>
        <v>43224</v>
      </c>
      <c r="J540" s="158">
        <f>IFERROR(_xll.qlIndexFixing(Index1M,$H540,TRUE,_xll.ohTrigger(RecalcTrigger,Trigger1M)),NA())</f>
        <v>1.6926351476380162E-3</v>
      </c>
      <c r="K540" s="44">
        <f>IFERROR(_xll.qlIndexFixing(Index3M,H540,TRUE,_xll.ohTrigger(RecalcTrigger,Trigger3M)),NA())</f>
        <v>3.2701798280856064E-3</v>
      </c>
      <c r="L540" s="44">
        <f>IFERROR(_xll.qlIndexFixing(Index6M,$H540,TRUE,_xll.ohTrigger(RecalcTrigger,Trigger6M)),NA())</f>
        <v>4.8906839048846774E-3</v>
      </c>
      <c r="M540" s="158">
        <f>IFERROR(_xll.qlIndexFixing(ONIndex1M,I540,TRUE,_xll.ohTrigger(RecalcTrigger,Trigger1M)),NA())</f>
        <v>1.5331431630638548E-3</v>
      </c>
      <c r="N540" s="44">
        <f>IFERROR(_xll.qlIndexFixing(ONIndex3M,I540,TRUE,_xll.ohTrigger(RecalcTrigger,Trigger3M)),NA())</f>
        <v>2.6406308242421517E-3</v>
      </c>
      <c r="O540" s="159">
        <f>IFERROR(_xll.qlIndexFixing(ONIndex6M,I540,TRUE,_xll.ohTrigger(RecalcTrigger,Trigger6M)),NA())</f>
        <v>3.6231430025779332E-3</v>
      </c>
    </row>
    <row r="541" spans="2:15" x14ac:dyDescent="0.2">
      <c r="B541" s="39" t="s">
        <v>42</v>
      </c>
      <c r="D541" s="42">
        <f>_xll.qlCalendarAdvance(Calendar,$D540,B541,"f",FALSE)</f>
        <v>43229</v>
      </c>
      <c r="E541" s="153">
        <f>_xll.qlInterestRateIndexValueDate(IndexON,D541)</f>
        <v>43231</v>
      </c>
      <c r="F541" s="168">
        <f>IFERROR(_xll.qlIndexFixing(IndexON,D541,TRUE,_xll.ohTrigger(RecalcTrigger,TriggerON)),NA())</f>
        <v>1.2430439082322664E-3</v>
      </c>
      <c r="H541" s="42">
        <f>_xll.qlCalendarAdvance(Calendar,$H540,B541,"f",FALSE)</f>
        <v>43229</v>
      </c>
      <c r="I541" s="153">
        <f>_xll.qlInterestRateIndexValueDate(Index1M,$H541)</f>
        <v>43234</v>
      </c>
      <c r="J541" s="158">
        <f>IFERROR(_xll.qlIndexFixing(Index1M,$H541,TRUE,_xll.ohTrigger(RecalcTrigger,Trigger1M)),NA())</f>
        <v>1.8374171175322875E-3</v>
      </c>
      <c r="K541" s="44">
        <f>IFERROR(_xll.qlIndexFixing(Index3M,H541,TRUE,_xll.ohTrigger(RecalcTrigger,Trigger3M)),NA())</f>
        <v>3.402570192681845E-3</v>
      </c>
      <c r="L541" s="44">
        <f>IFERROR(_xll.qlIndexFixing(Index6M,$H541,TRUE,_xll.ohTrigger(RecalcTrigger,Trigger6M)),NA())</f>
        <v>5.0267808087295128E-3</v>
      </c>
      <c r="M541" s="158">
        <f>IFERROR(_xll.qlIndexFixing(ONIndex1M,I541,TRUE,_xll.ohTrigger(RecalcTrigger,Trigger1M)),NA())</f>
        <v>1.6491245029559565E-3</v>
      </c>
      <c r="N541" s="44">
        <f>IFERROR(_xll.qlIndexFixing(ONIndex3M,I541,TRUE,_xll.ohTrigger(RecalcTrigger,Trigger3M)),NA())</f>
        <v>2.7599468126116022E-3</v>
      </c>
      <c r="O541" s="159">
        <f>IFERROR(_xll.qlIndexFixing(ONIndex6M,I541,TRUE,_xll.ohTrigger(RecalcTrigger,Trigger6M)),NA())</f>
        <v>3.7384166068399338E-3</v>
      </c>
    </row>
    <row r="542" spans="2:15" x14ac:dyDescent="0.2">
      <c r="B542" s="39" t="s">
        <v>42</v>
      </c>
      <c r="D542" s="42">
        <f>_xll.qlCalendarAdvance(Calendar,$D541,B542,"f",FALSE)</f>
        <v>43236</v>
      </c>
      <c r="E542" s="153">
        <f>_xll.qlInterestRateIndexValueDate(IndexON,D542)</f>
        <v>43237</v>
      </c>
      <c r="F542" s="168">
        <f>IFERROR(_xll.qlIndexFixing(IndexON,D542,TRUE,_xll.ohTrigger(RecalcTrigger,TriggerON)),NA())</f>
        <v>1.3019571582439937E-3</v>
      </c>
      <c r="H542" s="42">
        <f>_xll.qlCalendarAdvance(Calendar,$H541,B542,"f",FALSE)</f>
        <v>43236</v>
      </c>
      <c r="I542" s="153">
        <f>_xll.qlInterestRateIndexValueDate(Index1M,$H542)</f>
        <v>43238</v>
      </c>
      <c r="J542" s="158">
        <f>IFERROR(_xll.qlIndexFixing(Index1M,$H542,TRUE,_xll.ohTrigger(RecalcTrigger,Trigger1M)),NA())</f>
        <v>1.8952799872021702E-3</v>
      </c>
      <c r="K542" s="44">
        <f>IFERROR(_xll.qlIndexFixing(Index3M,H542,TRUE,_xll.ohTrigger(RecalcTrigger,Trigger3M)),NA())</f>
        <v>3.4758662518587723E-3</v>
      </c>
      <c r="L542" s="44">
        <f>IFERROR(_xll.qlIndexFixing(Index6M,$H542,TRUE,_xll.ohTrigger(RecalcTrigger,Trigger6M)),NA())</f>
        <v>5.0912305915914065E-3</v>
      </c>
      <c r="M542" s="158">
        <f>IFERROR(_xll.qlIndexFixing(ONIndex1M,I542,TRUE,_xll.ohTrigger(RecalcTrigger,Trigger1M)),NA())</f>
        <v>1.7505136765727514E-3</v>
      </c>
      <c r="N542" s="44">
        <f>IFERROR(_xll.qlIndexFixing(ONIndex3M,I542,TRUE,_xll.ohTrigger(RecalcTrigger,Trigger3M)),NA())</f>
        <v>2.864076685495931E-3</v>
      </c>
      <c r="O542" s="159">
        <f>IFERROR(_xll.qlIndexFixing(ONIndex6M,I542,TRUE,_xll.ohTrigger(RecalcTrigger,Trigger6M)),NA())</f>
        <v>3.8392112693763636E-3</v>
      </c>
    </row>
    <row r="543" spans="2:15" x14ac:dyDescent="0.2">
      <c r="B543" s="39" t="s">
        <v>42</v>
      </c>
      <c r="D543" s="42">
        <f>_xll.qlCalendarAdvance(Calendar,$D542,B543,"f",FALSE)</f>
        <v>43243</v>
      </c>
      <c r="E543" s="153">
        <f>_xll.qlInterestRateIndexValueDate(IndexON,D543)</f>
        <v>43244</v>
      </c>
      <c r="F543" s="168">
        <f>IFERROR(_xll.qlIndexFixing(IndexON,D543,TRUE,_xll.ohTrigger(RecalcTrigger,TriggerON)),NA())</f>
        <v>1.3842177194867133E-3</v>
      </c>
      <c r="H543" s="42">
        <f>_xll.qlCalendarAdvance(Calendar,$H542,B543,"f",FALSE)</f>
        <v>43243</v>
      </c>
      <c r="I543" s="153">
        <f>_xll.qlInterestRateIndexValueDate(Index1M,$H543)</f>
        <v>43245</v>
      </c>
      <c r="J543" s="158">
        <f>IFERROR(_xll.qlIndexFixing(Index1M,$H543,TRUE,_xll.ohTrigger(RecalcTrigger,Trigger1M)),NA())</f>
        <v>1.9964713696703443E-3</v>
      </c>
      <c r="K543" s="44">
        <f>IFERROR(_xll.qlIndexFixing(Index3M,H543,TRUE,_xll.ohTrigger(RecalcTrigger,Trigger3M)),NA())</f>
        <v>3.5783329413903589E-3</v>
      </c>
      <c r="L543" s="44">
        <f>IFERROR(_xll.qlIndexFixing(Index6M,$H543,TRUE,_xll.ohTrigger(RecalcTrigger,Trigger6M)),NA())</f>
        <v>5.1914137262482575E-3</v>
      </c>
      <c r="M543" s="158">
        <f>IFERROR(_xll.qlIndexFixing(ONIndex1M,I543,TRUE,_xll.ohTrigger(RecalcTrigger,Trigger1M)),NA())</f>
        <v>1.8373484835976228E-3</v>
      </c>
      <c r="N543" s="44">
        <f>IFERROR(_xll.qlIndexFixing(ONIndex3M,I543,TRUE,_xll.ohTrigger(RecalcTrigger,Trigger3M)),NA())</f>
        <v>2.9531290895867812E-3</v>
      </c>
      <c r="O543" s="159">
        <f>IFERROR(_xll.qlIndexFixing(ONIndex6M,I543,TRUE,_xll.ohTrigger(RecalcTrigger,Trigger6M)),NA())</f>
        <v>3.9255548866723444E-3</v>
      </c>
    </row>
    <row r="544" spans="2:15" x14ac:dyDescent="0.2">
      <c r="B544" s="39" t="s">
        <v>42</v>
      </c>
      <c r="D544" s="42">
        <f>_xll.qlCalendarAdvance(Calendar,$D543,B544,"f",FALSE)</f>
        <v>43250</v>
      </c>
      <c r="E544" s="153">
        <f>_xll.qlInterestRateIndexValueDate(IndexON,D544)</f>
        <v>43251</v>
      </c>
      <c r="F544" s="168">
        <f>IFERROR(_xll.qlIndexFixing(IndexON,D544,TRUE,_xll.ohTrigger(RecalcTrigger,TriggerON)),NA())</f>
        <v>1.4662198221948586E-3</v>
      </c>
      <c r="H544" s="42">
        <f>_xll.qlCalendarAdvance(Calendar,$H543,B544,"f",FALSE)</f>
        <v>43250</v>
      </c>
      <c r="I544" s="153">
        <f>_xll.qlInterestRateIndexValueDate(Index1M,$H544)</f>
        <v>43252</v>
      </c>
      <c r="J544" s="158">
        <f>IFERROR(_xll.qlIndexFixing(Index1M,$H544,TRUE,_xll.ohTrigger(RecalcTrigger,Trigger1M)),NA())</f>
        <v>2.0975753908719103E-3</v>
      </c>
      <c r="K544" s="44">
        <f>IFERROR(_xll.qlIndexFixing(Index3M,H544,TRUE,_xll.ohTrigger(RecalcTrigger,Trigger3M)),NA())</f>
        <v>3.6805485889670614E-3</v>
      </c>
      <c r="L544" s="44">
        <f>IFERROR(_xll.qlIndexFixing(Index6M,$H544,TRUE,_xll.ohTrigger(RecalcTrigger,Trigger6M)),NA())</f>
        <v>5.2915367087157175E-3</v>
      </c>
      <c r="M544" s="158">
        <f>IFERROR(_xll.qlIndexFixing(ONIndex1M,I544,TRUE,_xll.ohTrigger(RecalcTrigger,Trigger1M)),NA())</f>
        <v>1.9385738593591384E-3</v>
      </c>
      <c r="N544" s="44">
        <f>IFERROR(_xll.qlIndexFixing(ONIndex3M,I544,TRUE,_xll.ohTrigger(RecalcTrigger,Trigger3M)),NA())</f>
        <v>3.0567881593945856E-3</v>
      </c>
      <c r="O544" s="159">
        <f>IFERROR(_xll.qlIndexFixing(ONIndex6M,I544,TRUE,_xll.ohTrigger(RecalcTrigger,Trigger6M)),NA())</f>
        <v>4.0262286642267497E-3</v>
      </c>
    </row>
    <row r="545" spans="2:15" x14ac:dyDescent="0.2">
      <c r="B545" s="39" t="s">
        <v>42</v>
      </c>
      <c r="D545" s="42">
        <f>_xll.qlCalendarAdvance(Calendar,$D544,B545,"f",FALSE)</f>
        <v>43257</v>
      </c>
      <c r="E545" s="153">
        <f>_xll.qlInterestRateIndexValueDate(IndexON,D545)</f>
        <v>43258</v>
      </c>
      <c r="F545" s="168">
        <f>IFERROR(_xll.qlIndexFixing(IndexON,D545,TRUE,_xll.ohTrigger(RecalcTrigger,TriggerON)),NA())</f>
        <v>1.5479634661286212E-3</v>
      </c>
      <c r="H545" s="42">
        <f>_xll.qlCalendarAdvance(Calendar,$H544,B545,"f",FALSE)</f>
        <v>43257</v>
      </c>
      <c r="I545" s="153">
        <f>_xll.qlInterestRateIndexValueDate(Index1M,$H545)</f>
        <v>43259</v>
      </c>
      <c r="J545" s="158">
        <f>IFERROR(_xll.qlIndexFixing(Index1M,$H545,TRUE,_xll.ohTrigger(RecalcTrigger,Trigger1M)),NA())</f>
        <v>2.198592048501616E-3</v>
      </c>
      <c r="K545" s="44">
        <f>IFERROR(_xll.qlIndexFixing(Index3M,H545,TRUE,_xll.ohTrigger(RecalcTrigger,Trigger3M)),NA())</f>
        <v>3.7825131743591052E-3</v>
      </c>
      <c r="L545" s="44">
        <f>IFERROR(_xll.qlIndexFixing(Index6M,$H545,TRUE,_xll.ohTrigger(RecalcTrigger,Trigger6M)),NA())</f>
        <v>5.3916018263273522E-3</v>
      </c>
      <c r="M545" s="158">
        <f>IFERROR(_xll.qlIndexFixing(ONIndex1M,I545,TRUE,_xll.ohTrigger(RecalcTrigger,Trigger1M)),NA())</f>
        <v>2.039711036152525E-3</v>
      </c>
      <c r="N545" s="44">
        <f>IFERROR(_xll.qlIndexFixing(ONIndex3M,I545,TRUE,_xll.ohTrigger(RecalcTrigger,Trigger3M)),NA())</f>
        <v>3.1601937195091523E-3</v>
      </c>
      <c r="O545" s="159">
        <f>IFERROR(_xll.qlIndexFixing(ONIndex6M,I545,TRUE,_xll.ohTrigger(RecalcTrigger,Trigger6M)),NA())</f>
        <v>4.1268373498493105E-3</v>
      </c>
    </row>
    <row r="546" spans="2:15" x14ac:dyDescent="0.2">
      <c r="B546" s="39" t="s">
        <v>42</v>
      </c>
      <c r="D546" s="42">
        <f>_xll.qlCalendarAdvance(Calendar,$D545,B546,"f",FALSE)</f>
        <v>43264</v>
      </c>
      <c r="E546" s="153">
        <f>_xll.qlInterestRateIndexValueDate(IndexON,D546)</f>
        <v>43265</v>
      </c>
      <c r="F546" s="168">
        <f>IFERROR(_xll.qlIndexFixing(IndexON,D546,TRUE,_xll.ohTrigger(RecalcTrigger,TriggerON)),NA())</f>
        <v>1.6294486510481931E-3</v>
      </c>
      <c r="H546" s="42">
        <f>_xll.qlCalendarAdvance(Calendar,$H545,B546,"f",FALSE)</f>
        <v>43264</v>
      </c>
      <c r="I546" s="153">
        <f>_xll.qlInterestRateIndexValueDate(Index1M,$H546)</f>
        <v>43266</v>
      </c>
      <c r="J546" s="158">
        <f>IFERROR(_xll.qlIndexFixing(Index1M,$H546,TRUE,_xll.ohTrigger(RecalcTrigger,Trigger1M)),NA())</f>
        <v>2.299521340272258E-3</v>
      </c>
      <c r="K546" s="44">
        <f>IFERROR(_xll.qlIndexFixing(Index3M,H546,TRUE,_xll.ohTrigger(RecalcTrigger,Trigger3M)),NA())</f>
        <v>3.8842266773911394E-3</v>
      </c>
      <c r="L546" s="44">
        <f>IFERROR(_xll.qlIndexFixing(Index6M,$H546,TRUE,_xll.ohTrigger(RecalcTrigger,Trigger6M)),NA())</f>
        <v>5.4916205558581503E-3</v>
      </c>
      <c r="M546" s="158">
        <f>IFERROR(_xll.qlIndexFixing(ONIndex1M,I546,TRUE,_xll.ohTrigger(RecalcTrigger,Trigger1M)),NA())</f>
        <v>2.1407600139777827E-3</v>
      </c>
      <c r="N546" s="44">
        <f>IFERROR(_xll.qlIndexFixing(ONIndex3M,I546,TRUE,_xll.ohTrigger(RecalcTrigger,Trigger3M)),NA())</f>
        <v>3.2633457697706092E-3</v>
      </c>
      <c r="O546" s="159">
        <f>IFERROR(_xll.qlIndexFixing(ONIndex6M,I546,TRUE,_xll.ohTrigger(RecalcTrigger,Trigger6M)),NA())</f>
        <v>4.2273809434600906E-3</v>
      </c>
    </row>
    <row r="547" spans="2:15" x14ac:dyDescent="0.2">
      <c r="B547" s="39" t="s">
        <v>42</v>
      </c>
      <c r="D547" s="42">
        <f>_xll.qlCalendarAdvance(Calendar,$D546,B547,"f",FALSE)</f>
        <v>43271</v>
      </c>
      <c r="E547" s="153">
        <f>_xll.qlInterestRateIndexValueDate(IndexON,D547)</f>
        <v>43272</v>
      </c>
      <c r="F547" s="168">
        <f>IFERROR(_xll.qlIndexFixing(IndexON,D547,TRUE,_xll.ohTrigger(RecalcTrigger,TriggerON)),NA())</f>
        <v>1.7280566231159256E-3</v>
      </c>
      <c r="H547" s="42">
        <f>_xll.qlCalendarAdvance(Calendar,$H546,B547,"f",FALSE)</f>
        <v>43271</v>
      </c>
      <c r="I547" s="153">
        <f>_xll.qlInterestRateIndexValueDate(Index1M,$H547)</f>
        <v>43276</v>
      </c>
      <c r="J547" s="158">
        <f>IFERROR(_xll.qlIndexFixing(Index1M,$H547,TRUE,_xll.ohTrigger(RecalcTrigger,Trigger1M)),NA())</f>
        <v>2.4363533964635309E-3</v>
      </c>
      <c r="K547" s="44">
        <f>IFERROR(_xll.qlIndexFixing(Index3M,H547,TRUE,_xll.ohTrigger(RecalcTrigger,Trigger3M)),NA())</f>
        <v>4.0146677401834471E-3</v>
      </c>
      <c r="L547" s="44">
        <f>IFERROR(_xll.qlIndexFixing(Index6M,$H547,TRUE,_xll.ohTrigger(RecalcTrigger,Trigger6M)),NA())</f>
        <v>5.634451298661824E-3</v>
      </c>
      <c r="M547" s="158">
        <f>IFERROR(_xll.qlIndexFixing(ONIndex1M,I547,TRUE,_xll.ohTrigger(RecalcTrigger,Trigger1M)),NA())</f>
        <v>2.2561365609341522E-3</v>
      </c>
      <c r="N547" s="44">
        <f>IFERROR(_xll.qlIndexFixing(ONIndex3M,I547,TRUE,_xll.ohTrigger(RecalcTrigger,Trigger3M)),NA())</f>
        <v>3.3809234064374749E-3</v>
      </c>
      <c r="O547" s="159">
        <f>IFERROR(_xll.qlIndexFixing(ONIndex6M,I547,TRUE,_xll.ohTrigger(RecalcTrigger,Trigger6M)),NA())</f>
        <v>4.3422082030009079E-3</v>
      </c>
    </row>
    <row r="548" spans="2:15" x14ac:dyDescent="0.2">
      <c r="B548" s="39" t="s">
        <v>42</v>
      </c>
      <c r="D548" s="42">
        <f>_xll.qlCalendarAdvance(Calendar,$D547,B548,"f",FALSE)</f>
        <v>43278</v>
      </c>
      <c r="E548" s="153">
        <f>_xll.qlInterestRateIndexValueDate(IndexON,D548)</f>
        <v>43279</v>
      </c>
      <c r="F548" s="168">
        <f>IFERROR(_xll.qlIndexFixing(IndexON,D548,TRUE,_xll.ohTrigger(RecalcTrigger,TriggerON)),NA())</f>
        <v>1.7916436432852123E-3</v>
      </c>
      <c r="H548" s="42">
        <f>_xll.qlCalendarAdvance(Calendar,$H547,B548,"f",FALSE)</f>
        <v>43278</v>
      </c>
      <c r="I548" s="153">
        <f>_xll.qlInterestRateIndexValueDate(Index1M,$H548)</f>
        <v>43280</v>
      </c>
      <c r="J548" s="158">
        <f>IFERROR(_xll.qlIndexFixing(Index1M,$H548,TRUE,_xll.ohTrigger(RecalcTrigger,Trigger1M)),NA())</f>
        <v>2.5083152377897155E-3</v>
      </c>
      <c r="K548" s="44">
        <f>IFERROR(_xll.qlIndexFixing(Index3M,H548,TRUE,_xll.ohTrigger(RecalcTrigger,Trigger3M)),NA())</f>
        <v>4.0652843096662204E-3</v>
      </c>
      <c r="L548" s="44">
        <f>IFERROR(_xll.qlIndexFixing(Index6M,$H548,TRUE,_xll.ohTrigger(RecalcTrigger,Trigger6M)),NA())</f>
        <v>5.670062339862272E-3</v>
      </c>
      <c r="M548" s="158">
        <f>IFERROR(_xll.qlIndexFixing(ONIndex1M,I548,TRUE,_xll.ohTrigger(RecalcTrigger,Trigger1M)),NA())</f>
        <v>2.3425933719245506E-3</v>
      </c>
      <c r="N548" s="44">
        <f>IFERROR(_xll.qlIndexFixing(ONIndex3M,I548,TRUE,_xll.ohTrigger(RecalcTrigger,Trigger3M)),NA())</f>
        <v>3.4688893393752807E-3</v>
      </c>
      <c r="O548" s="159">
        <f>IFERROR(_xll.qlIndexFixing(ONIndex6M,I548,TRUE,_xll.ohTrigger(RecalcTrigger,Trigger6M)),NA())</f>
        <v>4.4282728542466288E-3</v>
      </c>
    </row>
    <row r="549" spans="2:15" x14ac:dyDescent="0.2">
      <c r="B549" s="39" t="s">
        <v>42</v>
      </c>
      <c r="D549" s="42">
        <f>_xll.qlCalendarAdvance(Calendar,$D548,B549,"f",FALSE)</f>
        <v>43285</v>
      </c>
      <c r="E549" s="153">
        <f>_xll.qlInterestRateIndexValueDate(IndexON,D549)</f>
        <v>43286</v>
      </c>
      <c r="F549" s="168">
        <f>IFERROR(_xll.qlIndexFixing(IndexON,D549,TRUE,_xll.ohTrigger(RecalcTrigger,TriggerON)),NA())</f>
        <v>1.8723534503628514E-3</v>
      </c>
      <c r="H549" s="42">
        <f>_xll.qlCalendarAdvance(Calendar,$H548,B549,"f",FALSE)</f>
        <v>43285</v>
      </c>
      <c r="I549" s="153">
        <f>_xll.qlInterestRateIndexValueDate(Index1M,$H549)</f>
        <v>43287</v>
      </c>
      <c r="J549" s="158">
        <f>IFERROR(_xll.qlIndexFixing(Index1M,$H549,TRUE,_xll.ohTrigger(RecalcTrigger,Trigger1M)),NA())</f>
        <v>2.6017849974752632E-3</v>
      </c>
      <c r="K549" s="44">
        <f>IFERROR(_xll.qlIndexFixing(Index3M,H549,TRUE,_xll.ohTrigger(RecalcTrigger,Trigger3M)),NA())</f>
        <v>4.1878604912692907E-3</v>
      </c>
      <c r="L549" s="44">
        <f>IFERROR(_xll.qlIndexFixing(Index6M,$H549,TRUE,_xll.ohTrigger(RecalcTrigger,Trigger6M)),NA())</f>
        <v>5.7915361950099178E-3</v>
      </c>
      <c r="M549" s="158">
        <f>IFERROR(_xll.qlIndexFixing(ONIndex1M,I549,TRUE,_xll.ohTrigger(RecalcTrigger,Trigger1M)),NA())</f>
        <v>2.4433777520460609E-3</v>
      </c>
      <c r="N549" s="44">
        <f>IFERROR(_xll.qlIndexFixing(ONIndex3M,I549,TRUE,_xll.ohTrigger(RecalcTrigger,Trigger3M)),NA())</f>
        <v>3.5712808585586231E-3</v>
      </c>
      <c r="O549" s="159">
        <f>IFERROR(_xll.qlIndexFixing(ONIndex6M,I549,TRUE,_xll.ohTrigger(RecalcTrigger,Trigger6M)),NA())</f>
        <v>4.5286211715822589E-3</v>
      </c>
    </row>
    <row r="550" spans="2:15" x14ac:dyDescent="0.2">
      <c r="B550" s="39" t="s">
        <v>42</v>
      </c>
      <c r="D550" s="42">
        <f>_xll.qlCalendarAdvance(Calendar,$D549,B550,"f",FALSE)</f>
        <v>43292</v>
      </c>
      <c r="E550" s="153">
        <f>_xll.qlInterestRateIndexValueDate(IndexON,D550)</f>
        <v>43293</v>
      </c>
      <c r="F550" s="168">
        <f>IFERROR(_xll.qlIndexFixing(IndexON,D550,TRUE,_xll.ohTrigger(RecalcTrigger,TriggerON)),NA())</f>
        <v>1.9528047976269391E-3</v>
      </c>
      <c r="H550" s="42">
        <f>_xll.qlCalendarAdvance(Calendar,$H549,B550,"f",FALSE)</f>
        <v>43292</v>
      </c>
      <c r="I550" s="153">
        <f>_xll.qlInterestRateIndexValueDate(Index1M,$H550)</f>
        <v>43294</v>
      </c>
      <c r="J550" s="158">
        <f>IFERROR(_xll.qlIndexFixing(Index1M,$H550,TRUE,_xll.ohTrigger(RecalcTrigger,Trigger1M)),NA())</f>
        <v>2.702364802883475E-3</v>
      </c>
      <c r="K550" s="44">
        <f>IFERROR(_xll.qlIndexFixing(Index3M,H550,TRUE,_xll.ohTrigger(RecalcTrigger,Trigger3M)),NA())</f>
        <v>4.2885694640559559E-3</v>
      </c>
      <c r="L550" s="44">
        <f>IFERROR(_xll.qlIndexFixing(Index6M,$H550,TRUE,_xll.ohTrigger(RecalcTrigger,Trigger6M)),NA())</f>
        <v>5.8915071653918641E-3</v>
      </c>
      <c r="M550" s="158">
        <f>IFERROR(_xll.qlIndexFixing(ONIndex1M,I550,TRUE,_xll.ohTrigger(RecalcTrigger,Trigger1M)),NA())</f>
        <v>2.544073932879698E-3</v>
      </c>
      <c r="N550" s="44">
        <f>IFERROR(_xll.qlIndexFixing(ONIndex3M,I550,TRUE,_xll.ohTrigger(RecalcTrigger,Trigger3M)),NA())</f>
        <v>3.6734188669296231E-3</v>
      </c>
      <c r="O550" s="159">
        <f>IFERROR(_xll.qlIndexFixing(ONIndex6M,I550,TRUE,_xll.ohTrigger(RecalcTrigger,Trigger6M)),NA())</f>
        <v>4.628904396426492E-3</v>
      </c>
    </row>
    <row r="551" spans="2:15" x14ac:dyDescent="0.2">
      <c r="B551" s="39" t="s">
        <v>42</v>
      </c>
      <c r="D551" s="42">
        <f>_xll.qlCalendarAdvance(Calendar,$D550,B551,"f",FALSE)</f>
        <v>43299</v>
      </c>
      <c r="E551" s="153">
        <f>_xll.qlInterestRateIndexValueDate(IndexON,D551)</f>
        <v>43300</v>
      </c>
      <c r="F551" s="168">
        <f>IFERROR(_xll.qlIndexFixing(IndexON,D551,TRUE,_xll.ohTrigger(RecalcTrigger,TriggerON)),NA())</f>
        <v>2.0329976851574116E-3</v>
      </c>
      <c r="H551" s="42">
        <f>_xll.qlCalendarAdvance(Calendar,$H550,B551,"f",FALSE)</f>
        <v>43299</v>
      </c>
      <c r="I551" s="153">
        <f>_xll.qlInterestRateIndexValueDate(Index1M,$H551)</f>
        <v>43301</v>
      </c>
      <c r="J551" s="158">
        <f>IFERROR(_xll.qlIndexFixing(Index1M,$H551,TRUE,_xll.ohTrigger(RecalcTrigger,Trigger1M)),NA())</f>
        <v>2.8028572309862954E-3</v>
      </c>
      <c r="K551" s="44">
        <f>IFERROR(_xll.qlIndexFixing(Index3M,H551,TRUE,_xll.ohTrigger(RecalcTrigger,Trigger3M)),NA())</f>
        <v>4.3890272543278342E-3</v>
      </c>
      <c r="L551" s="44">
        <f>IFERROR(_xll.qlIndexFixing(Index6M,$H551,TRUE,_xll.ohTrigger(RecalcTrigger,Trigger6M)),NA())</f>
        <v>5.9915006584070826E-3</v>
      </c>
      <c r="M551" s="158">
        <f>IFERROR(_xll.qlIndexFixing(ONIndex1M,I551,TRUE,_xll.ohTrigger(RecalcTrigger,Trigger1M)),NA())</f>
        <v>2.6446819141856537E-3</v>
      </c>
      <c r="N551" s="44">
        <f>IFERROR(_xll.qlIndexFixing(ONIndex3M,I551,TRUE,_xll.ohTrigger(RecalcTrigger,Trigger3M)),NA())</f>
        <v>3.7753033642484723E-3</v>
      </c>
      <c r="O551" s="159">
        <f>IFERROR(_xll.qlIndexFixing(ONIndex6M,I551,TRUE,_xll.ohTrigger(RecalcTrigger,Trigger6M)),NA())</f>
        <v>4.7291225290990724E-3</v>
      </c>
    </row>
    <row r="552" spans="2:15" x14ac:dyDescent="0.2">
      <c r="B552" s="39" t="s">
        <v>42</v>
      </c>
      <c r="D552" s="42">
        <f>_xll.qlCalendarAdvance(Calendar,$D551,B552,"f",FALSE)</f>
        <v>43306</v>
      </c>
      <c r="E552" s="153">
        <f>_xll.qlInterestRateIndexValueDate(IndexON,D552)</f>
        <v>43307</v>
      </c>
      <c r="F552" s="168">
        <f>IFERROR(_xll.qlIndexFixing(IndexON,D552,TRUE,_xll.ohTrigger(RecalcTrigger,TriggerON)),NA())</f>
        <v>2.1129321126345246E-3</v>
      </c>
      <c r="H552" s="42">
        <f>_xll.qlCalendarAdvance(Calendar,$H551,B552,"f",FALSE)</f>
        <v>43306</v>
      </c>
      <c r="I552" s="153">
        <f>_xll.qlInterestRateIndexValueDate(Index1M,$H552)</f>
        <v>43308</v>
      </c>
      <c r="J552" s="158">
        <f>IFERROR(_xll.qlIndexFixing(Index1M,$H552,TRUE,_xll.ohTrigger(RecalcTrigger,Trigger1M)),NA())</f>
        <v>2.9032622794965225E-3</v>
      </c>
      <c r="K552" s="44">
        <f>IFERROR(_xll.qlIndexFixing(Index3M,H552,TRUE,_xll.ohTrigger(RecalcTrigger,Trigger3M)),NA())</f>
        <v>4.4892338422029563E-3</v>
      </c>
      <c r="L552" s="44">
        <f>IFERROR(_xll.qlIndexFixing(Index6M,$H552,TRUE,_xll.ohTrigger(RecalcTrigger,Trigger6M)),NA())</f>
        <v>6.0915304646739499E-3</v>
      </c>
      <c r="M552" s="158">
        <f>IFERROR(_xll.qlIndexFixing(ONIndex1M,I552,TRUE,_xll.ohTrigger(RecalcTrigger,Trigger1M)),NA())</f>
        <v>2.7452016961238002E-3</v>
      </c>
      <c r="N552" s="44">
        <f>IFERROR(_xll.qlIndexFixing(ONIndex3M,I552,TRUE,_xll.ohTrigger(RecalcTrigger,Trigger3M)),NA())</f>
        <v>3.8769343504352349E-3</v>
      </c>
      <c r="O552" s="159">
        <f>IFERROR(_xll.qlIndexFixing(ONIndex6M,I552,TRUE,_xll.ohTrigger(RecalcTrigger,Trigger6M)),NA())</f>
        <v>4.8292755692802558E-3</v>
      </c>
    </row>
    <row r="553" spans="2:15" x14ac:dyDescent="0.2">
      <c r="B553" s="39" t="s">
        <v>42</v>
      </c>
      <c r="D553" s="42">
        <f>_xll.qlCalendarAdvance(Calendar,$D552,B553,"f",FALSE)</f>
        <v>43313</v>
      </c>
      <c r="E553" s="153">
        <f>_xll.qlInterestRateIndexValueDate(IndexON,D553)</f>
        <v>43314</v>
      </c>
      <c r="F553" s="168">
        <f>IFERROR(_xll.qlIndexFixing(IndexON,D553,TRUE,_xll.ohTrigger(RecalcTrigger,TriggerON)),NA())</f>
        <v>2.192608079898406E-3</v>
      </c>
      <c r="H553" s="42">
        <f>_xll.qlCalendarAdvance(Calendar,$H552,B553,"f",FALSE)</f>
        <v>43313</v>
      </c>
      <c r="I553" s="153">
        <f>_xll.qlInterestRateIndexValueDate(Index1M,$H553)</f>
        <v>43315</v>
      </c>
      <c r="J553" s="158">
        <f>IFERROR(_xll.qlIndexFixing(Index1M,$H553,TRUE,_xll.ohTrigger(RecalcTrigger,Trigger1M)),NA())</f>
        <v>3.0035799461346885E-3</v>
      </c>
      <c r="K553" s="44">
        <f>IFERROR(_xll.qlIndexFixing(Index3M,H553,TRUE,_xll.ohTrigger(RecalcTrigger,Trigger3M)),NA())</f>
        <v>4.5891892078503771E-3</v>
      </c>
      <c r="L553" s="44">
        <f>IFERROR(_xll.qlIndexFixing(Index6M,$H553,TRUE,_xll.ohTrigger(RecalcTrigger,Trigger6M)),NA())</f>
        <v>6.1916103776375542E-3</v>
      </c>
      <c r="M553" s="158">
        <f>IFERROR(_xll.qlIndexFixing(ONIndex1M,I553,TRUE,_xll.ohTrigger(RecalcTrigger,Trigger1M)),NA())</f>
        <v>2.8456332784543292E-3</v>
      </c>
      <c r="N553" s="44">
        <f>IFERROR(_xll.qlIndexFixing(ONIndex3M,I553,TRUE,_xll.ohTrigger(RecalcTrigger,Trigger3M)),NA())</f>
        <v>3.9783118250902305E-3</v>
      </c>
      <c r="O553" s="159">
        <f>IFERROR(_xll.qlIndexFixing(ONIndex6M,I553,TRUE,_xll.ohTrigger(RecalcTrigger,Trigger6M)),NA())</f>
        <v>4.9293635172098504E-3</v>
      </c>
    </row>
    <row r="554" spans="2:15" x14ac:dyDescent="0.2">
      <c r="B554" s="39" t="s">
        <v>42</v>
      </c>
      <c r="D554" s="42">
        <f>_xll.qlCalendarAdvance(Calendar,$D553,B554,"f",FALSE)</f>
        <v>43320</v>
      </c>
      <c r="E554" s="153">
        <f>_xll.qlInterestRateIndexValueDate(IndexON,D554)</f>
        <v>43321</v>
      </c>
      <c r="F554" s="168">
        <f>IFERROR(_xll.qlIndexFixing(IndexON,D554,TRUE,_xll.ohTrigger(RecalcTrigger,TriggerON)),NA())</f>
        <v>2.2720255868691197E-3</v>
      </c>
      <c r="H554" s="42">
        <f>_xll.qlCalendarAdvance(Calendar,$H553,B554,"f",FALSE)</f>
        <v>43320</v>
      </c>
      <c r="I554" s="153">
        <f>_xll.qlInterestRateIndexValueDate(Index1M,$H554)</f>
        <v>43322</v>
      </c>
      <c r="J554" s="158">
        <f>IFERROR(_xll.qlIndexFixing(Index1M,$H554,TRUE,_xll.ohTrigger(RecalcTrigger,Trigger1M)),NA())</f>
        <v>3.1038102286239056E-3</v>
      </c>
      <c r="K554" s="44">
        <f>IFERROR(_xll.qlIndexFixing(Index3M,H554,TRUE,_xll.ohTrigger(RecalcTrigger,Trigger3M)),NA())</f>
        <v>4.6888933314842207E-3</v>
      </c>
      <c r="L554" s="44">
        <f>IFERROR(_xll.qlIndexFixing(Index6M,$H554,TRUE,_xll.ohTrigger(RecalcTrigger,Trigger6M)),NA())</f>
        <v>6.2917541935753147E-3</v>
      </c>
      <c r="M554" s="158">
        <f>IFERROR(_xll.qlIndexFixing(ONIndex1M,I554,TRUE,_xll.ohTrigger(RecalcTrigger,Trigger1M)),NA())</f>
        <v>2.9459766610973048E-3</v>
      </c>
      <c r="N554" s="44">
        <f>IFERROR(_xll.qlIndexFixing(ONIndex3M,I554,TRUE,_xll.ohTrigger(RecalcTrigger,Trigger3M)),NA())</f>
        <v>4.079435788133523E-3</v>
      </c>
      <c r="O554" s="159">
        <f>IFERROR(_xll.qlIndexFixing(ONIndex6M,I554,TRUE,_xll.ohTrigger(RecalcTrigger,Trigger6M)),NA())</f>
        <v>5.0293863726480481E-3</v>
      </c>
    </row>
    <row r="555" spans="2:15" x14ac:dyDescent="0.2">
      <c r="B555" s="39" t="s">
        <v>42</v>
      </c>
      <c r="D555" s="42">
        <f>_xll.qlCalendarAdvance(Calendar,$D554,B555,"f",FALSE)</f>
        <v>43327</v>
      </c>
      <c r="E555" s="153">
        <f>_xll.qlInterestRateIndexValueDate(IndexON,D555)</f>
        <v>43328</v>
      </c>
      <c r="F555" s="168">
        <f>IFERROR(_xll.qlIndexFixing(IndexON,D555,TRUE,_xll.ohTrigger(RecalcTrigger,TriggerON)),NA())</f>
        <v>2.3511846332269215E-3</v>
      </c>
      <c r="H555" s="42">
        <f>_xll.qlCalendarAdvance(Calendar,$H554,B555,"f",FALSE)</f>
        <v>43327</v>
      </c>
      <c r="I555" s="153">
        <f>_xll.qlInterestRateIndexValueDate(Index1M,$H555)</f>
        <v>43329</v>
      </c>
      <c r="J555" s="158">
        <f>IFERROR(_xll.qlIndexFixing(Index1M,$H555,TRUE,_xll.ohTrigger(RecalcTrigger,Trigger1M)),NA())</f>
        <v>3.2039531246872851E-3</v>
      </c>
      <c r="K555" s="44">
        <f>IFERROR(_xll.qlIndexFixing(Index3M,H555,TRUE,_xll.ohTrigger(RecalcTrigger,Trigger3M)),NA())</f>
        <v>4.788346193370486E-3</v>
      </c>
      <c r="L555" s="44">
        <f>IFERROR(_xll.qlIndexFixing(Index6M,$H555,TRUE,_xll.ohTrigger(RecalcTrigger,Trigger6M)),NA())</f>
        <v>6.3919757115987056E-3</v>
      </c>
      <c r="M555" s="158">
        <f>IFERROR(_xll.qlIndexFixing(ONIndex1M,I555,TRUE,_xll.ohTrigger(RecalcTrigger,Trigger1M)),NA())</f>
        <v>3.0462318439727909E-3</v>
      </c>
      <c r="N555" s="44">
        <f>IFERROR(_xll.qlIndexFixing(ONIndex3M,I555,TRUE,_xll.ohTrigger(RecalcTrigger,Trigger3M)),NA())</f>
        <v>4.1803062392453683E-3</v>
      </c>
      <c r="O555" s="159">
        <f>IFERROR(_xll.qlIndexFixing(ONIndex6M,I555,TRUE,_xll.ohTrigger(RecalcTrigger,Trigger6M)),NA())</f>
        <v>5.1293441355149128E-3</v>
      </c>
    </row>
    <row r="556" spans="2:15" x14ac:dyDescent="0.2">
      <c r="B556" s="39" t="s">
        <v>42</v>
      </c>
      <c r="D556" s="42">
        <f>_xll.qlCalendarAdvance(Calendar,$D555,B556,"f",FALSE)</f>
        <v>43334</v>
      </c>
      <c r="E556" s="153">
        <f>_xll.qlInterestRateIndexValueDate(IndexON,D556)</f>
        <v>43335</v>
      </c>
      <c r="F556" s="168">
        <f>IFERROR(_xll.qlIndexFixing(IndexON,D556,TRUE,_xll.ohTrigger(RecalcTrigger,TriggerON)),NA())</f>
        <v>2.4300852189718114E-3</v>
      </c>
      <c r="H556" s="42">
        <f>_xll.qlCalendarAdvance(Calendar,$H555,B556,"f",FALSE)</f>
        <v>43334</v>
      </c>
      <c r="I556" s="153">
        <f>_xll.qlInterestRateIndexValueDate(Index1M,$H556)</f>
        <v>43336</v>
      </c>
      <c r="J556" s="158">
        <f>IFERROR(_xll.qlIndexFixing(Index1M,$H556,TRUE,_xll.ohTrigger(RecalcTrigger,Trigger1M)),NA())</f>
        <v>3.3040086320453603E-3</v>
      </c>
      <c r="K556" s="44">
        <f>IFERROR(_xll.qlIndexFixing(Index3M,H556,TRUE,_xll.ohTrigger(RecalcTrigger,Trigger3M)),NA())</f>
        <v>4.887547773824494E-3</v>
      </c>
      <c r="L556" s="44">
        <f>IFERROR(_xll.qlIndexFixing(Index6M,$H556,TRUE,_xll.ohTrigger(RecalcTrigger,Trigger6M)),NA())</f>
        <v>6.4922887336593092E-3</v>
      </c>
      <c r="M556" s="158">
        <f>IFERROR(_xll.qlIndexFixing(ONIndex1M,I556,TRUE,_xll.ohTrigger(RecalcTrigger,Trigger1M)),NA())</f>
        <v>3.1463988270807874E-3</v>
      </c>
      <c r="N556" s="44">
        <f>IFERROR(_xll.qlIndexFixing(ONIndex3M,I556,TRUE,_xll.ohTrigger(RecalcTrigger,Trigger3M)),NA())</f>
        <v>4.2809231785057023E-3</v>
      </c>
      <c r="O556" s="159">
        <f>IFERROR(_xll.qlIndexFixing(ONIndex6M,I556,TRUE,_xll.ohTrigger(RecalcTrigger,Trigger6M)),NA())</f>
        <v>5.2292368058104444E-3</v>
      </c>
    </row>
    <row r="557" spans="2:15" x14ac:dyDescent="0.2">
      <c r="B557" s="39" t="s">
        <v>42</v>
      </c>
      <c r="D557" s="42">
        <f>_xll.qlCalendarAdvance(Calendar,$D556,B557,"f",FALSE)</f>
        <v>43341</v>
      </c>
      <c r="E557" s="153">
        <f>_xll.qlInterestRateIndexValueDate(IndexON,D557)</f>
        <v>43342</v>
      </c>
      <c r="F557" s="168">
        <f>IFERROR(_xll.qlIndexFixing(IndexON,D557,TRUE,_xll.ohTrigger(RecalcTrigger,TriggerON)),NA())</f>
        <v>2.5087273437041091E-3</v>
      </c>
      <c r="H557" s="42">
        <f>_xll.qlCalendarAdvance(Calendar,$H556,B557,"f",FALSE)</f>
        <v>43341</v>
      </c>
      <c r="I557" s="153">
        <f>_xll.qlInterestRateIndexValueDate(Index1M,$H557)</f>
        <v>43343</v>
      </c>
      <c r="J557" s="158">
        <f>IFERROR(_xll.qlIndexFixing(Index1M,$H557,TRUE,_xll.ohTrigger(RecalcTrigger,Trigger1M)),NA())</f>
        <v>3.3825279799715169E-3</v>
      </c>
      <c r="K557" s="44">
        <f>IFERROR(_xll.qlIndexFixing(Index3M,H557,TRUE,_xll.ohTrigger(RecalcTrigger,Trigger3M)),NA())</f>
        <v>4.9653327019008016E-3</v>
      </c>
      <c r="L557" s="44">
        <f>IFERROR(_xll.qlIndexFixing(Index6M,$H557,TRUE,_xll.ohTrigger(RecalcTrigger,Trigger6M)),NA())</f>
        <v>6.5636329614600234E-3</v>
      </c>
      <c r="M557" s="158">
        <f>IFERROR(_xll.qlIndexFixing(ONIndex1M,I557,TRUE,_xll.ohTrigger(RecalcTrigger,Trigger1M)),NA())</f>
        <v>3.2464776103413584E-3</v>
      </c>
      <c r="N557" s="44">
        <f>IFERROR(_xll.qlIndexFixing(ONIndex3M,I557,TRUE,_xll.ohTrigger(RecalcTrigger,Trigger3M)),NA())</f>
        <v>4.3812866052750365E-3</v>
      </c>
      <c r="O557" s="159">
        <f>IFERROR(_xll.qlIndexFixing(ONIndex6M,I557,TRUE,_xll.ohTrigger(RecalcTrigger,Trigger6M)),NA())</f>
        <v>5.3290643834547069E-3</v>
      </c>
    </row>
    <row r="558" spans="2:15" x14ac:dyDescent="0.2">
      <c r="B558" s="39" t="s">
        <v>42</v>
      </c>
      <c r="D558" s="42">
        <f>_xll.qlCalendarAdvance(Calendar,$D557,B558,"f",FALSE)</f>
        <v>43348</v>
      </c>
      <c r="E558" s="153">
        <f>_xll.qlInterestRateIndexValueDate(IndexON,D558)</f>
        <v>43349</v>
      </c>
      <c r="F558" s="168">
        <f>IFERROR(_xll.qlIndexFixing(IndexON,D558,TRUE,_xll.ohTrigger(RecalcTrigger,TriggerON)),NA())</f>
        <v>2.5871110075037507E-3</v>
      </c>
      <c r="H558" s="42">
        <f>_xll.qlCalendarAdvance(Calendar,$H557,B558,"f",FALSE)</f>
        <v>43348</v>
      </c>
      <c r="I558" s="153">
        <f>_xll.qlInterestRateIndexValueDate(Index1M,$H558)</f>
        <v>43350</v>
      </c>
      <c r="J558" s="158">
        <f>IFERROR(_xll.qlIndexFixing(Index1M,$H558,TRUE,_xll.ohTrigger(RecalcTrigger,Trigger1M)),NA())</f>
        <v>3.5038574715741443E-3</v>
      </c>
      <c r="K558" s="44">
        <f>IFERROR(_xll.qlIndexFixing(Index3M,H558,TRUE,_xll.ohTrigger(RecalcTrigger,Trigger3M)),NA())</f>
        <v>5.0640828529786384E-3</v>
      </c>
      <c r="L558" s="44">
        <f>IFERROR(_xll.qlIndexFixing(Index6M,$H558,TRUE,_xll.ohTrigger(RecalcTrigger,Trigger6M)),NA())</f>
        <v>6.6641015657208256E-3</v>
      </c>
      <c r="M558" s="158">
        <f>IFERROR(_xll.qlIndexFixing(ONIndex1M,I558,TRUE,_xll.ohTrigger(RecalcTrigger,Trigger1M)),NA())</f>
        <v>3.3464681936745677E-3</v>
      </c>
      <c r="N558" s="44">
        <f>IFERROR(_xll.qlIndexFixing(ONIndex3M,I558,TRUE,_xll.ohTrigger(RecalcTrigger,Trigger3M)),NA())</f>
        <v>4.4813965197132433E-3</v>
      </c>
      <c r="O558" s="159">
        <f>IFERROR(_xll.qlIndexFixing(ONIndex6M,I558,TRUE,_xll.ohTrigger(RecalcTrigger,Trigger6M)),NA())</f>
        <v>5.4288268683677643E-3</v>
      </c>
    </row>
    <row r="559" spans="2:15" x14ac:dyDescent="0.2">
      <c r="B559" s="39" t="s">
        <v>42</v>
      </c>
      <c r="D559" s="42">
        <f>_xll.qlCalendarAdvance(Calendar,$D558,B559,"f",FALSE)</f>
        <v>43355</v>
      </c>
      <c r="E559" s="153">
        <f>_xll.qlInterestRateIndexValueDate(IndexON,D559)</f>
        <v>43356</v>
      </c>
      <c r="F559" s="168">
        <f>IFERROR(_xll.qlIndexFixing(IndexON,D559,TRUE,_xll.ohTrigger(RecalcTrigger,TriggerON)),NA())</f>
        <v>2.6652362101309279E-3</v>
      </c>
      <c r="H559" s="42">
        <f>_xll.qlCalendarAdvance(Calendar,$H558,B559,"f",FALSE)</f>
        <v>43355</v>
      </c>
      <c r="I559" s="153">
        <f>_xll.qlInterestRateIndexValueDate(Index1M,$H559)</f>
        <v>43357</v>
      </c>
      <c r="J559" s="158">
        <f>IFERROR(_xll.qlIndexFixing(Index1M,$H559,TRUE,_xll.ohTrigger(RecalcTrigger,Trigger1M)),NA())</f>
        <v>3.6036507991962338E-3</v>
      </c>
      <c r="K559" s="44">
        <f>IFERROR(_xll.qlIndexFixing(Index3M,H559,TRUE,_xll.ohTrigger(RecalcTrigger,Trigger3M)),NA())</f>
        <v>5.1626089909828886E-3</v>
      </c>
      <c r="L559" s="44">
        <f>IFERROR(_xll.qlIndexFixing(Index6M,$H559,TRUE,_xll.ohTrigger(RecalcTrigger,Trigger6M)),NA())</f>
        <v>6.7646991790670311E-3</v>
      </c>
      <c r="M559" s="158">
        <f>IFERROR(_xll.qlIndexFixing(ONIndex1M,I559,TRUE,_xll.ohTrigger(RecalcTrigger,Trigger1M)),NA())</f>
        <v>3.4463705769205433E-3</v>
      </c>
      <c r="N559" s="44">
        <f>IFERROR(_xll.qlIndexFixing(ONIndex3M,I559,TRUE,_xll.ohTrigger(RecalcTrigger,Trigger3M)),NA())</f>
        <v>4.58125292126077E-3</v>
      </c>
      <c r="O559" s="159">
        <f>IFERROR(_xll.qlIndexFixing(ONIndex6M,I559,TRUE,_xll.ohTrigger(RecalcTrigger,Trigger6M)),NA())</f>
        <v>5.5285242606295526E-3</v>
      </c>
    </row>
    <row r="560" spans="2:15" x14ac:dyDescent="0.2">
      <c r="B560" s="39" t="s">
        <v>42</v>
      </c>
      <c r="D560" s="42">
        <f>_xll.qlCalendarAdvance(Calendar,$D559,B560,"f",FALSE)</f>
        <v>43362</v>
      </c>
      <c r="E560" s="153">
        <f>_xll.qlInterestRateIndexValueDate(IndexON,D560)</f>
        <v>43363</v>
      </c>
      <c r="F560" s="168">
        <f>IFERROR(_xll.qlIndexFixing(IndexON,D560,TRUE,_xll.ohTrigger(RecalcTrigger,TriggerON)),NA())</f>
        <v>2.7431029512658966E-3</v>
      </c>
      <c r="H560" s="42">
        <f>_xll.qlCalendarAdvance(Calendar,$H559,B560,"f",FALSE)</f>
        <v>43362</v>
      </c>
      <c r="I560" s="153">
        <f>_xll.qlInterestRateIndexValueDate(Index1M,$H560)</f>
        <v>43364</v>
      </c>
      <c r="J560" s="158">
        <f>IFERROR(_xll.qlIndexFixing(Index1M,$H560,TRUE,_xll.ohTrigger(RecalcTrigger,Trigger1M)),NA())</f>
        <v>3.7033567290364082E-3</v>
      </c>
      <c r="K560" s="44">
        <f>IFERROR(_xll.qlIndexFixing(Index3M,H560,TRUE,_xll.ohTrigger(RecalcTrigger,Trigger3M)),NA())</f>
        <v>5.2609573476256393E-3</v>
      </c>
      <c r="L560" s="44">
        <f>IFERROR(_xll.qlIndexFixing(Index6M,$H560,TRUE,_xll.ohTrigger(RecalcTrigger,Trigger6M)),NA())</f>
        <v>6.8654399173942744E-3</v>
      </c>
      <c r="M560" s="158">
        <f>IFERROR(_xll.qlIndexFixing(ONIndex1M,I560,TRUE,_xll.ohTrigger(RecalcTrigger,Trigger1M)),NA())</f>
        <v>3.5461847602391572E-3</v>
      </c>
      <c r="N560" s="44">
        <f>IFERROR(_xll.qlIndexFixing(ONIndex3M,I560,TRUE,_xll.ohTrigger(RecalcTrigger,Trigger3M)),NA())</f>
        <v>4.6808558099975528E-3</v>
      </c>
      <c r="O560" s="159">
        <f>IFERROR(_xll.qlIndexFixing(ONIndex6M,I560,TRUE,_xll.ohTrigger(RecalcTrigger,Trigger6M)),NA())</f>
        <v>5.6281565601601358E-3</v>
      </c>
    </row>
    <row r="561" spans="2:15" x14ac:dyDescent="0.2">
      <c r="B561" s="39" t="s">
        <v>42</v>
      </c>
      <c r="D561" s="42">
        <f>_xll.qlCalendarAdvance(Calendar,$D560,B561,"f",FALSE)</f>
        <v>43369</v>
      </c>
      <c r="E561" s="153">
        <f>_xll.qlInterestRateIndexValueDate(IndexON,D561)</f>
        <v>43370</v>
      </c>
      <c r="F561" s="168">
        <f>IFERROR(_xll.qlIndexFixing(IndexON,D561,TRUE,_xll.ohTrigger(RecalcTrigger,TriggerON)),NA())</f>
        <v>2.8207112309885929E-3</v>
      </c>
      <c r="H561" s="42">
        <f>_xll.qlCalendarAdvance(Calendar,$H560,B561,"f",FALSE)</f>
        <v>43369</v>
      </c>
      <c r="I561" s="153">
        <f>_xll.qlInterestRateIndexValueDate(Index1M,$H561)</f>
        <v>43371</v>
      </c>
      <c r="J561" s="158">
        <f>IFERROR(_xll.qlIndexFixing(Index1M,$H561,TRUE,_xll.ohTrigger(RecalcTrigger,Trigger1M)),NA())</f>
        <v>3.8172302071356771E-3</v>
      </c>
      <c r="K561" s="44">
        <f>IFERROR(_xll.qlIndexFixing(Index3M,H561,TRUE,_xll.ohTrigger(RecalcTrigger,Trigger3M)),NA())</f>
        <v>5.3591747740847715E-3</v>
      </c>
      <c r="L561" s="44">
        <f>IFERROR(_xll.qlIndexFixing(Index6M,$H561,TRUE,_xll.ohTrigger(RecalcTrigger,Trigger6M)),NA())</f>
        <v>6.9736775015032592E-3</v>
      </c>
      <c r="M561" s="158">
        <f>IFERROR(_xll.qlIndexFixing(ONIndex1M,I561,TRUE,_xll.ohTrigger(RecalcTrigger,Trigger1M)),NA())</f>
        <v>3.6459107431507931E-3</v>
      </c>
      <c r="N561" s="44">
        <f>IFERROR(_xll.qlIndexFixing(ONIndex3M,I561,TRUE,_xll.ohTrigger(RecalcTrigger,Trigger3M)),NA())</f>
        <v>4.7802051855239114E-3</v>
      </c>
      <c r="O561" s="159">
        <f>IFERROR(_xll.qlIndexFixing(ONIndex6M,I561,TRUE,_xll.ohTrigger(RecalcTrigger,Trigger6M)),NA())</f>
        <v>5.7277237667996417E-3</v>
      </c>
    </row>
    <row r="562" spans="2:15" x14ac:dyDescent="0.2">
      <c r="B562" s="39" t="s">
        <v>42</v>
      </c>
      <c r="D562" s="42">
        <f>_xll.qlCalendarAdvance(Calendar,$D561,B562,"f",FALSE)</f>
        <v>43376</v>
      </c>
      <c r="E562" s="153">
        <f>_xll.qlInterestRateIndexValueDate(IndexON,D562)</f>
        <v>43377</v>
      </c>
      <c r="F562" s="168">
        <f>IFERROR(_xll.qlIndexFixing(IndexON,D562,TRUE,_xll.ohTrigger(RecalcTrigger,TriggerON)),NA())</f>
        <v>2.8980610489792724E-3</v>
      </c>
      <c r="H562" s="42">
        <f>_xll.qlCalendarAdvance(Calendar,$H561,B562,"f",FALSE)</f>
        <v>43376</v>
      </c>
      <c r="I562" s="153">
        <f>_xll.qlInterestRateIndexValueDate(Index1M,$H562)</f>
        <v>43378</v>
      </c>
      <c r="J562" s="158">
        <f>IFERROR(_xll.qlIndexFixing(Index1M,$H562,TRUE,_xll.ohTrigger(RecalcTrigger,Trigger1M)),NA())</f>
        <v>3.9025063863150312E-3</v>
      </c>
      <c r="K562" s="44">
        <f>IFERROR(_xll.qlIndexFixing(Index3M,H562,TRUE,_xll.ohTrigger(RecalcTrigger,Trigger3M)),NA())</f>
        <v>5.4784245064460127E-3</v>
      </c>
      <c r="L562" s="44">
        <f>IFERROR(_xll.qlIndexFixing(Index6M,$H562,TRUE,_xll.ohTrigger(RecalcTrigger,Trigger6M)),NA())</f>
        <v>7.0747674661696906E-3</v>
      </c>
      <c r="M562" s="158">
        <f>IFERROR(_xll.qlIndexFixing(ONIndex1M,I562,TRUE,_xll.ohTrigger(RecalcTrigger,Trigger1M)),NA())</f>
        <v>3.7455485260551313E-3</v>
      </c>
      <c r="N562" s="44">
        <f>IFERROR(_xll.qlIndexFixing(ONIndex3M,I562,TRUE,_xll.ohTrigger(RecalcTrigger,Trigger3M)),NA())</f>
        <v>4.8793010478398458E-3</v>
      </c>
      <c r="O562" s="159">
        <f>IFERROR(_xll.qlIndexFixing(ONIndex6M,I562,TRUE,_xll.ohTrigger(RecalcTrigger,Trigger6M)),NA())</f>
        <v>5.8272258805480703E-3</v>
      </c>
    </row>
    <row r="563" spans="2:15" x14ac:dyDescent="0.2">
      <c r="B563" s="39" t="s">
        <v>42</v>
      </c>
      <c r="D563" s="42">
        <f>_xll.qlCalendarAdvance(Calendar,$D562,B563,"f",FALSE)</f>
        <v>43383</v>
      </c>
      <c r="E563" s="153">
        <f>_xll.qlInterestRateIndexValueDate(IndexON,D563)</f>
        <v>43384</v>
      </c>
      <c r="F563" s="168">
        <f>IFERROR(_xll.qlIndexFixing(IndexON,D563,TRUE,_xll.ohTrigger(RecalcTrigger,TriggerON)),NA())</f>
        <v>2.9751524049981271E-3</v>
      </c>
      <c r="H563" s="42">
        <f>_xll.qlCalendarAdvance(Calendar,$H562,B563,"f",FALSE)</f>
        <v>43383</v>
      </c>
      <c r="I563" s="153">
        <f>_xll.qlInterestRateIndexValueDate(Index1M,$H563)</f>
        <v>43385</v>
      </c>
      <c r="J563" s="158">
        <f>IFERROR(_xll.qlIndexFixing(Index1M,$H563,TRUE,_xll.ohTrigger(RecalcTrigger,Trigger1M)),NA())</f>
        <v>4.0019501092280673E-3</v>
      </c>
      <c r="K563" s="44">
        <f>IFERROR(_xll.qlIndexFixing(Index3M,H563,TRUE,_xll.ohTrigger(RecalcTrigger,Trigger3M)),NA())</f>
        <v>5.5765547579357559E-3</v>
      </c>
      <c r="L563" s="44">
        <f>IFERROR(_xll.qlIndexFixing(Index6M,$H563,TRUE,_xll.ohTrigger(RecalcTrigger,Trigger6M)),NA())</f>
        <v>7.1760436082621256E-3</v>
      </c>
      <c r="M563" s="158">
        <f>IFERROR(_xll.qlIndexFixing(ONIndex1M,I563,TRUE,_xll.ohTrigger(RecalcTrigger,Trigger1M)),NA())</f>
        <v>3.8450981085524916E-3</v>
      </c>
      <c r="N563" s="44">
        <f>IFERROR(_xll.qlIndexFixing(ONIndex3M,I563,TRUE,_xll.ohTrigger(RecalcTrigger,Trigger3M)),NA())</f>
        <v>4.9781433966256117E-3</v>
      </c>
      <c r="O563" s="159">
        <f>IFERROR(_xll.qlIndexFixing(ONIndex6M,I563,TRUE,_xll.ohTrigger(RecalcTrigger,Trigger6M)),NA())</f>
        <v>5.9266629012455496E-3</v>
      </c>
    </row>
    <row r="564" spans="2:15" x14ac:dyDescent="0.2">
      <c r="B564" s="39" t="s">
        <v>42</v>
      </c>
      <c r="D564" s="42">
        <f>_xll.qlCalendarAdvance(Calendar,$D563,B564,"f",FALSE)</f>
        <v>43390</v>
      </c>
      <c r="E564" s="153">
        <f>_xll.qlInterestRateIndexValueDate(IndexON,D564)</f>
        <v>43391</v>
      </c>
      <c r="F564" s="168">
        <f>IFERROR(_xll.qlIndexFixing(IndexON,D564,TRUE,_xll.ohTrigger(RecalcTrigger,TriggerON)),NA())</f>
        <v>3.0519852990451568E-3</v>
      </c>
      <c r="H564" s="42">
        <f>_xll.qlCalendarAdvance(Calendar,$H563,B564,"f",FALSE)</f>
        <v>43390</v>
      </c>
      <c r="I564" s="153">
        <f>_xll.qlInterestRateIndexValueDate(Index1M,$H564)</f>
        <v>43392</v>
      </c>
      <c r="J564" s="158">
        <f>IFERROR(_xll.qlIndexFixing(Index1M,$H564,TRUE,_xll.ohTrigger(RecalcTrigger,Trigger1M)),NA())</f>
        <v>4.1013064253109426E-3</v>
      </c>
      <c r="K564" s="44">
        <f>IFERROR(_xll.qlIndexFixing(Index3M,H564,TRUE,_xll.ohTrigger(RecalcTrigger,Trigger3M)),NA())</f>
        <v>5.6747058549440014E-3</v>
      </c>
      <c r="L564" s="44">
        <f>IFERROR(_xll.qlIndexFixing(Index6M,$H564,TRUE,_xll.ohTrigger(RecalcTrigger,Trigger6M)),NA())</f>
        <v>7.3071569666873703E-3</v>
      </c>
      <c r="M564" s="158">
        <f>IFERROR(_xll.qlIndexFixing(ONIndex1M,I564,TRUE,_xll.ohTrigger(RecalcTrigger,Trigger1M)),NA())</f>
        <v>3.9445594906428738E-3</v>
      </c>
      <c r="N564" s="44">
        <f>IFERROR(_xll.qlIndexFixing(ONIndex3M,I564,TRUE,_xll.ohTrigger(RecalcTrigger,Trigger3M)),NA())</f>
        <v>5.0767322314015928E-3</v>
      </c>
      <c r="O564" s="159">
        <f>IFERROR(_xll.qlIndexFixing(ONIndex6M,I564,TRUE,_xll.ohTrigger(RecalcTrigger,Trigger6M)),NA())</f>
        <v>6.0260348290519516E-3</v>
      </c>
    </row>
    <row r="565" spans="2:15" x14ac:dyDescent="0.2">
      <c r="B565" s="39" t="s">
        <v>42</v>
      </c>
      <c r="D565" s="42">
        <f>_xll.qlCalendarAdvance(Calendar,$D564,B565,"f",FALSE)</f>
        <v>43397</v>
      </c>
      <c r="E565" s="153">
        <f>_xll.qlInterestRateIndexValueDate(IndexON,D565)</f>
        <v>43398</v>
      </c>
      <c r="F565" s="168">
        <f>IFERROR(_xll.qlIndexFixing(IndexON,D565,TRUE,_xll.ohTrigger(RecalcTrigger,TriggerON)),NA())</f>
        <v>3.1285597308805535E-3</v>
      </c>
      <c r="H565" s="42">
        <f>_xll.qlCalendarAdvance(Calendar,$H564,B565,"f",FALSE)</f>
        <v>43397</v>
      </c>
      <c r="I565" s="153">
        <f>_xll.qlInterestRateIndexValueDate(Index1M,$H565)</f>
        <v>43399</v>
      </c>
      <c r="J565" s="158">
        <f>IFERROR(_xll.qlIndexFixing(Index1M,$H565,TRUE,_xll.ohTrigger(RecalcTrigger,Trigger1M)),NA())</f>
        <v>4.200575332304818E-3</v>
      </c>
      <c r="K565" s="44">
        <f>IFERROR(_xll.qlIndexFixing(Index3M,H565,TRUE,_xll.ohTrigger(RecalcTrigger,Trigger3M)),NA())</f>
        <v>5.7729231747258945E-3</v>
      </c>
      <c r="L565" s="44">
        <f>IFERROR(_xll.qlIndexFixing(Index6M,$H565,TRUE,_xll.ohTrigger(RecalcTrigger,Trigger6M)),NA())</f>
        <v>7.3792106299979685E-3</v>
      </c>
      <c r="M565" s="158">
        <f>IFERROR(_xll.qlIndexFixing(ONIndex1M,I565,TRUE,_xll.ohTrigger(RecalcTrigger,Trigger1M)),NA())</f>
        <v>4.0439326724062141E-3</v>
      </c>
      <c r="N565" s="44">
        <f>IFERROR(_xll.qlIndexFixing(ONIndex3M,I565,TRUE,_xll.ohTrigger(RecalcTrigger,Trigger3M)),NA())</f>
        <v>5.1750675524075973E-3</v>
      </c>
      <c r="O565" s="159">
        <f>IFERROR(_xll.qlIndexFixing(ONIndex6M,I565,TRUE,_xll.ohTrigger(RecalcTrigger,Trigger6M)),NA())</f>
        <v>6.1253416638074043E-3</v>
      </c>
    </row>
    <row r="566" spans="2:15" x14ac:dyDescent="0.2">
      <c r="B566" s="39" t="s">
        <v>42</v>
      </c>
      <c r="D566" s="42">
        <f>_xll.qlCalendarAdvance(Calendar,$D565,B566,"f",FALSE)</f>
        <v>43404</v>
      </c>
      <c r="E566" s="153">
        <f>_xll.qlInterestRateIndexValueDate(IndexON,D566)</f>
        <v>43405</v>
      </c>
      <c r="F566" s="168">
        <f>IFERROR(_xll.qlIndexFixing(IndexON,D566,TRUE,_xll.ohTrigger(RecalcTrigger,TriggerON)),NA())</f>
        <v>3.204875700344445E-3</v>
      </c>
      <c r="H566" s="42">
        <f>_xll.qlCalendarAdvance(Calendar,$H565,B566,"f",FALSE)</f>
        <v>43404</v>
      </c>
      <c r="I566" s="153">
        <f>_xll.qlInterestRateIndexValueDate(Index1M,$H566)</f>
        <v>43406</v>
      </c>
      <c r="J566" s="158">
        <f>IFERROR(_xll.qlIndexFixing(Index1M,$H566,TRUE,_xll.ohTrigger(RecalcTrigger,Trigger1M)),NA())</f>
        <v>4.2997568279508572E-3</v>
      </c>
      <c r="K566" s="44">
        <f>IFERROR(_xll.qlIndexFixing(Index3M,H566,TRUE,_xll.ohTrigger(RecalcTrigger,Trigger3M)),NA())</f>
        <v>5.8712520991839271E-3</v>
      </c>
      <c r="L566" s="44">
        <f>IFERROR(_xll.qlIndexFixing(Index6M,$H566,TRUE,_xll.ohTrigger(RecalcTrigger,Trigger6M)),NA())</f>
        <v>7.4736808258457814E-3</v>
      </c>
      <c r="M566" s="158">
        <f>IFERROR(_xll.qlIndexFixing(ONIndex1M,I566,TRUE,_xll.ohTrigger(RecalcTrigger,Trigger1M)),NA())</f>
        <v>4.1432176534428322E-3</v>
      </c>
      <c r="N566" s="44">
        <f>IFERROR(_xll.qlIndexFixing(ONIndex3M,I566,TRUE,_xll.ohTrigger(RecalcTrigger,Trigger3M)),NA())</f>
        <v>5.2731493592439449E-3</v>
      </c>
      <c r="O566" s="159">
        <f>IFERROR(_xll.qlIndexFixing(ONIndex6M,I566,TRUE,_xll.ohTrigger(RecalcTrigger,Trigger6M)),NA())</f>
        <v>6.2245834053520355E-3</v>
      </c>
    </row>
    <row r="567" spans="2:15" x14ac:dyDescent="0.2">
      <c r="B567" s="39" t="s">
        <v>42</v>
      </c>
      <c r="D567" s="42">
        <f>_xll.qlCalendarAdvance(Calendar,$D566,B567,"f",FALSE)</f>
        <v>43411</v>
      </c>
      <c r="E567" s="153">
        <f>_xll.qlInterestRateIndexValueDate(IndexON,D567)</f>
        <v>43412</v>
      </c>
      <c r="F567" s="168">
        <f>IFERROR(_xll.qlIndexFixing(IndexON,D567,TRUE,_xll.ohTrigger(RecalcTrigger,TriggerON)),NA())</f>
        <v>3.2809332071970232E-3</v>
      </c>
      <c r="H567" s="42">
        <f>_xll.qlCalendarAdvance(Calendar,$H566,B567,"f",FALSE)</f>
        <v>43411</v>
      </c>
      <c r="I567" s="153">
        <f>_xll.qlInterestRateIndexValueDate(Index1M,$H567)</f>
        <v>43413</v>
      </c>
      <c r="J567" s="158">
        <f>IFERROR(_xll.qlIndexFixing(Index1M,$H567,TRUE,_xll.ohTrigger(RecalcTrigger,Trigger1M)),NA())</f>
        <v>4.3988670722153265E-3</v>
      </c>
      <c r="K567" s="44">
        <f>IFERROR(_xll.qlIndexFixing(Index3M,H567,TRUE,_xll.ohTrigger(RecalcTrigger,Trigger3M)),NA())</f>
        <v>5.9697380148832427E-3</v>
      </c>
      <c r="L567" s="44">
        <f>IFERROR(_xll.qlIndexFixing(Index6M,$H567,TRUE,_xll.ohTrigger(RecalcTrigger,Trigger6M)),NA())</f>
        <v>7.5758189271121967E-3</v>
      </c>
      <c r="M567" s="158">
        <f>IFERROR(_xll.qlIndexFixing(ONIndex1M,I567,TRUE,_xll.ohTrigger(RecalcTrigger,Trigger1M)),NA())</f>
        <v>4.2424144340724723E-3</v>
      </c>
      <c r="N567" s="44">
        <f>IFERROR(_xll.qlIndexFixing(ONIndex3M,I567,TRUE,_xll.ohTrigger(RecalcTrigger,Trigger3M)),NA())</f>
        <v>5.3709776516708274E-3</v>
      </c>
      <c r="O567" s="159">
        <f>IFERROR(_xll.qlIndexFixing(ONIndex6M,I567,TRUE,_xll.ohTrigger(RecalcTrigger,Trigger6M)),NA())</f>
        <v>6.3237600536858452E-3</v>
      </c>
    </row>
    <row r="568" spans="2:15" x14ac:dyDescent="0.2">
      <c r="B568" s="39" t="s">
        <v>42</v>
      </c>
      <c r="D568" s="42">
        <f>_xll.qlCalendarAdvance(Calendar,$D567,B568,"f",FALSE)</f>
        <v>43418</v>
      </c>
      <c r="E568" s="153">
        <f>_xll.qlInterestRateIndexValueDate(IndexON,D568)</f>
        <v>43419</v>
      </c>
      <c r="F568" s="168">
        <f>IFERROR(_xll.qlIndexFixing(IndexON,D568,TRUE,_xll.ohTrigger(RecalcTrigger,TriggerON)),NA())</f>
        <v>3.356732251438288E-3</v>
      </c>
      <c r="H568" s="42">
        <f>_xll.qlCalendarAdvance(Calendar,$H567,B568,"f",FALSE)</f>
        <v>43418</v>
      </c>
      <c r="I568" s="153">
        <f>_xll.qlInterestRateIndexValueDate(Index1M,$H568)</f>
        <v>43420</v>
      </c>
      <c r="J568" s="158">
        <f>IFERROR(_xll.qlIndexFixing(Index1M,$H568,TRUE,_xll.ohTrigger(RecalcTrigger,Trigger1M)),NA())</f>
        <v>4.497986875016984E-3</v>
      </c>
      <c r="K568" s="44">
        <f>IFERROR(_xll.qlIndexFixing(Index3M,H568,TRUE,_xll.ohTrigger(RecalcTrigger,Trigger3M)),NA())</f>
        <v>6.0684263130643956E-3</v>
      </c>
      <c r="L568" s="44">
        <f>IFERROR(_xll.qlIndexFixing(Index6M,$H568,TRUE,_xll.ohTrigger(RecalcTrigger,Trigger6M)),NA())</f>
        <v>7.6782131850523846E-3</v>
      </c>
      <c r="M568" s="158">
        <f>IFERROR(_xll.qlIndexFixing(ONIndex1M,I568,TRUE,_xll.ohTrigger(RecalcTrigger,Trigger1M)),NA())</f>
        <v>4.3415230138155181E-3</v>
      </c>
      <c r="N568" s="44">
        <f>IFERROR(_xll.qlIndexFixing(ONIndex3M,I568,TRUE,_xll.ohTrigger(RecalcTrigger,Trigger3M)),NA())</f>
        <v>5.4685524295283727E-3</v>
      </c>
      <c r="O568" s="159">
        <f>IFERROR(_xll.qlIndexFixing(ONIndex6M,I568,TRUE,_xll.ohTrigger(RecalcTrigger,Trigger6M)),NA())</f>
        <v>6.4228716088887694E-3</v>
      </c>
    </row>
    <row r="569" spans="2:15" x14ac:dyDescent="0.2">
      <c r="B569" s="39" t="s">
        <v>42</v>
      </c>
      <c r="D569" s="42">
        <f>_xll.qlCalendarAdvance(Calendar,$D568,B569,"f",FALSE)</f>
        <v>43425</v>
      </c>
      <c r="E569" s="153">
        <f>_xll.qlInterestRateIndexValueDate(IndexON,D569)</f>
        <v>43426</v>
      </c>
      <c r="F569" s="168">
        <f>IFERROR(_xll.qlIndexFixing(IndexON,D569,TRUE,_xll.ohTrigger(RecalcTrigger,TriggerON)),NA())</f>
        <v>3.4322728328284313E-3</v>
      </c>
      <c r="H569" s="42">
        <f>_xll.qlCalendarAdvance(Calendar,$H568,B569,"f",FALSE)</f>
        <v>43425</v>
      </c>
      <c r="I569" s="153">
        <f>_xll.qlInterestRateIndexValueDate(Index1M,$H569)</f>
        <v>43427</v>
      </c>
      <c r="J569" s="158">
        <f>IFERROR(_xll.qlIndexFixing(Index1M,$H569,TRUE,_xll.ohTrigger(RecalcTrigger,Trigger1M)),NA())</f>
        <v>4.6186305902465802E-3</v>
      </c>
      <c r="K569" s="44">
        <f>IFERROR(_xll.qlIndexFixing(Index3M,H569,TRUE,_xll.ohTrigger(RecalcTrigger,Trigger3M)),NA())</f>
        <v>6.1673623896697097E-3</v>
      </c>
      <c r="L569" s="44">
        <f>IFERROR(_xll.qlIndexFixing(Index6M,$H569,TRUE,_xll.ohTrigger(RecalcTrigger,Trigger6M)),NA())</f>
        <v>7.7808777419042241E-3</v>
      </c>
      <c r="M569" s="158">
        <f>IFERROR(_xll.qlIndexFixing(ONIndex1M,I569,TRUE,_xll.ohTrigger(RecalcTrigger,Trigger1M)),NA())</f>
        <v>4.4405433929917137E-3</v>
      </c>
      <c r="N569" s="44">
        <f>IFERROR(_xll.qlIndexFixing(ONIndex3M,I569,TRUE,_xll.ohTrigger(RecalcTrigger,Trigger3M)),NA())</f>
        <v>5.5658736924968366E-3</v>
      </c>
      <c r="O569" s="159">
        <f>IFERROR(_xll.qlIndexFixing(ONIndex6M,I569,TRUE,_xll.ohTrigger(RecalcTrigger,Trigger6M)),NA())</f>
        <v>6.5219180708808722E-3</v>
      </c>
    </row>
    <row r="570" spans="2:15" x14ac:dyDescent="0.2">
      <c r="B570" s="39" t="s">
        <v>42</v>
      </c>
      <c r="D570" s="42">
        <f>_xll.qlCalendarAdvance(Calendar,$D569,B570,"f",FALSE)</f>
        <v>43432</v>
      </c>
      <c r="E570" s="153">
        <f>_xll.qlInterestRateIndexValueDate(IndexON,D570)</f>
        <v>43433</v>
      </c>
      <c r="F570" s="168">
        <f>IFERROR(_xll.qlIndexFixing(IndexON,D570,TRUE,_xll.ohTrigger(RecalcTrigger,TriggerON)),NA())</f>
        <v>3.5075549511276449E-3</v>
      </c>
      <c r="H570" s="42">
        <f>_xll.qlCalendarAdvance(Calendar,$H569,B570,"f",FALSE)</f>
        <v>43432</v>
      </c>
      <c r="I570" s="153">
        <f>_xll.qlInterestRateIndexValueDate(Index1M,$H570)</f>
        <v>43434</v>
      </c>
      <c r="J570" s="158">
        <f>IFERROR(_xll.qlIndexFixing(Index1M,$H570,TRUE,_xll.ohTrigger(RecalcTrigger,Trigger1M)),NA())</f>
        <v>4.6751751410651589E-3</v>
      </c>
      <c r="K570" s="44">
        <f>IFERROR(_xll.qlIndexFixing(Index3M,H570,TRUE,_xll.ohTrigger(RecalcTrigger,Trigger3M)),NA())</f>
        <v>6.2377714801122863E-3</v>
      </c>
      <c r="L570" s="44">
        <f>IFERROR(_xll.qlIndexFixing(Index6M,$H570,TRUE,_xll.ohTrigger(RecalcTrigger,Trigger6M)),NA())</f>
        <v>7.8913701906699295E-3</v>
      </c>
      <c r="M570" s="158">
        <f>IFERROR(_xll.qlIndexFixing(ONIndex1M,I570,TRUE,_xll.ohTrigger(RecalcTrigger,Trigger1M)),NA())</f>
        <v>4.5394857926250864E-3</v>
      </c>
      <c r="N570" s="44">
        <f>IFERROR(_xll.qlIndexFixing(ONIndex3M,I570,TRUE,_xll.ohTrigger(RecalcTrigger,Trigger3M)),NA())</f>
        <v>5.6629559269083529E-3</v>
      </c>
      <c r="O570" s="159">
        <f>IFERROR(_xll.qlIndexFixing(ONIndex6M,I570,TRUE,_xll.ohTrigger(RecalcTrigger,Trigger6M)),NA())</f>
        <v>6.6209080885037963E-3</v>
      </c>
    </row>
    <row r="571" spans="2:15" x14ac:dyDescent="0.2">
      <c r="B571" s="39" t="s">
        <v>42</v>
      </c>
      <c r="D571" s="42">
        <f>_xll.qlCalendarAdvance(Calendar,$D570,B571,"f",FALSE)</f>
        <v>43439</v>
      </c>
      <c r="E571" s="153">
        <f>_xll.qlInterestRateIndexValueDate(IndexON,D571)</f>
        <v>43440</v>
      </c>
      <c r="F571" s="168">
        <f>IFERROR(_xll.qlIndexFixing(IndexON,D571,TRUE,_xll.ohTrigger(RecalcTrigger,TriggerON)),NA())</f>
        <v>3.5827733782944904E-3</v>
      </c>
      <c r="H571" s="42">
        <f>_xll.qlCalendarAdvance(Calendar,$H570,B571,"f",FALSE)</f>
        <v>43439</v>
      </c>
      <c r="I571" s="153">
        <f>_xll.qlInterestRateIndexValueDate(Index1M,$H571)</f>
        <v>43441</v>
      </c>
      <c r="J571" s="158">
        <f>IFERROR(_xll.qlIndexFixing(Index1M,$H571,TRUE,_xll.ohTrigger(RecalcTrigger,Trigger1M)),NA())</f>
        <v>4.7963703870883417E-3</v>
      </c>
      <c r="K571" s="44">
        <f>IFERROR(_xll.qlIndexFixing(Index3M,H571,TRUE,_xll.ohTrigger(RecalcTrigger,Trigger3M)),NA())</f>
        <v>6.3372286886798079E-3</v>
      </c>
      <c r="L571" s="44">
        <f>IFERROR(_xll.qlIndexFixing(Index6M,$H571,TRUE,_xll.ohTrigger(RecalcTrigger,Trigger6M)),NA())</f>
        <v>7.9946413847589385E-3</v>
      </c>
      <c r="M571" s="158">
        <f>IFERROR(_xll.qlIndexFixing(ONIndex1M,I571,TRUE,_xll.ohTrigger(RecalcTrigger,Trigger1M)),NA())</f>
        <v>4.6386364100214905E-3</v>
      </c>
      <c r="N571" s="44">
        <f>IFERROR(_xll.qlIndexFixing(ONIndex3M,I571,TRUE,_xll.ohTrigger(RecalcTrigger,Trigger3M)),NA())</f>
        <v>5.7602047487037566E-3</v>
      </c>
      <c r="O571" s="159">
        <f>IFERROR(_xll.qlIndexFixing(ONIndex6M,I571,TRUE,_xll.ohTrigger(RecalcTrigger,Trigger6M)),NA())</f>
        <v>6.7200838339598334E-3</v>
      </c>
    </row>
    <row r="572" spans="2:15" x14ac:dyDescent="0.2">
      <c r="B572" s="39" t="s">
        <v>42</v>
      </c>
      <c r="D572" s="42">
        <f>_xll.qlCalendarAdvance(Calendar,$D571,B572,"f",FALSE)</f>
        <v>43446</v>
      </c>
      <c r="E572" s="153">
        <f>_xll.qlInterestRateIndexValueDate(IndexON,D572)</f>
        <v>43447</v>
      </c>
      <c r="F572" s="168">
        <f>IFERROR(_xll.qlIndexFixing(IndexON,D572,TRUE,_xll.ohTrigger(RecalcTrigger,TriggerON)),NA())</f>
        <v>3.6590862186614004E-3</v>
      </c>
      <c r="H572" s="42">
        <f>_xll.qlCalendarAdvance(Calendar,$H571,B572,"f",FALSE)</f>
        <v>43446</v>
      </c>
      <c r="I572" s="153">
        <f>_xll.qlInterestRateIndexValueDate(Index1M,$H572)</f>
        <v>43448</v>
      </c>
      <c r="J572" s="158">
        <f>IFERROR(_xll.qlIndexFixing(Index1M,$H572,TRUE,_xll.ohTrigger(RecalcTrigger,Trigger1M)),NA())</f>
        <v>4.8964385050892694E-3</v>
      </c>
      <c r="K572" s="44">
        <f>IFERROR(_xll.qlIndexFixing(Index3M,H572,TRUE,_xll.ohTrigger(RecalcTrigger,Trigger3M)),NA())</f>
        <v>6.437043193082026E-3</v>
      </c>
      <c r="L572" s="44">
        <f>IFERROR(_xll.qlIndexFixing(Index6M,$H572,TRUE,_xll.ohTrigger(RecalcTrigger,Trigger6M)),NA())</f>
        <v>8.0982171178872082E-3</v>
      </c>
      <c r="M572" s="158">
        <f>IFERROR(_xll.qlIndexFixing(ONIndex1M,I572,TRUE,_xll.ohTrigger(RecalcTrigger,Trigger1M)),NA())</f>
        <v>4.738128122809826E-3</v>
      </c>
      <c r="N572" s="44">
        <f>IFERROR(_xll.qlIndexFixing(ONIndex3M,I572,TRUE,_xll.ohTrigger(RecalcTrigger,Trigger3M)),NA())</f>
        <v>5.8578084801208519E-3</v>
      </c>
      <c r="O572" s="159">
        <f>IFERROR(_xll.qlIndexFixing(ONIndex6M,I572,TRUE,_xll.ohTrigger(RecalcTrigger,Trigger6M)),NA())</f>
        <v>6.8195577446683586E-3</v>
      </c>
    </row>
    <row r="573" spans="2:15" x14ac:dyDescent="0.2">
      <c r="B573" s="39" t="s">
        <v>42</v>
      </c>
      <c r="D573" s="42">
        <f>_xll.qlCalendarAdvance(Calendar,$D572,B573,"f",FALSE)</f>
        <v>43453</v>
      </c>
      <c r="E573" s="153">
        <f>_xll.qlInterestRateIndexValueDate(IndexON,D573)</f>
        <v>43454</v>
      </c>
      <c r="F573" s="168">
        <f>IFERROR(_xll.qlIndexFixing(IndexON,D573,TRUE,_xll.ohTrigger(RecalcTrigger,TriggerON)),NA())</f>
        <v>3.736688244986297E-3</v>
      </c>
      <c r="H573" s="42">
        <f>_xll.qlCalendarAdvance(Calendar,$H572,B573,"f",FALSE)</f>
        <v>43453</v>
      </c>
      <c r="I573" s="153">
        <f>_xll.qlInterestRateIndexValueDate(Index1M,$H573)</f>
        <v>43455</v>
      </c>
      <c r="J573" s="158">
        <f>IFERROR(_xll.qlIndexFixing(Index1M,$H573,TRUE,_xll.ohTrigger(RecalcTrigger,Trigger1M)),NA())</f>
        <v>4.9968486953188042E-3</v>
      </c>
      <c r="K573" s="44">
        <f>IFERROR(_xll.qlIndexFixing(Index3M,H573,TRUE,_xll.ohTrigger(RecalcTrigger,Trigger3M)),NA())</f>
        <v>6.5372156417433658E-3</v>
      </c>
      <c r="L573" s="44">
        <f>IFERROR(_xll.qlIndexFixing(Index6M,$H573,TRUE,_xll.ohTrigger(RecalcTrigger,Trigger6M)),NA())</f>
        <v>8.2249591361547546E-3</v>
      </c>
      <c r="M573" s="158">
        <f>IFERROR(_xll.qlIndexFixing(ONIndex1M,I573,TRUE,_xll.ohTrigger(RecalcTrigger,Trigger1M)),NA())</f>
        <v>4.9096197824827215E-3</v>
      </c>
      <c r="N573" s="44">
        <f>IFERROR(_xll.qlIndexFixing(ONIndex3M,I573,TRUE,_xll.ohTrigger(RecalcTrigger,Trigger3M)),NA())</f>
        <v>6.0261638516365679E-3</v>
      </c>
      <c r="O573" s="159">
        <f>IFERROR(_xll.qlIndexFixing(ONIndex6M,I573,TRUE,_xll.ohTrigger(RecalcTrigger,Trigger6M)),NA())</f>
        <v>6.9910557355168379E-3</v>
      </c>
    </row>
    <row r="574" spans="2:15" x14ac:dyDescent="0.2">
      <c r="B574" s="39" t="s">
        <v>42</v>
      </c>
      <c r="D574" s="42">
        <f>_xll.qlCalendarAdvance(Calendar,$D573,B574,"f",FALSE)</f>
        <v>43461</v>
      </c>
      <c r="E574" s="153">
        <f>_xll.qlInterestRateIndexValueDate(IndexON,D574)</f>
        <v>43462</v>
      </c>
      <c r="F574" s="168">
        <f>IFERROR(_xll.qlIndexFixing(IndexON,D574,TRUE,_xll.ohTrigger(RecalcTrigger,TriggerON)),NA())</f>
        <v>3.8498932768629146E-3</v>
      </c>
      <c r="H574" s="42">
        <f>_xll.qlCalendarAdvance(Calendar,$H573,B574,"f",FALSE)</f>
        <v>43461</v>
      </c>
      <c r="I574" s="153">
        <f>_xll.qlInterestRateIndexValueDate(Index1M,$H574)</f>
        <v>43467</v>
      </c>
      <c r="J574" s="158">
        <f>IFERROR(_xll.qlIndexFixing(Index1M,$H574,TRUE,_xll.ohTrigger(RecalcTrigger,Trigger1M)),NA())</f>
        <v>5.1843441177658956E-3</v>
      </c>
      <c r="K574" s="44">
        <f>IFERROR(_xll.qlIndexFixing(Index3M,H574,TRUE,_xll.ohTrigger(RecalcTrigger,Trigger3M)),NA())</f>
        <v>6.7097726847604733E-3</v>
      </c>
      <c r="L574" s="44">
        <f>IFERROR(_xll.qlIndexFixing(Index6M,$H574,TRUE,_xll.ohTrigger(RecalcTrigger,Trigger6M)),NA())</f>
        <v>8.373230548041722E-3</v>
      </c>
      <c r="M574" s="158">
        <f>IFERROR(_xll.qlIndexFixing(ONIndex1M,I574,TRUE,_xll.ohTrigger(RecalcTrigger,Trigger1M)),NA())</f>
        <v>4.9956018526398083E-3</v>
      </c>
      <c r="N574" s="44">
        <f>IFERROR(_xll.qlIndexFixing(ONIndex3M,I574,TRUE,_xll.ohTrigger(RecalcTrigger,Trigger3M)),NA())</f>
        <v>6.1105253216808819E-3</v>
      </c>
      <c r="O574" s="159">
        <f>IFERROR(_xll.qlIndexFixing(ONIndex6M,I574,TRUE,_xll.ohTrigger(RecalcTrigger,Trigger6M)),NA())</f>
        <v>7.0768580684088533E-3</v>
      </c>
    </row>
    <row r="575" spans="2:15" x14ac:dyDescent="0.2">
      <c r="B575" s="39" t="s">
        <v>42</v>
      </c>
      <c r="D575" s="42">
        <f>_xll.qlCalendarAdvance(Calendar,$D574,B575,"f",FALSE)</f>
        <v>43468</v>
      </c>
      <c r="E575" s="153">
        <f>_xll.qlInterestRateIndexValueDate(IndexON,D575)</f>
        <v>43469</v>
      </c>
      <c r="F575" s="168">
        <f>IFERROR(_xll.qlIndexFixing(IndexON,D575,TRUE,_xll.ohTrigger(RecalcTrigger,TriggerON)),NA())</f>
        <v>3.9189567653963309E-3</v>
      </c>
      <c r="H575" s="42">
        <f>_xll.qlCalendarAdvance(Calendar,$H574,B575,"f",FALSE)</f>
        <v>43468</v>
      </c>
      <c r="I575" s="153">
        <f>_xll.qlInterestRateIndexValueDate(Index1M,$H575)</f>
        <v>43472</v>
      </c>
      <c r="J575" s="158">
        <f>IFERROR(_xll.qlIndexFixing(Index1M,$H575,TRUE,_xll.ohTrigger(RecalcTrigger,Trigger1M)),NA())</f>
        <v>5.2421262063431515E-3</v>
      </c>
      <c r="K575" s="44">
        <f>IFERROR(_xll.qlIndexFixing(Index3M,H575,TRUE,_xll.ohTrigger(RecalcTrigger,Trigger3M)),NA())</f>
        <v>6.7893316414893009E-3</v>
      </c>
      <c r="L575" s="44">
        <f>IFERROR(_xll.qlIndexFixing(Index6M,$H575,TRUE,_xll.ohTrigger(RecalcTrigger,Trigger6M)),NA())</f>
        <v>8.4556479733784544E-3</v>
      </c>
      <c r="M575" s="158">
        <f>IFERROR(_xll.qlIndexFixing(ONIndex1M,I575,TRUE,_xll.ohTrigger(RecalcTrigger,Trigger1M)),NA())</f>
        <v>5.0530369663714936E-3</v>
      </c>
      <c r="N575" s="44">
        <f>IFERROR(_xll.qlIndexFixing(ONIndex3M,I575,TRUE,_xll.ohTrigger(RecalcTrigger,Trigger3M)),NA())</f>
        <v>6.1668736012165937E-3</v>
      </c>
      <c r="O575" s="159">
        <f>IFERROR(_xll.qlIndexFixing(ONIndex6M,I575,TRUE,_xll.ohTrigger(RecalcTrigger,Trigger6M)),NA())</f>
        <v>7.1341311544692587E-3</v>
      </c>
    </row>
    <row r="576" spans="2:15" x14ac:dyDescent="0.2">
      <c r="B576" s="39" t="s">
        <v>42</v>
      </c>
      <c r="D576" s="42">
        <f>_xll.qlCalendarAdvance(Calendar,$D575,B576,"f",FALSE)</f>
        <v>43475</v>
      </c>
      <c r="E576" s="153">
        <f>_xll.qlInterestRateIndexValueDate(IndexON,D576)</f>
        <v>43476</v>
      </c>
      <c r="F576" s="168">
        <f>IFERROR(_xll.qlIndexFixing(IndexON,D576,TRUE,_xll.ohTrigger(RecalcTrigger,TriggerON)),NA())</f>
        <v>4.0007964948163277E-3</v>
      </c>
      <c r="H576" s="42">
        <f>_xll.qlCalendarAdvance(Calendar,$H575,B576,"f",FALSE)</f>
        <v>43475</v>
      </c>
      <c r="I576" s="153">
        <f>_xll.qlInterestRateIndexValueDate(Index1M,$H576)</f>
        <v>43479</v>
      </c>
      <c r="J576" s="158">
        <f>IFERROR(_xll.qlIndexFixing(Index1M,$H576,TRUE,_xll.ohTrigger(RecalcTrigger,Trigger1M)),NA())</f>
        <v>5.3437092830290311E-3</v>
      </c>
      <c r="K576" s="44">
        <f>IFERROR(_xll.qlIndexFixing(Index3M,H576,TRUE,_xll.ohTrigger(RecalcTrigger,Trigger3M)),NA())</f>
        <v>6.8907590329859462E-3</v>
      </c>
      <c r="L576" s="44">
        <f>IFERROR(_xll.qlIndexFixing(Index6M,$H576,TRUE,_xll.ohTrigger(RecalcTrigger,Trigger6M)),NA())</f>
        <v>8.5605737626456933E-3</v>
      </c>
      <c r="M576" s="158">
        <f>IFERROR(_xll.qlIndexFixing(ONIndex1M,I576,TRUE,_xll.ohTrigger(RecalcTrigger,Trigger1M)),NA())</f>
        <v>5.1539417914270302E-3</v>
      </c>
      <c r="N576" s="44">
        <f>IFERROR(_xll.qlIndexFixing(ONIndex3M,I576,TRUE,_xll.ohTrigger(RecalcTrigger,Trigger3M)),NA())</f>
        <v>6.2659476752013887E-3</v>
      </c>
      <c r="O576" s="159">
        <f>IFERROR(_xll.qlIndexFixing(ONIndex6M,I576,TRUE,_xll.ohTrigger(RecalcTrigger,Trigger6M)),NA())</f>
        <v>7.234840323633307E-3</v>
      </c>
    </row>
    <row r="577" spans="2:15" x14ac:dyDescent="0.2">
      <c r="B577" s="39" t="s">
        <v>42</v>
      </c>
      <c r="D577" s="42">
        <f>_xll.qlCalendarAdvance(Calendar,$D576,B577,"f",FALSE)</f>
        <v>43482</v>
      </c>
      <c r="E577" s="153">
        <f>_xll.qlInterestRateIndexValueDate(IndexON,D577)</f>
        <v>43483</v>
      </c>
      <c r="F577" s="168">
        <f>IFERROR(_xll.qlIndexFixing(IndexON,D577,TRUE,_xll.ohTrigger(RecalcTrigger,TriggerON)),NA())</f>
        <v>4.0839254803781699E-3</v>
      </c>
      <c r="H577" s="42">
        <f>_xll.qlCalendarAdvance(Calendar,$H576,B577,"f",FALSE)</f>
        <v>43482</v>
      </c>
      <c r="I577" s="153">
        <f>_xll.qlInterestRateIndexValueDate(Index1M,$H577)</f>
        <v>43486</v>
      </c>
      <c r="J577" s="158">
        <f>IFERROR(_xll.qlIndexFixing(Index1M,$H577,TRUE,_xll.ohTrigger(RecalcTrigger,Trigger1M)),NA())</f>
        <v>5.4456344713829383E-3</v>
      </c>
      <c r="K577" s="44">
        <f>IFERROR(_xll.qlIndexFixing(Index3M,H577,TRUE,_xll.ohTrigger(RecalcTrigger,Trigger3M)),NA())</f>
        <v>6.9999519557364586E-3</v>
      </c>
      <c r="L577" s="44">
        <f>IFERROR(_xll.qlIndexFixing(Index6M,$H577,TRUE,_xll.ohTrigger(RecalcTrigger,Trigger6M)),NA())</f>
        <v>8.6658045324355289E-3</v>
      </c>
      <c r="M577" s="158">
        <f>IFERROR(_xll.qlIndexFixing(ONIndex1M,I577,TRUE,_xll.ohTrigger(RecalcTrigger,Trigger1M)),NA())</f>
        <v>5.2551877133133473E-3</v>
      </c>
      <c r="N577" s="44">
        <f>IFERROR(_xll.qlIndexFixing(ONIndex3M,I577,TRUE,_xll.ohTrigger(RecalcTrigger,Trigger3M)),NA())</f>
        <v>6.3653766602467243E-3</v>
      </c>
      <c r="O577" s="159">
        <f>IFERROR(_xll.qlIndexFixing(ONIndex6M,I577,TRUE,_xll.ohTrigger(RecalcTrigger,Trigger6M)),NA())</f>
        <v>7.3358476592488842E-3</v>
      </c>
    </row>
    <row r="578" spans="2:15" x14ac:dyDescent="0.2">
      <c r="B578" s="39" t="s">
        <v>42</v>
      </c>
      <c r="D578" s="42">
        <f>_xll.qlCalendarAdvance(Calendar,$D577,B578,"f",FALSE)</f>
        <v>43489</v>
      </c>
      <c r="E578" s="153">
        <f>_xll.qlInterestRateIndexValueDate(IndexON,D578)</f>
        <v>43490</v>
      </c>
      <c r="F578" s="168">
        <f>IFERROR(_xll.qlIndexFixing(IndexON,D578,TRUE,_xll.ohTrigger(RecalcTrigger,TriggerON)),NA())</f>
        <v>4.1683437247197475E-3</v>
      </c>
      <c r="H578" s="42">
        <f>_xll.qlCalendarAdvance(Calendar,$H577,B578,"f",FALSE)</f>
        <v>43489</v>
      </c>
      <c r="I578" s="153">
        <f>_xll.qlInterestRateIndexValueDate(Index1M,$H578)</f>
        <v>43493</v>
      </c>
      <c r="J578" s="158">
        <f>IFERROR(_xll.qlIndexFixing(Index1M,$H578,TRUE,_xll.ohTrigger(RecalcTrigger,Trigger1M)),NA())</f>
        <v>5.5479017803860753E-3</v>
      </c>
      <c r="K578" s="44">
        <f>IFERROR(_xll.qlIndexFixing(Index3M,H578,TRUE,_xll.ohTrigger(RecalcTrigger,Trigger3M)),NA())</f>
        <v>7.0946881457085893E-3</v>
      </c>
      <c r="L578" s="44">
        <f>IFERROR(_xll.qlIndexFixing(Index6M,$H578,TRUE,_xll.ohTrigger(RecalcTrigger,Trigger6M)),NA())</f>
        <v>8.7713403306239456E-3</v>
      </c>
      <c r="M578" s="158">
        <f>IFERROR(_xll.qlIndexFixing(ONIndex1M,I578,TRUE,_xll.ohTrigger(RecalcTrigger,Trigger1M)),NA())</f>
        <v>5.356774732190317E-3</v>
      </c>
      <c r="N578" s="44">
        <f>IFERROR(_xll.qlIndexFixing(ONIndex3M,I578,TRUE,_xll.ohTrigger(RecalcTrigger,Trigger3M)),NA())</f>
        <v>6.4651605566723447E-3</v>
      </c>
      <c r="O578" s="159">
        <f>IFERROR(_xll.qlIndexFixing(ONIndex6M,I578,TRUE,_xll.ohTrigger(RecalcTrigger,Trigger6M)),NA())</f>
        <v>7.4371531616357345E-3</v>
      </c>
    </row>
    <row r="579" spans="2:15" x14ac:dyDescent="0.2">
      <c r="B579" s="39" t="s">
        <v>42</v>
      </c>
      <c r="D579" s="42">
        <f>_xll.qlCalendarAdvance(Calendar,$D578,B579,"f",FALSE)</f>
        <v>43496</v>
      </c>
      <c r="E579" s="153">
        <f>_xll.qlInterestRateIndexValueDate(IndexON,D579)</f>
        <v>43497</v>
      </c>
      <c r="F579" s="168">
        <f>IFERROR(_xll.qlIndexFixing(IndexON,D579,TRUE,_xll.ohTrigger(RecalcTrigger,TriggerON)),NA())</f>
        <v>4.2540512305588862E-3</v>
      </c>
      <c r="H579" s="42">
        <f>_xll.qlCalendarAdvance(Calendar,$H578,B579,"f",FALSE)</f>
        <v>43496</v>
      </c>
      <c r="I579" s="153">
        <f>_xll.qlInterestRateIndexValueDate(Index1M,$H579)</f>
        <v>43500</v>
      </c>
      <c r="J579" s="158">
        <f>IFERROR(_xll.qlIndexFixing(Index1M,$H579,TRUE,_xll.ohTrigger(RecalcTrigger,Trigger1M)),NA())</f>
        <v>5.6283113475858694E-3</v>
      </c>
      <c r="K579" s="44">
        <f>IFERROR(_xll.qlIndexFixing(Index3M,H579,TRUE,_xll.ohTrigger(RecalcTrigger,Trigger3M)),NA())</f>
        <v>7.1971899219507992E-3</v>
      </c>
      <c r="L579" s="44">
        <f>IFERROR(_xll.qlIndexFixing(Index6M,$H579,TRUE,_xll.ohTrigger(RecalcTrigger,Trigger6M)),NA())</f>
        <v>8.8771812052292395E-3</v>
      </c>
      <c r="M579" s="158">
        <f>IFERROR(_xll.qlIndexFixing(ONIndex1M,I579,TRUE,_xll.ohTrigger(RecalcTrigger,Trigger1M)),NA())</f>
        <v>5.4587028485375555E-3</v>
      </c>
      <c r="N579" s="44">
        <f>IFERROR(_xll.qlIndexFixing(ONIndex3M,I579,TRUE,_xll.ohTrigger(RecalcTrigger,Trigger3M)),NA())</f>
        <v>6.5652993646381219E-3</v>
      </c>
      <c r="O579" s="159">
        <f>IFERROR(_xll.qlIndexFixing(ONIndex6M,I579,TRUE,_xll.ohTrigger(RecalcTrigger,Trigger6M)),NA())</f>
        <v>7.5387568309537301E-3</v>
      </c>
    </row>
    <row r="580" spans="2:15" x14ac:dyDescent="0.2">
      <c r="B580" s="39" t="s">
        <v>42</v>
      </c>
      <c r="D580" s="42">
        <f>_xll.qlCalendarAdvance(Calendar,$D579,B580,"f",FALSE)</f>
        <v>43503</v>
      </c>
      <c r="E580" s="153">
        <f>_xll.qlInterestRateIndexValueDate(IndexON,D580)</f>
        <v>43504</v>
      </c>
      <c r="F580" s="168">
        <f>IFERROR(_xll.qlIndexFixing(IndexON,D580,TRUE,_xll.ohTrigger(RecalcTrigger,TriggerON)),NA())</f>
        <v>4.3410480007199936E-3</v>
      </c>
      <c r="H580" s="42">
        <f>_xll.qlCalendarAdvance(Calendar,$H579,B580,"f",FALSE)</f>
        <v>43503</v>
      </c>
      <c r="I580" s="153">
        <f>_xll.qlInterestRateIndexValueDate(Index1M,$H580)</f>
        <v>43507</v>
      </c>
      <c r="J580" s="158">
        <f>IFERROR(_xll.qlIndexFixing(Index1M,$H580,TRUE,_xll.ohTrigger(RecalcTrigger,Trigger1M)),NA())</f>
        <v>5.7311847401589743E-3</v>
      </c>
      <c r="K580" s="44">
        <f>IFERROR(_xll.qlIndexFixing(Index3M,H580,TRUE,_xll.ohTrigger(RecalcTrigger,Trigger3M)),NA())</f>
        <v>7.3000498816179074E-3</v>
      </c>
      <c r="L580" s="44">
        <f>IFERROR(_xll.qlIndexFixing(Index6M,$H580,TRUE,_xll.ohTrigger(RecalcTrigger,Trigger6M)),NA())</f>
        <v>8.9833272044093689E-3</v>
      </c>
      <c r="M580" s="158">
        <f>IFERROR(_xll.qlIndexFixing(ONIndex1M,I580,TRUE,_xll.ohTrigger(RecalcTrigger,Trigger1M)),NA())</f>
        <v>5.5609720625948711E-3</v>
      </c>
      <c r="N580" s="44">
        <f>IFERROR(_xll.qlIndexFixing(ONIndex3M,I580,TRUE,_xll.ohTrigger(RecalcTrigger,Trigger3M)),NA())</f>
        <v>6.6657930847036084E-3</v>
      </c>
      <c r="O580" s="159">
        <f>IFERROR(_xll.qlIndexFixing(ONIndex6M,I580,TRUE,_xll.ohTrigger(RecalcTrigger,Trigger6M)),NA())</f>
        <v>7.6406586675226151E-3</v>
      </c>
    </row>
    <row r="581" spans="2:15" x14ac:dyDescent="0.2">
      <c r="B581" s="39" t="s">
        <v>42</v>
      </c>
      <c r="D581" s="42">
        <f>_xll.qlCalendarAdvance(Calendar,$D580,B581,"f",FALSE)</f>
        <v>43510</v>
      </c>
      <c r="E581" s="153">
        <f>_xll.qlInterestRateIndexValueDate(IndexON,D581)</f>
        <v>43511</v>
      </c>
      <c r="F581" s="168">
        <f>IFERROR(_xll.qlIndexFixing(IndexON,D581,TRUE,_xll.ohTrigger(RecalcTrigger,TriggerON)),NA())</f>
        <v>4.4293340379208956E-3</v>
      </c>
      <c r="H581" s="42">
        <f>_xll.qlCalendarAdvance(Calendar,$H580,B581,"f",FALSE)</f>
        <v>43510</v>
      </c>
      <c r="I581" s="153">
        <f>_xll.qlInterestRateIndexValueDate(Index1M,$H581)</f>
        <v>43514</v>
      </c>
      <c r="J581" s="158">
        <f>IFERROR(_xll.qlIndexFixing(Index1M,$H581,TRUE,_xll.ohTrigger(RecalcTrigger,Trigger1M)),NA())</f>
        <v>5.8344001738018314E-3</v>
      </c>
      <c r="K581" s="44">
        <f>IFERROR(_xll.qlIndexFixing(Index3M,H581,TRUE,_xll.ohTrigger(RecalcTrigger,Trigger3M)),NA())</f>
        <v>7.4032680524609021E-3</v>
      </c>
      <c r="L581" s="44">
        <f>IFERROR(_xll.qlIndexFixing(Index6M,$H581,TRUE,_xll.ohTrigger(RecalcTrigger,Trigger6M)),NA())</f>
        <v>9.089778376462845E-3</v>
      </c>
      <c r="M581" s="158">
        <f>IFERROR(_xll.qlIndexFixing(ONIndex1M,I581,TRUE,_xll.ohTrigger(RecalcTrigger,Trigger1M)),NA())</f>
        <v>5.6635823746020719E-3</v>
      </c>
      <c r="N581" s="44">
        <f>IFERROR(_xll.qlIndexFixing(ONIndex3M,I581,TRUE,_xll.ohTrigger(RecalcTrigger,Trigger3M)),NA())</f>
        <v>6.7666417168688042E-3</v>
      </c>
      <c r="O581" s="159">
        <f>IFERROR(_xll.qlIndexFixing(ONIndex6M,I581,TRUE,_xll.ohTrigger(RecalcTrigger,Trigger6M)),NA())</f>
        <v>7.7428586716621339E-3</v>
      </c>
    </row>
    <row r="582" spans="2:15" x14ac:dyDescent="0.2">
      <c r="B582" s="39" t="s">
        <v>42</v>
      </c>
      <c r="D582" s="42">
        <f>_xll.qlCalendarAdvance(Calendar,$D581,B582,"f",FALSE)</f>
        <v>43517</v>
      </c>
      <c r="E582" s="153">
        <f>_xll.qlInterestRateIndexValueDate(IndexON,D582)</f>
        <v>43518</v>
      </c>
      <c r="F582" s="168">
        <f>IFERROR(_xll.qlIndexFixing(IndexON,D582,TRUE,_xll.ohTrigger(RecalcTrigger,TriggerON)),NA())</f>
        <v>4.5189093450659357E-3</v>
      </c>
      <c r="H582" s="42">
        <f>_xll.qlCalendarAdvance(Calendar,$H581,B582,"f",FALSE)</f>
        <v>43517</v>
      </c>
      <c r="I582" s="153">
        <f>_xll.qlInterestRateIndexValueDate(Index1M,$H582)</f>
        <v>43521</v>
      </c>
      <c r="J582" s="158">
        <f>IFERROR(_xll.qlIndexFixing(Index1M,$H582,TRUE,_xll.ohTrigger(RecalcTrigger,Trigger1M)),NA())</f>
        <v>5.9379576567335814E-3</v>
      </c>
      <c r="K582" s="44">
        <f>IFERROR(_xll.qlIndexFixing(Index3M,H582,TRUE,_xll.ohTrigger(RecalcTrigger,Trigger3M)),NA())</f>
        <v>7.506844462328275E-3</v>
      </c>
      <c r="L582" s="44">
        <f>IFERROR(_xll.qlIndexFixing(Index6M,$H582,TRUE,_xll.ohTrigger(RecalcTrigger,Trigger6M)),NA())</f>
        <v>9.1965347698296004E-3</v>
      </c>
      <c r="M582" s="158">
        <f>IFERROR(_xll.qlIndexFixing(ONIndex1M,I582,TRUE,_xll.ohTrigger(RecalcTrigger,Trigger1M)),NA())</f>
        <v>5.7665337847989662E-3</v>
      </c>
      <c r="N582" s="44">
        <f>IFERROR(_xll.qlIndexFixing(ONIndex3M,I582,TRUE,_xll.ohTrigger(RecalcTrigger,Trigger3M)),NA())</f>
        <v>6.8678452616133256E-3</v>
      </c>
      <c r="O582" s="159">
        <f>IFERROR(_xll.qlIndexFixing(ONIndex6M,I582,TRUE,_xll.ohTrigger(RecalcTrigger,Trigger6M)),NA())</f>
        <v>7.8453568434522225E-3</v>
      </c>
    </row>
    <row r="583" spans="2:15" x14ac:dyDescent="0.2">
      <c r="B583" s="39" t="s">
        <v>42</v>
      </c>
      <c r="D583" s="42">
        <f>_xll.qlCalendarAdvance(Calendar,$D582,B583,"f",FALSE)</f>
        <v>43524</v>
      </c>
      <c r="E583" s="153">
        <f>_xll.qlInterestRateIndexValueDate(IndexON,D583)</f>
        <v>43525</v>
      </c>
      <c r="F583" s="168">
        <f>IFERROR(_xll.qlIndexFixing(IndexON,D583,TRUE,_xll.ohTrigger(RecalcTrigger,TriggerON)),NA())</f>
        <v>4.6097739249795211E-3</v>
      </c>
      <c r="H583" s="42">
        <f>_xll.qlCalendarAdvance(Calendar,$H582,B583,"f",FALSE)</f>
        <v>43524</v>
      </c>
      <c r="I583" s="153">
        <f>_xll.qlInterestRateIndexValueDate(Index1M,$H583)</f>
        <v>43528</v>
      </c>
      <c r="J583" s="158">
        <f>IFERROR(_xll.qlIndexFixing(Index1M,$H583,TRUE,_xll.ohTrigger(RecalcTrigger,Trigger1M)),NA())</f>
        <v>6.0643704519164881E-3</v>
      </c>
      <c r="K583" s="44">
        <f>IFERROR(_xll.qlIndexFixing(Index3M,H583,TRUE,_xll.ohTrigger(RecalcTrigger,Trigger3M)),NA())</f>
        <v>7.6183526415224178E-3</v>
      </c>
      <c r="L583" s="44">
        <f>IFERROR(_xll.qlIndexFixing(Index6M,$H583,TRUE,_xll.ohTrigger(RecalcTrigger,Trigger6M)),NA())</f>
        <v>9.3193431897817623E-3</v>
      </c>
      <c r="M583" s="158">
        <f>IFERROR(_xll.qlIndexFixing(ONIndex1M,I583,TRUE,_xll.ohTrigger(RecalcTrigger,Trigger1M)),NA())</f>
        <v>5.8698262935052981E-3</v>
      </c>
      <c r="N583" s="44">
        <f>IFERROR(_xll.qlIndexFixing(ONIndex3M,I583,TRUE,_xll.ohTrigger(RecalcTrigger,Trigger3M)),NA())</f>
        <v>6.9694037190970448E-3</v>
      </c>
      <c r="O583" s="159">
        <f>IFERROR(_xll.qlIndexFixing(ONIndex6M,I583,TRUE,_xll.ohTrigger(RecalcTrigger,Trigger6M)),NA())</f>
        <v>7.9481531832925612E-3</v>
      </c>
    </row>
    <row r="584" spans="2:15" x14ac:dyDescent="0.2">
      <c r="B584" s="39" t="s">
        <v>42</v>
      </c>
      <c r="D584" s="42">
        <f>_xll.qlCalendarAdvance(Calendar,$D583,B584,"f",FALSE)</f>
        <v>43531</v>
      </c>
      <c r="E584" s="153">
        <f>_xll.qlInterestRateIndexValueDate(IndexON,D584)</f>
        <v>43532</v>
      </c>
      <c r="F584" s="168">
        <f>IFERROR(_xll.qlIndexFixing(IndexON,D584,TRUE,_xll.ohTrigger(RecalcTrigger,TriggerON)),NA())</f>
        <v>4.7019277806725768E-3</v>
      </c>
      <c r="H584" s="42">
        <f>_xll.qlCalendarAdvance(Calendar,$H583,B584,"f",FALSE)</f>
        <v>43531</v>
      </c>
      <c r="I584" s="153">
        <f>_xll.qlInterestRateIndexValueDate(Index1M,$H584)</f>
        <v>43535</v>
      </c>
      <c r="J584" s="158">
        <f>IFERROR(_xll.qlIndexFixing(Index1M,$H584,TRUE,_xll.ohTrigger(RecalcTrigger,Trigger1M)),NA())</f>
        <v>6.1686906752897366E-3</v>
      </c>
      <c r="K584" s="44">
        <f>IFERROR(_xll.qlIndexFixing(Index3M,H584,TRUE,_xll.ohTrigger(RecalcTrigger,Trigger3M)),NA())</f>
        <v>7.7226734289622149E-3</v>
      </c>
      <c r="L584" s="44">
        <f>IFERROR(_xll.qlIndexFixing(Index6M,$H584,TRUE,_xll.ohTrigger(RecalcTrigger,Trigger6M)),NA())</f>
        <v>9.4267593825909761E-3</v>
      </c>
      <c r="M584" s="158">
        <f>IFERROR(_xll.qlIndexFixing(ONIndex1M,I584,TRUE,_xll.ohTrigger(RecalcTrigger,Trigger1M)),NA())</f>
        <v>5.9734599012006839E-3</v>
      </c>
      <c r="N584" s="44">
        <f>IFERROR(_xll.qlIndexFixing(ONIndex3M,I584,TRUE,_xll.ohTrigger(RecalcTrigger,Trigger3M)),NA())</f>
        <v>7.0713170898795141E-3</v>
      </c>
      <c r="O584" s="159">
        <f>IFERROR(_xll.qlIndexFixing(ONIndex6M,I584,TRUE,_xll.ohTrigger(RecalcTrigger,Trigger6M)),NA())</f>
        <v>8.051247691343022E-3</v>
      </c>
    </row>
    <row r="585" spans="2:15" x14ac:dyDescent="0.2">
      <c r="B585" s="39" t="s">
        <v>42</v>
      </c>
      <c r="D585" s="42">
        <f>_xll.qlCalendarAdvance(Calendar,$D584,B585,"f",FALSE)</f>
        <v>43538</v>
      </c>
      <c r="E585" s="153">
        <f>_xll.qlInterestRateIndexValueDate(IndexON,D585)</f>
        <v>43539</v>
      </c>
      <c r="F585" s="168">
        <f>IFERROR(_xll.qlIndexFixing(IndexON,D585,TRUE,_xll.ohTrigger(RecalcTrigger,TriggerON)),NA())</f>
        <v>4.7953709150228008E-3</v>
      </c>
      <c r="H585" s="42">
        <f>_xll.qlCalendarAdvance(Calendar,$H584,B585,"f",FALSE)</f>
        <v>43538</v>
      </c>
      <c r="I585" s="153">
        <f>_xll.qlInterestRateIndexValueDate(Index1M,$H585)</f>
        <v>43542</v>
      </c>
      <c r="J585" s="158">
        <f>IFERROR(_xll.qlIndexFixing(Index1M,$H585,TRUE,_xll.ohTrigger(RecalcTrigger,Trigger1M)),NA())</f>
        <v>6.2733530830779809E-3</v>
      </c>
      <c r="K585" s="44">
        <f>IFERROR(_xll.qlIndexFixing(Index3M,H585,TRUE,_xll.ohTrigger(RecalcTrigger,Trigger3M)),NA())</f>
        <v>7.8273525795237997E-3</v>
      </c>
      <c r="L585" s="44">
        <f>IFERROR(_xll.qlIndexFixing(Index6M,$H585,TRUE,_xll.ohTrigger(RecalcTrigger,Trigger6M)),NA())</f>
        <v>9.5344810298249871E-3</v>
      </c>
      <c r="M585" s="158">
        <f>IFERROR(_xll.qlIndexFixing(ONIndex1M,I585,TRUE,_xll.ohTrigger(RecalcTrigger,Trigger1M)),NA())</f>
        <v>6.0774346079650599E-3</v>
      </c>
      <c r="N585" s="44">
        <f>IFERROR(_xll.qlIndexFixing(ONIndex3M,I585,TRUE,_xll.ohTrigger(RecalcTrigger,Trigger3M)),NA())</f>
        <v>7.1735853738807975E-3</v>
      </c>
      <c r="O585" s="159">
        <f>IFERROR(_xll.qlIndexFixing(ONIndex6M,I585,TRUE,_xll.ohTrigger(RecalcTrigger,Trigger6M)),NA())</f>
        <v>8.1546403679233492E-3</v>
      </c>
    </row>
    <row r="586" spans="2:15" x14ac:dyDescent="0.2">
      <c r="B586" s="39" t="s">
        <v>42</v>
      </c>
      <c r="D586" s="42">
        <f>_xll.qlCalendarAdvance(Calendar,$D585,B586,"f",FALSE)</f>
        <v>43545</v>
      </c>
      <c r="E586" s="153">
        <f>_xll.qlInterestRateIndexValueDate(IndexON,D586)</f>
        <v>43546</v>
      </c>
      <c r="F586" s="168">
        <f>IFERROR(_xll.qlIndexFixing(IndexON,D586,TRUE,_xll.ohTrigger(RecalcTrigger,TriggerON)),NA())</f>
        <v>4.890103331121054E-3</v>
      </c>
      <c r="H586" s="42">
        <f>_xll.qlCalendarAdvance(Calendar,$H585,B586,"f",FALSE)</f>
        <v>43545</v>
      </c>
      <c r="I586" s="153">
        <f>_xll.qlInterestRateIndexValueDate(Index1M,$H586)</f>
        <v>43549</v>
      </c>
      <c r="J586" s="158">
        <f>IFERROR(_xll.qlIndexFixing(Index1M,$H586,TRUE,_xll.ohTrigger(RecalcTrigger,Trigger1M)),NA())</f>
        <v>6.3783576845151272E-3</v>
      </c>
      <c r="K586" s="44">
        <f>IFERROR(_xll.qlIndexFixing(Index3M,H586,TRUE,_xll.ohTrigger(RecalcTrigger,Trigger3M)),NA())</f>
        <v>7.9323901217625871E-3</v>
      </c>
      <c r="L586" s="44">
        <f>IFERROR(_xll.qlIndexFixing(Index6M,$H586,TRUE,_xll.ohTrigger(RecalcTrigger,Trigger6M)),NA())</f>
        <v>9.6425081810515359E-3</v>
      </c>
      <c r="M586" s="158">
        <f>IFERROR(_xll.qlIndexFixing(ONIndex1M,I586,TRUE,_xll.ohTrigger(RecalcTrigger,Trigger1M)),NA())</f>
        <v>6.1817504141981061E-3</v>
      </c>
      <c r="N586" s="44">
        <f>IFERROR(_xll.qlIndexFixing(ONIndex3M,I586,TRUE,_xll.ohTrigger(RecalcTrigger,Trigger3M)),NA())</f>
        <v>7.2762085717403835E-3</v>
      </c>
      <c r="O586" s="159">
        <f>IFERROR(_xll.qlIndexFixing(ONIndex6M,I586,TRUE,_xll.ohTrigger(RecalcTrigger,Trigger6M)),NA())</f>
        <v>8.258331213193415E-3</v>
      </c>
    </row>
    <row r="587" spans="2:15" x14ac:dyDescent="0.2">
      <c r="B587" s="39" t="s">
        <v>42</v>
      </c>
      <c r="D587" s="42">
        <f>_xll.qlCalendarAdvance(Calendar,$D586,B587,"f",FALSE)</f>
        <v>43552</v>
      </c>
      <c r="E587" s="153">
        <f>_xll.qlInterestRateIndexValueDate(IndexON,D587)</f>
        <v>43553</v>
      </c>
      <c r="F587" s="168">
        <f>IFERROR(_xll.qlIndexFixing(IndexON,D587,TRUE,_xll.ohTrigger(RecalcTrigger,TriggerON)),NA())</f>
        <v>4.9861250320049066E-3</v>
      </c>
      <c r="H587" s="42">
        <f>_xll.qlCalendarAdvance(Calendar,$H586,B587,"f",FALSE)</f>
        <v>43552</v>
      </c>
      <c r="I587" s="153">
        <f>_xll.qlInterestRateIndexValueDate(Index1M,$H587)</f>
        <v>43556</v>
      </c>
      <c r="J587" s="158">
        <f>IFERROR(_xll.qlIndexFixing(Index1M,$H587,TRUE,_xll.ohTrigger(RecalcTrigger,Trigger1M)),NA())</f>
        <v>6.4837044888608631E-3</v>
      </c>
      <c r="K587" s="44">
        <f>IFERROR(_xll.qlIndexFixing(Index3M,H587,TRUE,_xll.ohTrigger(RecalcTrigger,Trigger3M)),NA())</f>
        <v>8.0301010784875025E-3</v>
      </c>
      <c r="L587" s="44">
        <f>IFERROR(_xll.qlIndexFixing(Index6M,$H587,TRUE,_xll.ohTrigger(RecalcTrigger,Trigger6M)),NA())</f>
        <v>9.7428675762995971E-3</v>
      </c>
      <c r="M587" s="158">
        <f>IFERROR(_xll.qlIndexFixing(ONIndex1M,I587,TRUE,_xll.ohTrigger(RecalcTrigger,Trigger1M)),NA())</f>
        <v>6.2864073200596948E-3</v>
      </c>
      <c r="N587" s="44">
        <f>IFERROR(_xll.qlIndexFixing(ONIndex3M,I587,TRUE,_xll.ohTrigger(RecalcTrigger,Trigger3M)),NA())</f>
        <v>7.3791866836181441E-3</v>
      </c>
      <c r="O587" s="159">
        <f>IFERROR(_xll.qlIndexFixing(ONIndex6M,I587,TRUE,_xll.ohTrigger(RecalcTrigger,Trigger6M)),NA())</f>
        <v>8.3623202276328357E-3</v>
      </c>
    </row>
    <row r="588" spans="2:15" x14ac:dyDescent="0.2">
      <c r="B588" s="39" t="s">
        <v>42</v>
      </c>
      <c r="D588" s="42">
        <f>_xll.qlCalendarAdvance(Calendar,$D587,B588,"f",FALSE)</f>
        <v>43559</v>
      </c>
      <c r="E588" s="153">
        <f>_xll.qlInterestRateIndexValueDate(IndexON,D588)</f>
        <v>43560</v>
      </c>
      <c r="F588" s="168">
        <f>IFERROR(_xll.qlIndexFixing(IndexON,D588,TRUE,_xll.ohTrigger(RecalcTrigger,TriggerON)),NA())</f>
        <v>5.0834360207385743E-3</v>
      </c>
      <c r="H588" s="42">
        <f>_xll.qlCalendarAdvance(Calendar,$H587,B588,"f",FALSE)</f>
        <v>43559</v>
      </c>
      <c r="I588" s="153">
        <f>_xll.qlInterestRateIndexValueDate(Index1M,$H588)</f>
        <v>43563</v>
      </c>
      <c r="J588" s="158">
        <f>IFERROR(_xll.qlIndexFixing(Index1M,$H588,TRUE,_xll.ohTrigger(RecalcTrigger,Trigger1M)),NA())</f>
        <v>6.58175508427572E-3</v>
      </c>
      <c r="K588" s="44">
        <f>IFERROR(_xll.qlIndexFixing(Index3M,H588,TRUE,_xll.ohTrigger(RecalcTrigger,Trigger3M)),NA())</f>
        <v>8.1358275127367038E-3</v>
      </c>
      <c r="L588" s="44">
        <f>IFERROR(_xll.qlIndexFixing(Index6M,$H588,TRUE,_xll.ohTrigger(RecalcTrigger,Trigger6M)),NA())</f>
        <v>9.8514811005798765E-3</v>
      </c>
      <c r="M588" s="158">
        <f>IFERROR(_xll.qlIndexFixing(ONIndex1M,I588,TRUE,_xll.ohTrigger(RecalcTrigger,Trigger1M)),NA())</f>
        <v>6.3914053259495063E-3</v>
      </c>
      <c r="N588" s="44">
        <f>IFERROR(_xll.qlIndexFixing(ONIndex3M,I588,TRUE,_xll.ohTrigger(RecalcTrigger,Trigger3M)),NA())</f>
        <v>7.4825197098338236E-3</v>
      </c>
      <c r="O588" s="159">
        <f>IFERROR(_xll.qlIndexFixing(ONIndex6M,I588,TRUE,_xll.ohTrigger(RecalcTrigger,Trigger6M)),NA())</f>
        <v>8.4666074112416112E-3</v>
      </c>
    </row>
    <row r="589" spans="2:15" x14ac:dyDescent="0.2">
      <c r="B589" s="39" t="s">
        <v>42</v>
      </c>
      <c r="D589" s="42">
        <f>_xll.qlCalendarAdvance(Calendar,$D588,B589,"f",FALSE)</f>
        <v>43566</v>
      </c>
      <c r="E589" s="153">
        <f>_xll.qlInterestRateIndexValueDate(IndexON,D589)</f>
        <v>43567</v>
      </c>
      <c r="F589" s="168">
        <f>IFERROR(_xll.qlIndexFixing(IndexON,D589,TRUE,_xll.ohTrigger(RecalcTrigger,TriggerON)),NA())</f>
        <v>5.1820363004662084E-3</v>
      </c>
      <c r="H589" s="42">
        <f>_xll.qlCalendarAdvance(Calendar,$H588,B589,"f",FALSE)</f>
        <v>43566</v>
      </c>
      <c r="I589" s="153">
        <f>_xll.qlInterestRateIndexValueDate(Index1M,$H589)</f>
        <v>43570</v>
      </c>
      <c r="J589" s="158">
        <f>IFERROR(_xll.qlIndexFixing(Index1M,$H589,TRUE,_xll.ohTrigger(RecalcTrigger,Trigger1M)),NA())</f>
        <v>6.6877599243415631E-3</v>
      </c>
      <c r="K589" s="44">
        <f>IFERROR(_xll.qlIndexFixing(Index3M,H589,TRUE,_xll.ohTrigger(RecalcTrigger,Trigger3M)),NA())</f>
        <v>8.2419123836640455E-3</v>
      </c>
      <c r="L589" s="44">
        <f>IFERROR(_xll.qlIndexFixing(Index6M,$H589,TRUE,_xll.ohTrigger(RecalcTrigger,Trigger6M)),NA())</f>
        <v>9.9604002337762548E-3</v>
      </c>
      <c r="M589" s="158">
        <f>IFERROR(_xll.qlIndexFixing(ONIndex1M,I589,TRUE,_xll.ohTrigger(RecalcTrigger,Trigger1M)),NA())</f>
        <v>6.4967444322672208E-3</v>
      </c>
      <c r="N589" s="44">
        <f>IFERROR(_xll.qlIndexFixing(ONIndex3M,I589,TRUE,_xll.ohTrigger(RecalcTrigger,Trigger3M)),NA())</f>
        <v>7.5862076506272302E-3</v>
      </c>
      <c r="O589" s="159">
        <f>IFERROR(_xll.qlIndexFixing(ONIndex6M,I589,TRUE,_xll.ohTrigger(RecalcTrigger,Trigger6M)),NA())</f>
        <v>8.5711927644194219E-3</v>
      </c>
    </row>
    <row r="590" spans="2:15" x14ac:dyDescent="0.2">
      <c r="B590" s="39" t="s">
        <v>42</v>
      </c>
      <c r="D590" s="42">
        <f>_xll.qlCalendarAdvance(Calendar,$D589,B590,"f",FALSE)</f>
        <v>43573</v>
      </c>
      <c r="E590" s="153">
        <f>_xll.qlInterestRateIndexValueDate(IndexON,D590)</f>
        <v>43578</v>
      </c>
      <c r="F590" s="168">
        <f>IFERROR(_xll.qlIndexFixing(IndexON,D590,TRUE,_xll.ohTrigger(RecalcTrigger,TriggerON)),NA())</f>
        <v>5.3250428370787972E-3</v>
      </c>
      <c r="H590" s="42">
        <f>_xll.qlCalendarAdvance(Calendar,$H589,B590,"f",FALSE)</f>
        <v>43573</v>
      </c>
      <c r="I590" s="153">
        <f>_xll.qlInterestRateIndexValueDate(Index1M,$H590)</f>
        <v>43579</v>
      </c>
      <c r="J590" s="158">
        <f>IFERROR(_xll.qlIndexFixing(Index1M,$H590,TRUE,_xll.ohTrigger(RecalcTrigger,Trigger1M)),NA())</f>
        <v>6.8245546763714415E-3</v>
      </c>
      <c r="K590" s="44">
        <f>IFERROR(_xll.qlIndexFixing(Index3M,H590,TRUE,_xll.ohTrigger(RecalcTrigger,Trigger3M)),NA())</f>
        <v>8.3788339462574687E-3</v>
      </c>
      <c r="L590" s="44">
        <f>IFERROR(_xll.qlIndexFixing(Index6M,$H590,TRUE,_xll.ohTrigger(RecalcTrigger,Trigger6M)),NA())</f>
        <v>1.010088825755537E-2</v>
      </c>
      <c r="M590" s="158">
        <f>IFERROR(_xll.qlIndexFixing(ONIndex1M,I590,TRUE,_xll.ohTrigger(RecalcTrigger,Trigger1M)),NA())</f>
        <v>6.6479456558621308E-3</v>
      </c>
      <c r="N590" s="44">
        <f>IFERROR(_xll.qlIndexFixing(ONIndex3M,I590,TRUE,_xll.ohTrigger(RecalcTrigger,Trigger3M)),NA())</f>
        <v>7.7351175576190201E-3</v>
      </c>
      <c r="O590" s="159">
        <f>IFERROR(_xll.qlIndexFixing(ONIndex6M,I590,TRUE,_xll.ohTrigger(RecalcTrigger,Trigger6M)),NA())</f>
        <v>8.7213309470524081E-3</v>
      </c>
    </row>
    <row r="591" spans="2:15" x14ac:dyDescent="0.2">
      <c r="B591" s="39" t="s">
        <v>42</v>
      </c>
      <c r="D591" s="42">
        <f>_xll.qlCalendarAdvance(Calendar,$D590,B591,"f",FALSE)</f>
        <v>43580</v>
      </c>
      <c r="E591" s="153">
        <f>_xll.qlInterestRateIndexValueDate(IndexON,D591)</f>
        <v>43581</v>
      </c>
      <c r="F591" s="168">
        <f>IFERROR(_xll.qlIndexFixing(IndexON,D591,TRUE,_xll.ohTrigger(RecalcTrigger,TriggerON)),NA())</f>
        <v>5.3831047457197911E-3</v>
      </c>
      <c r="H591" s="42">
        <f>_xll.qlCalendarAdvance(Calendar,$H590,B591,"f",FALSE)</f>
        <v>43580</v>
      </c>
      <c r="I591" s="153">
        <f>_xll.qlInterestRateIndexValueDate(Index1M,$H591)</f>
        <v>43584</v>
      </c>
      <c r="J591" s="158">
        <f>IFERROR(_xll.qlIndexFixing(Index1M,$H591,TRUE,_xll.ohTrigger(RecalcTrigger,Trigger1M)),NA())</f>
        <v>6.9007961911848881E-3</v>
      </c>
      <c r="K591" s="44">
        <f>IFERROR(_xll.qlIndexFixing(Index3M,H591,TRUE,_xll.ohTrigger(RecalcTrigger,Trigger3M)),NA())</f>
        <v>8.4551575501489555E-3</v>
      </c>
      <c r="L591" s="44">
        <f>IFERROR(_xll.qlIndexFixing(Index6M,$H591,TRUE,_xll.ohTrigger(RecalcTrigger,Trigger6M)),NA())</f>
        <v>1.0179155526460414E-2</v>
      </c>
      <c r="M591" s="158">
        <f>IFERROR(_xll.qlIndexFixing(ONIndex1M,I591,TRUE,_xll.ohTrigger(RecalcTrigger,Trigger1M)),NA())</f>
        <v>6.7236196930053893E-3</v>
      </c>
      <c r="N591" s="44">
        <f>IFERROR(_xll.qlIndexFixing(ONIndex3M,I591,TRUE,_xll.ohTrigger(RecalcTrigger,Trigger3M)),NA())</f>
        <v>7.8095912175513149E-3</v>
      </c>
      <c r="O591" s="159">
        <f>IFERROR(_xll.qlIndexFixing(ONIndex6M,I591,TRUE,_xll.ohTrigger(RecalcTrigger,Trigger6M)),NA())</f>
        <v>8.7963082769704215E-3</v>
      </c>
    </row>
    <row r="592" spans="2:15" x14ac:dyDescent="0.2">
      <c r="B592" s="39" t="s">
        <v>42</v>
      </c>
      <c r="D592" s="42">
        <f>_xll.qlCalendarAdvance(Calendar,$D591,B592,"f",FALSE)</f>
        <v>43587</v>
      </c>
      <c r="E592" s="153">
        <f>_xll.qlInterestRateIndexValueDate(IndexON,D592)</f>
        <v>43588</v>
      </c>
      <c r="F592" s="168">
        <f>IFERROR(_xll.qlIndexFixing(IndexON,D592,TRUE,_xll.ohTrigger(RecalcTrigger,TriggerON)),NA())</f>
        <v>5.485572917693915E-3</v>
      </c>
      <c r="H592" s="42">
        <f>_xll.qlCalendarAdvance(Calendar,$H591,B592,"f",FALSE)</f>
        <v>43587</v>
      </c>
      <c r="I592" s="153">
        <f>_xll.qlInterestRateIndexValueDate(Index1M,$H592)</f>
        <v>43591</v>
      </c>
      <c r="J592" s="158">
        <f>IFERROR(_xll.qlIndexFixing(Index1M,$H592,TRUE,_xll.ohTrigger(RecalcTrigger,Trigger1M)),NA())</f>
        <v>7.015571880440029E-3</v>
      </c>
      <c r="K592" s="44">
        <f>IFERROR(_xll.qlIndexFixing(Index3M,H592,TRUE,_xll.ohTrigger(RecalcTrigger,Trigger3M)),NA())</f>
        <v>8.5701432118649914E-3</v>
      </c>
      <c r="L592" s="44">
        <f>IFERROR(_xll.qlIndexFixing(Index6M,$H592,TRUE,_xll.ohTrigger(RecalcTrigger,Trigger6M)),NA())</f>
        <v>1.0297089465925519E-2</v>
      </c>
      <c r="M592" s="158">
        <f>IFERROR(_xll.qlIndexFixing(ONIndex1M,I592,TRUE,_xll.ohTrigger(RecalcTrigger,Trigger1M)),NA())</f>
        <v>6.814808356025992E-3</v>
      </c>
      <c r="N592" s="44">
        <f>IFERROR(_xll.qlIndexFixing(ONIndex3M,I592,TRUE,_xll.ohTrigger(RecalcTrigger,Trigger3M)),NA())</f>
        <v>7.8994009640709351E-3</v>
      </c>
      <c r="O592" s="159">
        <f>IFERROR(_xll.qlIndexFixing(ONIndex6M,I592,TRUE,_xll.ohTrigger(RecalcTrigger,Trigger6M)),NA())</f>
        <v>8.8867378437651467E-3</v>
      </c>
    </row>
    <row r="593" spans="2:15" x14ac:dyDescent="0.2">
      <c r="B593" s="39" t="s">
        <v>42</v>
      </c>
      <c r="D593" s="42">
        <f>_xll.qlCalendarAdvance(Calendar,$D592,B593,"f",FALSE)</f>
        <v>43594</v>
      </c>
      <c r="E593" s="153">
        <f>_xll.qlInterestRateIndexValueDate(IndexON,D593)</f>
        <v>43595</v>
      </c>
      <c r="F593" s="168">
        <f>IFERROR(_xll.qlIndexFixing(IndexON,D593,TRUE,_xll.ohTrigger(RecalcTrigger,TriggerON)),NA())</f>
        <v>5.5893303936382921E-3</v>
      </c>
      <c r="H593" s="42">
        <f>_xll.qlCalendarAdvance(Calendar,$H592,B593,"f",FALSE)</f>
        <v>43594</v>
      </c>
      <c r="I593" s="153">
        <f>_xll.qlInterestRateIndexValueDate(Index1M,$H593)</f>
        <v>43598</v>
      </c>
      <c r="J593" s="158">
        <f>IFERROR(_xll.qlIndexFixing(Index1M,$H593,TRUE,_xll.ohTrigger(RecalcTrigger,Trigger1M)),NA())</f>
        <v>7.1229720983952364E-3</v>
      </c>
      <c r="K593" s="44">
        <f>IFERROR(_xll.qlIndexFixing(Index3M,H593,TRUE,_xll.ohTrigger(RecalcTrigger,Trigger3M)),NA())</f>
        <v>8.6776903036354398E-3</v>
      </c>
      <c r="L593" s="44">
        <f>IFERROR(_xll.qlIndexFixing(Index6M,$H593,TRUE,_xll.ohTrigger(RecalcTrigger,Trigger6M)),NA())</f>
        <v>1.0407256544931827E-2</v>
      </c>
      <c r="M593" s="158">
        <f>IFERROR(_xll.qlIndexFixing(ONIndex1M,I593,TRUE,_xll.ohTrigger(RecalcTrigger,Trigger1M)),NA())</f>
        <v>6.9215118666132724E-3</v>
      </c>
      <c r="N593" s="44">
        <f>IFERROR(_xll.qlIndexFixing(ONIndex3M,I593,TRUE,_xll.ohTrigger(RecalcTrigger,Trigger3M)),NA())</f>
        <v>8.0045085665325644E-3</v>
      </c>
      <c r="O593" s="159">
        <f>IFERROR(_xll.qlIndexFixing(ONIndex6M,I593,TRUE,_xll.ohTrigger(RecalcTrigger,Trigger6M)),NA())</f>
        <v>8.9925158776971159E-3</v>
      </c>
    </row>
    <row r="594" spans="2:15" x14ac:dyDescent="0.2">
      <c r="B594" s="39" t="s">
        <v>42</v>
      </c>
      <c r="D594" s="42">
        <f>_xll.qlCalendarAdvance(Calendar,$D593,B594,"f",FALSE)</f>
        <v>43601</v>
      </c>
      <c r="E594" s="153">
        <f>_xll.qlInterestRateIndexValueDate(IndexON,D594)</f>
        <v>43602</v>
      </c>
      <c r="F594" s="168">
        <f>IFERROR(_xll.qlIndexFixing(IndexON,D594,TRUE,_xll.ohTrigger(RecalcTrigger,TriggerON)),NA())</f>
        <v>5.6943771769102369E-3</v>
      </c>
      <c r="H594" s="42">
        <f>_xll.qlCalendarAdvance(Calendar,$H593,B594,"f",FALSE)</f>
        <v>43601</v>
      </c>
      <c r="I594" s="153">
        <f>_xll.qlInterestRateIndexValueDate(Index1M,$H594)</f>
        <v>43605</v>
      </c>
      <c r="J594" s="158">
        <f>IFERROR(_xll.qlIndexFixing(Index1M,$H594,TRUE,_xll.ohTrigger(RecalcTrigger,Trigger1M)),NA())</f>
        <v>7.230714584925216E-3</v>
      </c>
      <c r="K594" s="44">
        <f>IFERROR(_xll.qlIndexFixing(Index3M,H594,TRUE,_xll.ohTrigger(RecalcTrigger,Trigger3M)),NA())</f>
        <v>8.7855960190618785E-3</v>
      </c>
      <c r="L594" s="44">
        <f>IFERROR(_xll.qlIndexFixing(Index6M,$H594,TRUE,_xll.ohTrigger(RecalcTrigger,Trigger6M)),NA())</f>
        <v>1.0517729529593289E-2</v>
      </c>
      <c r="M594" s="158">
        <f>IFERROR(_xll.qlIndexFixing(ONIndex1M,I594,TRUE,_xll.ohTrigger(RecalcTrigger,Trigger1M)),NA())</f>
        <v>7.0285564789873689E-3</v>
      </c>
      <c r="N594" s="44">
        <f>IFERROR(_xll.qlIndexFixing(ONIndex3M,I594,TRUE,_xll.ohTrigger(RecalcTrigger,Trigger3M)),NA())</f>
        <v>8.109971085250578E-3</v>
      </c>
      <c r="O594" s="159">
        <f>IFERROR(_xll.qlIndexFixing(ONIndex6M,I594,TRUE,_xll.ohTrigger(RecalcTrigger,Trigger6M)),NA())</f>
        <v>9.0985920824770972E-3</v>
      </c>
    </row>
    <row r="595" spans="2:15" x14ac:dyDescent="0.2">
      <c r="B595" s="39" t="s">
        <v>42</v>
      </c>
      <c r="D595" s="42">
        <f>_xll.qlCalendarAdvance(Calendar,$D594,B595,"f",FALSE)</f>
        <v>43608</v>
      </c>
      <c r="E595" s="153">
        <f>_xll.qlInterestRateIndexValueDate(IndexON,D595)</f>
        <v>43609</v>
      </c>
      <c r="F595" s="168">
        <f>IFERROR(_xll.qlIndexFixing(IndexON,D595,TRUE,_xll.ohTrigger(RecalcTrigger,TriggerON)),NA())</f>
        <v>5.8007132708404185E-3</v>
      </c>
      <c r="H595" s="42">
        <f>_xll.qlCalendarAdvance(Calendar,$H594,B595,"f",FALSE)</f>
        <v>43608</v>
      </c>
      <c r="I595" s="153">
        <f>_xll.qlInterestRateIndexValueDate(Index1M,$H595)</f>
        <v>43612</v>
      </c>
      <c r="J595" s="158">
        <f>IFERROR(_xll.qlIndexFixing(Index1M,$H595,TRUE,_xll.ohTrigger(RecalcTrigger,Trigger1M)),NA())</f>
        <v>7.3387993495397808E-3</v>
      </c>
      <c r="K595" s="44">
        <f>IFERROR(_xll.qlIndexFixing(Index3M,H595,TRUE,_xll.ohTrigger(RecalcTrigger,Trigger3M)),NA())</f>
        <v>8.8938603875824956E-3</v>
      </c>
      <c r="L595" s="44">
        <f>IFERROR(_xll.qlIndexFixing(Index6M,$H595,TRUE,_xll.ohTrigger(RecalcTrigger,Trigger6M)),NA())</f>
        <v>1.0628508470760101E-2</v>
      </c>
      <c r="M595" s="158">
        <f>IFERROR(_xll.qlIndexFixing(ONIndex1M,I595,TRUE,_xll.ohTrigger(RecalcTrigger,Trigger1M)),NA())</f>
        <v>7.1436974010641308E-3</v>
      </c>
      <c r="N595" s="44">
        <f>IFERROR(_xll.qlIndexFixing(ONIndex3M,I595,TRUE,_xll.ohTrigger(RecalcTrigger,Trigger3M)),NA())</f>
        <v>8.2234553167426228E-3</v>
      </c>
      <c r="O595" s="159">
        <f>IFERROR(_xll.qlIndexFixing(ONIndex6M,I595,TRUE,_xll.ohTrigger(RecalcTrigger,Trigger6M)),NA())</f>
        <v>9.2126946754111927E-3</v>
      </c>
    </row>
    <row r="596" spans="2:15" x14ac:dyDescent="0.2">
      <c r="B596" s="39" t="s">
        <v>42</v>
      </c>
      <c r="D596" s="42">
        <f>_xll.qlCalendarAdvance(Calendar,$D595,B596,"f",FALSE)</f>
        <v>43616</v>
      </c>
      <c r="E596" s="153">
        <f>_xll.qlInterestRateIndexValueDate(IndexON,D596)</f>
        <v>43619</v>
      </c>
      <c r="F596" s="168">
        <f>IFERROR(_xll.qlIndexFixing(IndexON,D596,TRUE,_xll.ohTrigger(RecalcTrigger,TriggerON)),NA())</f>
        <v>5.9392188538431867E-3</v>
      </c>
      <c r="H596" s="42">
        <f>_xll.qlCalendarAdvance(Calendar,$H595,B596,"f",FALSE)</f>
        <v>43616</v>
      </c>
      <c r="I596" s="153">
        <f>_xll.qlInterestRateIndexValueDate(Index1M,$H596)</f>
        <v>43620</v>
      </c>
      <c r="J596" s="158">
        <f>IFERROR(_xll.qlIndexFixing(Index1M,$H596,TRUE,_xll.ohTrigger(RecalcTrigger,Trigger1M)),NA())</f>
        <v>7.4548894140438193E-3</v>
      </c>
      <c r="K596" s="44">
        <f>IFERROR(_xll.qlIndexFixing(Index3M,H596,TRUE,_xll.ohTrigger(RecalcTrigger,Trigger3M)),NA())</f>
        <v>9.0180302994159814E-3</v>
      </c>
      <c r="L596" s="44">
        <f>IFERROR(_xll.qlIndexFixing(Index6M,$H596,TRUE,_xll.ohTrigger(RecalcTrigger,Trigger6M)),NA())</f>
        <v>1.0747285940204288E-2</v>
      </c>
      <c r="M596" s="158">
        <f>IFERROR(_xll.qlIndexFixing(ONIndex1M,I596,TRUE,_xll.ohTrigger(RecalcTrigger,Trigger1M)),NA())</f>
        <v>7.2590864008592604E-3</v>
      </c>
      <c r="N596" s="44">
        <f>IFERROR(_xll.qlIndexFixing(ONIndex3M,I596,TRUE,_xll.ohTrigger(RecalcTrigger,Trigger3M)),NA())</f>
        <v>8.3371573241119989E-3</v>
      </c>
      <c r="O596" s="159">
        <f>IFERROR(_xll.qlIndexFixing(ONIndex6M,I596,TRUE,_xll.ohTrigger(RecalcTrigger,Trigger6M)),NA())</f>
        <v>9.3269022814634894E-3</v>
      </c>
    </row>
    <row r="597" spans="2:15" x14ac:dyDescent="0.2">
      <c r="B597" s="39" t="s">
        <v>42</v>
      </c>
      <c r="D597" s="42">
        <f>_xll.qlCalendarAdvance(Calendar,$D596,B597,"f",FALSE)</f>
        <v>43623</v>
      </c>
      <c r="E597" s="153">
        <f>_xll.qlInterestRateIndexValueDate(IndexON,D597)</f>
        <v>43627</v>
      </c>
      <c r="F597" s="168">
        <f>IFERROR(_xll.qlIndexFixing(IndexON,D597,TRUE,_xll.ohTrigger(RecalcTrigger,TriggerON)),NA())</f>
        <v>6.0642149113476762E-3</v>
      </c>
      <c r="H597" s="42">
        <f>_xll.qlCalendarAdvance(Calendar,$H596,B597,"f",FALSE)</f>
        <v>43623</v>
      </c>
      <c r="I597" s="153">
        <f>_xll.qlInterestRateIndexValueDate(Index1M,$H597)</f>
        <v>43628</v>
      </c>
      <c r="J597" s="158">
        <f>IFERROR(_xll.qlIndexFixing(Index1M,$H597,TRUE,_xll.ohTrigger(RecalcTrigger,Trigger1M)),NA())</f>
        <v>7.5792505320553261E-3</v>
      </c>
      <c r="K597" s="44">
        <f>IFERROR(_xll.qlIndexFixing(Index3M,H597,TRUE,_xll.ohTrigger(RecalcTrigger,Trigger3M)),NA())</f>
        <v>9.1426687389408942E-3</v>
      </c>
      <c r="L597" s="44">
        <f>IFERROR(_xll.qlIndexFixing(Index6M,$H597,TRUE,_xll.ohTrigger(RecalcTrigger,Trigger6M)),NA())</f>
        <v>1.0874618010311804E-2</v>
      </c>
      <c r="M597" s="158">
        <f>IFERROR(_xll.qlIndexFixing(ONIndex1M,I597,TRUE,_xll.ohTrigger(RecalcTrigger,Trigger1M)),NA())</f>
        <v>7.3983105288188966E-3</v>
      </c>
      <c r="N597" s="44">
        <f>IFERROR(_xll.qlIndexFixing(ONIndex3M,I597,TRUE,_xll.ohTrigger(RecalcTrigger,Trigger3M)),NA())</f>
        <v>8.4744532298497433E-3</v>
      </c>
      <c r="O597" s="159">
        <f>IFERROR(_xll.qlIndexFixing(ONIndex6M,I597,TRUE,_xll.ohTrigger(RecalcTrigger,Trigger6M)),NA())</f>
        <v>9.4647964526384243E-3</v>
      </c>
    </row>
    <row r="598" spans="2:15" x14ac:dyDescent="0.2">
      <c r="B598" s="39" t="s">
        <v>42</v>
      </c>
      <c r="D598" s="42">
        <f>_xll.qlCalendarAdvance(Calendar,$D597,B598,"f",FALSE)</f>
        <v>43630</v>
      </c>
      <c r="E598" s="153">
        <f>_xll.qlInterestRateIndexValueDate(IndexON,D598)</f>
        <v>43633</v>
      </c>
      <c r="F598" s="168">
        <f>IFERROR(_xll.qlIndexFixing(IndexON,D598,TRUE,_xll.ohTrigger(RecalcTrigger,TriggerON)),NA())</f>
        <v>6.1590669929767472E-3</v>
      </c>
      <c r="H598" s="42">
        <f>_xll.qlCalendarAdvance(Calendar,$H597,B598,"f",FALSE)</f>
        <v>43630</v>
      </c>
      <c r="I598" s="153">
        <f>_xll.qlInterestRateIndexValueDate(Index1M,$H598)</f>
        <v>43634</v>
      </c>
      <c r="J598" s="158">
        <f>IFERROR(_xll.qlIndexFixing(Index1M,$H598,TRUE,_xll.ohTrigger(RecalcTrigger,Trigger1M)),NA())</f>
        <v>7.6728147429223625E-3</v>
      </c>
      <c r="K598" s="44">
        <f>IFERROR(_xll.qlIndexFixing(Index3M,H598,TRUE,_xll.ohTrigger(RecalcTrigger,Trigger3M)),NA())</f>
        <v>9.2364550665961966E-3</v>
      </c>
      <c r="L598" s="44">
        <f>IFERROR(_xll.qlIndexFixing(Index6M,$H598,TRUE,_xll.ohTrigger(RecalcTrigger,Trigger6M)),NA())</f>
        <v>1.0970336510368588E-2</v>
      </c>
      <c r="M598" s="158">
        <f>IFERROR(_xll.qlIndexFixing(ONIndex1M,I598,TRUE,_xll.ohTrigger(RecalcTrigger,Trigger1M)),NA())</f>
        <v>7.4991847894501085E-3</v>
      </c>
      <c r="N598" s="44">
        <f>IFERROR(_xll.qlIndexFixing(ONIndex3M,I598,TRUE,_xll.ohTrigger(RecalcTrigger,Trigger3M)),NA())</f>
        <v>8.5739393621886428E-3</v>
      </c>
      <c r="O598" s="159">
        <f>IFERROR(_xll.qlIndexFixing(ONIndex6M,I598,TRUE,_xll.ohTrigger(RecalcTrigger,Trigger6M)),NA())</f>
        <v>9.5646461506748714E-3</v>
      </c>
    </row>
    <row r="599" spans="2:15" x14ac:dyDescent="0.2">
      <c r="B599" s="39" t="s">
        <v>42</v>
      </c>
      <c r="D599" s="42">
        <f>_xll.qlCalendarAdvance(Calendar,$D598,B599,"f",FALSE)</f>
        <v>43640</v>
      </c>
      <c r="E599" s="153">
        <f>_xll.qlInterestRateIndexValueDate(IndexON,D599)</f>
        <v>43641</v>
      </c>
      <c r="F599" s="168">
        <f>IFERROR(_xll.qlIndexFixing(IndexON,D599,TRUE,_xll.ohTrigger(RecalcTrigger,TriggerON)),NA())</f>
        <v>6.287009821628331E-3</v>
      </c>
      <c r="H599" s="42">
        <f>_xll.qlCalendarAdvance(Calendar,$H598,B599,"f",FALSE)</f>
        <v>43640</v>
      </c>
      <c r="I599" s="153">
        <f>_xll.qlInterestRateIndexValueDate(Index1M,$H599)</f>
        <v>43642</v>
      </c>
      <c r="J599" s="158">
        <f>IFERROR(_xll.qlIndexFixing(Index1M,$H599,TRUE,_xll.ohTrigger(RecalcTrigger,Trigger1M)),NA())</f>
        <v>7.7979581983687041E-3</v>
      </c>
      <c r="K599" s="44">
        <f>IFERROR(_xll.qlIndexFixing(Index3M,H599,TRUE,_xll.ohTrigger(RecalcTrigger,Trigger3M)),NA())</f>
        <v>9.3619135365637894E-3</v>
      </c>
      <c r="L599" s="44">
        <f>IFERROR(_xll.qlIndexFixing(Index6M,$H599,TRUE,_xll.ohTrigger(RecalcTrigger,Trigger6M)),NA())</f>
        <v>1.1106458532133618E-2</v>
      </c>
      <c r="M599" s="158">
        <f>IFERROR(_xll.qlIndexFixing(ONIndex1M,I599,TRUE,_xll.ohTrigger(RecalcTrigger,Trigger1M)),NA())</f>
        <v>7.6157711209923207E-3</v>
      </c>
      <c r="N599" s="44">
        <f>IFERROR(_xll.qlIndexFixing(ONIndex3M,I599,TRUE,_xll.ohTrigger(RecalcTrigger,Trigger3M)),NA())</f>
        <v>8.6888869587031792E-3</v>
      </c>
      <c r="O599" s="159">
        <f>IFERROR(_xll.qlIndexFixing(ONIndex6M,I599,TRUE,_xll.ohTrigger(RecalcTrigger,Trigger6M)),NA())</f>
        <v>9.6798994209823519E-3</v>
      </c>
    </row>
    <row r="600" spans="2:15" x14ac:dyDescent="0.2">
      <c r="B600" s="39" t="s">
        <v>42</v>
      </c>
      <c r="D600" s="42">
        <f>_xll.qlCalendarAdvance(Calendar,$D599,B600,"f",FALSE)</f>
        <v>43647</v>
      </c>
      <c r="E600" s="153">
        <f>_xll.qlInterestRateIndexValueDate(IndexON,D600)</f>
        <v>43648</v>
      </c>
      <c r="F600" s="168">
        <f>IFERROR(_xll.qlIndexFixing(IndexON,D600,TRUE,_xll.ohTrigger(RecalcTrigger,TriggerON)),NA())</f>
        <v>6.4003410975121966E-3</v>
      </c>
      <c r="H600" s="42">
        <f>_xll.qlCalendarAdvance(Calendar,$H599,B600,"f",FALSE)</f>
        <v>43647</v>
      </c>
      <c r="I600" s="153">
        <f>_xll.qlInterestRateIndexValueDate(Index1M,$H600)</f>
        <v>43649</v>
      </c>
      <c r="J600" s="158">
        <f>IFERROR(_xll.qlIndexFixing(Index1M,$H600,TRUE,_xll.ohTrigger(RecalcTrigger,Trigger1M)),NA())</f>
        <v>7.9317298906200762E-3</v>
      </c>
      <c r="K600" s="44">
        <f>IFERROR(_xll.qlIndexFixing(Index3M,H600,TRUE,_xll.ohTrigger(RecalcTrigger,Trigger3M)),NA())</f>
        <v>9.4720741359063353E-3</v>
      </c>
      <c r="L600" s="44">
        <f>IFERROR(_xll.qlIndexFixing(Index6M,$H600,TRUE,_xll.ohTrigger(RecalcTrigger,Trigger6M)),NA())</f>
        <v>1.1218544481075916E-2</v>
      </c>
      <c r="M600" s="158">
        <f>IFERROR(_xll.qlIndexFixing(ONIndex1M,I600,TRUE,_xll.ohTrigger(RecalcTrigger,Trigger1M)),NA())</f>
        <v>7.7250131930739485E-3</v>
      </c>
      <c r="N600" s="44">
        <f>IFERROR(_xll.qlIndexFixing(ONIndex3M,I600,TRUE,_xll.ohTrigger(RecalcTrigger,Trigger3M)),NA())</f>
        <v>8.7966363221081423E-3</v>
      </c>
      <c r="O600" s="159">
        <f>IFERROR(_xll.qlIndexFixing(ONIndex6M,I600,TRUE,_xll.ohTrigger(RecalcTrigger,Trigger6M)),NA())</f>
        <v>9.7878982845411855E-3</v>
      </c>
    </row>
    <row r="601" spans="2:15" x14ac:dyDescent="0.2">
      <c r="B601" s="39" t="s">
        <v>42</v>
      </c>
      <c r="D601" s="42">
        <f>_xll.qlCalendarAdvance(Calendar,$D600,B601,"f",FALSE)</f>
        <v>43654</v>
      </c>
      <c r="E601" s="153">
        <f>_xll.qlInterestRateIndexValueDate(IndexON,D601)</f>
        <v>43655</v>
      </c>
      <c r="F601" s="168">
        <f>IFERROR(_xll.qlIndexFixing(IndexON,D601,TRUE,_xll.ohTrigger(RecalcTrigger,TriggerON)),NA())</f>
        <v>6.5149615887705181E-3</v>
      </c>
      <c r="H601" s="42">
        <f>_xll.qlCalendarAdvance(Calendar,$H600,B601,"f",FALSE)</f>
        <v>43654</v>
      </c>
      <c r="I601" s="153">
        <f>_xll.qlInterestRateIndexValueDate(Index1M,$H601)</f>
        <v>43656</v>
      </c>
      <c r="J601" s="158">
        <f>IFERROR(_xll.qlIndexFixing(Index1M,$H601,TRUE,_xll.ohTrigger(RecalcTrigger,Trigger1M)),NA())</f>
        <v>8.0420201354333455E-3</v>
      </c>
      <c r="K601" s="44">
        <f>IFERROR(_xll.qlIndexFixing(Index3M,H601,TRUE,_xll.ohTrigger(RecalcTrigger,Trigger3M)),NA())</f>
        <v>9.5825935756488831E-3</v>
      </c>
      <c r="L601" s="44">
        <f>IFERROR(_xll.qlIndexFixing(Index6M,$H601,TRUE,_xll.ohTrigger(RecalcTrigger,Trigger6M)),NA())</f>
        <v>1.1330765974867037E-2</v>
      </c>
      <c r="M601" s="158">
        <f>IFERROR(_xll.qlIndexFixing(ONIndex1M,I601,TRUE,_xll.ohTrigger(RecalcTrigger,Trigger1M)),NA())</f>
        <v>7.834596450422282E-3</v>
      </c>
      <c r="N601" s="44">
        <f>IFERROR(_xll.qlIndexFixing(ONIndex3M,I601,TRUE,_xll.ohTrigger(RecalcTrigger,Trigger3M)),NA())</f>
        <v>8.9047406860753853E-3</v>
      </c>
      <c r="O601" s="159">
        <f>IFERROR(_xll.qlIndexFixing(ONIndex6M,I601,TRUE,_xll.ohTrigger(RecalcTrigger,Trigger6M)),NA())</f>
        <v>9.8961954021081766E-3</v>
      </c>
    </row>
    <row r="602" spans="2:15" x14ac:dyDescent="0.2">
      <c r="B602" s="39" t="s">
        <v>42</v>
      </c>
      <c r="D602" s="42">
        <f>_xll.qlCalendarAdvance(Calendar,$D601,B602,"f",FALSE)</f>
        <v>43661</v>
      </c>
      <c r="E602" s="153">
        <f>_xll.qlInterestRateIndexValueDate(IndexON,D602)</f>
        <v>43662</v>
      </c>
      <c r="F602" s="168">
        <f>IFERROR(_xll.qlIndexFixing(IndexON,D602,TRUE,_xll.ohTrigger(RecalcTrigger,TriggerON)),NA())</f>
        <v>6.6308712967622085E-3</v>
      </c>
      <c r="H602" s="42">
        <f>_xll.qlCalendarAdvance(Calendar,$H601,B602,"f",FALSE)</f>
        <v>43661</v>
      </c>
      <c r="I602" s="153">
        <f>_xll.qlInterestRateIndexValueDate(Index1M,$H602)</f>
        <v>43663</v>
      </c>
      <c r="J602" s="158">
        <f>IFERROR(_xll.qlIndexFixing(Index1M,$H602,TRUE,_xll.ohTrigger(RecalcTrigger,Trigger1M)),NA())</f>
        <v>8.1526528128864333E-3</v>
      </c>
      <c r="K602" s="44">
        <f>IFERROR(_xll.qlIndexFixing(Index3M,H602,TRUE,_xll.ohTrigger(RecalcTrigger,Trigger3M)),NA())</f>
        <v>9.6934718859473124E-3</v>
      </c>
      <c r="L602" s="44">
        <f>IFERROR(_xll.qlIndexFixing(Index6M,$H602,TRUE,_xll.ohTrigger(RecalcTrigger,Trigger6M)),NA())</f>
        <v>1.1443085693447329E-2</v>
      </c>
      <c r="M602" s="158">
        <f>IFERROR(_xll.qlIndexFixing(ONIndex1M,I602,TRUE,_xll.ohTrigger(RecalcTrigger,Trigger1M)),NA())</f>
        <v>7.9445208939699086E-3</v>
      </c>
      <c r="N602" s="44">
        <f>IFERROR(_xll.qlIndexFixing(ONIndex3M,I602,TRUE,_xll.ohTrigger(RecalcTrigger,Trigger3M)),NA())</f>
        <v>9.0132000516174315E-3</v>
      </c>
      <c r="O602" s="159">
        <f>IFERROR(_xll.qlIndexFixing(ONIndex6M,I602,TRUE,_xll.ohTrigger(RecalcTrigger,Trigger6M)),NA())</f>
        <v>1.0004790774535977E-2</v>
      </c>
    </row>
    <row r="603" spans="2:15" x14ac:dyDescent="0.2">
      <c r="B603" s="39" t="s">
        <v>42</v>
      </c>
      <c r="D603" s="42">
        <f>_xll.qlCalendarAdvance(Calendar,$D602,B603,"f",FALSE)</f>
        <v>43668</v>
      </c>
      <c r="E603" s="153">
        <f>_xll.qlInterestRateIndexValueDate(IndexON,D603)</f>
        <v>43669</v>
      </c>
      <c r="F603" s="168">
        <f>IFERROR(_xll.qlIndexFixing(IndexON,D603,TRUE,_xll.ohTrigger(RecalcTrigger,TriggerON)),NA())</f>
        <v>6.7480702226863087E-3</v>
      </c>
      <c r="H603" s="42">
        <f>_xll.qlCalendarAdvance(Calendar,$H602,B603,"f",FALSE)</f>
        <v>43668</v>
      </c>
      <c r="I603" s="153">
        <f>_xll.qlInterestRateIndexValueDate(Index1M,$H603)</f>
        <v>43670</v>
      </c>
      <c r="J603" s="158">
        <f>IFERROR(_xll.qlIndexFixing(Index1M,$H603,TRUE,_xll.ohTrigger(RecalcTrigger,Trigger1M)),NA())</f>
        <v>8.2636279333734505E-3</v>
      </c>
      <c r="K603" s="44">
        <f>IFERROR(_xll.qlIndexFixing(Index3M,H603,TRUE,_xll.ohTrigger(RecalcTrigger,Trigger3M)),NA())</f>
        <v>9.8047090970582902E-3</v>
      </c>
      <c r="L603" s="44">
        <f>IFERROR(_xll.qlIndexFixing(Index6M,$H603,TRUE,_xll.ohTrigger(RecalcTrigger,Trigger6M)),NA())</f>
        <v>1.1555466308251773E-2</v>
      </c>
      <c r="M603" s="158">
        <f>IFERROR(_xll.qlIndexFixing(ONIndex1M,I603,TRUE,_xll.ohTrigger(RecalcTrigger,Trigger1M)),NA())</f>
        <v>8.0547865246494155E-3</v>
      </c>
      <c r="N603" s="44">
        <f>IFERROR(_xll.qlIndexFixing(ONIndex3M,I603,TRUE,_xll.ohTrigger(RecalcTrigger,Trigger3M)),NA())</f>
        <v>9.1220144196135777E-3</v>
      </c>
      <c r="O603" s="159">
        <f>IFERROR(_xll.qlIndexFixing(ONIndex6M,I603,TRUE,_xll.ohTrigger(RecalcTrigger,Trigger6M)),NA())</f>
        <v>1.011368440254401E-2</v>
      </c>
    </row>
    <row r="604" spans="2:15" x14ac:dyDescent="0.2">
      <c r="B604" s="39" t="s">
        <v>42</v>
      </c>
      <c r="D604" s="42">
        <f>_xll.qlCalendarAdvance(Calendar,$D603,B604,"f",FALSE)</f>
        <v>43675</v>
      </c>
      <c r="E604" s="153">
        <f>_xll.qlInterestRateIndexValueDate(IndexON,D604)</f>
        <v>43676</v>
      </c>
      <c r="F604" s="168">
        <f>IFERROR(_xll.qlIndexFixing(IndexON,D604,TRUE,_xll.ohTrigger(RecalcTrigger,TriggerON)),NA())</f>
        <v>6.8665583677418596E-3</v>
      </c>
      <c r="H604" s="42">
        <f>_xll.qlCalendarAdvance(Calendar,$H603,B604,"f",FALSE)</f>
        <v>43675</v>
      </c>
      <c r="I604" s="153">
        <f>_xll.qlInterestRateIndexValueDate(Index1M,$H604)</f>
        <v>43677</v>
      </c>
      <c r="J604" s="158">
        <f>IFERROR(_xll.qlIndexFixing(Index1M,$H604,TRUE,_xll.ohTrigger(RecalcTrigger,Trigger1M)),NA())</f>
        <v>8.3507175565049607E-3</v>
      </c>
      <c r="K604" s="44">
        <f>IFERROR(_xll.qlIndexFixing(Index3M,H604,TRUE,_xll.ohTrigger(RecalcTrigger,Trigger3M)),NA())</f>
        <v>9.9163052393357962E-3</v>
      </c>
      <c r="L604" s="44">
        <f>IFERROR(_xll.qlIndexFixing(Index6M,$H604,TRUE,_xll.ohTrigger(RecalcTrigger,Trigger6M)),NA())</f>
        <v>1.1667870482194333E-2</v>
      </c>
      <c r="M604" s="158">
        <f>IFERROR(_xll.qlIndexFixing(ONIndex1M,I604,TRUE,_xll.ohTrigger(RecalcTrigger,Trigger1M)),NA())</f>
        <v>8.1653933433667447E-3</v>
      </c>
      <c r="N604" s="44">
        <f>IFERROR(_xll.qlIndexFixing(ONIndex3M,I604,TRUE,_xll.ohTrigger(RecalcTrigger,Trigger3M)),NA())</f>
        <v>9.2311837911029926E-3</v>
      </c>
      <c r="O604" s="159">
        <f>IFERROR(_xll.qlIndexFixing(ONIndex6M,I604,TRUE,_xll.ohTrigger(RecalcTrigger,Trigger6M)),NA())</f>
        <v>1.0222876286984928E-2</v>
      </c>
    </row>
    <row r="605" spans="2:15" x14ac:dyDescent="0.2">
      <c r="B605" s="39" t="s">
        <v>42</v>
      </c>
      <c r="D605" s="42">
        <f>_xll.qlCalendarAdvance(Calendar,$D604,B605,"f",FALSE)</f>
        <v>43682</v>
      </c>
      <c r="E605" s="153">
        <f>_xll.qlInterestRateIndexValueDate(IndexON,D605)</f>
        <v>43683</v>
      </c>
      <c r="F605" s="168">
        <f>IFERROR(_xll.qlIndexFixing(IndexON,D605,TRUE,_xll.ohTrigger(RecalcTrigger,TriggerON)),NA())</f>
        <v>6.986335733207838E-3</v>
      </c>
      <c r="H605" s="42">
        <f>_xll.qlCalendarAdvance(Calendar,$H604,B605,"f",FALSE)</f>
        <v>43682</v>
      </c>
      <c r="I605" s="153">
        <f>_xll.qlInterestRateIndexValueDate(Index1M,$H605)</f>
        <v>43684</v>
      </c>
      <c r="J605" s="158">
        <f>IFERROR(_xll.qlIndexFixing(Index1M,$H605,TRUE,_xll.ohTrigger(RecalcTrigger,Trigger1M)),NA())</f>
        <v>8.4866055451565166E-3</v>
      </c>
      <c r="K605" s="44">
        <f>IFERROR(_xll.qlIndexFixing(Index3M,H605,TRUE,_xll.ohTrigger(RecalcTrigger,Trigger3M)),NA())</f>
        <v>1.0028260343231121E-2</v>
      </c>
      <c r="L605" s="44">
        <f>IFERROR(_xll.qlIndexFixing(Index6M,$H605,TRUE,_xll.ohTrigger(RecalcTrigger,Trigger6M)),NA())</f>
        <v>1.1780260869659285E-2</v>
      </c>
      <c r="M605" s="158">
        <f>IFERROR(_xll.qlIndexFixing(ONIndex1M,I605,TRUE,_xll.ohTrigger(RecalcTrigger,Trigger1M)),NA())</f>
        <v>8.2763413511077744E-3</v>
      </c>
      <c r="N605" s="44">
        <f>IFERROR(_xll.qlIndexFixing(ONIndex3M,I605,TRUE,_xll.ohTrigger(RecalcTrigger,Trigger3M)),NA())</f>
        <v>9.3407081670449088E-3</v>
      </c>
      <c r="O605" s="159">
        <f>IFERROR(_xll.qlIndexFixing(ONIndex6M,I605,TRUE,_xll.ohTrigger(RecalcTrigger,Trigger6M)),NA())</f>
        <v>1.0332366428684736E-2</v>
      </c>
    </row>
    <row r="606" spans="2:15" x14ac:dyDescent="0.2">
      <c r="B606" s="39" t="s">
        <v>42</v>
      </c>
      <c r="D606" s="42">
        <f>_xll.qlCalendarAdvance(Calendar,$D605,B606,"f",FALSE)</f>
        <v>43689</v>
      </c>
      <c r="E606" s="153">
        <f>_xll.qlInterestRateIndexValueDate(IndexON,D606)</f>
        <v>43690</v>
      </c>
      <c r="F606" s="168">
        <f>IFERROR(_xll.qlIndexFixing(IndexON,D606,TRUE,_xll.ohTrigger(RecalcTrigger,TriggerON)),NA())</f>
        <v>7.107402320523093E-3</v>
      </c>
      <c r="H606" s="42">
        <f>_xll.qlCalendarAdvance(Calendar,$H605,B606,"f",FALSE)</f>
        <v>43689</v>
      </c>
      <c r="I606" s="153">
        <f>_xll.qlInterestRateIndexValueDate(Index1M,$H606)</f>
        <v>43691</v>
      </c>
      <c r="J606" s="158">
        <f>IFERROR(_xll.qlIndexFixing(Index1M,$H606,TRUE,_xll.ohTrigger(RecalcTrigger,Trigger1M)),NA())</f>
        <v>8.5986080573837026E-3</v>
      </c>
      <c r="K606" s="44">
        <f>IFERROR(_xll.qlIndexFixing(Index3M,H606,TRUE,_xll.ohTrigger(RecalcTrigger,Trigger3M)),NA())</f>
        <v>1.0140574439297221E-2</v>
      </c>
      <c r="L606" s="44">
        <f>IFERROR(_xll.qlIndexFixing(Index6M,$H606,TRUE,_xll.ohTrigger(RecalcTrigger,Trigger6M)),NA())</f>
        <v>1.1892600116501627E-2</v>
      </c>
      <c r="M606" s="158">
        <f>IFERROR(_xll.qlIndexFixing(ONIndex1M,I606,TRUE,_xll.ohTrigger(RecalcTrigger,Trigger1M)),NA())</f>
        <v>8.3876305488050917E-3</v>
      </c>
      <c r="N606" s="44">
        <f>IFERROR(_xll.qlIndexFixing(ONIndex3M,I606,TRUE,_xll.ohTrigger(RecalcTrigger,Trigger3M)),NA())</f>
        <v>9.4505875483719137E-3</v>
      </c>
      <c r="O606" s="159">
        <f>IFERROR(_xll.qlIndexFixing(ONIndex6M,I606,TRUE,_xll.ohTrigger(RecalcTrigger,Trigger6M)),NA())</f>
        <v>1.0442154828469441E-2</v>
      </c>
    </row>
    <row r="607" spans="2:15" x14ac:dyDescent="0.2">
      <c r="B607" s="39" t="s">
        <v>42</v>
      </c>
      <c r="D607" s="42">
        <f>_xll.qlCalendarAdvance(Calendar,$D606,B607,"f",FALSE)</f>
        <v>43696</v>
      </c>
      <c r="E607" s="153">
        <f>_xll.qlInterestRateIndexValueDate(IndexON,D607)</f>
        <v>43697</v>
      </c>
      <c r="F607" s="168">
        <f>IFERROR(_xll.qlIndexFixing(IndexON,D607,TRUE,_xll.ohTrigger(RecalcTrigger,TriggerON)),NA())</f>
        <v>7.2297581307267933E-3</v>
      </c>
      <c r="H607" s="42">
        <f>_xll.qlCalendarAdvance(Calendar,$H606,B607,"f",FALSE)</f>
        <v>43696</v>
      </c>
      <c r="I607" s="153">
        <f>_xll.qlInterestRateIndexValueDate(Index1M,$H607)</f>
        <v>43698</v>
      </c>
      <c r="J607" s="158">
        <f>IFERROR(_xll.qlIndexFixing(Index1M,$H607,TRUE,_xll.ohTrigger(RecalcTrigger,Trigger1M)),NA())</f>
        <v>8.710953054521622E-3</v>
      </c>
      <c r="K607" s="44">
        <f>IFERROR(_xll.qlIndexFixing(Index3M,H607,TRUE,_xll.ohTrigger(RecalcTrigger,Trigger3M)),NA())</f>
        <v>1.025324755818262E-2</v>
      </c>
      <c r="L607" s="44">
        <f>IFERROR(_xll.qlIndexFixing(Index6M,$H607,TRUE,_xll.ohTrigger(RecalcTrigger,Trigger6M)),NA())</f>
        <v>1.2004850860051885E-2</v>
      </c>
      <c r="M607" s="158">
        <f>IFERROR(_xll.qlIndexFixing(ONIndex1M,I607,TRUE,_xll.ohTrigger(RecalcTrigger,Trigger1M)),NA())</f>
        <v>8.4992609373912842E-3</v>
      </c>
      <c r="N607" s="44">
        <f>IFERROR(_xll.qlIndexFixing(ONIndex3M,I607,TRUE,_xll.ohTrigger(RecalcTrigger,Trigger3M)),NA())</f>
        <v>9.5608219360698854E-3</v>
      </c>
      <c r="O607" s="159">
        <f>IFERROR(_xll.qlIndexFixing(ONIndex6M,I607,TRUE,_xll.ohTrigger(RecalcTrigger,Trigger6M)),NA())</f>
        <v>1.0552241487111758E-2</v>
      </c>
    </row>
    <row r="608" spans="2:15" x14ac:dyDescent="0.2">
      <c r="B608" s="39" t="s">
        <v>42</v>
      </c>
      <c r="D608" s="42">
        <f>_xll.qlCalendarAdvance(Calendar,$D607,B608,"f",FALSE)</f>
        <v>43703</v>
      </c>
      <c r="E608" s="153">
        <f>_xll.qlInterestRateIndexValueDate(IndexON,D608)</f>
        <v>43704</v>
      </c>
      <c r="F608" s="168">
        <f>IFERROR(_xll.qlIndexFixing(IndexON,D608,TRUE,_xll.ohTrigger(RecalcTrigger,TriggerON)),NA())</f>
        <v>7.353403165257788E-3</v>
      </c>
      <c r="H608" s="42">
        <f>_xll.qlCalendarAdvance(Calendar,$H607,B608,"f",FALSE)</f>
        <v>43703</v>
      </c>
      <c r="I608" s="153">
        <f>_xll.qlInterestRateIndexValueDate(Index1M,$H608)</f>
        <v>43705</v>
      </c>
      <c r="J608" s="158">
        <f>IFERROR(_xll.qlIndexFixing(Index1M,$H608,TRUE,_xll.ohTrigger(RecalcTrigger,Trigger1M)),NA())</f>
        <v>8.8236405471121462E-3</v>
      </c>
      <c r="K608" s="44">
        <f>IFERROR(_xll.qlIndexFixing(Index3M,H608,TRUE,_xll.ohTrigger(RecalcTrigger,Trigger3M)),NA())</f>
        <v>1.0366279730634899E-2</v>
      </c>
      <c r="L608" s="44">
        <f>IFERROR(_xll.qlIndexFixing(Index6M,$H608,TRUE,_xll.ohTrigger(RecalcTrigger,Trigger6M)),NA())</f>
        <v>1.2116975729129557E-2</v>
      </c>
      <c r="M608" s="158">
        <f>IFERROR(_xll.qlIndexFixing(ONIndex1M,I608,TRUE,_xll.ohTrigger(RecalcTrigger,Trigger1M)),NA())</f>
        <v>8.6112325178522298E-3</v>
      </c>
      <c r="N608" s="44">
        <f>IFERROR(_xll.qlIndexFixing(ONIndex3M,I608,TRUE,_xll.ohTrigger(RecalcTrigger,Trigger3M)),NA())</f>
        <v>9.6714113311513472E-3</v>
      </c>
      <c r="O608" s="159">
        <f>IFERROR(_xll.qlIndexFixing(ONIndex6M,I608,TRUE,_xll.ohTrigger(RecalcTrigger,Trigger6M)),NA())</f>
        <v>1.0662626405490983E-2</v>
      </c>
    </row>
    <row r="609" spans="2:15" x14ac:dyDescent="0.2">
      <c r="B609" s="39" t="s">
        <v>42</v>
      </c>
      <c r="D609" s="42">
        <f>_xll.qlCalendarAdvance(Calendar,$D608,B609,"f",FALSE)</f>
        <v>43710</v>
      </c>
      <c r="E609" s="153">
        <f>_xll.qlInterestRateIndexValueDate(IndexON,D609)</f>
        <v>43711</v>
      </c>
      <c r="F609" s="168">
        <f>IFERROR(_xll.qlIndexFixing(IndexON,D609,TRUE,_xll.ohTrigger(RecalcTrigger,TriggerON)),NA())</f>
        <v>7.4783374256348623E-3</v>
      </c>
      <c r="H609" s="42">
        <f>_xll.qlCalendarAdvance(Calendar,$H608,B609,"f",FALSE)</f>
        <v>43710</v>
      </c>
      <c r="I609" s="153">
        <f>_xll.qlInterestRateIndexValueDate(Index1M,$H609)</f>
        <v>43712</v>
      </c>
      <c r="J609" s="158">
        <f>IFERROR(_xll.qlIndexFixing(Index1M,$H609,TRUE,_xll.ohTrigger(RecalcTrigger,Trigger1M)),NA())</f>
        <v>8.912035278051178E-3</v>
      </c>
      <c r="K609" s="44">
        <f>IFERROR(_xll.qlIndexFixing(Index3M,H609,TRUE,_xll.ohTrigger(RecalcTrigger,Trigger3M)),NA())</f>
        <v>1.0471351858670751E-2</v>
      </c>
      <c r="L609" s="44">
        <f>IFERROR(_xll.qlIndexFixing(Index6M,$H609,TRUE,_xll.ohTrigger(RecalcTrigger,Trigger6M)),NA())</f>
        <v>1.2212669674400151E-2</v>
      </c>
      <c r="M609" s="158">
        <f>IFERROR(_xll.qlIndexFixing(ONIndex1M,I609,TRUE,_xll.ohTrigger(RecalcTrigger,Trigger1M)),NA())</f>
        <v>8.7235452911471612E-3</v>
      </c>
      <c r="N609" s="44">
        <f>IFERROR(_xll.qlIndexFixing(ONIndex3M,I609,TRUE,_xll.ohTrigger(RecalcTrigger,Trigger3M)),NA())</f>
        <v>9.7823557345755319E-3</v>
      </c>
      <c r="O609" s="159">
        <f>IFERROR(_xll.qlIndexFixing(ONIndex6M,I609,TRUE,_xll.ohTrigger(RecalcTrigger,Trigger6M)),NA())</f>
        <v>1.0773309584353186E-2</v>
      </c>
    </row>
    <row r="610" spans="2:15" x14ac:dyDescent="0.2">
      <c r="B610" s="39" t="s">
        <v>42</v>
      </c>
      <c r="D610" s="42">
        <f>_xll.qlCalendarAdvance(Calendar,$D609,B610,"f",FALSE)</f>
        <v>43717</v>
      </c>
      <c r="E610" s="153">
        <f>_xll.qlInterestRateIndexValueDate(IndexON,D610)</f>
        <v>43718</v>
      </c>
      <c r="F610" s="168">
        <f>IFERROR(_xll.qlIndexFixing(IndexON,D610,TRUE,_xll.ohTrigger(RecalcTrigger,TriggerON)),NA())</f>
        <v>7.6045609128971847E-3</v>
      </c>
      <c r="H610" s="42">
        <f>_xll.qlCalendarAdvance(Calendar,$H609,B610,"f",FALSE)</f>
        <v>43717</v>
      </c>
      <c r="I610" s="153">
        <f>_xll.qlInterestRateIndexValueDate(Index1M,$H610)</f>
        <v>43719</v>
      </c>
      <c r="J610" s="158">
        <f>IFERROR(_xll.qlIndexFixing(Index1M,$H610,TRUE,_xll.ohTrigger(RecalcTrigger,Trigger1M)),NA())</f>
        <v>9.0253259310513201E-3</v>
      </c>
      <c r="K610" s="44">
        <f>IFERROR(_xll.qlIndexFixing(Index3M,H610,TRUE,_xll.ohTrigger(RecalcTrigger,Trigger3M)),NA())</f>
        <v>1.0585044834704887E-2</v>
      </c>
      <c r="L610" s="44">
        <f>IFERROR(_xll.qlIndexFixing(Index6M,$H610,TRUE,_xll.ohTrigger(RecalcTrigger,Trigger6M)),NA())</f>
        <v>1.2324488936889089E-2</v>
      </c>
      <c r="M610" s="158">
        <f>IFERROR(_xll.qlIndexFixing(ONIndex1M,I610,TRUE,_xll.ohTrigger(RecalcTrigger,Trigger1M)),NA())</f>
        <v>8.8361992581820203E-3</v>
      </c>
      <c r="N610" s="44">
        <f>IFERROR(_xll.qlIndexFixing(ONIndex3M,I610,TRUE,_xll.ohTrigger(RecalcTrigger,Trigger3M)),NA())</f>
        <v>9.8936551473283174E-3</v>
      </c>
      <c r="O610" s="159">
        <f>IFERROR(_xll.qlIndexFixing(ONIndex6M,I610,TRUE,_xll.ohTrigger(RecalcTrigger,Trigger6M)),NA())</f>
        <v>1.0884291024604309E-2</v>
      </c>
    </row>
    <row r="611" spans="2:15" x14ac:dyDescent="0.2">
      <c r="B611" s="39" t="s">
        <v>42</v>
      </c>
      <c r="D611" s="42">
        <f>_xll.qlCalendarAdvance(Calendar,$D610,B611,"f",FALSE)</f>
        <v>43724</v>
      </c>
      <c r="E611" s="153">
        <f>_xll.qlInterestRateIndexValueDate(IndexON,D611)</f>
        <v>43725</v>
      </c>
      <c r="F611" s="168">
        <f>IFERROR(_xll.qlIndexFixing(IndexON,D611,TRUE,_xll.ohTrigger(RecalcTrigger,TriggerON)),NA())</f>
        <v>7.7320736286434766E-3</v>
      </c>
      <c r="H611" s="42">
        <f>_xll.qlCalendarAdvance(Calendar,$H610,B611,"f",FALSE)</f>
        <v>43724</v>
      </c>
      <c r="I611" s="153">
        <f>_xll.qlInterestRateIndexValueDate(Index1M,$H611)</f>
        <v>43726</v>
      </c>
      <c r="J611" s="158">
        <f>IFERROR(_xll.qlIndexFixing(Index1M,$H611,TRUE,_xll.ohTrigger(RecalcTrigger,Trigger1M)),NA())</f>
        <v>9.1389589761101675E-3</v>
      </c>
      <c r="K611" s="44">
        <f>IFERROR(_xll.qlIndexFixing(Index3M,H611,TRUE,_xll.ohTrigger(RecalcTrigger,Trigger3M)),NA())</f>
        <v>1.0698992601354004E-2</v>
      </c>
      <c r="L611" s="44">
        <f>IFERROR(_xll.qlIndexFixing(Index6M,$H611,TRUE,_xll.ohTrigger(RecalcTrigger,Trigger6M)),NA())</f>
        <v>1.2436074926524683E-2</v>
      </c>
      <c r="M611" s="158">
        <f>IFERROR(_xll.qlIndexFixing(ONIndex1M,I611,TRUE,_xll.ohTrigger(RecalcTrigger,Trigger1M)),NA())</f>
        <v>8.9491944199426854E-3</v>
      </c>
      <c r="N611" s="44">
        <f>IFERROR(_xll.qlIndexFixing(ONIndex3M,I611,TRUE,_xll.ohTrigger(RecalcTrigger,Trigger3M)),NA())</f>
        <v>1.0005309570395582E-2</v>
      </c>
      <c r="O611" s="159">
        <f>IFERROR(_xll.qlIndexFixing(ONIndex6M,I611,TRUE,_xll.ohTrigger(RecalcTrigger,Trigger6M)),NA())</f>
        <v>1.0995570727017068E-2</v>
      </c>
    </row>
    <row r="612" spans="2:15" x14ac:dyDescent="0.2">
      <c r="B612" s="39" t="s">
        <v>42</v>
      </c>
      <c r="D612" s="42">
        <f>_xll.qlCalendarAdvance(Calendar,$D611,B612,"f",FALSE)</f>
        <v>43731</v>
      </c>
      <c r="E612" s="153">
        <f>_xll.qlInterestRateIndexValueDate(IndexON,D612)</f>
        <v>43732</v>
      </c>
      <c r="F612" s="168">
        <f>IFERROR(_xll.qlIndexFixing(IndexON,D612,TRUE,_xll.ohTrigger(RecalcTrigger,TriggerON)),NA())</f>
        <v>7.8608755739928426E-3</v>
      </c>
      <c r="H612" s="42">
        <f>_xll.qlCalendarAdvance(Calendar,$H611,B612,"f",FALSE)</f>
        <v>43731</v>
      </c>
      <c r="I612" s="153">
        <f>_xll.qlInterestRateIndexValueDate(Index1M,$H612)</f>
        <v>43733</v>
      </c>
      <c r="J612" s="158">
        <f>IFERROR(_xll.qlIndexFixing(Index1M,$H612,TRUE,_xll.ohTrigger(RecalcTrigger,Trigger1M)),NA())</f>
        <v>9.2529344229266286E-3</v>
      </c>
      <c r="K612" s="44">
        <f>IFERROR(_xll.qlIndexFixing(Index3M,H612,TRUE,_xll.ohTrigger(RecalcTrigger,Trigger3M)),NA())</f>
        <v>1.0829805648041983E-2</v>
      </c>
      <c r="L612" s="44">
        <f>IFERROR(_xll.qlIndexFixing(Index6M,$H612,TRUE,_xll.ohTrigger(RecalcTrigger,Trigger6M)),NA())</f>
        <v>1.2547389831920828E-2</v>
      </c>
      <c r="M612" s="158">
        <f>IFERROR(_xll.qlIndexFixing(ONIndex1M,I612,TRUE,_xll.ohTrigger(RecalcTrigger,Trigger1M)),NA())</f>
        <v>9.0625307774150343E-3</v>
      </c>
      <c r="N612" s="44">
        <f>IFERROR(_xll.qlIndexFixing(ONIndex3M,I612,TRUE,_xll.ohTrigger(RecalcTrigger,Trigger3M)),NA())</f>
        <v>1.0117319004763203E-2</v>
      </c>
      <c r="O612" s="159">
        <f>IFERROR(_xll.qlIndexFixing(ONIndex6M,I612,TRUE,_xll.ohTrigger(RecalcTrigger,Trigger6M)),NA())</f>
        <v>1.1107148692444113E-2</v>
      </c>
    </row>
    <row r="613" spans="2:15" x14ac:dyDescent="0.2">
      <c r="B613" s="39" t="s">
        <v>42</v>
      </c>
      <c r="D613" s="42">
        <f>_xll.qlCalendarAdvance(Calendar,$D612,B613,"f",FALSE)</f>
        <v>43738</v>
      </c>
      <c r="E613" s="153">
        <f>_xll.qlInterestRateIndexValueDate(IndexON,D613)</f>
        <v>43739</v>
      </c>
      <c r="F613" s="168">
        <f>IFERROR(_xll.qlIndexFixing(IndexON,D613,TRUE,_xll.ohTrigger(RecalcTrigger,TriggerON)),NA())</f>
        <v>7.9909667505440041E-3</v>
      </c>
      <c r="H613" s="42">
        <f>_xll.qlCalendarAdvance(Calendar,$H612,B613,"f",FALSE)</f>
        <v>43738</v>
      </c>
      <c r="I613" s="153">
        <f>_xll.qlInterestRateIndexValueDate(Index1M,$H613)</f>
        <v>43740</v>
      </c>
      <c r="J613" s="158">
        <f>IFERROR(_xll.qlIndexFixing(Index1M,$H613,TRUE,_xll.ohTrigger(RecalcTrigger,Trigger1M)),NA())</f>
        <v>9.3922158133384996E-3</v>
      </c>
      <c r="K613" s="44">
        <f>IFERROR(_xll.qlIndexFixing(Index3M,H613,TRUE,_xll.ohTrigger(RecalcTrigger,Trigger3M)),NA())</f>
        <v>1.093566577706752E-2</v>
      </c>
      <c r="L613" s="44">
        <f>IFERROR(_xll.qlIndexFixing(Index6M,$H613,TRUE,_xll.ohTrigger(RecalcTrigger,Trigger6M)),NA())</f>
        <v>1.2666401508977626E-2</v>
      </c>
      <c r="M613" s="158">
        <f>IFERROR(_xll.qlIndexFixing(ONIndex1M,I613,TRUE,_xll.ohTrigger(RecalcTrigger,Trigger1M)),NA())</f>
        <v>9.1762083315316545E-3</v>
      </c>
      <c r="N613" s="44">
        <f>IFERROR(_xll.qlIndexFixing(ONIndex3M,I613,TRUE,_xll.ohTrigger(RecalcTrigger,Trigger3M)),NA())</f>
        <v>1.0229683451443705E-2</v>
      </c>
      <c r="O613" s="159">
        <f>IFERROR(_xll.qlIndexFixing(ONIndex6M,I613,TRUE,_xll.ohTrigger(RecalcTrigger,Trigger6M)),NA())</f>
        <v>1.1219024921711451E-2</v>
      </c>
    </row>
    <row r="614" spans="2:15" x14ac:dyDescent="0.2">
      <c r="B614" s="39" t="s">
        <v>42</v>
      </c>
      <c r="D614" s="42">
        <f>_xll.qlCalendarAdvance(Calendar,$D613,B614,"f",FALSE)</f>
        <v>43745</v>
      </c>
      <c r="E614" s="153">
        <f>_xll.qlInterestRateIndexValueDate(IndexON,D614)</f>
        <v>43746</v>
      </c>
      <c r="F614" s="168">
        <f>IFERROR(_xll.qlIndexFixing(IndexON,D614,TRUE,_xll.ohTrigger(RecalcTrigger,TriggerON)),NA())</f>
        <v>8.1223471596558738E-3</v>
      </c>
      <c r="H614" s="42">
        <f>_xll.qlCalendarAdvance(Calendar,$H613,B614,"f",FALSE)</f>
        <v>43745</v>
      </c>
      <c r="I614" s="153">
        <f>_xll.qlInterestRateIndexValueDate(Index1M,$H614)</f>
        <v>43747</v>
      </c>
      <c r="J614" s="158">
        <f>IFERROR(_xll.qlIndexFixing(Index1M,$H614,TRUE,_xll.ohTrigger(RecalcTrigger,Trigger1M)),NA())</f>
        <v>9.5069585019884207E-3</v>
      </c>
      <c r="K614" s="44">
        <f>IFERROR(_xll.qlIndexFixing(Index3M,H614,TRUE,_xll.ohTrigger(RecalcTrigger,Trigger3M)),NA())</f>
        <v>1.1049874824006357E-2</v>
      </c>
      <c r="L614" s="44">
        <f>IFERROR(_xll.qlIndexFixing(Index6M,$H614,TRUE,_xll.ohTrigger(RecalcTrigger,Trigger6M)),NA())</f>
        <v>1.2777023358054427E-2</v>
      </c>
      <c r="M614" s="158">
        <f>IFERROR(_xll.qlIndexFixing(ONIndex1M,I614,TRUE,_xll.ohTrigger(RecalcTrigger,Trigger1M)),NA())</f>
        <v>9.2902270833050693E-3</v>
      </c>
      <c r="N614" s="44">
        <f>IFERROR(_xll.qlIndexFixing(ONIndex3M,I614,TRUE,_xll.ohTrigger(RecalcTrigger,Trigger3M)),NA())</f>
        <v>1.034240291139632E-2</v>
      </c>
      <c r="O614" s="159">
        <f>IFERROR(_xll.qlIndexFixing(ONIndex6M,I614,TRUE,_xll.ohTrigger(RecalcTrigger,Trigger6M)),NA())</f>
        <v>1.1331199415645088E-2</v>
      </c>
    </row>
    <row r="615" spans="2:15" x14ac:dyDescent="0.2">
      <c r="B615" s="39" t="s">
        <v>42</v>
      </c>
      <c r="D615" s="42">
        <f>_xll.qlCalendarAdvance(Calendar,$D614,B615,"f",FALSE)</f>
        <v>43752</v>
      </c>
      <c r="E615" s="153">
        <f>_xll.qlInterestRateIndexValueDate(IndexON,D615)</f>
        <v>43753</v>
      </c>
      <c r="F615" s="168">
        <f>IFERROR(_xll.qlIndexFixing(IndexON,D615,TRUE,_xll.ohTrigger(RecalcTrigger,TriggerON)),NA())</f>
        <v>8.2550168026074289E-3</v>
      </c>
      <c r="H615" s="42">
        <f>_xll.qlCalendarAdvance(Calendar,$H614,B615,"f",FALSE)</f>
        <v>43752</v>
      </c>
      <c r="I615" s="153">
        <f>_xll.qlInterestRateIndexValueDate(Index1M,$H615)</f>
        <v>43754</v>
      </c>
      <c r="J615" s="158">
        <f>IFERROR(_xll.qlIndexFixing(Index1M,$H615,TRUE,_xll.ohTrigger(RecalcTrigger,Trigger1M)),NA())</f>
        <v>9.6220437608360056E-3</v>
      </c>
      <c r="K615" s="44">
        <f>IFERROR(_xll.qlIndexFixing(Index3M,H615,TRUE,_xll.ohTrigger(RecalcTrigger,Trigger3M)),NA())</f>
        <v>1.1164007406701561E-2</v>
      </c>
      <c r="L615" s="44">
        <f>IFERROR(_xll.qlIndexFixing(Index6M,$H615,TRUE,_xll.ohTrigger(RecalcTrigger,Trigger6M)),NA())</f>
        <v>1.2887259060234909E-2</v>
      </c>
      <c r="M615" s="158">
        <f>IFERROR(_xll.qlIndexFixing(ONIndex1M,I615,TRUE,_xll.ohTrigger(RecalcTrigger,Trigger1M)),NA())</f>
        <v>9.4045870336678661E-3</v>
      </c>
      <c r="N615" s="44">
        <f>IFERROR(_xll.qlIndexFixing(ONIndex3M,I615,TRUE,_xll.ohTrigger(RecalcTrigger,Trigger3M)),NA())</f>
        <v>1.0455477385660217E-2</v>
      </c>
      <c r="O615" s="159">
        <f>IFERROR(_xll.qlIndexFixing(ONIndex6M,I615,TRUE,_xll.ohTrigger(RecalcTrigger,Trigger6M)),NA())</f>
        <v>1.144367217512432E-2</v>
      </c>
    </row>
    <row r="616" spans="2:15" x14ac:dyDescent="0.2">
      <c r="B616" s="39" t="s">
        <v>42</v>
      </c>
      <c r="D616" s="42">
        <f>_xll.qlCalendarAdvance(Calendar,$D615,B616,"f",FALSE)</f>
        <v>43759</v>
      </c>
      <c r="E616" s="153">
        <f>_xll.qlInterestRateIndexValueDate(IndexON,D616)</f>
        <v>43760</v>
      </c>
      <c r="F616" s="168">
        <f>IFERROR(_xll.qlIndexFixing(IndexON,D616,TRUE,_xll.ohTrigger(RecalcTrigger,TriggerON)),NA())</f>
        <v>8.3889756809973903E-3</v>
      </c>
      <c r="H616" s="42">
        <f>_xll.qlCalendarAdvance(Calendar,$H615,B616,"f",FALSE)</f>
        <v>43759</v>
      </c>
      <c r="I616" s="153">
        <f>_xll.qlInterestRateIndexValueDate(Index1M,$H616)</f>
        <v>43761</v>
      </c>
      <c r="J616" s="158">
        <f>IFERROR(_xll.qlIndexFixing(Index1M,$H616,TRUE,_xll.ohTrigger(RecalcTrigger,Trigger1M)),NA())</f>
        <v>9.7374716006895772E-3</v>
      </c>
      <c r="K616" s="44">
        <f>IFERROR(_xll.qlIndexFixing(Index3M,H616,TRUE,_xll.ohTrigger(RecalcTrigger,Trigger3M)),NA())</f>
        <v>1.1277983259424288E-2</v>
      </c>
      <c r="L616" s="44">
        <f>IFERROR(_xll.qlIndexFixing(Index6M,$H616,TRUE,_xll.ohTrigger(RecalcTrigger,Trigger6M)),NA())</f>
        <v>1.2997070975456207E-2</v>
      </c>
      <c r="M616" s="158">
        <f>IFERROR(_xll.qlIndexFixing(ONIndex1M,I616,TRUE,_xll.ohTrigger(RecalcTrigger,Trigger1M)),NA())</f>
        <v>9.5192881835792775E-3</v>
      </c>
      <c r="N616" s="44">
        <f>IFERROR(_xll.qlIndexFixing(ONIndex3M,I616,TRUE,_xll.ohTrigger(RecalcTrigger,Trigger3M)),NA())</f>
        <v>1.0568906875221273E-2</v>
      </c>
      <c r="O616" s="159">
        <f>IFERROR(_xll.qlIndexFixing(ONIndex6M,I616,TRUE,_xll.ohTrigger(RecalcTrigger,Trigger6M)),NA())</f>
        <v>1.1556443200921862E-2</v>
      </c>
    </row>
    <row r="617" spans="2:15" x14ac:dyDescent="0.2">
      <c r="B617" s="39" t="s">
        <v>42</v>
      </c>
      <c r="D617" s="42">
        <f>_xll.qlCalendarAdvance(Calendar,$D616,B617,"f",FALSE)</f>
        <v>43766</v>
      </c>
      <c r="E617" s="153">
        <f>_xll.qlInterestRateIndexValueDate(IndexON,D617)</f>
        <v>43767</v>
      </c>
      <c r="F617" s="168">
        <f>IFERROR(_xll.qlIndexFixing(IndexON,D617,TRUE,_xll.ohTrigger(RecalcTrigger,TriggerON)),NA())</f>
        <v>8.5242237961846712E-3</v>
      </c>
      <c r="H617" s="42">
        <f>_xll.qlCalendarAdvance(Calendar,$H616,B617,"f",FALSE)</f>
        <v>43766</v>
      </c>
      <c r="I617" s="153">
        <f>_xll.qlInterestRateIndexValueDate(Index1M,$H617)</f>
        <v>43768</v>
      </c>
      <c r="J617" s="158">
        <f>IFERROR(_xll.qlIndexFixing(Index1M,$H617,TRUE,_xll.ohTrigger(RecalcTrigger,Trigger1M)),NA())</f>
        <v>9.8279480248866236E-3</v>
      </c>
      <c r="K617" s="44">
        <f>IFERROR(_xll.qlIndexFixing(Index3M,H617,TRUE,_xll.ohTrigger(RecalcTrigger,Trigger3M)),NA())</f>
        <v>1.1391722107131401E-2</v>
      </c>
      <c r="L617" s="44">
        <f>IFERROR(_xll.qlIndexFixing(Index6M,$H617,TRUE,_xll.ohTrigger(RecalcTrigger,Trigger6M)),NA())</f>
        <v>1.3106421455578412E-2</v>
      </c>
      <c r="M617" s="158">
        <f>IFERROR(_xll.qlIndexFixing(ONIndex1M,I617,TRUE,_xll.ohTrigger(RecalcTrigger,Trigger1M)),NA())</f>
        <v>9.6343305340784724E-3</v>
      </c>
      <c r="N617" s="44">
        <f>IFERROR(_xll.qlIndexFixing(ONIndex3M,I617,TRUE,_xll.ohTrigger(RecalcTrigger,Trigger3M)),NA())</f>
        <v>1.0682691381092013E-2</v>
      </c>
      <c r="O617" s="159">
        <f>IFERROR(_xll.qlIndexFixing(ONIndex6M,I617,TRUE,_xll.ohTrigger(RecalcTrigger,Trigger6M)),NA())</f>
        <v>1.1669512493917011E-2</v>
      </c>
    </row>
    <row r="618" spans="2:15" x14ac:dyDescent="0.2">
      <c r="B618" s="39" t="s">
        <v>42</v>
      </c>
      <c r="D618" s="42">
        <f>_xll.qlCalendarAdvance(Calendar,$D617,B618,"f",FALSE)</f>
        <v>43773</v>
      </c>
      <c r="E618" s="153">
        <f>_xll.qlInterestRateIndexValueDate(IndexON,D618)</f>
        <v>43774</v>
      </c>
      <c r="F618" s="168">
        <f>IFERROR(_xll.qlIndexFixing(IndexON,D618,TRUE,_xll.ohTrigger(RecalcTrigger,TriggerON)),NA())</f>
        <v>8.6607611495281844E-3</v>
      </c>
      <c r="H618" s="42">
        <f>_xll.qlCalendarAdvance(Calendar,$H617,B618,"f",FALSE)</f>
        <v>43773</v>
      </c>
      <c r="I618" s="153">
        <f>_xll.qlInterestRateIndexValueDate(Index1M,$H618)</f>
        <v>43775</v>
      </c>
      <c r="J618" s="158">
        <f>IFERROR(_xll.qlIndexFixing(Index1M,$H618,TRUE,_xll.ohTrigger(RecalcTrigger,Trigger1M)),NA())</f>
        <v>9.9439703868524632E-3</v>
      </c>
      <c r="K618" s="44">
        <f>IFERROR(_xll.qlIndexFixing(Index3M,H618,TRUE,_xll.ohTrigger(RecalcTrigger,Trigger3M)),NA())</f>
        <v>1.1505143665514136E-2</v>
      </c>
      <c r="L618" s="44">
        <f>IFERROR(_xll.qlIndexFixing(Index6M,$H618,TRUE,_xll.ohTrigger(RecalcTrigger,Trigger6M)),NA())</f>
        <v>1.320746801347219E-2</v>
      </c>
      <c r="M618" s="158">
        <f>IFERROR(_xll.qlIndexFixing(ONIndex1M,I618,TRUE,_xll.ohTrigger(RecalcTrigger,Trigger1M)),NA())</f>
        <v>9.749714086098038E-3</v>
      </c>
      <c r="N618" s="44">
        <f>IFERROR(_xll.qlIndexFixing(ONIndex3M,I618,TRUE,_xll.ohTrigger(RecalcTrigger,Trigger3M)),NA())</f>
        <v>1.079683090428496E-2</v>
      </c>
      <c r="O618" s="159">
        <f>IFERROR(_xll.qlIndexFixing(ONIndex6M,I618,TRUE,_xll.ohTrigger(RecalcTrigger,Trigger6M)),NA())</f>
        <v>1.1782880054935774E-2</v>
      </c>
    </row>
    <row r="619" spans="2:15" x14ac:dyDescent="0.2">
      <c r="B619" s="39" t="s">
        <v>42</v>
      </c>
      <c r="D619" s="42">
        <f>_xll.qlCalendarAdvance(Calendar,$D618,B619,"f",FALSE)</f>
        <v>43780</v>
      </c>
      <c r="E619" s="153">
        <f>_xll.qlInterestRateIndexValueDate(IndexON,D619)</f>
        <v>43781</v>
      </c>
      <c r="F619" s="168">
        <f>IFERROR(_xll.qlIndexFixing(IndexON,D619,TRUE,_xll.ohTrigger(RecalcTrigger,TriggerON)),NA())</f>
        <v>8.7985877426266512E-3</v>
      </c>
      <c r="H619" s="42">
        <f>_xll.qlCalendarAdvance(Calendar,$H618,B619,"f",FALSE)</f>
        <v>43780</v>
      </c>
      <c r="I619" s="153">
        <f>_xll.qlInterestRateIndexValueDate(Index1M,$H619)</f>
        <v>43782</v>
      </c>
      <c r="J619" s="158">
        <f>IFERROR(_xll.qlIndexFixing(Index1M,$H619,TRUE,_xll.ohTrigger(RecalcTrigger,Trigger1M)),NA())</f>
        <v>1.0060190468296426E-2</v>
      </c>
      <c r="K619" s="44">
        <f>IFERROR(_xll.qlIndexFixing(Index3M,H619,TRUE,_xll.ohTrigger(RecalcTrigger,Trigger3M)),NA())</f>
        <v>1.1618167641049355E-2</v>
      </c>
      <c r="L619" s="44">
        <f>IFERROR(_xll.qlIndexFixing(Index6M,$H619,TRUE,_xll.ohTrigger(RecalcTrigger,Trigger6M)),NA())</f>
        <v>1.3315825917060965E-2</v>
      </c>
      <c r="M619" s="158">
        <f>IFERROR(_xll.qlIndexFixing(ONIndex1M,I619,TRUE,_xll.ohTrigger(RecalcTrigger,Trigger1M)),NA())</f>
        <v>9.8654388406504978E-3</v>
      </c>
      <c r="N619" s="44">
        <f>IFERROR(_xll.qlIndexFixing(ONIndex3M,I619,TRUE,_xll.ohTrigger(RecalcTrigger,Trigger3M)),NA())</f>
        <v>1.0911325445785991E-2</v>
      </c>
      <c r="O619" s="159">
        <f>IFERROR(_xll.qlIndexFixing(ONIndex6M,I619,TRUE,_xll.ohTrigger(RecalcTrigger,Trigger6M)),NA())</f>
        <v>1.1896545884857446E-2</v>
      </c>
    </row>
    <row r="620" spans="2:15" x14ac:dyDescent="0.2">
      <c r="B620" s="39" t="s">
        <v>42</v>
      </c>
      <c r="D620" s="42">
        <f>_xll.qlCalendarAdvance(Calendar,$D619,B620,"f",FALSE)</f>
        <v>43787</v>
      </c>
      <c r="E620" s="153">
        <f>_xll.qlInterestRateIndexValueDate(IndexON,D620)</f>
        <v>43788</v>
      </c>
      <c r="F620" s="168">
        <f>IFERROR(_xll.qlIndexFixing(IndexON,D620,TRUE,_xll.ohTrigger(RecalcTrigger,TriggerON)),NA())</f>
        <v>8.9377035769988566E-3</v>
      </c>
      <c r="H620" s="42">
        <f>_xll.qlCalendarAdvance(Calendar,$H619,B620,"f",FALSE)</f>
        <v>43787</v>
      </c>
      <c r="I620" s="153">
        <f>_xll.qlInterestRateIndexValueDate(Index1M,$H620)</f>
        <v>43789</v>
      </c>
      <c r="J620" s="158">
        <f>IFERROR(_xll.qlIndexFixing(Index1M,$H620,TRUE,_xll.ohTrigger(RecalcTrigger,Trigger1M)),NA())</f>
        <v>1.0176363892718143E-2</v>
      </c>
      <c r="K620" s="44">
        <f>IFERROR(_xll.qlIndexFixing(Index3M,H620,TRUE,_xll.ohTrigger(RecalcTrigger,Trigger3M)),NA())</f>
        <v>1.173071373107515E-2</v>
      </c>
      <c r="L620" s="44">
        <f>IFERROR(_xll.qlIndexFixing(Index6M,$H620,TRUE,_xll.ohTrigger(RecalcTrigger,Trigger6M)),NA())</f>
        <v>1.3423609950346815E-2</v>
      </c>
      <c r="M620" s="158">
        <f>IFERROR(_xll.qlIndexFixing(ONIndex1M,I620,TRUE,_xll.ohTrigger(RecalcTrigger,Trigger1M)),NA())</f>
        <v>9.9815047986950844E-3</v>
      </c>
      <c r="N620" s="44">
        <f>IFERROR(_xll.qlIndexFixing(ONIndex3M,I620,TRUE,_xll.ohTrigger(RecalcTrigger,Trigger3M)),NA())</f>
        <v>1.1026175006660921E-2</v>
      </c>
      <c r="O620" s="159">
        <f>IFERROR(_xll.qlIndexFixing(ONIndex6M,I620,TRUE,_xll.ohTrigger(RecalcTrigger,Trigger6M)),NA())</f>
        <v>1.2010509984508033E-2</v>
      </c>
    </row>
    <row r="621" spans="2:15" x14ac:dyDescent="0.2">
      <c r="B621" s="39" t="s">
        <v>42</v>
      </c>
      <c r="D621" s="42">
        <f>_xll.qlCalendarAdvance(Calendar,$D620,B621,"f",FALSE)</f>
        <v>43794</v>
      </c>
      <c r="E621" s="153">
        <f>_xll.qlInterestRateIndexValueDate(IndexON,D621)</f>
        <v>43795</v>
      </c>
      <c r="F621" s="168">
        <f>IFERROR(_xll.qlIndexFixing(IndexON,D621,TRUE,_xll.ohTrigger(RecalcTrigger,TriggerON)),NA())</f>
        <v>9.0781086540037137E-3</v>
      </c>
      <c r="H621" s="42">
        <f>_xll.qlCalendarAdvance(Calendar,$H620,B621,"f",FALSE)</f>
        <v>43794</v>
      </c>
      <c r="I621" s="153">
        <f>_xll.qlInterestRateIndexValueDate(Index1M,$H621)</f>
        <v>43796</v>
      </c>
      <c r="J621" s="158">
        <f>IFERROR(_xll.qlIndexFixing(Index1M,$H621,TRUE,_xll.ohTrigger(RecalcTrigger,Trigger1M)),NA())</f>
        <v>1.0292243025335601E-2</v>
      </c>
      <c r="K621" s="44">
        <f>IFERROR(_xll.qlIndexFixing(Index3M,H621,TRUE,_xll.ohTrigger(RecalcTrigger,Trigger3M)),NA())</f>
        <v>1.1842701623875979E-2</v>
      </c>
      <c r="L621" s="44">
        <f>IFERROR(_xll.qlIndexFixing(Index6M,$H621,TRUE,_xll.ohTrigger(RecalcTrigger,Trigger6M)),NA())</f>
        <v>1.3530782229400776E-2</v>
      </c>
      <c r="M621" s="158">
        <f>IFERROR(_xll.qlIndexFixing(ONIndex1M,I621,TRUE,_xll.ohTrigger(RecalcTrigger,Trigger1M)),NA())</f>
        <v>1.0097911961244321E-2</v>
      </c>
      <c r="N621" s="44">
        <f>IFERROR(_xll.qlIndexFixing(ONIndex3M,I621,TRUE,_xll.ohTrigger(RecalcTrigger,Trigger3M)),NA())</f>
        <v>1.1141379587868983E-2</v>
      </c>
      <c r="O621" s="159">
        <f>IFERROR(_xll.qlIndexFixing(ONIndex6M,I621,TRUE,_xll.ohTrigger(RecalcTrigger,Trigger6M)),NA())</f>
        <v>1.2124772354713542E-2</v>
      </c>
    </row>
    <row r="622" spans="2:15" x14ac:dyDescent="0.2">
      <c r="B622" s="39" t="s">
        <v>42</v>
      </c>
      <c r="D622" s="42">
        <f>_xll.qlCalendarAdvance(Calendar,$D621,B622,"f",FALSE)</f>
        <v>43801</v>
      </c>
      <c r="E622" s="153">
        <f>_xll.qlInterestRateIndexValueDate(IndexON,D622)</f>
        <v>43802</v>
      </c>
      <c r="F622" s="168">
        <f>IFERROR(_xll.qlIndexFixing(IndexON,D622,TRUE,_xll.ohTrigger(RecalcTrigger,TriggerON)),NA())</f>
        <v>9.219745363164833E-3</v>
      </c>
      <c r="H622" s="42">
        <f>_xll.qlCalendarAdvance(Calendar,$H621,B622,"f",FALSE)</f>
        <v>43801</v>
      </c>
      <c r="I622" s="153">
        <f>_xll.qlInterestRateIndexValueDate(Index1M,$H622)</f>
        <v>43803</v>
      </c>
      <c r="J622" s="158">
        <f>IFERROR(_xll.qlIndexFixing(Index1M,$H622,TRUE,_xll.ohTrigger(RecalcTrigger,Trigger1M)),NA())</f>
        <v>1.0440855886951173E-2</v>
      </c>
      <c r="K622" s="44">
        <f>IFERROR(_xll.qlIndexFixing(Index3M,H622,TRUE,_xll.ohTrigger(RecalcTrigger,Trigger3M)),NA())</f>
        <v>1.1946031264099093E-2</v>
      </c>
      <c r="L622" s="44">
        <f>IFERROR(_xll.qlIndexFixing(Index6M,$H622,TRUE,_xll.ohTrigger(RecalcTrigger,Trigger6M)),NA())</f>
        <v>1.3644934236630987E-2</v>
      </c>
      <c r="M622" s="158">
        <f>IFERROR(_xll.qlIndexFixing(ONIndex1M,I622,TRUE,_xll.ohTrigger(RecalcTrigger,Trigger1M)),NA())</f>
        <v>1.0214324875486014E-2</v>
      </c>
      <c r="N622" s="44">
        <f>IFERROR(_xll.qlIndexFixing(ONIndex3M,I622,TRUE,_xll.ohTrigger(RecalcTrigger,Trigger3M)),NA())</f>
        <v>1.12566064472297E-2</v>
      </c>
      <c r="O622" s="159">
        <f>IFERROR(_xll.qlIndexFixing(ONIndex6M,I622,TRUE,_xll.ohTrigger(RecalcTrigger,Trigger6M)),NA())</f>
        <v>1.2239024272160393E-2</v>
      </c>
    </row>
    <row r="623" spans="2:15" x14ac:dyDescent="0.2">
      <c r="B623" s="39" t="s">
        <v>42</v>
      </c>
      <c r="D623" s="42">
        <f>_xll.qlCalendarAdvance(Calendar,$D622,B623,"f",FALSE)</f>
        <v>43808</v>
      </c>
      <c r="E623" s="153">
        <f>_xll.qlInterestRateIndexValueDate(IndexON,D623)</f>
        <v>43809</v>
      </c>
      <c r="F623" s="168">
        <f>IFERROR(_xll.qlIndexFixing(IndexON,D623,TRUE,_xll.ohTrigger(RecalcTrigger,TriggerON)),NA())</f>
        <v>9.3610005644606531E-3</v>
      </c>
      <c r="H623" s="42">
        <f>_xll.qlCalendarAdvance(Calendar,$H622,B623,"f",FALSE)</f>
        <v>43808</v>
      </c>
      <c r="I623" s="153">
        <f>_xll.qlInterestRateIndexValueDate(Index1M,$H623)</f>
        <v>43810</v>
      </c>
      <c r="J623" s="158">
        <f>IFERROR(_xll.qlIndexFixing(Index1M,$H623,TRUE,_xll.ohTrigger(RecalcTrigger,Trigger1M)),NA())</f>
        <v>1.0547034162552326E-2</v>
      </c>
      <c r="K623" s="44">
        <f>IFERROR(_xll.qlIndexFixing(Index3M,H623,TRUE,_xll.ohTrigger(RecalcTrigger,Trigger3M)),NA())</f>
        <v>1.2056735943134366E-2</v>
      </c>
      <c r="L623" s="44">
        <f>IFERROR(_xll.qlIndexFixing(Index6M,$H623,TRUE,_xll.ohTrigger(RecalcTrigger,Trigger6M)),NA())</f>
        <v>1.3750738223339932E-2</v>
      </c>
      <c r="M623" s="158">
        <f>IFERROR(_xll.qlIndexFixing(ONIndex1M,I623,TRUE,_xll.ohTrigger(RecalcTrigger,Trigger1M)),NA())</f>
        <v>1.0330050991029793E-2</v>
      </c>
      <c r="N623" s="44">
        <f>IFERROR(_xll.qlIndexFixing(ONIndex3M,I623,TRUE,_xll.ohTrigger(RecalcTrigger,Trigger3M)),NA())</f>
        <v>1.1371168630303075E-2</v>
      </c>
      <c r="O623" s="159">
        <f>IFERROR(_xll.qlIndexFixing(ONIndex6M,I623,TRUE,_xll.ohTrigger(RecalcTrigger,Trigger6M)),NA())</f>
        <v>1.2352628370102536E-2</v>
      </c>
    </row>
    <row r="624" spans="2:15" x14ac:dyDescent="0.2">
      <c r="B624" s="39" t="s">
        <v>42</v>
      </c>
      <c r="D624" s="42">
        <f>_xll.qlCalendarAdvance(Calendar,$D623,B624,"f",FALSE)</f>
        <v>43815</v>
      </c>
      <c r="E624" s="153">
        <f>_xll.qlInterestRateIndexValueDate(IndexON,D624)</f>
        <v>43816</v>
      </c>
      <c r="F624" s="168">
        <f>IFERROR(_xll.qlIndexFixing(IndexON,D624,TRUE,_xll.ohTrigger(RecalcTrigger,TriggerON)),NA())</f>
        <v>9.5011252989163353E-3</v>
      </c>
      <c r="H624" s="42">
        <f>_xll.qlCalendarAdvance(Calendar,$H623,B624,"f",FALSE)</f>
        <v>43815</v>
      </c>
      <c r="I624" s="153">
        <f>_xll.qlInterestRateIndexValueDate(Index1M,$H624)</f>
        <v>43817</v>
      </c>
      <c r="J624" s="158">
        <f>IFERROR(_xll.qlIndexFixing(Index1M,$H624,TRUE,_xll.ohTrigger(RecalcTrigger,Trigger1M)),NA())</f>
        <v>1.0660805674007826E-2</v>
      </c>
      <c r="K624" s="44">
        <f>IFERROR(_xll.qlIndexFixing(Index3M,H624,TRUE,_xll.ohTrigger(RecalcTrigger,Trigger3M)),NA())</f>
        <v>1.2166744645496424E-2</v>
      </c>
      <c r="L624" s="44">
        <f>IFERROR(_xll.qlIndexFixing(Index6M,$H624,TRUE,_xll.ohTrigger(RecalcTrigger,Trigger6M)),NA())</f>
        <v>1.385586535265077E-2</v>
      </c>
      <c r="M624" s="158">
        <f>IFERROR(_xll.qlIndexFixing(ONIndex1M,I624,TRUE,_xll.ohTrigger(RecalcTrigger,Trigger1M)),NA())</f>
        <v>1.0445057842485284E-2</v>
      </c>
      <c r="N624" s="44">
        <f>IFERROR(_xll.qlIndexFixing(ONIndex3M,I624,TRUE,_xll.ohTrigger(RecalcTrigger,Trigger3M)),NA())</f>
        <v>1.1485033934235389E-2</v>
      </c>
      <c r="O624" s="159">
        <f>IFERROR(_xll.qlIndexFixing(ONIndex6M,I624,TRUE,_xll.ohTrigger(RecalcTrigger,Trigger6M)),NA())</f>
        <v>1.2465554770120235E-2</v>
      </c>
    </row>
    <row r="625" spans="2:15" x14ac:dyDescent="0.2">
      <c r="B625" s="39" t="s">
        <v>42</v>
      </c>
      <c r="D625" s="42">
        <f>_xll.qlCalendarAdvance(Calendar,$D624,B625,"f",FALSE)</f>
        <v>43822</v>
      </c>
      <c r="E625" s="153">
        <f>_xll.qlInterestRateIndexValueDate(IndexON,D625)</f>
        <v>43826</v>
      </c>
      <c r="F625" s="168">
        <f>IFERROR(_xll.qlIndexFixing(IndexON,D625,TRUE,_xll.ohTrigger(RecalcTrigger,TriggerON)),NA())</f>
        <v>9.7192920018063234E-3</v>
      </c>
      <c r="H625" s="42">
        <f>_xll.qlCalendarAdvance(Calendar,$H624,B625,"f",FALSE)</f>
        <v>43822</v>
      </c>
      <c r="I625" s="153">
        <f>_xll.qlInterestRateIndexValueDate(Index1M,$H625)</f>
        <v>43829</v>
      </c>
      <c r="J625" s="158">
        <f>IFERROR(_xll.qlIndexFixing(Index1M,$H625,TRUE,_xll.ohTrigger(RecalcTrigger,Trigger1M)),NA())</f>
        <v>1.084603192953143E-2</v>
      </c>
      <c r="K625" s="44">
        <f>IFERROR(_xll.qlIndexFixing(Index3M,H625,TRUE,_xll.ohTrigger(RecalcTrigger,Trigger3M)),NA())</f>
        <v>1.2361560730024692E-2</v>
      </c>
      <c r="L625" s="44">
        <f>IFERROR(_xll.qlIndexFixing(Index6M,$H625,TRUE,_xll.ohTrigger(RecalcTrigger,Trigger6M)),NA())</f>
        <v>1.4034508247394007E-2</v>
      </c>
      <c r="M625" s="158">
        <f>IFERROR(_xll.qlIndexFixing(ONIndex1M,I625,TRUE,_xll.ohTrigger(RecalcTrigger,Trigger1M)),NA())</f>
        <v>1.06811524090622E-2</v>
      </c>
      <c r="N625" s="44">
        <f>IFERROR(_xll.qlIndexFixing(ONIndex3M,I625,TRUE,_xll.ohTrigger(RecalcTrigger,Trigger3M)),NA())</f>
        <v>1.1718867491106177E-2</v>
      </c>
      <c r="O625" s="159">
        <f>IFERROR(_xll.qlIndexFixing(ONIndex6M,I625,TRUE,_xll.ohTrigger(RecalcTrigger,Trigger6M)),NA())</f>
        <v>1.2697537772621281E-2</v>
      </c>
    </row>
    <row r="626" spans="2:15" x14ac:dyDescent="0.2">
      <c r="B626" s="39" t="s">
        <v>42</v>
      </c>
      <c r="D626" s="42">
        <f>_xll.qlCalendarAdvance(Calendar,$D625,B626,"f",FALSE)</f>
        <v>43829</v>
      </c>
      <c r="E626" s="153">
        <f>_xll.qlInterestRateIndexValueDate(IndexON,D626)</f>
        <v>43832</v>
      </c>
      <c r="F626" s="168">
        <f>IFERROR(_xll.qlIndexFixing(IndexON,D626,TRUE,_xll.ohTrigger(RecalcTrigger,TriggerON)),NA())</f>
        <v>9.8171653806211623E-3</v>
      </c>
      <c r="H626" s="42">
        <f>_xll.qlCalendarAdvance(Calendar,$H625,B626,"f",FALSE)</f>
        <v>43829</v>
      </c>
      <c r="I626" s="153">
        <f>_xll.qlInterestRateIndexValueDate(Index1M,$H626)</f>
        <v>43833</v>
      </c>
      <c r="J626" s="158">
        <f>IFERROR(_xll.qlIndexFixing(Index1M,$H626,TRUE,_xll.ohTrigger(RecalcTrigger,Trigger1M)),NA())</f>
        <v>1.0901929486981009E-2</v>
      </c>
      <c r="K626" s="44">
        <f>IFERROR(_xll.qlIndexFixing(Index3M,H626,TRUE,_xll.ohTrigger(RecalcTrigger,Trigger3M)),NA())</f>
        <v>1.2415579333810257E-2</v>
      </c>
      <c r="L626" s="44">
        <f>IFERROR(_xll.qlIndexFixing(Index6M,$H626,TRUE,_xll.ohTrigger(RecalcTrigger,Trigger6M)),NA())</f>
        <v>1.4086174520356815E-2</v>
      </c>
      <c r="M626" s="158">
        <f>IFERROR(_xll.qlIndexFixing(ONIndex1M,I626,TRUE,_xll.ohTrigger(RecalcTrigger,Trigger1M)),NA())</f>
        <v>1.0737171638197651E-2</v>
      </c>
      <c r="N626" s="44">
        <f>IFERROR(_xll.qlIndexFixing(ONIndex3M,I626,TRUE,_xll.ohTrigger(RecalcTrigger,Trigger3M)),NA())</f>
        <v>1.177425010641997E-2</v>
      </c>
      <c r="O626" s="159">
        <f>IFERROR(_xll.qlIndexFixing(ONIndex6M,I626,TRUE,_xll.ohTrigger(RecalcTrigger,Trigger6M)),NA())</f>
        <v>1.2752377924760694E-2</v>
      </c>
    </row>
    <row r="627" spans="2:15" x14ac:dyDescent="0.2">
      <c r="B627" s="39" t="s">
        <v>42</v>
      </c>
      <c r="D627" s="42">
        <f>_xll.qlCalendarAdvance(Calendar,$D626,B627,"f",FALSE)</f>
        <v>43837</v>
      </c>
      <c r="E627" s="153">
        <f>_xll.qlInterestRateIndexValueDate(IndexON,D627)</f>
        <v>43838</v>
      </c>
      <c r="F627" s="168">
        <f>IFERROR(_xll.qlIndexFixing(IndexON,D627,TRUE,_xll.ohTrigger(RecalcTrigger,TriggerON)),NA())</f>
        <v>9.934157736584126E-3</v>
      </c>
      <c r="H627" s="42">
        <f>_xll.qlCalendarAdvance(Calendar,$H626,B627,"f",FALSE)</f>
        <v>43837</v>
      </c>
      <c r="I627" s="153">
        <f>_xll.qlInterestRateIndexValueDate(Index1M,$H627)</f>
        <v>43839</v>
      </c>
      <c r="J627" s="158">
        <f>IFERROR(_xll.qlIndexFixing(Index1M,$H627,TRUE,_xll.ohTrigger(RecalcTrigger,Trigger1M)),NA())</f>
        <v>1.1005623700694744E-2</v>
      </c>
      <c r="K627" s="44">
        <f>IFERROR(_xll.qlIndexFixing(Index3M,H627,TRUE,_xll.ohTrigger(RecalcTrigger,Trigger3M)),NA())</f>
        <v>1.2507954685586912E-2</v>
      </c>
      <c r="L627" s="44">
        <f>IFERROR(_xll.qlIndexFixing(Index6M,$H627,TRUE,_xll.ohTrigger(RecalcTrigger,Trigger6M)),NA())</f>
        <v>1.4174456073069771E-2</v>
      </c>
      <c r="M627" s="158">
        <f>IFERROR(_xll.qlIndexFixing(ONIndex1M,I627,TRUE,_xll.ohTrigger(RecalcTrigger,Trigger1M)),NA())</f>
        <v>1.0817553102322464E-2</v>
      </c>
      <c r="N627" s="44">
        <f>IFERROR(_xll.qlIndexFixing(ONIndex3M,I627,TRUE,_xll.ohTrigger(RecalcTrigger,Trigger3M)),NA())</f>
        <v>1.1853870586948645E-2</v>
      </c>
      <c r="O627" s="159">
        <f>IFERROR(_xll.qlIndexFixing(ONIndex6M,I627,TRUE,_xll.ohTrigger(RecalcTrigger,Trigger6M)),NA())</f>
        <v>1.2831374346324864E-2</v>
      </c>
    </row>
    <row r="628" spans="2:15" x14ac:dyDescent="0.2">
      <c r="B628" s="39" t="s">
        <v>42</v>
      </c>
      <c r="D628" s="42">
        <f>_xll.qlCalendarAdvance(Calendar,$D627,B628,"f",FALSE)</f>
        <v>43844</v>
      </c>
      <c r="E628" s="153">
        <f>_xll.qlInterestRateIndexValueDate(IndexON,D628)</f>
        <v>43845</v>
      </c>
      <c r="F628" s="168">
        <f>IFERROR(_xll.qlIndexFixing(IndexON,D628,TRUE,_xll.ohTrigger(RecalcTrigger,TriggerON)),NA())</f>
        <v>1.0069599094233439E-2</v>
      </c>
      <c r="H628" s="42">
        <f>_xll.qlCalendarAdvance(Calendar,$H627,B628,"f",FALSE)</f>
        <v>43844</v>
      </c>
      <c r="I628" s="153">
        <f>_xll.qlInterestRateIndexValueDate(Index1M,$H628)</f>
        <v>43846</v>
      </c>
      <c r="J628" s="158">
        <f>IFERROR(_xll.qlIndexFixing(Index1M,$H628,TRUE,_xll.ohTrigger(RecalcTrigger,Trigger1M)),NA())</f>
        <v>1.1116464971626383E-2</v>
      </c>
      <c r="K628" s="44">
        <f>IFERROR(_xll.qlIndexFixing(Index3M,H628,TRUE,_xll.ohTrigger(RecalcTrigger,Trigger3M)),NA())</f>
        <v>1.2615079441641711E-2</v>
      </c>
      <c r="L628" s="44">
        <f>IFERROR(_xll.qlIndexFixing(Index6M,$H628,TRUE,_xll.ohTrigger(RecalcTrigger,Trigger6M)),NA())</f>
        <v>1.4276822294761978E-2</v>
      </c>
      <c r="M628" s="158">
        <f>IFERROR(_xll.qlIndexFixing(ONIndex1M,I628,TRUE,_xll.ohTrigger(RecalcTrigger,Trigger1M)),NA())</f>
        <v>1.0929470609504222E-2</v>
      </c>
      <c r="N628" s="44">
        <f>IFERROR(_xll.qlIndexFixing(ONIndex3M,I628,TRUE,_xll.ohTrigger(RecalcTrigger,Trigger3M)),NA())</f>
        <v>1.1964741907792842E-2</v>
      </c>
      <c r="O628" s="159">
        <f>IFERROR(_xll.qlIndexFixing(ONIndex6M,I628,TRUE,_xll.ohTrigger(RecalcTrigger,Trigger6M)),NA())</f>
        <v>1.2941388428968637E-2</v>
      </c>
    </row>
    <row r="629" spans="2:15" x14ac:dyDescent="0.2">
      <c r="B629" s="39" t="s">
        <v>42</v>
      </c>
      <c r="D629" s="42">
        <f>_xll.qlCalendarAdvance(Calendar,$D628,B629,"f",FALSE)</f>
        <v>43851</v>
      </c>
      <c r="E629" s="153">
        <f>_xll.qlInterestRateIndexValueDate(IndexON,D629)</f>
        <v>43852</v>
      </c>
      <c r="F629" s="168">
        <f>IFERROR(_xll.qlIndexFixing(IndexON,D629,TRUE,_xll.ohTrigger(RecalcTrigger,TriggerON)),NA())</f>
        <v>1.0203909978407921E-2</v>
      </c>
      <c r="H629" s="42">
        <f>_xll.qlCalendarAdvance(Calendar,$H628,B629,"f",FALSE)</f>
        <v>43851</v>
      </c>
      <c r="I629" s="153">
        <f>_xll.qlInterestRateIndexValueDate(Index1M,$H629)</f>
        <v>43853</v>
      </c>
      <c r="J629" s="158">
        <f>IFERROR(_xll.qlIndexFixing(Index1M,$H629,TRUE,_xll.ohTrigger(RecalcTrigger,Trigger1M)),NA())</f>
        <v>1.1226587302700375E-2</v>
      </c>
      <c r="K629" s="44">
        <f>IFERROR(_xll.qlIndexFixing(Index3M,H629,TRUE,_xll.ohTrigger(RecalcTrigger,Trigger3M)),NA())</f>
        <v>1.2721507926356146E-2</v>
      </c>
      <c r="L629" s="44">
        <f>IFERROR(_xll.qlIndexFixing(Index6M,$H629,TRUE,_xll.ohTrigger(RecalcTrigger,Trigger6M)),NA())</f>
        <v>1.437851111468127E-2</v>
      </c>
      <c r="M629" s="158">
        <f>IFERROR(_xll.qlIndexFixing(ONIndex1M,I629,TRUE,_xll.ohTrigger(RecalcTrigger,Trigger1M)),NA())</f>
        <v>1.1040668816466592E-2</v>
      </c>
      <c r="N629" s="44">
        <f>IFERROR(_xll.qlIndexFixing(ONIndex3M,I629,TRUE,_xll.ohTrigger(RecalcTrigger,Trigger3M)),NA())</f>
        <v>1.2074916317548201E-2</v>
      </c>
      <c r="O629" s="159">
        <f>IFERROR(_xll.qlIndexFixing(ONIndex6M,I629,TRUE,_xll.ohTrigger(RecalcTrigger,Trigger6M)),NA())</f>
        <v>1.3050724785657053E-2</v>
      </c>
    </row>
    <row r="630" spans="2:15" x14ac:dyDescent="0.2">
      <c r="B630" s="39" t="s">
        <v>42</v>
      </c>
      <c r="D630" s="42">
        <f>_xll.qlCalendarAdvance(Calendar,$D629,B630,"f",FALSE)</f>
        <v>43858</v>
      </c>
      <c r="E630" s="153">
        <f>_xll.qlInterestRateIndexValueDate(IndexON,D630)</f>
        <v>43859</v>
      </c>
      <c r="F630" s="168">
        <f>IFERROR(_xll.qlIndexFixing(IndexON,D630,TRUE,_xll.ohTrigger(RecalcTrigger,TriggerON)),NA())</f>
        <v>1.0337090387588788E-2</v>
      </c>
      <c r="H630" s="42">
        <f>_xll.qlCalendarAdvance(Calendar,$H629,B630,"f",FALSE)</f>
        <v>43858</v>
      </c>
      <c r="I630" s="153">
        <f>_xll.qlInterestRateIndexValueDate(Index1M,$H630)</f>
        <v>43860</v>
      </c>
      <c r="J630" s="158">
        <f>IFERROR(_xll.qlIndexFixing(Index1M,$H630,TRUE,_xll.ohTrigger(RecalcTrigger,Trigger1M)),NA())</f>
        <v>1.131218662107877E-2</v>
      </c>
      <c r="K630" s="44">
        <f>IFERROR(_xll.qlIndexFixing(Index3M,H630,TRUE,_xll.ohTrigger(RecalcTrigger,Trigger3M)),NA())</f>
        <v>1.2827240083561522E-2</v>
      </c>
      <c r="L630" s="44">
        <f>IFERROR(_xll.qlIndexFixing(Index6M,$H630,TRUE,_xll.ohTrigger(RecalcTrigger,Trigger6M)),NA())</f>
        <v>1.4479522428566429E-2</v>
      </c>
      <c r="M630" s="158">
        <f>IFERROR(_xll.qlIndexFixing(ONIndex1M,I630,TRUE,_xll.ohTrigger(RecalcTrigger,Trigger1M)),NA())</f>
        <v>1.1151147722410215E-2</v>
      </c>
      <c r="N630" s="44">
        <f>IFERROR(_xll.qlIndexFixing(ONIndex3M,I630,TRUE,_xll.ohTrigger(RecalcTrigger,Trigger3M)),NA())</f>
        <v>1.218439381565517E-2</v>
      </c>
      <c r="O630" s="159">
        <f>IFERROR(_xll.qlIndexFixing(ONIndex6M,I630,TRUE,_xll.ohTrigger(RecalcTrigger,Trigger6M)),NA())</f>
        <v>1.3159383415750625E-2</v>
      </c>
    </row>
    <row r="631" spans="2:15" x14ac:dyDescent="0.2">
      <c r="B631" s="39" t="s">
        <v>42</v>
      </c>
      <c r="D631" s="42">
        <f>_xll.qlCalendarAdvance(Calendar,$D630,B631,"f",FALSE)</f>
        <v>43865</v>
      </c>
      <c r="E631" s="153">
        <f>_xll.qlInterestRateIndexValueDate(IndexON,D631)</f>
        <v>43866</v>
      </c>
      <c r="F631" s="168">
        <f>IFERROR(_xll.qlIndexFixing(IndexON,D631,TRUE,_xll.ohTrigger(RecalcTrigger,TriggerON)),NA())</f>
        <v>1.0469140320816805E-2</v>
      </c>
      <c r="H631" s="42">
        <f>_xll.qlCalendarAdvance(Calendar,$H630,B631,"f",FALSE)</f>
        <v>43865</v>
      </c>
      <c r="I631" s="153">
        <f>_xll.qlInterestRateIndexValueDate(Index1M,$H631)</f>
        <v>43867</v>
      </c>
      <c r="J631" s="158">
        <f>IFERROR(_xll.qlIndexFixing(Index1M,$H631,TRUE,_xll.ohTrigger(RecalcTrigger,Trigger1M)),NA())</f>
        <v>1.1421014775484172E-2</v>
      </c>
      <c r="K631" s="44">
        <f>IFERROR(_xll.qlIndexFixing(Index3M,H631,TRUE,_xll.ohTrigger(RecalcTrigger,Trigger3M)),NA())</f>
        <v>1.2924672249258862E-2</v>
      </c>
      <c r="L631" s="44">
        <f>IFERROR(_xll.qlIndexFixing(Index6M,$H631,TRUE,_xll.ohTrigger(RecalcTrigger,Trigger6M)),NA())</f>
        <v>1.4579856132847995E-2</v>
      </c>
      <c r="M631" s="158">
        <f>IFERROR(_xll.qlIndexFixing(ONIndex1M,I631,TRUE,_xll.ohTrigger(RecalcTrigger,Trigger1M)),NA())</f>
        <v>1.1260907326775538E-2</v>
      </c>
      <c r="N631" s="44">
        <f>IFERROR(_xll.qlIndexFixing(ONIndex3M,I631,TRUE,_xll.ohTrigger(RecalcTrigger,Trigger3M)),NA())</f>
        <v>1.2293174401394324E-2</v>
      </c>
      <c r="O631" s="159">
        <f>IFERROR(_xll.qlIndexFixing(ONIndex6M,I631,TRUE,_xll.ohTrigger(RecalcTrigger,Trigger6M)),NA())</f>
        <v>1.3267364318609864E-2</v>
      </c>
    </row>
    <row r="632" spans="2:15" x14ac:dyDescent="0.2">
      <c r="B632" s="39" t="s">
        <v>42</v>
      </c>
      <c r="D632" s="42">
        <f>_xll.qlCalendarAdvance(Calendar,$D631,B632,"f",FALSE)</f>
        <v>43872</v>
      </c>
      <c r="E632" s="153">
        <f>_xll.qlInterestRateIndexValueDate(IndexON,D632)</f>
        <v>43873</v>
      </c>
      <c r="F632" s="168">
        <f>IFERROR(_xll.qlIndexFixing(IndexON,D632,TRUE,_xll.ohTrigger(RecalcTrigger,TriggerON)),NA())</f>
        <v>1.0600059776653126E-2</v>
      </c>
      <c r="H632" s="42">
        <f>_xll.qlCalendarAdvance(Calendar,$H631,B632,"f",FALSE)</f>
        <v>43872</v>
      </c>
      <c r="I632" s="153">
        <f>_xll.qlInterestRateIndexValueDate(Index1M,$H632)</f>
        <v>43874</v>
      </c>
      <c r="J632" s="158">
        <f>IFERROR(_xll.qlIndexFixing(Index1M,$H632,TRUE,_xll.ohTrigger(RecalcTrigger,Trigger1M)),NA())</f>
        <v>1.152912390199304E-2</v>
      </c>
      <c r="K632" s="44">
        <f>IFERROR(_xll.qlIndexFixing(Index3M,H632,TRUE,_xll.ohTrigger(RecalcTrigger,Trigger3M)),NA())</f>
        <v>1.3029057577944592E-2</v>
      </c>
      <c r="L632" s="44">
        <f>IFERROR(_xll.qlIndexFixing(Index6M,$H632,TRUE,_xll.ohTrigger(RecalcTrigger,Trigger6M)),NA())</f>
        <v>1.4679512124647385E-2</v>
      </c>
      <c r="M632" s="158">
        <f>IFERROR(_xll.qlIndexFixing(ONIndex1M,I632,TRUE,_xll.ohTrigger(RecalcTrigger,Trigger1M)),NA())</f>
        <v>1.13699476287632E-2</v>
      </c>
      <c r="N632" s="44">
        <f>IFERROR(_xll.qlIndexFixing(ONIndex3M,I632,TRUE,_xll.ohTrigger(RecalcTrigger,Trigger3M)),NA())</f>
        <v>1.2401258074206112E-2</v>
      </c>
      <c r="O632" s="159">
        <f>IFERROR(_xll.qlIndexFixing(ONIndex6M,I632,TRUE,_xll.ohTrigger(RecalcTrigger,Trigger6M)),NA())</f>
        <v>1.3374667493595283E-2</v>
      </c>
    </row>
    <row r="633" spans="2:15" x14ac:dyDescent="0.2">
      <c r="B633" s="39" t="s">
        <v>42</v>
      </c>
      <c r="D633" s="42">
        <f>_xll.qlCalendarAdvance(Calendar,$D632,B633,"f",FALSE)</f>
        <v>43879</v>
      </c>
      <c r="E633" s="153">
        <f>_xll.qlInterestRateIndexValueDate(IndexON,D633)</f>
        <v>43880</v>
      </c>
      <c r="F633" s="168">
        <f>IFERROR(_xll.qlIndexFixing(IndexON,D633,TRUE,_xll.ohTrigger(RecalcTrigger,TriggerON)),NA())</f>
        <v>1.0729848753898708E-2</v>
      </c>
      <c r="H633" s="42">
        <f>_xll.qlCalendarAdvance(Calendar,$H632,B633,"f",FALSE)</f>
        <v>43879</v>
      </c>
      <c r="I633" s="153">
        <f>_xll.qlInterestRateIndexValueDate(Index1M,$H633)</f>
        <v>43881</v>
      </c>
      <c r="J633" s="158">
        <f>IFERROR(_xll.qlIndexFixing(Index1M,$H633,TRUE,_xll.ohTrigger(RecalcTrigger,Trigger1M)),NA())</f>
        <v>1.1636513981823159E-2</v>
      </c>
      <c r="K633" s="44">
        <f>IFERROR(_xll.qlIndexFixing(Index3M,H633,TRUE,_xll.ohTrigger(RecalcTrigger,Trigger3M)),NA())</f>
        <v>1.3132746411906204E-2</v>
      </c>
      <c r="L633" s="44">
        <f>IFERROR(_xll.qlIndexFixing(Index6M,$H633,TRUE,_xll.ohTrigger(RecalcTrigger,Trigger6M)),NA())</f>
        <v>1.4778490301777766E-2</v>
      </c>
      <c r="M633" s="158">
        <f>IFERROR(_xll.qlIndexFixing(ONIndex1M,I633,TRUE,_xll.ohTrigger(RecalcTrigger,Trigger1M)),NA())</f>
        <v>1.1478268627893584E-2</v>
      </c>
      <c r="N633" s="44">
        <f>IFERROR(_xll.qlIndexFixing(ONIndex3M,I633,TRUE,_xll.ohTrigger(RecalcTrigger,Trigger3M)),NA())</f>
        <v>1.2508644833291171E-2</v>
      </c>
      <c r="O633" s="159">
        <f>IFERROR(_xll.qlIndexFixing(ONIndex6M,I633,TRUE,_xll.ohTrigger(RecalcTrigger,Trigger6M)),NA())</f>
        <v>1.3481292940147327E-2</v>
      </c>
    </row>
    <row r="634" spans="2:15" x14ac:dyDescent="0.2">
      <c r="B634" s="39" t="s">
        <v>42</v>
      </c>
      <c r="D634" s="42">
        <f>_xll.qlCalendarAdvance(Calendar,$D633,B634,"f",FALSE)</f>
        <v>43886</v>
      </c>
      <c r="E634" s="153">
        <f>_xll.qlInterestRateIndexValueDate(IndexON,D634)</f>
        <v>43887</v>
      </c>
      <c r="F634" s="168">
        <f>IFERROR(_xll.qlIndexFixing(IndexON,D634,TRUE,_xll.ohTrigger(RecalcTrigger,TriggerON)),NA())</f>
        <v>1.0858507251434446E-2</v>
      </c>
      <c r="H634" s="42">
        <f>_xll.qlCalendarAdvance(Calendar,$H633,B634,"f",FALSE)</f>
        <v>43886</v>
      </c>
      <c r="I634" s="153">
        <f>_xll.qlInterestRateIndexValueDate(Index1M,$H634)</f>
        <v>43888</v>
      </c>
      <c r="J634" s="158">
        <f>IFERROR(_xll.qlIndexFixing(Index1M,$H634,TRUE,_xll.ohTrigger(RecalcTrigger,Trigger1M)),NA())</f>
        <v>1.1743184996310834E-2</v>
      </c>
      <c r="K634" s="44">
        <f>IFERROR(_xll.qlIndexFixing(Index3M,H634,TRUE,_xll.ohTrigger(RecalcTrigger,Trigger3M)),NA())</f>
        <v>1.3235738697018107E-2</v>
      </c>
      <c r="L634" s="44">
        <f>IFERROR(_xll.qlIndexFixing(Index6M,$H634,TRUE,_xll.ohTrigger(RecalcTrigger,Trigger6M)),NA())</f>
        <v>1.4876790562744064E-2</v>
      </c>
      <c r="M634" s="158">
        <f>IFERROR(_xll.qlIndexFixing(ONIndex1M,I634,TRUE,_xll.ohTrigger(RecalcTrigger,Trigger1M)),NA())</f>
        <v>1.1585870323447267E-2</v>
      </c>
      <c r="N634" s="44">
        <f>IFERROR(_xll.qlIndexFixing(ONIndex3M,I634,TRUE,_xll.ohTrigger(RecalcTrigger,Trigger3M)),NA())</f>
        <v>1.2615334678249823E-2</v>
      </c>
      <c r="O634" s="159">
        <f>IFERROR(_xll.qlIndexFixing(ONIndex6M,I634,TRUE,_xll.ohTrigger(RecalcTrigger,Trigger6M)),NA())</f>
        <v>1.3587240657626509E-2</v>
      </c>
    </row>
    <row r="635" spans="2:15" x14ac:dyDescent="0.2">
      <c r="B635" s="39" t="s">
        <v>42</v>
      </c>
      <c r="D635" s="42">
        <f>_xll.qlCalendarAdvance(Calendar,$D634,B635,"f",FALSE)</f>
        <v>43893</v>
      </c>
      <c r="E635" s="153">
        <f>_xll.qlInterestRateIndexValueDate(IndexON,D635)</f>
        <v>43894</v>
      </c>
      <c r="F635" s="168">
        <f>IFERROR(_xll.qlIndexFixing(IndexON,D635,TRUE,_xll.ohTrigger(RecalcTrigger,TriggerON)),NA())</f>
        <v>1.0986035267901428E-2</v>
      </c>
      <c r="H635" s="42">
        <f>_xll.qlCalendarAdvance(Calendar,$H634,B635,"f",FALSE)</f>
        <v>43893</v>
      </c>
      <c r="I635" s="153">
        <f>_xll.qlInterestRateIndexValueDate(Index1M,$H635)</f>
        <v>43895</v>
      </c>
      <c r="J635" s="158">
        <f>IFERROR(_xll.qlIndexFixing(Index1M,$H635,TRUE,_xll.ohTrigger(RecalcTrigger,Trigger1M)),NA())</f>
        <v>1.1872222379479269E-2</v>
      </c>
      <c r="K635" s="44">
        <f>IFERROR(_xll.qlIndexFixing(Index3M,H635,TRUE,_xll.ohTrigger(RecalcTrigger,Trigger3M)),NA())</f>
        <v>1.3352869446544425E-2</v>
      </c>
      <c r="L635" s="44">
        <f>IFERROR(_xll.qlIndexFixing(Index6M,$H635,TRUE,_xll.ohTrigger(RecalcTrigger,Trigger6M)),NA())</f>
        <v>1.5002572714800188E-2</v>
      </c>
      <c r="M635" s="158">
        <f>IFERROR(_xll.qlIndexFixing(ONIndex1M,I635,TRUE,_xll.ohTrigger(RecalcTrigger,Trigger1M)),NA())</f>
        <v>1.1692752714864696E-2</v>
      </c>
      <c r="N635" s="44">
        <f>IFERROR(_xll.qlIndexFixing(ONIndex3M,I635,TRUE,_xll.ohTrigger(RecalcTrigger,Trigger3M)),NA())</f>
        <v>1.2721327608362643E-2</v>
      </c>
      <c r="O635" s="159">
        <f>IFERROR(_xll.qlIndexFixing(ONIndex6M,I635,TRUE,_xll.ohTrigger(RecalcTrigger,Trigger6M)),NA())</f>
        <v>1.3692510645473277E-2</v>
      </c>
    </row>
    <row r="636" spans="2:15" x14ac:dyDescent="0.2">
      <c r="B636" s="39" t="s">
        <v>42</v>
      </c>
      <c r="D636" s="42">
        <f>_xll.qlCalendarAdvance(Calendar,$D635,B636,"f",FALSE)</f>
        <v>43900</v>
      </c>
      <c r="E636" s="153">
        <f>_xll.qlInterestRateIndexValueDate(IndexON,D636)</f>
        <v>43901</v>
      </c>
      <c r="F636" s="168">
        <f>IFERROR(_xll.qlIndexFixing(IndexON,D636,TRUE,_xll.ohTrigger(RecalcTrigger,TriggerON)),NA())</f>
        <v>1.111243280218055E-2</v>
      </c>
      <c r="H636" s="42">
        <f>_xll.qlCalendarAdvance(Calendar,$H635,B636,"f",FALSE)</f>
        <v>43900</v>
      </c>
      <c r="I636" s="153">
        <f>_xll.qlInterestRateIndexValueDate(Index1M,$H636)</f>
        <v>43902</v>
      </c>
      <c r="J636" s="158">
        <f>IFERROR(_xll.qlIndexFixing(Index1M,$H636,TRUE,_xll.ohTrigger(RecalcTrigger,Trigger1M)),NA())</f>
        <v>1.1984950023884848E-2</v>
      </c>
      <c r="K636" s="44">
        <f>IFERROR(_xll.qlIndexFixing(Index3M,H636,TRUE,_xll.ohTrigger(RecalcTrigger,Trigger3M)),NA())</f>
        <v>1.3454376486400597E-2</v>
      </c>
      <c r="L636" s="44">
        <f>IFERROR(_xll.qlIndexFixing(Index6M,$H636,TRUE,_xll.ohTrigger(RecalcTrigger,Trigger6M)),NA())</f>
        <v>1.5099339152785706E-2</v>
      </c>
      <c r="M636" s="158">
        <f>IFERROR(_xll.qlIndexFixing(ONIndex1M,I636,TRUE,_xll.ohTrigger(RecalcTrigger,Trigger1M)),NA())</f>
        <v>1.179891580134651E-2</v>
      </c>
      <c r="N636" s="44">
        <f>IFERROR(_xll.qlIndexFixing(ONIndex3M,I636,TRUE,_xll.ohTrigger(RecalcTrigger,Trigger3M)),NA())</f>
        <v>1.2826623622910205E-2</v>
      </c>
      <c r="O636" s="159">
        <f>IFERROR(_xll.qlIndexFixing(ONIndex6M,I636,TRUE,_xll.ohTrigger(RecalcTrigger,Trigger6M)),NA())</f>
        <v>1.3797102902968206E-2</v>
      </c>
    </row>
    <row r="637" spans="2:15" x14ac:dyDescent="0.2">
      <c r="B637" s="39" t="s">
        <v>42</v>
      </c>
      <c r="D637" s="42">
        <f>_xll.qlCalendarAdvance(Calendar,$D636,B637,"f",FALSE)</f>
        <v>43907</v>
      </c>
      <c r="E637" s="153">
        <f>_xll.qlInterestRateIndexValueDate(IndexON,D637)</f>
        <v>43908</v>
      </c>
      <c r="F637" s="168">
        <f>IFERROR(_xll.qlIndexFixing(IndexON,D637,TRUE,_xll.ohTrigger(RecalcTrigger,TriggerON)),NA())</f>
        <v>1.1237699853072769E-2</v>
      </c>
      <c r="H637" s="42">
        <f>_xll.qlCalendarAdvance(Calendar,$H636,B637,"f",FALSE)</f>
        <v>43907</v>
      </c>
      <c r="I637" s="153">
        <f>_xll.qlInterestRateIndexValueDate(Index1M,$H637)</f>
        <v>43909</v>
      </c>
      <c r="J637" s="158">
        <f>IFERROR(_xll.qlIndexFixing(Index1M,$H637,TRUE,_xll.ohTrigger(RecalcTrigger,Trigger1M)),NA())</f>
        <v>1.2081681611840478E-2</v>
      </c>
      <c r="K637" s="44">
        <f>IFERROR(_xll.qlIndexFixing(Index3M,H637,TRUE,_xll.ohTrigger(RecalcTrigger,Trigger3M)),NA())</f>
        <v>1.3577131897595357E-2</v>
      </c>
      <c r="L637" s="44">
        <f>IFERROR(_xll.qlIndexFixing(Index6M,$H637,TRUE,_xll.ohTrigger(RecalcTrigger,Trigger6M)),NA())</f>
        <v>1.5195427335443193E-2</v>
      </c>
      <c r="M637" s="158">
        <f>IFERROR(_xll.qlIndexFixing(ONIndex1M,I637,TRUE,_xll.ohTrigger(RecalcTrigger,Trigger1M)),NA())</f>
        <v>1.1904359582333157E-2</v>
      </c>
      <c r="N637" s="44">
        <f>IFERROR(_xll.qlIndexFixing(ONIndex3M,I637,TRUE,_xll.ohTrigger(RecalcTrigger,Trigger3M)),NA())</f>
        <v>1.293122272149283E-2</v>
      </c>
      <c r="O637" s="159">
        <f>IFERROR(_xll.qlIndexFixing(ONIndex6M,I637,TRUE,_xll.ohTrigger(RecalcTrigger,Trigger6M)),NA())</f>
        <v>1.3901017429791551E-2</v>
      </c>
    </row>
    <row r="638" spans="2:15" x14ac:dyDescent="0.2">
      <c r="B638" s="39" t="s">
        <v>42</v>
      </c>
      <c r="D638" s="42">
        <f>_xll.qlCalendarAdvance(Calendar,$D637,B638,"f",FALSE)</f>
        <v>43914</v>
      </c>
      <c r="E638" s="153">
        <f>_xll.qlInterestRateIndexValueDate(IndexON,D638)</f>
        <v>43915</v>
      </c>
      <c r="F638" s="168">
        <f>IFERROR(_xll.qlIndexFixing(IndexON,D638,TRUE,_xll.ohTrigger(RecalcTrigger,TriggerON)),NA())</f>
        <v>1.1361836419379046E-2</v>
      </c>
      <c r="H638" s="42">
        <f>_xll.qlCalendarAdvance(Calendar,$H637,B638,"f",FALSE)</f>
        <v>43914</v>
      </c>
      <c r="I638" s="153">
        <f>_xll.qlInterestRateIndexValueDate(Index1M,$H638)</f>
        <v>43916</v>
      </c>
      <c r="J638" s="158">
        <f>IFERROR(_xll.qlIndexFixing(Index1M,$H638,TRUE,_xll.ohTrigger(RecalcTrigger,Trigger1M)),NA())</f>
        <v>1.2185332550657402E-2</v>
      </c>
      <c r="K638" s="44">
        <f>IFERROR(_xll.qlIndexFixing(Index3M,H638,TRUE,_xll.ohTrigger(RecalcTrigger,Trigger3M)),NA())</f>
        <v>1.3655300376607117E-2</v>
      </c>
      <c r="L638" s="44">
        <f>IFERROR(_xll.qlIndexFixing(Index6M,$H638,TRUE,_xll.ohTrigger(RecalcTrigger,Trigger6M)),NA())</f>
        <v>1.529083716206611E-2</v>
      </c>
      <c r="M638" s="158">
        <f>IFERROR(_xll.qlIndexFixing(ONIndex1M,I638,TRUE,_xll.ohTrigger(RecalcTrigger,Trigger1M)),NA())</f>
        <v>1.2009084057185149E-2</v>
      </c>
      <c r="N638" s="44">
        <f>IFERROR(_xll.qlIndexFixing(ONIndex3M,I638,TRUE,_xll.ohTrigger(RecalcTrigger,Trigger3M)),NA())</f>
        <v>1.3035124903311157E-2</v>
      </c>
      <c r="O638" s="159">
        <f>IFERROR(_xll.qlIndexFixing(ONIndex6M,I638,TRUE,_xll.ohTrigger(RecalcTrigger,Trigger6M)),NA())</f>
        <v>1.4004254225064017E-2</v>
      </c>
    </row>
    <row r="639" spans="2:15" x14ac:dyDescent="0.2">
      <c r="B639" s="39" t="s">
        <v>42</v>
      </c>
      <c r="D639" s="42">
        <f>_xll.qlCalendarAdvance(Calendar,$D638,B639,"f",FALSE)</f>
        <v>43921</v>
      </c>
      <c r="E639" s="153">
        <f>_xll.qlInterestRateIndexValueDate(IndexON,D639)</f>
        <v>43922</v>
      </c>
      <c r="F639" s="168">
        <f>IFERROR(_xll.qlIndexFixing(IndexON,D639,TRUE,_xll.ohTrigger(RecalcTrigger,TriggerON)),NA())</f>
        <v>1.1484842499980275E-2</v>
      </c>
      <c r="H639" s="42">
        <f>_xll.qlCalendarAdvance(Calendar,$H638,B639,"f",FALSE)</f>
        <v>43921</v>
      </c>
      <c r="I639" s="153">
        <f>_xll.qlInterestRateIndexValueDate(Index1M,$H639)</f>
        <v>43923</v>
      </c>
      <c r="J639" s="158">
        <f>IFERROR(_xll.qlIndexFixing(Index1M,$H639,TRUE,_xll.ohTrigger(RecalcTrigger,Trigger1M)),NA())</f>
        <v>1.2288264344685607E-2</v>
      </c>
      <c r="K639" s="44">
        <f>IFERROR(_xll.qlIndexFixing(Index3M,H639,TRUE,_xll.ohTrigger(RecalcTrigger,Trigger3M)),NA())</f>
        <v>1.3747485673731316E-2</v>
      </c>
      <c r="L639" s="44">
        <f>IFERROR(_xll.qlIndexFixing(Index6M,$H639,TRUE,_xll.ohTrigger(RecalcTrigger,Trigger6M)),NA())</f>
        <v>1.5364987938691226E-2</v>
      </c>
      <c r="M639" s="158">
        <f>IFERROR(_xll.qlIndexFixing(ONIndex1M,I639,TRUE,_xll.ohTrigger(RecalcTrigger,Trigger1M)),NA())</f>
        <v>1.2113089225262996E-2</v>
      </c>
      <c r="N639" s="44">
        <f>IFERROR(_xll.qlIndexFixing(ONIndex3M,I639,TRUE,_xll.ohTrigger(RecalcTrigger,Trigger3M)),NA())</f>
        <v>1.313833016788557E-2</v>
      </c>
      <c r="O639" s="159">
        <f>IFERROR(_xll.qlIndexFixing(ONIndex6M,I639,TRUE,_xll.ohTrigger(RecalcTrigger,Trigger6M)),NA())</f>
        <v>1.4106813288385922E-2</v>
      </c>
    </row>
    <row r="640" spans="2:15" x14ac:dyDescent="0.2">
      <c r="B640" s="39" t="s">
        <v>42</v>
      </c>
      <c r="D640" s="42">
        <f>_xll.qlCalendarAdvance(Calendar,$D639,B640,"f",FALSE)</f>
        <v>43928</v>
      </c>
      <c r="E640" s="153">
        <f>_xll.qlInterestRateIndexValueDate(IndexON,D640)</f>
        <v>43929</v>
      </c>
      <c r="F640" s="168">
        <f>IFERROR(_xll.qlIndexFixing(IndexON,D640,TRUE,_xll.ohTrigger(RecalcTrigger,TriggerON)),NA())</f>
        <v>1.1606718093597479E-2</v>
      </c>
      <c r="H640" s="42">
        <f>_xll.qlCalendarAdvance(Calendar,$H639,B640,"f",FALSE)</f>
        <v>43928</v>
      </c>
      <c r="I640" s="153">
        <f>_xll.qlInterestRateIndexValueDate(Index1M,$H640)</f>
        <v>43930</v>
      </c>
      <c r="J640" s="158">
        <f>IFERROR(_xll.qlIndexFixing(Index1M,$H640,TRUE,_xll.ohTrigger(RecalcTrigger,Trigger1M)),NA())</f>
        <v>1.2390476974193376E-2</v>
      </c>
      <c r="K640" s="44">
        <f>IFERROR(_xll.qlIndexFixing(Index3M,H640,TRUE,_xll.ohTrigger(RecalcTrigger,Trigger3M)),NA())</f>
        <v>1.3846251547096799E-2</v>
      </c>
      <c r="L640" s="44">
        <f>IFERROR(_xll.qlIndexFixing(Index6M,$H640,TRUE,_xll.ohTrigger(RecalcTrigger,Trigger6M)),NA())</f>
        <v>1.5459174147698556E-2</v>
      </c>
      <c r="M640" s="158">
        <f>IFERROR(_xll.qlIndexFixing(ONIndex1M,I640,TRUE,_xll.ohTrigger(RecalcTrigger,Trigger1M)),NA())</f>
        <v>1.2245753214097377E-2</v>
      </c>
      <c r="N640" s="44">
        <f>IFERROR(_xll.qlIndexFixing(ONIndex3M,I640,TRUE,_xll.ohTrigger(RecalcTrigger,Trigger3M)),NA())</f>
        <v>1.3269998608196332E-2</v>
      </c>
      <c r="O640" s="159">
        <f>IFERROR(_xll.qlIndexFixing(ONIndex6M,I640,TRUE,_xll.ohTrigger(RecalcTrigger,Trigger6M)),NA())</f>
        <v>1.42376790892218E-2</v>
      </c>
    </row>
    <row r="641" spans="2:15" x14ac:dyDescent="0.2">
      <c r="B641" s="39" t="s">
        <v>42</v>
      </c>
      <c r="D641" s="42">
        <f>_xll.qlCalendarAdvance(Calendar,$D640,B641,"f",FALSE)</f>
        <v>43935</v>
      </c>
      <c r="E641" s="153">
        <f>_xll.qlInterestRateIndexValueDate(IndexON,D641)</f>
        <v>43936</v>
      </c>
      <c r="F641" s="168">
        <f>IFERROR(_xll.qlIndexFixing(IndexON,D641,TRUE,_xll.ohTrigger(RecalcTrigger,TriggerON)),NA())</f>
        <v>1.1727463199271426E-2</v>
      </c>
      <c r="H641" s="42">
        <f>_xll.qlCalendarAdvance(Calendar,$H640,B641,"f",FALSE)</f>
        <v>43935</v>
      </c>
      <c r="I641" s="153">
        <f>_xll.qlInterestRateIndexValueDate(Index1M,$H641)</f>
        <v>43937</v>
      </c>
      <c r="J641" s="158">
        <f>IFERROR(_xll.qlIndexFixing(Index1M,$H641,TRUE,_xll.ohTrigger(RecalcTrigger,Trigger1M)),NA())</f>
        <v>1.2491970419581389E-2</v>
      </c>
      <c r="K641" s="44">
        <f>IFERROR(_xll.qlIndexFixing(Index3M,H641,TRUE,_xll.ohTrigger(RecalcTrigger,Trigger3M)),NA())</f>
        <v>1.3944320499274271E-2</v>
      </c>
      <c r="L641" s="44">
        <f>IFERROR(_xll.qlIndexFixing(Index6M,$H641,TRUE,_xll.ohTrigger(RecalcTrigger,Trigger6M)),NA())</f>
        <v>1.555268173789578E-2</v>
      </c>
      <c r="M641" s="158">
        <f>IFERROR(_xll.qlIndexFixing(ONIndex1M,I641,TRUE,_xll.ohTrigger(RecalcTrigger,Trigger1M)),NA())</f>
        <v>1.2318941638618242E-2</v>
      </c>
      <c r="N641" s="44">
        <f>IFERROR(_xll.qlIndexFixing(ONIndex3M,I641,TRUE,_xll.ohTrigger(RecalcTrigger,Trigger3M)),NA())</f>
        <v>1.33426499427447E-2</v>
      </c>
      <c r="O641" s="159">
        <f>IFERROR(_xll.qlIndexFixing(ONIndex6M,I641,TRUE,_xll.ohTrigger(RecalcTrigger,Trigger6M)),NA())</f>
        <v>1.4309898216700034E-2</v>
      </c>
    </row>
    <row r="642" spans="2:15" x14ac:dyDescent="0.2">
      <c r="B642" s="39" t="s">
        <v>42</v>
      </c>
      <c r="D642" s="42">
        <f>_xll.qlCalendarAdvance(Calendar,$D641,B642,"f",FALSE)</f>
        <v>43942</v>
      </c>
      <c r="E642" s="153">
        <f>_xll.qlInterestRateIndexValueDate(IndexON,D642)</f>
        <v>43943</v>
      </c>
      <c r="F642" s="168">
        <f>IFERROR(_xll.qlIndexFixing(IndexON,D642,TRUE,_xll.ohTrigger(RecalcTrigger,TriggerON)),NA())</f>
        <v>1.1847077815723139E-2</v>
      </c>
      <c r="H642" s="42">
        <f>_xll.qlCalendarAdvance(Calendar,$H641,B642,"f",FALSE)</f>
        <v>43942</v>
      </c>
      <c r="I642" s="153">
        <f>_xll.qlInterestRateIndexValueDate(Index1M,$H642)</f>
        <v>43944</v>
      </c>
      <c r="J642" s="158">
        <f>IFERROR(_xll.qlIndexFixing(Index1M,$H642,TRUE,_xll.ohTrigger(RecalcTrigger,Trigger1M)),NA())</f>
        <v>1.2592744661387711E-2</v>
      </c>
      <c r="K642" s="44">
        <f>IFERROR(_xll.qlIndexFixing(Index3M,H642,TRUE,_xll.ohTrigger(RecalcTrigger,Trigger3M)),NA())</f>
        <v>1.4041692478494154E-2</v>
      </c>
      <c r="L642" s="44">
        <f>IFERROR(_xll.qlIndexFixing(Index6M,$H642,TRUE,_xll.ohTrigger(RecalcTrigger,Trigger6M)),NA())</f>
        <v>1.5645510612847684E-2</v>
      </c>
      <c r="M642" s="158">
        <f>IFERROR(_xll.qlIndexFixing(ONIndex1M,I642,TRUE,_xll.ohTrigger(RecalcTrigger,Trigger1M)),NA())</f>
        <v>1.2420788882696598E-2</v>
      </c>
      <c r="N642" s="44">
        <f>IFERROR(_xll.qlIndexFixing(ONIndex3M,I642,TRUE,_xll.ohTrigger(RecalcTrigger,Trigger3M)),NA())</f>
        <v>1.3443764451830376E-2</v>
      </c>
      <c r="O642" s="159">
        <f>IFERROR(_xll.qlIndexFixing(ONIndex6M,I642,TRUE,_xll.ohTrigger(RecalcTrigger,Trigger6M)),NA())</f>
        <v>1.4410424080573137E-2</v>
      </c>
    </row>
    <row r="643" spans="2:15" x14ac:dyDescent="0.2">
      <c r="B643" s="39" t="s">
        <v>42</v>
      </c>
      <c r="D643" s="42">
        <f>_xll.qlCalendarAdvance(Calendar,$D642,B643,"f",FALSE)</f>
        <v>43949</v>
      </c>
      <c r="E643" s="153">
        <f>_xll.qlInterestRateIndexValueDate(IndexON,D643)</f>
        <v>43950</v>
      </c>
      <c r="F643" s="168">
        <f>IFERROR(_xll.qlIndexFixing(IndexON,D643,TRUE,_xll.ohTrigger(RecalcTrigger,TriggerON)),NA())</f>
        <v>1.1965561941833514E-2</v>
      </c>
      <c r="H643" s="42">
        <f>_xll.qlCalendarAdvance(Calendar,$H642,B643,"f",FALSE)</f>
        <v>43949</v>
      </c>
      <c r="I643" s="153">
        <f>_xll.qlInterestRateIndexValueDate(Index1M,$H643)</f>
        <v>43951</v>
      </c>
      <c r="J643" s="158">
        <f>IFERROR(_xll.qlIndexFixing(Index1M,$H643,TRUE,_xll.ohTrigger(RecalcTrigger,Trigger1M)),NA())</f>
        <v>1.2670863169285462E-2</v>
      </c>
      <c r="K643" s="44">
        <f>IFERROR(_xll.qlIndexFixing(Index3M,H643,TRUE,_xll.ohTrigger(RecalcTrigger,Trigger3M)),NA())</f>
        <v>1.4145414845441958E-2</v>
      </c>
      <c r="L643" s="44">
        <f>IFERROR(_xll.qlIndexFixing(Index6M,$H643,TRUE,_xll.ohTrigger(RecalcTrigger,Trigger6M)),NA())</f>
        <v>1.5737660676814463E-2</v>
      </c>
      <c r="M643" s="158">
        <f>IFERROR(_xll.qlIndexFixing(ONIndex1M,I643,TRUE,_xll.ohTrigger(RecalcTrigger,Trigger1M)),NA())</f>
        <v>1.2536304946211274E-2</v>
      </c>
      <c r="N643" s="44">
        <f>IFERROR(_xll.qlIndexFixing(ONIndex3M,I643,TRUE,_xll.ohTrigger(RecalcTrigger,Trigger3M)),NA())</f>
        <v>1.3558470519834387E-2</v>
      </c>
      <c r="O643" s="159">
        <f>IFERROR(_xll.qlIndexFixing(ONIndex6M,I643,TRUE,_xll.ohTrigger(RecalcTrigger,Trigger6M)),NA())</f>
        <v>1.452448090335956E-2</v>
      </c>
    </row>
    <row r="644" spans="2:15" x14ac:dyDescent="0.2">
      <c r="B644" s="39" t="s">
        <v>42</v>
      </c>
      <c r="D644" s="42">
        <f>_xll.qlCalendarAdvance(Calendar,$D643,B644,"f",FALSE)</f>
        <v>43956</v>
      </c>
      <c r="E644" s="153">
        <f>_xll.qlInterestRateIndexValueDate(IndexON,D644)</f>
        <v>43957</v>
      </c>
      <c r="F644" s="168">
        <f>IFERROR(_xll.qlIndexFixing(IndexON,D644,TRUE,_xll.ohTrigger(RecalcTrigger,TriggerON)),NA())</f>
        <v>1.2082915576483444E-2</v>
      </c>
      <c r="H644" s="42">
        <f>_xll.qlCalendarAdvance(Calendar,$H643,B644,"f",FALSE)</f>
        <v>43956</v>
      </c>
      <c r="I644" s="153">
        <f>_xll.qlInterestRateIndexValueDate(Index1M,$H644)</f>
        <v>43958</v>
      </c>
      <c r="J644" s="158">
        <f>IFERROR(_xll.qlIndexFixing(Index1M,$H644,TRUE,_xll.ohTrigger(RecalcTrigger,Trigger1M)),NA())</f>
        <v>1.2792135457111997E-2</v>
      </c>
      <c r="K644" s="44">
        <f>IFERROR(_xll.qlIndexFixing(Index3M,H644,TRUE,_xll.ohTrigger(RecalcTrigger,Trigger3M)),NA())</f>
        <v>1.4241346704530648E-2</v>
      </c>
      <c r="L644" s="44">
        <f>IFERROR(_xll.qlIndexFixing(Index6M,$H644,TRUE,_xll.ohTrigger(RecalcTrigger,Trigger6M)),NA())</f>
        <v>1.5849045094706714E-2</v>
      </c>
      <c r="M644" s="158">
        <f>IFERROR(_xll.qlIndexFixing(ONIndex1M,I644,TRUE,_xll.ohTrigger(RecalcTrigger,Trigger1M)),NA())</f>
        <v>1.2622325442537274E-2</v>
      </c>
      <c r="N644" s="44">
        <f>IFERROR(_xll.qlIndexFixing(ONIndex3M,I644,TRUE,_xll.ohTrigger(RecalcTrigger,Trigger3M)),NA())</f>
        <v>1.3643902710516187E-2</v>
      </c>
      <c r="O644" s="159">
        <f>IFERROR(_xll.qlIndexFixing(ONIndex6M,I644,TRUE,_xll.ohTrigger(RecalcTrigger,Trigger6M)),NA())</f>
        <v>1.4609442604793799E-2</v>
      </c>
    </row>
    <row r="645" spans="2:15" x14ac:dyDescent="0.2">
      <c r="B645" s="39" t="s">
        <v>42</v>
      </c>
      <c r="D645" s="42">
        <f>_xll.qlCalendarAdvance(Calendar,$D644,B645,"f",FALSE)</f>
        <v>43963</v>
      </c>
      <c r="E645" s="153">
        <f>_xll.qlInterestRateIndexValueDate(IndexON,D645)</f>
        <v>43964</v>
      </c>
      <c r="F645" s="168">
        <f>IFERROR(_xll.qlIndexFixing(IndexON,D645,TRUE,_xll.ohTrigger(RecalcTrigger,TriggerON)),NA())</f>
        <v>1.2199138718713698E-2</v>
      </c>
      <c r="H645" s="42">
        <f>_xll.qlCalendarAdvance(Calendar,$H644,B645,"f",FALSE)</f>
        <v>43963</v>
      </c>
      <c r="I645" s="153">
        <f>_xll.qlInterestRateIndexValueDate(Index1M,$H645)</f>
        <v>43965</v>
      </c>
      <c r="J645" s="158">
        <f>IFERROR(_xll.qlIndexFixing(Index1M,$H645,TRUE,_xll.ohTrigger(RecalcTrigger,Trigger1M)),NA())</f>
        <v>1.289075197280054E-2</v>
      </c>
      <c r="K645" s="44">
        <f>IFERROR(_xll.qlIndexFixing(Index3M,H645,TRUE,_xll.ohTrigger(RecalcTrigger,Trigger3M)),NA())</f>
        <v>1.4336581431727124E-2</v>
      </c>
      <c r="L645" s="44">
        <f>IFERROR(_xll.qlIndexFixing(Index6M,$H645,TRUE,_xll.ohTrigger(RecalcTrigger,Trigger6M)),NA())</f>
        <v>1.5939703668774369E-2</v>
      </c>
      <c r="M645" s="158">
        <f>IFERROR(_xll.qlIndexFixing(ONIndex1M,I645,TRUE,_xll.ohTrigger(RecalcTrigger,Trigger1M)),NA())</f>
        <v>1.2722014757180489E-2</v>
      </c>
      <c r="N645" s="44">
        <f>IFERROR(_xll.qlIndexFixing(ONIndex3M,I645,TRUE,_xll.ohTrigger(RecalcTrigger,Trigger3M)),NA())</f>
        <v>1.3742926458917282E-2</v>
      </c>
      <c r="O645" s="159">
        <f>IFERROR(_xll.qlIndexFixing(ONIndex6M,I645,TRUE,_xll.ohTrigger(RecalcTrigger,Trigger6M)),NA())</f>
        <v>1.4707935264022254E-2</v>
      </c>
    </row>
    <row r="646" spans="2:15" x14ac:dyDescent="0.2">
      <c r="B646" s="39" t="s">
        <v>42</v>
      </c>
      <c r="D646" s="42">
        <f>_xll.qlCalendarAdvance(Calendar,$D645,B646,"f",FALSE)</f>
        <v>43970</v>
      </c>
      <c r="E646" s="153">
        <f>_xll.qlInterestRateIndexValueDate(IndexON,D646)</f>
        <v>43971</v>
      </c>
      <c r="F646" s="168">
        <f>IFERROR(_xll.qlIndexFixing(IndexON,D646,TRUE,_xll.ohTrigger(RecalcTrigger,TriggerON)),NA())</f>
        <v>1.2322617019218107E-2</v>
      </c>
      <c r="H646" s="42">
        <f>_xll.qlCalendarAdvance(Calendar,$H645,B646,"f",FALSE)</f>
        <v>43970</v>
      </c>
      <c r="I646" s="153">
        <f>_xll.qlInterestRateIndexValueDate(Index1M,$H646)</f>
        <v>43973</v>
      </c>
      <c r="J646" s="158">
        <f>IFERROR(_xll.qlIndexFixing(Index1M,$H646,TRUE,_xll.ohTrigger(RecalcTrigger,Trigger1M)),NA())</f>
        <v>1.2995418451123017E-2</v>
      </c>
      <c r="K646" s="44">
        <f>IFERROR(_xll.qlIndexFixing(Index3M,H646,TRUE,_xll.ohTrigger(RecalcTrigger,Trigger3M)),NA())</f>
        <v>1.4458360306179956E-2</v>
      </c>
      <c r="L646" s="44">
        <f>IFERROR(_xll.qlIndexFixing(Index6M,$H646,TRUE,_xll.ohTrigger(RecalcTrigger,Trigger6M)),NA())</f>
        <v>1.6035943617192922E-2</v>
      </c>
      <c r="M646" s="158">
        <f>IFERROR(_xll.qlIndexFixing(ONIndex1M,I646,TRUE,_xll.ohTrigger(RecalcTrigger,Trigger1M)),NA())</f>
        <v>1.2835064613296865E-2</v>
      </c>
      <c r="N646" s="44">
        <f>IFERROR(_xll.qlIndexFixing(ONIndex3M,I646,TRUE,_xll.ohTrigger(RecalcTrigger,Trigger3M)),NA())</f>
        <v>1.3855243083957802E-2</v>
      </c>
      <c r="O646" s="159">
        <f>IFERROR(_xll.qlIndexFixing(ONIndex6M,I646,TRUE,_xll.ohTrigger(RecalcTrigger,Trigger6M)),NA())</f>
        <v>1.4819668422347831E-2</v>
      </c>
    </row>
    <row r="647" spans="2:15" x14ac:dyDescent="0.2">
      <c r="B647" s="39" t="s">
        <v>42</v>
      </c>
      <c r="D647" s="42">
        <f>_xll.qlCalendarAdvance(Calendar,$D646,B647,"f",FALSE)</f>
        <v>43977</v>
      </c>
      <c r="E647" s="153">
        <f>_xll.qlInterestRateIndexValueDate(IndexON,D647)</f>
        <v>43978</v>
      </c>
      <c r="F647" s="168">
        <f>IFERROR(_xll.qlIndexFixing(IndexON,D647,TRUE,_xll.ohTrigger(RecalcTrigger,TriggerON)),NA())</f>
        <v>1.2428193521039077E-2</v>
      </c>
      <c r="H647" s="42">
        <f>_xll.qlCalendarAdvance(Calendar,$H646,B647,"f",FALSE)</f>
        <v>43977</v>
      </c>
      <c r="I647" s="153">
        <f>_xll.qlInterestRateIndexValueDate(Index1M,$H647)</f>
        <v>43979</v>
      </c>
      <c r="J647" s="158">
        <f>IFERROR(_xll.qlIndexFixing(Index1M,$H647,TRUE,_xll.ohTrigger(RecalcTrigger,Trigger1M)),NA())</f>
        <v>1.3085827145276063E-2</v>
      </c>
      <c r="K647" s="44">
        <f>IFERROR(_xll.qlIndexFixing(Index3M,H647,TRUE,_xll.ohTrigger(RecalcTrigger,Trigger3M)),NA())</f>
        <v>1.4524959287502295E-2</v>
      </c>
      <c r="L647" s="44">
        <f>IFERROR(_xll.qlIndexFixing(Index6M,$H647,TRUE,_xll.ohTrigger(RecalcTrigger,Trigger6M)),NA())</f>
        <v>1.6118983313994046E-2</v>
      </c>
      <c r="M647" s="158">
        <f>IFERROR(_xll.qlIndexFixing(ONIndex1M,I647,TRUE,_xll.ohTrigger(RecalcTrigger,Trigger1M)),NA())</f>
        <v>1.2933212546437645E-2</v>
      </c>
      <c r="N647" s="44">
        <f>IFERROR(_xll.qlIndexFixing(ONIndex3M,I647,TRUE,_xll.ohTrigger(RecalcTrigger,Trigger3M)),NA())</f>
        <v>1.3952773428558274E-2</v>
      </c>
      <c r="O647" s="159">
        <f>IFERROR(_xll.qlIndexFixing(ONIndex6M,I647,TRUE,_xll.ohTrigger(RecalcTrigger,Trigger6M)),NA())</f>
        <v>1.4916708789529665E-2</v>
      </c>
    </row>
    <row r="648" spans="2:15" x14ac:dyDescent="0.2">
      <c r="B648" s="39" t="s">
        <v>42</v>
      </c>
      <c r="D648" s="42">
        <f>_xll.qlCalendarAdvance(Calendar,$D647,B648,"f",FALSE)</f>
        <v>43984</v>
      </c>
      <c r="E648" s="153">
        <f>_xll.qlInterestRateIndexValueDate(IndexON,D648)</f>
        <v>43985</v>
      </c>
      <c r="F648" s="168">
        <f>IFERROR(_xll.qlIndexFixing(IndexON,D648,TRUE,_xll.ohTrigger(RecalcTrigger,TriggerON)),NA())</f>
        <v>1.2541025179055865E-2</v>
      </c>
      <c r="H648" s="42">
        <f>_xll.qlCalendarAdvance(Calendar,$H647,B648,"f",FALSE)</f>
        <v>43984</v>
      </c>
      <c r="I648" s="153">
        <f>_xll.qlInterestRateIndexValueDate(Index1M,$H648)</f>
        <v>43986</v>
      </c>
      <c r="J648" s="158">
        <f>IFERROR(_xll.qlIndexFixing(Index1M,$H648,TRUE,_xll.ohTrigger(RecalcTrigger,Trigger1M)),NA())</f>
        <v>1.318228576466296E-2</v>
      </c>
      <c r="K648" s="44">
        <f>IFERROR(_xll.qlIndexFixing(Index3M,H648,TRUE,_xll.ohTrigger(RecalcTrigger,Trigger3M)),NA())</f>
        <v>1.4618102315537068E-2</v>
      </c>
      <c r="L648" s="44">
        <f>IFERROR(_xll.qlIndexFixing(Index6M,$H648,TRUE,_xll.ohTrigger(RecalcTrigger,Trigger6M)),NA())</f>
        <v>1.6188225629979368E-2</v>
      </c>
      <c r="M648" s="158">
        <f>IFERROR(_xll.qlIndexFixing(ONIndex1M,I648,TRUE,_xll.ohTrigger(RecalcTrigger,Trigger1M)),NA())</f>
        <v>1.3016766832327775E-2</v>
      </c>
      <c r="N648" s="44">
        <f>IFERROR(_xll.qlIndexFixing(ONIndex3M,I648,TRUE,_xll.ohTrigger(RecalcTrigger,Trigger3M)),NA())</f>
        <v>1.4035816173398885E-2</v>
      </c>
      <c r="O648" s="159">
        <f>IFERROR(_xll.qlIndexFixing(ONIndex6M,I648,TRUE,_xll.ohTrigger(RecalcTrigger,Trigger6M)),NA())</f>
        <v>1.4999346823705295E-2</v>
      </c>
    </row>
    <row r="649" spans="2:15" x14ac:dyDescent="0.2">
      <c r="B649" s="39" t="s">
        <v>42</v>
      </c>
      <c r="D649" s="42">
        <f>_xll.qlCalendarAdvance(Calendar,$D648,B649,"f",FALSE)</f>
        <v>43991</v>
      </c>
      <c r="E649" s="153">
        <f>_xll.qlInterestRateIndexValueDate(IndexON,D649)</f>
        <v>43992</v>
      </c>
      <c r="F649" s="168">
        <f>IFERROR(_xll.qlIndexFixing(IndexON,D649,TRUE,_xll.ohTrigger(RecalcTrigger,TriggerON)),NA())</f>
        <v>1.2652726340256493E-2</v>
      </c>
      <c r="H649" s="42">
        <f>_xll.qlCalendarAdvance(Calendar,$H648,B649,"f",FALSE)</f>
        <v>43991</v>
      </c>
      <c r="I649" s="153">
        <f>_xll.qlInterestRateIndexValueDate(Index1M,$H649)</f>
        <v>43993</v>
      </c>
      <c r="J649" s="158">
        <f>IFERROR(_xll.qlIndexFixing(Index1M,$H649,TRUE,_xll.ohTrigger(RecalcTrigger,Trigger1M)),NA())</f>
        <v>1.3278025048106545E-2</v>
      </c>
      <c r="K649" s="44">
        <f>IFERROR(_xll.qlIndexFixing(Index3M,H649,TRUE,_xll.ohTrigger(RecalcTrigger,Trigger3M)),NA())</f>
        <v>1.4710548010593525E-2</v>
      </c>
      <c r="L649" s="44">
        <f>IFERROR(_xll.qlIndexFixing(Index6M,$H649,TRUE,_xll.ohTrigger(RecalcTrigger,Trigger6M)),NA())</f>
        <v>1.6276304466882257E-2</v>
      </c>
      <c r="M649" s="158">
        <f>IFERROR(_xll.qlIndexFixing(ONIndex1M,I649,TRUE,_xll.ohTrigger(RecalcTrigger,Trigger1M)),NA())</f>
        <v>1.3113578899170975E-2</v>
      </c>
      <c r="N649" s="44">
        <f>IFERROR(_xll.qlIndexFixing(ONIndex3M,I649,TRUE,_xll.ohTrigger(RecalcTrigger,Trigger3M)),NA())</f>
        <v>1.4132052232760373E-2</v>
      </c>
      <c r="O649" s="159">
        <f>IFERROR(_xll.qlIndexFixing(ONIndex6M,I649,TRUE,_xll.ohTrigger(RecalcTrigger,Trigger6M)),NA())</f>
        <v>1.5095128535707047E-2</v>
      </c>
    </row>
    <row r="650" spans="2:15" x14ac:dyDescent="0.2">
      <c r="B650" s="39" t="s">
        <v>42</v>
      </c>
      <c r="D650" s="42">
        <f>_xll.qlCalendarAdvance(Calendar,$D649,B650,"f",FALSE)</f>
        <v>43998</v>
      </c>
      <c r="E650" s="153">
        <f>_xll.qlInterestRateIndexValueDate(IndexON,D650)</f>
        <v>43999</v>
      </c>
      <c r="F650" s="168">
        <f>IFERROR(_xll.qlIndexFixing(IndexON,D650,TRUE,_xll.ohTrigger(RecalcTrigger,TriggerON)),NA())</f>
        <v>1.2763297003521856E-2</v>
      </c>
      <c r="H650" s="42">
        <f>_xll.qlCalendarAdvance(Calendar,$H649,B650,"f",FALSE)</f>
        <v>43998</v>
      </c>
      <c r="I650" s="153">
        <f>_xll.qlInterestRateIndexValueDate(Index1M,$H650)</f>
        <v>44000</v>
      </c>
      <c r="J650" s="158">
        <f>IFERROR(_xll.qlIndexFixing(Index1M,$H650,TRUE,_xll.ohTrigger(RecalcTrigger,Trigger1M)),NA())</f>
        <v>1.3373044977256499E-2</v>
      </c>
      <c r="K650" s="44">
        <f>IFERROR(_xll.qlIndexFixing(Index3M,H650,TRUE,_xll.ohTrigger(RecalcTrigger,Trigger3M)),NA())</f>
        <v>1.4802296323330261E-2</v>
      </c>
      <c r="L650" s="44">
        <f>IFERROR(_xll.qlIndexFixing(Index6M,$H650,TRUE,_xll.ohTrigger(RecalcTrigger,Trigger6M)),NA())</f>
        <v>1.6363714751830367E-2</v>
      </c>
      <c r="M650" s="158">
        <f>IFERROR(_xll.qlIndexFixing(ONIndex1M,I650,TRUE,_xll.ohTrigger(RecalcTrigger,Trigger1M)),NA())</f>
        <v>1.3223340469483702E-2</v>
      </c>
      <c r="N650" s="44">
        <f>IFERROR(_xll.qlIndexFixing(ONIndex3M,I650,TRUE,_xll.ohTrigger(RecalcTrigger,Trigger3M)),NA())</f>
        <v>1.4241182924763507E-2</v>
      </c>
      <c r="O650" s="159">
        <f>IFERROR(_xll.qlIndexFixing(ONIndex6M,I650,TRUE,_xll.ohTrigger(RecalcTrigger,Trigger6M)),NA())</f>
        <v>1.5203763465958531E-2</v>
      </c>
    </row>
    <row r="651" spans="2:15" x14ac:dyDescent="0.2">
      <c r="B651" s="39" t="s">
        <v>42</v>
      </c>
      <c r="D651" s="42">
        <f>_xll.qlCalendarAdvance(Calendar,$D650,B651,"f",FALSE)</f>
        <v>44005</v>
      </c>
      <c r="E651" s="153">
        <f>_xll.qlInterestRateIndexValueDate(IndexON,D651)</f>
        <v>44006</v>
      </c>
      <c r="F651" s="168">
        <f>IFERROR(_xll.qlIndexFixing(IndexON,D651,TRUE,_xll.ohTrigger(RecalcTrigger,TriggerON)),NA())</f>
        <v>1.2872737167892723E-2</v>
      </c>
      <c r="H651" s="42">
        <f>_xll.qlCalendarAdvance(Calendar,$H650,B651,"f",FALSE)</f>
        <v>44005</v>
      </c>
      <c r="I651" s="153">
        <f>_xll.qlInterestRateIndexValueDate(Index1M,$H651)</f>
        <v>44007</v>
      </c>
      <c r="J651" s="158">
        <f>IFERROR(_xll.qlIndexFixing(Index1M,$H651,TRUE,_xll.ohTrigger(RecalcTrigger,Trigger1M)),NA())</f>
        <v>1.34673455338849E-2</v>
      </c>
      <c r="K651" s="44">
        <f>IFERROR(_xll.qlIndexFixing(Index3M,H651,TRUE,_xll.ohTrigger(RecalcTrigger,Trigger3M)),NA())</f>
        <v>1.4893347204772544E-2</v>
      </c>
      <c r="L651" s="44">
        <f>IFERROR(_xll.qlIndexFixing(Index6M,$H651,TRUE,_xll.ohTrigger(RecalcTrigger,Trigger6M)),NA())</f>
        <v>1.6469461848962617E-2</v>
      </c>
      <c r="M651" s="158">
        <f>IFERROR(_xll.qlIndexFixing(ONIndex1M,I651,TRUE,_xll.ohTrigger(RecalcTrigger,Trigger1M)),NA())</f>
        <v>1.3305045092311119E-2</v>
      </c>
      <c r="N651" s="44">
        <f>IFERROR(_xll.qlIndexFixing(ONIndex3M,I651,TRUE,_xll.ohTrigger(RecalcTrigger,Trigger3M)),NA())</f>
        <v>1.4322433580087335E-2</v>
      </c>
      <c r="O651" s="159">
        <f>IFERROR(_xll.qlIndexFixing(ONIndex6M,I651,TRUE,_xll.ohTrigger(RecalcTrigger,Trigger6M)),NA())</f>
        <v>1.5284658744674218E-2</v>
      </c>
    </row>
    <row r="652" spans="2:15" x14ac:dyDescent="0.2">
      <c r="B652" s="39" t="s">
        <v>42</v>
      </c>
      <c r="D652" s="42">
        <f>_xll.qlCalendarAdvance(Calendar,$D651,B652,"f",FALSE)</f>
        <v>44012</v>
      </c>
      <c r="E652" s="153">
        <f>_xll.qlInterestRateIndexValueDate(IndexON,D652)</f>
        <v>44013</v>
      </c>
      <c r="F652" s="168">
        <f>IFERROR(_xll.qlIndexFixing(IndexON,D652,TRUE,_xll.ohTrigger(RecalcTrigger,TriggerON)),NA())</f>
        <v>1.2981046832170051E-2</v>
      </c>
      <c r="H652" s="42">
        <f>_xll.qlCalendarAdvance(Calendar,$H651,B652,"f",FALSE)</f>
        <v>44012</v>
      </c>
      <c r="I652" s="153">
        <f>_xll.qlInterestRateIndexValueDate(Index1M,$H652)</f>
        <v>44014</v>
      </c>
      <c r="J652" s="158">
        <f>IFERROR(_xll.qlIndexFixing(Index1M,$H652,TRUE,_xll.ohTrigger(RecalcTrigger,Trigger1M)),NA())</f>
        <v>1.3560926699911213E-2</v>
      </c>
      <c r="K652" s="44">
        <f>IFERROR(_xll.qlIndexFixing(Index3M,H652,TRUE,_xll.ohTrigger(RecalcTrigger,Trigger3M)),NA())</f>
        <v>1.4983700606322724E-2</v>
      </c>
      <c r="L652" s="44">
        <f>IFERROR(_xll.qlIndexFixing(Index6M,$H652,TRUE,_xll.ohTrigger(RecalcTrigger,Trigger6M)),NA())</f>
        <v>1.6555436166105129E-2</v>
      </c>
      <c r="M652" s="158">
        <f>IFERROR(_xll.qlIndexFixing(ONIndex1M,I652,TRUE,_xll.ohTrigger(RecalcTrigger,Trigger1M)),NA())</f>
        <v>1.3399699217329086E-2</v>
      </c>
      <c r="N652" s="44">
        <f>IFERROR(_xll.qlIndexFixing(ONIndex3M,I652,TRUE,_xll.ohTrigger(RecalcTrigger,Trigger3M)),NA())</f>
        <v>1.4416578866853769E-2</v>
      </c>
      <c r="O652" s="159">
        <f>IFERROR(_xll.qlIndexFixing(ONIndex6M,I652,TRUE,_xll.ohTrigger(RecalcTrigger,Trigger6M)),NA())</f>
        <v>1.5378407240680403E-2</v>
      </c>
    </row>
    <row r="653" spans="2:15" x14ac:dyDescent="0.2">
      <c r="B653" s="39" t="s">
        <v>42</v>
      </c>
      <c r="D653" s="42">
        <f>_xll.qlCalendarAdvance(Calendar,$D652,B653,"f",FALSE)</f>
        <v>44019</v>
      </c>
      <c r="E653" s="153">
        <f>_xll.qlInterestRateIndexValueDate(IndexON,D653)</f>
        <v>44020</v>
      </c>
      <c r="F653" s="168">
        <f>IFERROR(_xll.qlIndexFixing(IndexON,D653,TRUE,_xll.ohTrigger(RecalcTrigger,TriggerON)),NA())</f>
        <v>1.3088225995554481E-2</v>
      </c>
      <c r="H653" s="42">
        <f>_xll.qlCalendarAdvance(Calendar,$H652,B653,"f",FALSE)</f>
        <v>44019</v>
      </c>
      <c r="I653" s="153">
        <f>_xll.qlInterestRateIndexValueDate(Index1M,$H653)</f>
        <v>44021</v>
      </c>
      <c r="J653" s="158">
        <f>IFERROR(_xll.qlIndexFixing(Index1M,$H653,TRUE,_xll.ohTrigger(RecalcTrigger,Trigger1M)),NA())</f>
        <v>1.3653788457397287E-2</v>
      </c>
      <c r="K653" s="44">
        <f>IFERROR(_xll.qlIndexFixing(Index3M,H653,TRUE,_xll.ohTrigger(RecalcTrigger,Trigger3M)),NA())</f>
        <v>1.5073356479750683E-2</v>
      </c>
      <c r="L653" s="44">
        <f>IFERROR(_xll.qlIndexFixing(Index6M,$H653,TRUE,_xll.ohTrigger(RecalcTrigger,Trigger6M)),NA())</f>
        <v>1.6640767211549366E-2</v>
      </c>
      <c r="M653" s="158">
        <f>IFERROR(_xll.qlIndexFixing(ONIndex1M,I653,TRUE,_xll.ohTrigger(RecalcTrigger,Trigger1M)),NA())</f>
        <v>1.349363402725956E-2</v>
      </c>
      <c r="N653" s="44">
        <f>IFERROR(_xll.qlIndexFixing(ONIndex3M,I653,TRUE,_xll.ohTrigger(RecalcTrigger,Trigger3M)),NA())</f>
        <v>1.4510027228302746E-2</v>
      </c>
      <c r="O653" s="159">
        <f>IFERROR(_xll.qlIndexFixing(ONIndex6M,I653,TRUE,_xll.ohTrigger(RecalcTrigger,Trigger6M)),NA())</f>
        <v>1.5471477996822358E-2</v>
      </c>
    </row>
    <row r="654" spans="2:15" x14ac:dyDescent="0.2">
      <c r="B654" s="39" t="s">
        <v>42</v>
      </c>
      <c r="D654" s="42">
        <f>_xll.qlCalendarAdvance(Calendar,$D653,B654,"f",FALSE)</f>
        <v>44026</v>
      </c>
      <c r="E654" s="153">
        <f>_xll.qlInterestRateIndexValueDate(IndexON,D654)</f>
        <v>44027</v>
      </c>
      <c r="F654" s="168">
        <f>IFERROR(_xll.qlIndexFixing(IndexON,D654,TRUE,_xll.ohTrigger(RecalcTrigger,TriggerON)),NA())</f>
        <v>1.3194274656926908E-2</v>
      </c>
      <c r="H654" s="42">
        <f>_xll.qlCalendarAdvance(Calendar,$H653,B654,"f",FALSE)</f>
        <v>44026</v>
      </c>
      <c r="I654" s="153">
        <f>_xll.qlInterestRateIndexValueDate(Index1M,$H654)</f>
        <v>44028</v>
      </c>
      <c r="J654" s="158">
        <f>IFERROR(_xll.qlIndexFixing(Index1M,$H654,TRUE,_xll.ohTrigger(RecalcTrigger,Trigger1M)),NA())</f>
        <v>1.3745930788532368E-2</v>
      </c>
      <c r="K654" s="44">
        <f>IFERROR(_xll.qlIndexFixing(Index3M,H654,TRUE,_xll.ohTrigger(RecalcTrigger,Trigger3M)),NA())</f>
        <v>1.5162314777199055E-2</v>
      </c>
      <c r="L654" s="44">
        <f>IFERROR(_xll.qlIndexFixing(Index6M,$H654,TRUE,_xll.ohTrigger(RecalcTrigger,Trigger6M)),NA())</f>
        <v>1.6725462416396226E-2</v>
      </c>
      <c r="M654" s="158">
        <f>IFERROR(_xll.qlIndexFixing(ONIndex1M,I654,TRUE,_xll.ohTrigger(RecalcTrigger,Trigger1M)),NA())</f>
        <v>1.3586849521542987E-2</v>
      </c>
      <c r="N654" s="44">
        <f>IFERROR(_xll.qlIndexFixing(ONIndex3M,I654,TRUE,_xll.ohTrigger(RecalcTrigger,Trigger3M)),NA())</f>
        <v>1.4602778663874716E-2</v>
      </c>
      <c r="O654" s="159">
        <f>IFERROR(_xll.qlIndexFixing(ONIndex6M,I654,TRUE,_xll.ohTrigger(RecalcTrigger,Trigger6M)),NA())</f>
        <v>1.5563871012620467E-2</v>
      </c>
    </row>
    <row r="655" spans="2:15" x14ac:dyDescent="0.2">
      <c r="B655" s="39" t="s">
        <v>42</v>
      </c>
      <c r="D655" s="42">
        <f>_xll.qlCalendarAdvance(Calendar,$D654,B655,"f",FALSE)</f>
        <v>44033</v>
      </c>
      <c r="E655" s="153">
        <f>_xll.qlInterestRateIndexValueDate(IndexON,D655)</f>
        <v>44034</v>
      </c>
      <c r="F655" s="168">
        <f>IFERROR(_xll.qlIndexFixing(IndexON,D655,TRUE,_xll.ohTrigger(RecalcTrigger,TriggerON)),NA())</f>
        <v>1.3299192815328098E-2</v>
      </c>
      <c r="H655" s="42">
        <f>_xll.qlCalendarAdvance(Calendar,$H654,B655,"f",FALSE)</f>
        <v>44033</v>
      </c>
      <c r="I655" s="153">
        <f>_xll.qlInterestRateIndexValueDate(Index1M,$H655)</f>
        <v>44035</v>
      </c>
      <c r="J655" s="158">
        <f>IFERROR(_xll.qlIndexFixing(Index1M,$H655,TRUE,_xll.ohTrigger(RecalcTrigger,Trigger1M)),NA())</f>
        <v>1.3837353675650588E-2</v>
      </c>
      <c r="K655" s="44">
        <f>IFERROR(_xll.qlIndexFixing(Index3M,H655,TRUE,_xll.ohTrigger(RecalcTrigger,Trigger3M)),NA())</f>
        <v>1.5250575451184082E-2</v>
      </c>
      <c r="L655" s="44">
        <f>IFERROR(_xll.qlIndexFixing(Index6M,$H655,TRUE,_xll.ohTrigger(RecalcTrigger,Trigger6M)),NA())</f>
        <v>1.6809529213676674E-2</v>
      </c>
      <c r="M655" s="158">
        <f>IFERROR(_xll.qlIndexFixing(ONIndex1M,I655,TRUE,_xll.ohTrigger(RecalcTrigger,Trigger1M)),NA())</f>
        <v>1.3679345699619816E-2</v>
      </c>
      <c r="N655" s="44">
        <f>IFERROR(_xll.qlIndexFixing(ONIndex3M,I655,TRUE,_xll.ohTrigger(RecalcTrigger,Trigger3M)),NA())</f>
        <v>1.4694833173090061E-2</v>
      </c>
      <c r="O655" s="159">
        <f>IFERROR(_xll.qlIndexFixing(ONIndex6M,I655,TRUE,_xll.ohTrigger(RecalcTrigger,Trigger6M)),NA())</f>
        <v>1.565558628767505E-2</v>
      </c>
    </row>
    <row r="656" spans="2:15" x14ac:dyDescent="0.2">
      <c r="B656" s="39" t="s">
        <v>42</v>
      </c>
      <c r="D656" s="42">
        <f>_xll.qlCalendarAdvance(Calendar,$D655,B656,"f",FALSE)</f>
        <v>44040</v>
      </c>
      <c r="E656" s="153">
        <f>_xll.qlInterestRateIndexValueDate(IndexON,D656)</f>
        <v>44041</v>
      </c>
      <c r="F656" s="168">
        <f>IFERROR(_xll.qlIndexFixing(IndexON,D656,TRUE,_xll.ohTrigger(RecalcTrigger,TriggerON)),NA())</f>
        <v>1.3402980469638948E-2</v>
      </c>
      <c r="H656" s="42">
        <f>_xll.qlCalendarAdvance(Calendar,$H655,B656,"f",FALSE)</f>
        <v>44040</v>
      </c>
      <c r="I656" s="153">
        <f>_xll.qlInterestRateIndexValueDate(Index1M,$H656)</f>
        <v>44042</v>
      </c>
      <c r="J656" s="158">
        <f>IFERROR(_xll.qlIndexFixing(Index1M,$H656,TRUE,_xll.ohTrigger(RecalcTrigger,Trigger1M)),NA())</f>
        <v>1.3928057101218472E-2</v>
      </c>
      <c r="K656" s="44">
        <f>IFERROR(_xll.qlIndexFixing(Index3M,H656,TRUE,_xll.ohTrigger(RecalcTrigger,Trigger3M)),NA())</f>
        <v>1.5338138454591277E-2</v>
      </c>
      <c r="L656" s="44">
        <f>IFERROR(_xll.qlIndexFixing(Index6M,$H656,TRUE,_xll.ohTrigger(RecalcTrigger,Trigger6M)),NA())</f>
        <v>1.6874559705858948E-2</v>
      </c>
      <c r="M656" s="158">
        <f>IFERROR(_xll.qlIndexFixing(ONIndex1M,I656,TRUE,_xll.ohTrigger(RecalcTrigger,Trigger1M)),NA())</f>
        <v>1.3771122560930493E-2</v>
      </c>
      <c r="N656" s="44">
        <f>IFERROR(_xll.qlIndexFixing(ONIndex3M,I656,TRUE,_xll.ohTrigger(RecalcTrigger,Trigger3M)),NA())</f>
        <v>1.4786190755389228E-2</v>
      </c>
      <c r="O656" s="159">
        <f>IFERROR(_xll.qlIndexFixing(ONIndex6M,I656,TRUE,_xll.ohTrigger(RecalcTrigger,Trigger6M)),NA())</f>
        <v>1.5746623821426553E-2</v>
      </c>
    </row>
    <row r="657" spans="2:15" x14ac:dyDescent="0.2">
      <c r="B657" s="39" t="s">
        <v>42</v>
      </c>
      <c r="D657" s="42">
        <f>_xll.qlCalendarAdvance(Calendar,$D656,B657,"f",FALSE)</f>
        <v>44047</v>
      </c>
      <c r="E657" s="153">
        <f>_xll.qlInterestRateIndexValueDate(IndexON,D657)</f>
        <v>44048</v>
      </c>
      <c r="F657" s="168">
        <f>IFERROR(_xll.qlIndexFixing(IndexON,D657,TRUE,_xll.ohTrigger(RecalcTrigger,TriggerON)),NA())</f>
        <v>1.350563761898016E-2</v>
      </c>
      <c r="H657" s="42">
        <f>_xll.qlCalendarAdvance(Calendar,$H656,B657,"f",FALSE)</f>
        <v>44047</v>
      </c>
      <c r="I657" s="153">
        <f>_xll.qlInterestRateIndexValueDate(Index1M,$H657)</f>
        <v>44049</v>
      </c>
      <c r="J657" s="158">
        <f>IFERROR(_xll.qlIndexFixing(Index1M,$H657,TRUE,_xll.ohTrigger(RecalcTrigger,Trigger1M)),NA())</f>
        <v>1.4018041047844931E-2</v>
      </c>
      <c r="K657" s="44">
        <f>IFERROR(_xll.qlIndexFixing(Index3M,H657,TRUE,_xll.ohTrigger(RecalcTrigger,Trigger3M)),NA())</f>
        <v>1.5425003740678032E-2</v>
      </c>
      <c r="L657" s="44">
        <f>IFERROR(_xll.qlIndexFixing(Index6M,$H657,TRUE,_xll.ohTrigger(RecalcTrigger,Trigger6M)),NA())</f>
        <v>1.6975807327170279E-2</v>
      </c>
      <c r="M657" s="158">
        <f>IFERROR(_xll.qlIndexFixing(ONIndex1M,I657,TRUE,_xll.ohTrigger(RecalcTrigger,Trigger1M)),NA())</f>
        <v>1.3862180104915467E-2</v>
      </c>
      <c r="N657" s="44">
        <f>IFERROR(_xll.qlIndexFixing(ONIndex3M,I657,TRUE,_xll.ohTrigger(RecalcTrigger,Trigger3M)),NA())</f>
        <v>1.4876851410212666E-2</v>
      </c>
      <c r="O657" s="159">
        <f>IFERROR(_xll.qlIndexFixing(ONIndex6M,I657,TRUE,_xll.ohTrigger(RecalcTrigger,Trigger6M)),NA())</f>
        <v>1.5836983613315425E-2</v>
      </c>
    </row>
    <row r="658" spans="2:15" x14ac:dyDescent="0.2">
      <c r="B658" s="39" t="s">
        <v>42</v>
      </c>
      <c r="D658" s="42">
        <f>_xll.qlCalendarAdvance(Calendar,$D657,B658,"f",FALSE)</f>
        <v>44054</v>
      </c>
      <c r="E658" s="153">
        <f>_xll.qlInterestRateIndexValueDate(IndexON,D658)</f>
        <v>44055</v>
      </c>
      <c r="F658" s="168">
        <f>IFERROR(_xll.qlIndexFixing(IndexON,D658,TRUE,_xll.ohTrigger(RecalcTrigger,TriggerON)),NA())</f>
        <v>1.3607164262472438E-2</v>
      </c>
      <c r="H658" s="42">
        <f>_xll.qlCalendarAdvance(Calendar,$H657,B658,"f",FALSE)</f>
        <v>44054</v>
      </c>
      <c r="I658" s="153">
        <f>_xll.qlInterestRateIndexValueDate(Index1M,$H658)</f>
        <v>44056</v>
      </c>
      <c r="J658" s="158">
        <f>IFERROR(_xll.qlIndexFixing(Index1M,$H658,TRUE,_xll.ohTrigger(RecalcTrigger,Trigger1M)),NA())</f>
        <v>1.4107305498276268E-2</v>
      </c>
      <c r="K658" s="44">
        <f>IFERROR(_xll.qlIndexFixing(Index3M,H658,TRUE,_xll.ohTrigger(RecalcTrigger,Trigger3M)),NA())</f>
        <v>1.5511171263076219E-2</v>
      </c>
      <c r="L658" s="44">
        <f>IFERROR(_xll.qlIndexFixing(Index6M,$H658,TRUE,_xll.ohTrigger(RecalcTrigger,Trigger6M)),NA())</f>
        <v>1.7058033518882122E-2</v>
      </c>
      <c r="M658" s="158">
        <f>IFERROR(_xll.qlIndexFixing(ONIndex1M,I658,TRUE,_xll.ohTrigger(RecalcTrigger,Trigger1M)),NA())</f>
        <v>1.3952518331015185E-2</v>
      </c>
      <c r="N658" s="44">
        <f>IFERROR(_xll.qlIndexFixing(ONIndex3M,I658,TRUE,_xll.ohTrigger(RecalcTrigger,Trigger3M)),NA())</f>
        <v>1.4966815137080758E-2</v>
      </c>
      <c r="O658" s="159">
        <f>IFERROR(_xll.qlIndexFixing(ONIndex6M,I658,TRUE,_xll.ohTrigger(RecalcTrigger,Trigger6M)),NA())</f>
        <v>1.5926665662782113E-2</v>
      </c>
    </row>
    <row r="659" spans="2:15" x14ac:dyDescent="0.2">
      <c r="B659" s="39" t="s">
        <v>42</v>
      </c>
      <c r="D659" s="42">
        <f>_xll.qlCalendarAdvance(Calendar,$D658,B659,"f",FALSE)</f>
        <v>44061</v>
      </c>
      <c r="E659" s="153">
        <f>_xll.qlInterestRateIndexValueDate(IndexON,D659)</f>
        <v>44062</v>
      </c>
      <c r="F659" s="168">
        <f>IFERROR(_xll.qlIndexFixing(IndexON,D659,TRUE,_xll.ohTrigger(RecalcTrigger,TriggerON)),NA())</f>
        <v>1.3707560398996677E-2</v>
      </c>
      <c r="H659" s="42">
        <f>_xll.qlCalendarAdvance(Calendar,$H658,B659,"f",FALSE)</f>
        <v>44061</v>
      </c>
      <c r="I659" s="153">
        <f>_xll.qlInterestRateIndexValueDate(Index1M,$H659)</f>
        <v>44063</v>
      </c>
      <c r="J659" s="158">
        <f>IFERROR(_xll.qlIndexFixing(Index1M,$H659,TRUE,_xll.ohTrigger(RecalcTrigger,Trigger1M)),NA())</f>
        <v>1.4195850435393675E-2</v>
      </c>
      <c r="K659" s="44">
        <f>IFERROR(_xll.qlIndexFixing(Index3M,H659,TRUE,_xll.ohTrigger(RecalcTrigger,Trigger3M)),NA())</f>
        <v>1.5596640975785243E-2</v>
      </c>
      <c r="L659" s="44">
        <f>IFERROR(_xll.qlIndexFixing(Index6M,$H659,TRUE,_xll.ohTrigger(RecalcTrigger,Trigger6M)),NA())</f>
        <v>1.7139661053977642E-2</v>
      </c>
      <c r="M659" s="158">
        <f>IFERROR(_xll.qlIndexFixing(ONIndex1M,I659,TRUE,_xll.ohTrigger(RecalcTrigger,Trigger1M)),NA())</f>
        <v>1.4042137238670094E-2</v>
      </c>
      <c r="N659" s="44">
        <f>IFERROR(_xll.qlIndexFixing(ONIndex3M,I659,TRUE,_xll.ohTrigger(RecalcTrigger,Trigger3M)),NA())</f>
        <v>1.5056081935354015E-2</v>
      </c>
      <c r="O659" s="159">
        <f>IFERROR(_xll.qlIndexFixing(ONIndex6M,I659,TRUE,_xll.ohTrigger(RecalcTrigger,Trigger6M)),NA())</f>
        <v>1.6015669969347002E-2</v>
      </c>
    </row>
    <row r="660" spans="2:15" x14ac:dyDescent="0.2">
      <c r="B660" s="39" t="s">
        <v>42</v>
      </c>
      <c r="D660" s="42">
        <f>_xll.qlCalendarAdvance(Calendar,$D659,B660,"f",FALSE)</f>
        <v>44068</v>
      </c>
      <c r="E660" s="153">
        <f>_xll.qlInterestRateIndexValueDate(IndexON,D660)</f>
        <v>44069</v>
      </c>
      <c r="F660" s="168">
        <f>IFERROR(_xll.qlIndexFixing(IndexON,D660,TRUE,_xll.ohTrigger(RecalcTrigger,TriggerON)),NA())</f>
        <v>1.380682602767358E-2</v>
      </c>
      <c r="H660" s="42">
        <f>_xll.qlCalendarAdvance(Calendar,$H659,B660,"f",FALSE)</f>
        <v>44068</v>
      </c>
      <c r="I660" s="153">
        <f>_xll.qlInterestRateIndexValueDate(Index1M,$H660)</f>
        <v>44070</v>
      </c>
      <c r="J660" s="158">
        <f>IFERROR(_xll.qlIndexFixing(Index1M,$H660,TRUE,_xll.ohTrigger(RecalcTrigger,Trigger1M)),NA())</f>
        <v>1.4283675842220733E-2</v>
      </c>
      <c r="K660" s="44">
        <f>IFERROR(_xll.qlIndexFixing(Index3M,H660,TRUE,_xll.ohTrigger(RecalcTrigger,Trigger3M)),NA())</f>
        <v>1.5681412833178126E-2</v>
      </c>
      <c r="L660" s="44">
        <f>IFERROR(_xll.qlIndexFixing(Index6M,$H660,TRUE,_xll.ohTrigger(RecalcTrigger,Trigger6M)),NA())</f>
        <v>1.7202708809086094E-2</v>
      </c>
      <c r="M660" s="158">
        <f>IFERROR(_xll.qlIndexFixing(ONIndex1M,I660,TRUE,_xll.ohTrigger(RecalcTrigger,Trigger1M)),NA())</f>
        <v>1.4131036827400578E-2</v>
      </c>
      <c r="N660" s="44">
        <f>IFERROR(_xll.qlIndexFixing(ONIndex3M,I660,TRUE,_xll.ohTrigger(RecalcTrigger,Trigger3M)),NA())</f>
        <v>1.5144651804712694E-2</v>
      </c>
      <c r="O660" s="159">
        <f>IFERROR(_xll.qlIndexFixing(ONIndex6M,I660,TRUE,_xll.ohTrigger(RecalcTrigger,Trigger6M)),NA())</f>
        <v>1.6103996532690346E-2</v>
      </c>
    </row>
    <row r="661" spans="2:15" x14ac:dyDescent="0.2">
      <c r="B661" s="39" t="s">
        <v>42</v>
      </c>
      <c r="D661" s="42">
        <f>_xll.qlCalendarAdvance(Calendar,$D660,B661,"f",FALSE)</f>
        <v>44075</v>
      </c>
      <c r="E661" s="153">
        <f>_xll.qlInterestRateIndexValueDate(IndexON,D661)</f>
        <v>44076</v>
      </c>
      <c r="F661" s="168">
        <f>IFERROR(_xll.qlIndexFixing(IndexON,D661,TRUE,_xll.ohTrigger(RecalcTrigger,TriggerON)),NA())</f>
        <v>1.3904961147623851E-2</v>
      </c>
      <c r="H661" s="42">
        <f>_xll.qlCalendarAdvance(Calendar,$H660,B661,"f",FALSE)</f>
        <v>44075</v>
      </c>
      <c r="I661" s="153">
        <f>_xll.qlInterestRateIndexValueDate(Index1M,$H661)</f>
        <v>44077</v>
      </c>
      <c r="J661" s="158">
        <f>IFERROR(_xll.qlIndexFixing(Index1M,$H661,TRUE,_xll.ohTrigger(RecalcTrigger,Trigger1M)),NA())</f>
        <v>1.4370781701913415E-2</v>
      </c>
      <c r="K661" s="44">
        <f>IFERROR(_xll.qlIndexFixing(Index3M,H661,TRUE,_xll.ohTrigger(RecalcTrigger,Trigger3M)),NA())</f>
        <v>1.5759269121702457E-2</v>
      </c>
      <c r="L661" s="44">
        <f>IFERROR(_xll.qlIndexFixing(Index6M,$H661,TRUE,_xll.ohTrigger(RecalcTrigger,Trigger6M)),NA())</f>
        <v>1.7271324990260111E-2</v>
      </c>
      <c r="M661" s="158">
        <f>IFERROR(_xll.qlIndexFixing(ONIndex1M,I661,TRUE,_xll.ohTrigger(RecalcTrigger,Trigger1M)),NA())</f>
        <v>1.4219217096727021E-2</v>
      </c>
      <c r="N661" s="44">
        <f>IFERROR(_xll.qlIndexFixing(ONIndex3M,I661,TRUE,_xll.ohTrigger(RecalcTrigger,Trigger3M)),NA())</f>
        <v>1.5232524744517306E-2</v>
      </c>
      <c r="O661" s="159">
        <f>IFERROR(_xll.qlIndexFixing(ONIndex6M,I661,TRUE,_xll.ohTrigger(RecalcTrigger,Trigger6M)),NA())</f>
        <v>1.6191645352092721E-2</v>
      </c>
    </row>
    <row r="662" spans="2:15" x14ac:dyDescent="0.2">
      <c r="B662" s="39" t="s">
        <v>42</v>
      </c>
      <c r="D662" s="42">
        <f>_xll.qlCalendarAdvance(Calendar,$D661,B662,"f",FALSE)</f>
        <v>44082</v>
      </c>
      <c r="E662" s="153">
        <f>_xll.qlInterestRateIndexValueDate(IndexON,D662)</f>
        <v>44083</v>
      </c>
      <c r="F662" s="168">
        <f>IFERROR(_xll.qlIndexFixing(IndexON,D662,TRUE,_xll.ohTrigger(RecalcTrigger,TriggerON)),NA())</f>
        <v>1.4001965757888257E-2</v>
      </c>
      <c r="H662" s="42">
        <f>_xll.qlCalendarAdvance(Calendar,$H661,B662,"f",FALSE)</f>
        <v>44082</v>
      </c>
      <c r="I662" s="153">
        <f>_xll.qlInterestRateIndexValueDate(Index1M,$H662)</f>
        <v>44084</v>
      </c>
      <c r="J662" s="158">
        <f>IFERROR(_xll.qlIndexFixing(Index1M,$H662,TRUE,_xll.ohTrigger(RecalcTrigger,Trigger1M)),NA())</f>
        <v>1.4457167997770082E-2</v>
      </c>
      <c r="K662" s="44">
        <f>IFERROR(_xll.qlIndexFixing(Index3M,H662,TRUE,_xll.ohTrigger(RecalcTrigger,Trigger3M)),NA())</f>
        <v>1.5842697388055806E-2</v>
      </c>
      <c r="L662" s="44">
        <f>IFERROR(_xll.qlIndexFixing(Index6M,$H662,TRUE,_xll.ohTrigger(RecalcTrigger,Trigger6M)),NA())</f>
        <v>1.7351369289608825E-2</v>
      </c>
      <c r="M662" s="158">
        <f>IFERROR(_xll.qlIndexFixing(ONIndex1M,I662,TRUE,_xll.ohTrigger(RecalcTrigger,Trigger1M)),NA())</f>
        <v>1.4306678045929999E-2</v>
      </c>
      <c r="N662" s="44">
        <f>IFERROR(_xll.qlIndexFixing(ONIndex3M,I662,TRUE,_xll.ohTrigger(RecalcTrigger,Trigger3M)),NA())</f>
        <v>1.5319700754208299E-2</v>
      </c>
      <c r="O662" s="159">
        <f>IFERROR(_xll.qlIndexFixing(ONIndex6M,I662,TRUE,_xll.ohTrigger(RecalcTrigger,Trigger6M)),NA())</f>
        <v>1.6278616427154446E-2</v>
      </c>
    </row>
    <row r="663" spans="2:15" x14ac:dyDescent="0.2">
      <c r="B663" s="39" t="s">
        <v>42</v>
      </c>
      <c r="D663" s="42">
        <f>_xll.qlCalendarAdvance(Calendar,$D662,B663,"f",FALSE)</f>
        <v>44089</v>
      </c>
      <c r="E663" s="153">
        <f>_xll.qlInterestRateIndexValueDate(IndexON,D663)</f>
        <v>44090</v>
      </c>
      <c r="F663" s="168">
        <f>IFERROR(_xll.qlIndexFixing(IndexON,D663,TRUE,_xll.ohTrigger(RecalcTrigger,TriggerON)),NA())</f>
        <v>1.4097839857587502E-2</v>
      </c>
      <c r="H663" s="42">
        <f>_xll.qlCalendarAdvance(Calendar,$H662,B663,"f",FALSE)</f>
        <v>44089</v>
      </c>
      <c r="I663" s="153">
        <f>_xll.qlInterestRateIndexValueDate(Index1M,$H663)</f>
        <v>44091</v>
      </c>
      <c r="J663" s="158">
        <f>IFERROR(_xll.qlIndexFixing(Index1M,$H663,TRUE,_xll.ohTrigger(RecalcTrigger,Trigger1M)),NA())</f>
        <v>1.454283471322898E-2</v>
      </c>
      <c r="K663" s="44">
        <f>IFERROR(_xll.qlIndexFixing(Index3M,H663,TRUE,_xll.ohTrigger(RecalcTrigger,Trigger3M)),NA())</f>
        <v>1.5925449891093076E-2</v>
      </c>
      <c r="L663" s="44">
        <f>IFERROR(_xll.qlIndexFixing(Index6M,$H663,TRUE,_xll.ohTrigger(RecalcTrigger,Trigger6M)),NA())</f>
        <v>1.7430842352185179E-2</v>
      </c>
      <c r="M663" s="158">
        <f>IFERROR(_xll.qlIndexFixing(ONIndex1M,I663,TRUE,_xll.ohTrigger(RecalcTrigger,Trigger1M)),NA())</f>
        <v>1.4393419674689767E-2</v>
      </c>
      <c r="N663" s="44">
        <f>IFERROR(_xll.qlIndexFixing(ONIndex3M,I663,TRUE,_xll.ohTrigger(RecalcTrigger,Trigger3M)),NA())</f>
        <v>1.5406179833385991E-2</v>
      </c>
      <c r="O663" s="159">
        <f>IFERROR(_xll.qlIndexFixing(ONIndex6M,I663,TRUE,_xll.ohTrigger(RecalcTrigger,Trigger6M)),NA())</f>
        <v>1.6364909757315971E-2</v>
      </c>
    </row>
    <row r="664" spans="2:15" x14ac:dyDescent="0.2">
      <c r="B664" s="39" t="s">
        <v>42</v>
      </c>
      <c r="D664" s="42">
        <f>_xll.qlCalendarAdvance(Calendar,$D663,B664,"f",FALSE)</f>
        <v>44096</v>
      </c>
      <c r="E664" s="153">
        <f>_xll.qlInterestRateIndexValueDate(IndexON,D664)</f>
        <v>44097</v>
      </c>
      <c r="F664" s="168">
        <f>IFERROR(_xll.qlIndexFixing(IndexON,D664,TRUE,_xll.ohTrigger(RecalcTrigger,TriggerON)),NA())</f>
        <v>1.419258344560248E-2</v>
      </c>
      <c r="H664" s="42">
        <f>_xll.qlCalendarAdvance(Calendar,$H663,B664,"f",FALSE)</f>
        <v>44096</v>
      </c>
      <c r="I664" s="153">
        <f>_xll.qlInterestRateIndexValueDate(Index1M,$H664)</f>
        <v>44098</v>
      </c>
      <c r="J664" s="158">
        <f>IFERROR(_xll.qlIndexFixing(Index1M,$H664,TRUE,_xll.ohTrigger(RecalcTrigger,Trigger1M)),NA())</f>
        <v>1.4627781831855757E-2</v>
      </c>
      <c r="K664" s="44">
        <f>IFERROR(_xll.qlIndexFixing(Index3M,H664,TRUE,_xll.ohTrigger(RecalcTrigger,Trigger3M)),NA())</f>
        <v>1.6031890958630567E-2</v>
      </c>
      <c r="L664" s="44">
        <f>IFERROR(_xll.qlIndexFixing(Index6M,$H664,TRUE,_xll.ohTrigger(RecalcTrigger,Trigger6M)),NA())</f>
        <v>1.7509751834503713E-2</v>
      </c>
      <c r="M664" s="158">
        <f>IFERROR(_xll.qlIndexFixing(ONIndex1M,I664,TRUE,_xll.ohTrigger(RecalcTrigger,Trigger1M)),NA())</f>
        <v>1.44794419822869E-2</v>
      </c>
      <c r="N664" s="44">
        <f>IFERROR(_xll.qlIndexFixing(ONIndex3M,I664,TRUE,_xll.ohTrigger(RecalcTrigger,Trigger3M)),NA())</f>
        <v>1.5491961981490832E-2</v>
      </c>
      <c r="O664" s="159">
        <f>IFERROR(_xll.qlIndexFixing(ONIndex6M,I664,TRUE,_xll.ohTrigger(RecalcTrigger,Trigger6M)),NA())</f>
        <v>1.6450525342177613E-2</v>
      </c>
    </row>
    <row r="665" spans="2:15" x14ac:dyDescent="0.2">
      <c r="B665" s="39" t="s">
        <v>42</v>
      </c>
      <c r="D665" s="42">
        <f>_xll.qlCalendarAdvance(Calendar,$D664,B665,"f",FALSE)</f>
        <v>44103</v>
      </c>
      <c r="E665" s="153">
        <f>_xll.qlInterestRateIndexValueDate(IndexON,D665)</f>
        <v>44104</v>
      </c>
      <c r="F665" s="168">
        <f>IFERROR(_xll.qlIndexFixing(IndexON,D665,TRUE,_xll.ohTrigger(RecalcTrigger,TriggerON)),NA())</f>
        <v>1.428619652137364E-2</v>
      </c>
      <c r="H665" s="42">
        <f>_xll.qlCalendarAdvance(Calendar,$H664,B665,"f",FALSE)</f>
        <v>44103</v>
      </c>
      <c r="I665" s="153">
        <f>_xll.qlInterestRateIndexValueDate(Index1M,$H665)</f>
        <v>44105</v>
      </c>
      <c r="J665" s="158">
        <f>IFERROR(_xll.qlIndexFixing(Index1M,$H665,TRUE,_xll.ohTrigger(RecalcTrigger,Trigger1M)),NA())</f>
        <v>1.4712009337365939E-2</v>
      </c>
      <c r="K665" s="44">
        <f>IFERROR(_xll.qlIndexFixing(Index3M,H665,TRUE,_xll.ohTrigger(RecalcTrigger,Trigger3M)),NA())</f>
        <v>1.6113191922881104E-2</v>
      </c>
      <c r="L665" s="44">
        <f>IFERROR(_xll.qlIndexFixing(Index6M,$H665,TRUE,_xll.ohTrigger(RecalcTrigger,Trigger6M)),NA())</f>
        <v>1.7593944166265973E-2</v>
      </c>
      <c r="M665" s="158">
        <f>IFERROR(_xll.qlIndexFixing(ONIndex1M,I665,TRUE,_xll.ohTrigger(RecalcTrigger,Trigger1M)),NA())</f>
        <v>1.4564744968401655E-2</v>
      </c>
      <c r="N665" s="44">
        <f>IFERROR(_xll.qlIndexFixing(ONIndex3M,I665,TRUE,_xll.ohTrigger(RecalcTrigger,Trigger3M)),NA())</f>
        <v>1.5577047198043203E-2</v>
      </c>
      <c r="O665" s="159">
        <f>IFERROR(_xll.qlIndexFixing(ONIndex6M,I665,TRUE,_xll.ohTrigger(RecalcTrigger,Trigger6M)),NA())</f>
        <v>1.6535463181259757E-2</v>
      </c>
    </row>
    <row r="666" spans="2:15" x14ac:dyDescent="0.2">
      <c r="B666" s="39" t="s">
        <v>42</v>
      </c>
      <c r="D666" s="42">
        <f>_xll.qlCalendarAdvance(Calendar,$D665,B666,"f",FALSE)</f>
        <v>44110</v>
      </c>
      <c r="E666" s="153">
        <f>_xll.qlInterestRateIndexValueDate(IndexON,D666)</f>
        <v>44111</v>
      </c>
      <c r="F666" s="168">
        <f>IFERROR(_xll.qlIndexFixing(IndexON,D666,TRUE,_xll.ohTrigger(RecalcTrigger,TriggerON)),NA())</f>
        <v>1.4378679083781876E-2</v>
      </c>
      <c r="H666" s="42">
        <f>_xll.qlCalendarAdvance(Calendar,$H665,B666,"f",FALSE)</f>
        <v>44110</v>
      </c>
      <c r="I666" s="153">
        <f>_xll.qlInterestRateIndexValueDate(Index1M,$H666)</f>
        <v>44112</v>
      </c>
      <c r="J666" s="158">
        <f>IFERROR(_xll.qlIndexFixing(Index1M,$H666,TRUE,_xll.ohTrigger(RecalcTrigger,Trigger1M)),NA())</f>
        <v>1.4795517213604947E-2</v>
      </c>
      <c r="K666" s="44">
        <f>IFERROR(_xll.qlIndexFixing(Index3M,H666,TRUE,_xll.ohTrigger(RecalcTrigger,Trigger3M)),NA())</f>
        <v>1.6175842169709152E-2</v>
      </c>
      <c r="L666" s="44">
        <f>IFERROR(_xll.qlIndexFixing(Index6M,$H666,TRUE,_xll.ohTrigger(RecalcTrigger,Trigger6M)),NA())</f>
        <v>1.7671717461070709E-2</v>
      </c>
      <c r="M666" s="158">
        <f>IFERROR(_xll.qlIndexFixing(ONIndex1M,I666,TRUE,_xll.ohTrigger(RecalcTrigger,Trigger1M)),NA())</f>
        <v>1.4649328632394543E-2</v>
      </c>
      <c r="N666" s="44">
        <f>IFERROR(_xll.qlIndexFixing(ONIndex3M,I666,TRUE,_xll.ohTrigger(RecalcTrigger,Trigger3M)),NA())</f>
        <v>1.566143548256349E-2</v>
      </c>
      <c r="O666" s="159">
        <f>IFERROR(_xll.qlIndexFixing(ONIndex6M,I666,TRUE,_xll.ohTrigger(RecalcTrigger,Trigger6M)),NA())</f>
        <v>1.6619723274002851E-2</v>
      </c>
    </row>
    <row r="667" spans="2:15" x14ac:dyDescent="0.2">
      <c r="B667" s="39" t="s">
        <v>42</v>
      </c>
      <c r="D667" s="42">
        <f>_xll.qlCalendarAdvance(Calendar,$D666,B667,"f",FALSE)</f>
        <v>44117</v>
      </c>
      <c r="E667" s="153">
        <f>_xll.qlInterestRateIndexValueDate(IndexON,D667)</f>
        <v>44118</v>
      </c>
      <c r="F667" s="168">
        <f>IFERROR(_xll.qlIndexFixing(IndexON,D667,TRUE,_xll.ohTrigger(RecalcTrigger,TriggerON)),NA())</f>
        <v>1.4470031132027827E-2</v>
      </c>
      <c r="H667" s="42">
        <f>_xll.qlCalendarAdvance(Calendar,$H666,B667,"f",FALSE)</f>
        <v>44117</v>
      </c>
      <c r="I667" s="153">
        <f>_xll.qlInterestRateIndexValueDate(Index1M,$H667)</f>
        <v>44119</v>
      </c>
      <c r="J667" s="158">
        <f>IFERROR(_xll.qlIndexFixing(Index1M,$H667,TRUE,_xll.ohTrigger(RecalcTrigger,Trigger1M)),NA())</f>
        <v>1.4878305444563089E-2</v>
      </c>
      <c r="K667" s="44">
        <f>IFERROR(_xll.qlIndexFixing(Index3M,H667,TRUE,_xll.ohTrigger(RecalcTrigger,Trigger3M)),NA())</f>
        <v>1.6256028857174816E-2</v>
      </c>
      <c r="L667" s="44">
        <f>IFERROR(_xll.qlIndexFixing(Index6M,$H667,TRUE,_xll.ohTrigger(RecalcTrigger,Trigger6M)),NA())</f>
        <v>1.77489504686025E-2</v>
      </c>
      <c r="M667" s="158">
        <f>IFERROR(_xll.qlIndexFixing(ONIndex1M,I667,TRUE,_xll.ohTrigger(RecalcTrigger,Trigger1M)),NA())</f>
        <v>1.4733192973865883E-2</v>
      </c>
      <c r="N667" s="44">
        <f>IFERROR(_xll.qlIndexFixing(ONIndex3M,I667,TRUE,_xll.ohTrigger(RecalcTrigger,Trigger3M)),NA())</f>
        <v>1.5745126834572076E-2</v>
      </c>
      <c r="O667" s="159">
        <f>IFERROR(_xll.qlIndexFixing(ONIndex6M,I667,TRUE,_xll.ohTrigger(RecalcTrigger,Trigger6M)),NA())</f>
        <v>1.6703305619847342E-2</v>
      </c>
    </row>
    <row r="668" spans="2:15" x14ac:dyDescent="0.2">
      <c r="B668" s="39" t="s">
        <v>42</v>
      </c>
      <c r="D668" s="42">
        <f>_xll.qlCalendarAdvance(Calendar,$D667,B668,"f",FALSE)</f>
        <v>44124</v>
      </c>
      <c r="E668" s="153">
        <f>_xll.qlInterestRateIndexValueDate(IndexON,D668)</f>
        <v>44125</v>
      </c>
      <c r="F668" s="168">
        <f>IFERROR(_xll.qlIndexFixing(IndexON,D668,TRUE,_xll.ohTrigger(RecalcTrigger,TriggerON)),NA())</f>
        <v>1.4560252665232198E-2</v>
      </c>
      <c r="H668" s="42">
        <f>_xll.qlCalendarAdvance(Calendar,$H667,B668,"f",FALSE)</f>
        <v>44124</v>
      </c>
      <c r="I668" s="153">
        <f>_xll.qlInterestRateIndexValueDate(Index1M,$H668)</f>
        <v>44126</v>
      </c>
      <c r="J668" s="158">
        <f>IFERROR(_xll.qlIndexFixing(Index1M,$H668,TRUE,_xll.ohTrigger(RecalcTrigger,Trigger1M)),NA())</f>
        <v>1.4960374014360567E-2</v>
      </c>
      <c r="K668" s="44">
        <f>IFERROR(_xll.qlIndexFixing(Index3M,H668,TRUE,_xll.ohTrigger(RecalcTrigger,Trigger3M)),NA())</f>
        <v>1.6335627217360541E-2</v>
      </c>
      <c r="L668" s="44">
        <f>IFERROR(_xll.qlIndexFixing(Index6M,$H668,TRUE,_xll.ohTrigger(RecalcTrigger,Trigger6M)),NA())</f>
        <v>1.7825650809692787E-2</v>
      </c>
      <c r="M668" s="158">
        <f>IFERROR(_xll.qlIndexFixing(ONIndex1M,I668,TRUE,_xll.ohTrigger(RecalcTrigger,Trigger1M)),NA())</f>
        <v>1.4816337992256123E-2</v>
      </c>
      <c r="N668" s="44">
        <f>IFERROR(_xll.qlIndexFixing(ONIndex3M,I668,TRUE,_xll.ohTrigger(RecalcTrigger,Trigger3M)),NA())</f>
        <v>1.5828121253509408E-2</v>
      </c>
      <c r="O668" s="159">
        <f>IFERROR(_xll.qlIndexFixing(ONIndex6M,I668,TRUE,_xll.ohTrigger(RecalcTrigger,Trigger6M)),NA())</f>
        <v>1.6786210218553421E-2</v>
      </c>
    </row>
    <row r="669" spans="2:15" x14ac:dyDescent="0.2">
      <c r="B669" s="39" t="s">
        <v>42</v>
      </c>
      <c r="D669" s="42">
        <f>_xll.qlCalendarAdvance(Calendar,$D668,B669,"f",FALSE)</f>
        <v>44131</v>
      </c>
      <c r="E669" s="153">
        <f>_xll.qlInterestRateIndexValueDate(IndexON,D669)</f>
        <v>44132</v>
      </c>
      <c r="F669" s="168">
        <f>IFERROR(_xll.qlIndexFixing(IndexON,D669,TRUE,_xll.ohTrigger(RecalcTrigger,TriggerON)),NA())</f>
        <v>1.4649343682595628E-2</v>
      </c>
      <c r="H669" s="42">
        <f>_xll.qlCalendarAdvance(Calendar,$H668,B669,"f",FALSE)</f>
        <v>44131</v>
      </c>
      <c r="I669" s="153">
        <f>_xll.qlInterestRateIndexValueDate(Index1M,$H669)</f>
        <v>44133</v>
      </c>
      <c r="J669" s="158">
        <f>IFERROR(_xll.qlIndexFixing(Index1M,$H669,TRUE,_xll.ohTrigger(RecalcTrigger,Trigger1M)),NA())</f>
        <v>1.5041722907262467E-2</v>
      </c>
      <c r="K669" s="44">
        <f>IFERROR(_xll.qlIndexFixing(Index3M,H669,TRUE,_xll.ohTrigger(RecalcTrigger,Trigger3M)),NA())</f>
        <v>1.6414654305301975E-2</v>
      </c>
      <c r="L669" s="44">
        <f>IFERROR(_xll.qlIndexFixing(Index6M,$H669,TRUE,_xll.ohTrigger(RecalcTrigger,Trigger6M)),NA())</f>
        <v>1.7901826106784466E-2</v>
      </c>
      <c r="M669" s="158">
        <f>IFERROR(_xll.qlIndexFixing(ONIndex1M,I669,TRUE,_xll.ohTrigger(RecalcTrigger,Trigger1M)),NA())</f>
        <v>1.4898763687005712E-2</v>
      </c>
      <c r="N669" s="44">
        <f>IFERROR(_xll.qlIndexFixing(ONIndex3M,I669,TRUE,_xll.ohTrigger(RecalcTrigger,Trigger3M)),NA())</f>
        <v>1.5910418738975807E-2</v>
      </c>
      <c r="O669" s="159">
        <f>IFERROR(_xll.qlIndexFixing(ONIndex6M,I669,TRUE,_xll.ohTrigger(RecalcTrigger,Trigger6M)),NA())</f>
        <v>1.6868437069561537E-2</v>
      </c>
    </row>
    <row r="670" spans="2:15" x14ac:dyDescent="0.2">
      <c r="B670" s="39" t="s">
        <v>42</v>
      </c>
      <c r="D670" s="42">
        <f>_xll.qlCalendarAdvance(Calendar,$D669,B670,"f",FALSE)</f>
        <v>44138</v>
      </c>
      <c r="E670" s="153">
        <f>_xll.qlInterestRateIndexValueDate(IndexON,D670)</f>
        <v>44139</v>
      </c>
      <c r="F670" s="168">
        <f>IFERROR(_xll.qlIndexFixing(IndexON,D670,TRUE,_xll.ohTrigger(RecalcTrigger,TriggerON)),NA())</f>
        <v>1.473730418323882E-2</v>
      </c>
      <c r="H670" s="42">
        <f>_xll.qlCalendarAdvance(Calendar,$H669,B670,"f",FALSE)</f>
        <v>44138</v>
      </c>
      <c r="I670" s="153">
        <f>_xll.qlInterestRateIndexValueDate(Index1M,$H670)</f>
        <v>44140</v>
      </c>
      <c r="J670" s="158">
        <f>IFERROR(_xll.qlIndexFixing(Index1M,$H670,TRUE,_xll.ohTrigger(RecalcTrigger,Trigger1M)),NA())</f>
        <v>1.5122357829926436E-2</v>
      </c>
      <c r="K670" s="44">
        <f>IFERROR(_xll.qlIndexFixing(Index3M,H670,TRUE,_xll.ohTrigger(RecalcTrigger,Trigger3M)),NA())</f>
        <v>1.6493127177663894E-2</v>
      </c>
      <c r="L670" s="44">
        <f>IFERROR(_xll.qlIndexFixing(Index6M,$H670,TRUE,_xll.ohTrigger(RecalcTrigger,Trigger6M)),NA())</f>
        <v>1.7971802518599141E-2</v>
      </c>
      <c r="M670" s="158">
        <f>IFERROR(_xll.qlIndexFixing(ONIndex1M,I670,TRUE,_xll.ohTrigger(RecalcTrigger,Trigger1M)),NA())</f>
        <v>1.4980470057635031E-2</v>
      </c>
      <c r="N670" s="44">
        <f>IFERROR(_xll.qlIndexFixing(ONIndex3M,I670,TRUE,_xll.ohTrigger(RecalcTrigger,Trigger3M)),NA())</f>
        <v>1.5992019290411719E-2</v>
      </c>
      <c r="O670" s="159">
        <f>IFERROR(_xll.qlIndexFixing(ONIndex6M,I670,TRUE,_xll.ohTrigger(RecalcTrigger,Trigger6M)),NA())</f>
        <v>1.6949986172392073E-2</v>
      </c>
    </row>
    <row r="671" spans="2:15" x14ac:dyDescent="0.2">
      <c r="B671" s="39" t="s">
        <v>42</v>
      </c>
      <c r="D671" s="42">
        <f>_xll.qlCalendarAdvance(Calendar,$D670,B671,"f",FALSE)</f>
        <v>44145</v>
      </c>
      <c r="E671" s="153">
        <f>_xll.qlInterestRateIndexValueDate(IndexON,D671)</f>
        <v>44146</v>
      </c>
      <c r="F671" s="168">
        <f>IFERROR(_xll.qlIndexFixing(IndexON,D671,TRUE,_xll.ohTrigger(RecalcTrigger,TriggerON)),NA())</f>
        <v>1.4824134166282477E-2</v>
      </c>
      <c r="H671" s="42">
        <f>_xll.qlCalendarAdvance(Calendar,$H670,B671,"f",FALSE)</f>
        <v>44145</v>
      </c>
      <c r="I671" s="153">
        <f>_xll.qlInterestRateIndexValueDate(Index1M,$H671)</f>
        <v>44147</v>
      </c>
      <c r="J671" s="158">
        <f>IFERROR(_xll.qlIndexFixing(Index1M,$H671,TRUE,_xll.ohTrigger(RecalcTrigger,Trigger1M)),NA())</f>
        <v>1.5202319803319098E-2</v>
      </c>
      <c r="K671" s="44">
        <f>IFERROR(_xll.qlIndexFixing(Index3M,H671,TRUE,_xll.ohTrigger(RecalcTrigger,Trigger3M)),NA())</f>
        <v>1.6571062892716742E-2</v>
      </c>
      <c r="L671" s="44">
        <f>IFERROR(_xll.qlIndexFixing(Index6M,$H671,TRUE,_xll.ohTrigger(RecalcTrigger,Trigger6M)),NA())</f>
        <v>1.8046981461170945E-2</v>
      </c>
      <c r="M671" s="158">
        <f>IFERROR(_xll.qlIndexFixing(ONIndex1M,I671,TRUE,_xll.ohTrigger(RecalcTrigger,Trigger1M)),NA())</f>
        <v>1.5061457103744402E-2</v>
      </c>
      <c r="N671" s="44">
        <f>IFERROR(_xll.qlIndexFixing(ONIndex3M,I671,TRUE,_xll.ohTrigger(RecalcTrigger,Trigger3M)),NA())</f>
        <v>1.6072922907417464E-2</v>
      </c>
      <c r="O671" s="159">
        <f>IFERROR(_xll.qlIndexFixing(ONIndex6M,I671,TRUE,_xll.ohTrigger(RecalcTrigger,Trigger6M)),NA())</f>
        <v>1.7030857526565413E-2</v>
      </c>
    </row>
    <row r="672" spans="2:15" x14ac:dyDescent="0.2">
      <c r="B672" s="39" t="s">
        <v>42</v>
      </c>
      <c r="D672" s="42">
        <f>_xll.qlCalendarAdvance(Calendar,$D671,B672,"f",FALSE)</f>
        <v>44152</v>
      </c>
      <c r="E672" s="153">
        <f>_xll.qlInterestRateIndexValueDate(IndexON,D672)</f>
        <v>44153</v>
      </c>
      <c r="F672" s="168">
        <f>IFERROR(_xll.qlIndexFixing(IndexON,D672,TRUE,_xll.ohTrigger(RecalcTrigger,TriggerON)),NA())</f>
        <v>1.4909833631007174E-2</v>
      </c>
      <c r="H672" s="42">
        <f>_xll.qlCalendarAdvance(Calendar,$H671,B672,"f",FALSE)</f>
        <v>44152</v>
      </c>
      <c r="I672" s="153">
        <f>_xll.qlInterestRateIndexValueDate(Index1M,$H672)</f>
        <v>44154</v>
      </c>
      <c r="J672" s="158">
        <f>IFERROR(_xll.qlIndexFixing(Index1M,$H672,TRUE,_xll.ohTrigger(RecalcTrigger,Trigger1M)),NA())</f>
        <v>1.5281663307800675E-2</v>
      </c>
      <c r="K672" s="44">
        <f>IFERROR(_xll.qlIndexFixing(Index3M,H672,TRUE,_xll.ohTrigger(RecalcTrigger,Trigger3M)),NA())</f>
        <v>1.6648478510308842E-2</v>
      </c>
      <c r="L672" s="44">
        <f>IFERROR(_xll.qlIndexFixing(Index6M,$H672,TRUE,_xll.ohTrigger(RecalcTrigger,Trigger6M)),NA())</f>
        <v>1.8121658134831645E-2</v>
      </c>
      <c r="M672" s="158">
        <f>IFERROR(_xll.qlIndexFixing(ONIndex1M,I672,TRUE,_xll.ohTrigger(RecalcTrigger,Trigger1M)),NA())</f>
        <v>1.5141724824854208E-2</v>
      </c>
      <c r="N672" s="44">
        <f>IFERROR(_xll.qlIndexFixing(ONIndex3M,I672,TRUE,_xll.ohTrigger(RecalcTrigger,Trigger3M)),NA())</f>
        <v>1.615312958943349E-2</v>
      </c>
      <c r="O672" s="159">
        <f>IFERROR(_xll.qlIndexFixing(ONIndex6M,I672,TRUE,_xll.ohTrigger(RecalcTrigger,Trigger6M)),NA())</f>
        <v>1.711105113160194E-2</v>
      </c>
    </row>
    <row r="673" spans="2:15" x14ac:dyDescent="0.2">
      <c r="B673" s="39" t="s">
        <v>42</v>
      </c>
      <c r="D673" s="42">
        <f>_xll.qlCalendarAdvance(Calendar,$D672,B673,"f",FALSE)</f>
        <v>44159</v>
      </c>
      <c r="E673" s="153">
        <f>_xll.qlInterestRateIndexValueDate(IndexON,D673)</f>
        <v>44160</v>
      </c>
      <c r="F673" s="168">
        <f>IFERROR(_xll.qlIndexFixing(IndexON,D673,TRUE,_xll.ohTrigger(RecalcTrigger,TriggerON)),NA())</f>
        <v>1.4994402576533616E-2</v>
      </c>
      <c r="H673" s="42">
        <f>_xll.qlCalendarAdvance(Calendar,$H672,B673,"f",FALSE)</f>
        <v>44159</v>
      </c>
      <c r="I673" s="153">
        <f>_xll.qlInterestRateIndexValueDate(Index1M,$H673)</f>
        <v>44161</v>
      </c>
      <c r="J673" s="158">
        <f>IFERROR(_xll.qlIndexFixing(Index1M,$H673,TRUE,_xll.ohTrigger(RecalcTrigger,Trigger1M)),NA())</f>
        <v>1.5360442851853895E-2</v>
      </c>
      <c r="K673" s="44">
        <f>IFERROR(_xll.qlIndexFixing(Index3M,H673,TRUE,_xll.ohTrigger(RecalcTrigger,Trigger3M)),NA())</f>
        <v>1.6725391091851605E-2</v>
      </c>
      <c r="L673" s="44">
        <f>IFERROR(_xll.qlIndexFixing(Index6M,$H673,TRUE,_xll.ohTrigger(RecalcTrigger,Trigger6M)),NA())</f>
        <v>1.8195840210597333E-2</v>
      </c>
      <c r="M673" s="158">
        <f>IFERROR(_xll.qlIndexFixing(ONIndex1M,I673,TRUE,_xll.ohTrigger(RecalcTrigger,Trigger1M)),NA())</f>
        <v>1.522127322032496E-2</v>
      </c>
      <c r="N673" s="44">
        <f>IFERROR(_xll.qlIndexFixing(ONIndex3M,I673,TRUE,_xll.ohTrigger(RecalcTrigger,Trigger3M)),NA())</f>
        <v>1.6232639336140053E-2</v>
      </c>
      <c r="O673" s="159">
        <f>IFERROR(_xll.qlIndexFixing(ONIndex6M,I673,TRUE,_xll.ohTrigger(RecalcTrigger,Trigger6M)),NA())</f>
        <v>1.7190566987101974E-2</v>
      </c>
    </row>
    <row r="674" spans="2:15" x14ac:dyDescent="0.2">
      <c r="B674" s="39" t="s">
        <v>42</v>
      </c>
      <c r="D674" s="42">
        <f>_xll.qlCalendarAdvance(Calendar,$D673,B674,"f",FALSE)</f>
        <v>44166</v>
      </c>
      <c r="E674" s="153">
        <f>_xll.qlInterestRateIndexValueDate(IndexON,D674)</f>
        <v>44167</v>
      </c>
      <c r="F674" s="168">
        <f>IFERROR(_xll.qlIndexFixing(IndexON,D674,TRUE,_xll.ohTrigger(RecalcTrigger,TriggerON)),NA())</f>
        <v>1.5077854195268969E-2</v>
      </c>
      <c r="H674" s="42">
        <f>_xll.qlCalendarAdvance(Calendar,$H673,B674,"f",FALSE)</f>
        <v>44166</v>
      </c>
      <c r="I674" s="153">
        <f>_xll.qlInterestRateIndexValueDate(Index1M,$H674)</f>
        <v>44168</v>
      </c>
      <c r="J674" s="158">
        <f>IFERROR(_xll.qlIndexFixing(Index1M,$H674,TRUE,_xll.ohTrigger(RecalcTrigger,Trigger1M)),NA())</f>
        <v>1.5438712733649718E-2</v>
      </c>
      <c r="K674" s="44">
        <f>IFERROR(_xll.qlIndexFixing(Index3M,H674,TRUE,_xll.ohTrigger(RecalcTrigger,Trigger3M)),NA())</f>
        <v>1.6790293793369493E-2</v>
      </c>
      <c r="L674" s="44">
        <f>IFERROR(_xll.qlIndexFixing(Index6M,$H674,TRUE,_xll.ohTrigger(RecalcTrigger,Trigger6M)),NA())</f>
        <v>1.8275093798214619E-2</v>
      </c>
      <c r="M674" s="158">
        <f>IFERROR(_xll.qlIndexFixing(ONIndex1M,I674,TRUE,_xll.ohTrigger(RecalcTrigger,Trigger1M)),NA())</f>
        <v>1.5300209813107202E-2</v>
      </c>
      <c r="N674" s="44">
        <f>IFERROR(_xll.qlIndexFixing(ONIndex3M,I674,TRUE,_xll.ohTrigger(RecalcTrigger,Trigger3M)),NA())</f>
        <v>1.6311548776881679E-2</v>
      </c>
      <c r="O674" s="159">
        <f>IFERROR(_xll.qlIndexFixing(ONIndex6M,I674,TRUE,_xll.ohTrigger(RecalcTrigger,Trigger6M)),NA())</f>
        <v>1.726949062488714E-2</v>
      </c>
    </row>
    <row r="675" spans="2:15" x14ac:dyDescent="0.2">
      <c r="B675" s="39" t="s">
        <v>42</v>
      </c>
      <c r="D675" s="42">
        <f>_xll.qlCalendarAdvance(Calendar,$D674,B675,"f",FALSE)</f>
        <v>44173</v>
      </c>
      <c r="E675" s="153">
        <f>_xll.qlInterestRateIndexValueDate(IndexON,D675)</f>
        <v>44174</v>
      </c>
      <c r="F675" s="168">
        <f>IFERROR(_xll.qlIndexFixing(IndexON,D675,TRUE,_xll.ohTrigger(RecalcTrigger,TriggerON)),NA())</f>
        <v>1.5160557890681048E-2</v>
      </c>
      <c r="H675" s="42">
        <f>_xll.qlCalendarAdvance(Calendar,$H674,B675,"f",FALSE)</f>
        <v>44173</v>
      </c>
      <c r="I675" s="153">
        <f>_xll.qlInterestRateIndexValueDate(Index1M,$H675)</f>
        <v>44175</v>
      </c>
      <c r="J675" s="158">
        <f>IFERROR(_xll.qlIndexFixing(Index1M,$H675,TRUE,_xll.ohTrigger(RecalcTrigger,Trigger1M)),NA())</f>
        <v>1.551650878740124E-2</v>
      </c>
      <c r="K675" s="44">
        <f>IFERROR(_xll.qlIndexFixing(Index3M,H675,TRUE,_xll.ohTrigger(RecalcTrigger,Trigger3M)),NA())</f>
        <v>1.6866306102140349E-2</v>
      </c>
      <c r="L675" s="44">
        <f>IFERROR(_xll.qlIndexFixing(Index6M,$H675,TRUE,_xll.ohTrigger(RecalcTrigger,Trigger6M)),NA())</f>
        <v>1.8348276297726868E-2</v>
      </c>
      <c r="M675" s="158">
        <f>IFERROR(_xll.qlIndexFixing(ONIndex1M,I675,TRUE,_xll.ohTrigger(RecalcTrigger,Trigger1M)),NA())</f>
        <v>1.5378675145099052E-2</v>
      </c>
      <c r="N675" s="44">
        <f>IFERROR(_xll.qlIndexFixing(ONIndex3M,I675,TRUE,_xll.ohTrigger(RecalcTrigger,Trigger3M)),NA())</f>
        <v>1.6389984215026132E-2</v>
      </c>
      <c r="O675" s="159">
        <f>IFERROR(_xll.qlIndexFixing(ONIndex6M,I675,TRUE,_xll.ohTrigger(RecalcTrigger,Trigger6M)),NA())</f>
        <v>1.7347933842568608E-2</v>
      </c>
    </row>
    <row r="676" spans="2:15" x14ac:dyDescent="0.2">
      <c r="B676" s="39" t="s">
        <v>42</v>
      </c>
      <c r="D676" s="42">
        <f>_xll.qlCalendarAdvance(Calendar,$D675,B676,"f",FALSE)</f>
        <v>44180</v>
      </c>
      <c r="E676" s="153">
        <f>_xll.qlInterestRateIndexValueDate(IndexON,D676)</f>
        <v>44181</v>
      </c>
      <c r="F676" s="168">
        <f>IFERROR(_xll.qlIndexFixing(IndexON,D676,TRUE,_xll.ohTrigger(RecalcTrigger,TriggerON)),NA())</f>
        <v>1.5242685171816817E-2</v>
      </c>
      <c r="H676" s="42">
        <f>_xll.qlCalendarAdvance(Calendar,$H675,B676,"f",FALSE)</f>
        <v>44180</v>
      </c>
      <c r="I676" s="153">
        <f>_xll.qlInterestRateIndexValueDate(Index1M,$H676)</f>
        <v>44182</v>
      </c>
      <c r="J676" s="158">
        <f>IFERROR(_xll.qlIndexFixing(Index1M,$H676,TRUE,_xll.ohTrigger(RecalcTrigger,Trigger1M)),NA())</f>
        <v>1.5593834314919786E-2</v>
      </c>
      <c r="K676" s="44">
        <f>IFERROR(_xll.qlIndexFixing(Index3M,H676,TRUE,_xll.ohTrigger(RecalcTrigger,Trigger3M)),NA())</f>
        <v>1.6941844607455181E-2</v>
      </c>
      <c r="L676" s="44">
        <f>IFERROR(_xll.qlIndexFixing(Index6M,$H676,TRUE,_xll.ohTrigger(RecalcTrigger,Trigger6M)),NA())</f>
        <v>1.842097727150379E-2</v>
      </c>
      <c r="M676" s="158">
        <f>IFERROR(_xll.qlIndexFixing(ONIndex1M,I676,TRUE,_xll.ohTrigger(RecalcTrigger,Trigger1M)),NA())</f>
        <v>1.5456670062503619E-2</v>
      </c>
      <c r="N676" s="44">
        <f>IFERROR(_xll.qlIndexFixing(ONIndex3M,I676,TRUE,_xll.ohTrigger(RecalcTrigger,Trigger3M)),NA())</f>
        <v>1.6467946411165002E-2</v>
      </c>
      <c r="O676" s="159">
        <f>IFERROR(_xll.qlIndexFixing(ONIndex6M,I676,TRUE,_xll.ohTrigger(RecalcTrigger,Trigger6M)),NA())</f>
        <v>1.7425897313447791E-2</v>
      </c>
    </row>
    <row r="677" spans="2:15" x14ac:dyDescent="0.2">
      <c r="B677" s="39" t="s">
        <v>42</v>
      </c>
      <c r="D677" s="42">
        <f>_xll.qlCalendarAdvance(Calendar,$D676,B677,"f",FALSE)</f>
        <v>44187</v>
      </c>
      <c r="E677" s="153">
        <f>_xll.qlInterestRateIndexValueDate(IndexON,D677)</f>
        <v>44188</v>
      </c>
      <c r="F677" s="168">
        <f>IFERROR(_xll.qlIndexFixing(IndexON,D677,TRUE,_xll.ohTrigger(RecalcTrigger,TriggerON)),NA())</f>
        <v>1.5348727278976071E-2</v>
      </c>
      <c r="H677" s="42">
        <f>_xll.qlCalendarAdvance(Calendar,$H676,B677,"f",FALSE)</f>
        <v>44187</v>
      </c>
      <c r="I677" s="153">
        <f>_xll.qlInterestRateIndexValueDate(Index1M,$H677)</f>
        <v>44193</v>
      </c>
      <c r="J677" s="158">
        <f>IFERROR(_xll.qlIndexFixing(Index1M,$H677,TRUE,_xll.ohTrigger(RecalcTrigger,Trigger1M)),NA())</f>
        <v>1.5708623010177867E-2</v>
      </c>
      <c r="K677" s="44">
        <f>IFERROR(_xll.qlIndexFixing(Index3M,H677,TRUE,_xll.ohTrigger(RecalcTrigger,Trigger3M)),NA())</f>
        <v>1.7065245662984719E-2</v>
      </c>
      <c r="L677" s="44">
        <f>IFERROR(_xll.qlIndexFixing(Index6M,$H677,TRUE,_xll.ohTrigger(RecalcTrigger,Trigger6M)),NA())</f>
        <v>1.8534248653460914E-2</v>
      </c>
      <c r="M677" s="158">
        <f>IFERROR(_xll.qlIndexFixing(ONIndex1M,I677,TRUE,_xll.ohTrigger(RecalcTrigger,Trigger1M)),NA())</f>
        <v>1.5579621768504026E-2</v>
      </c>
      <c r="N677" s="44">
        <f>IFERROR(_xll.qlIndexFixing(ONIndex3M,I677,TRUE,_xll.ohTrigger(RecalcTrigger,Trigger3M)),NA())</f>
        <v>1.6591021654361882E-2</v>
      </c>
      <c r="O677" s="159">
        <f>IFERROR(_xll.qlIndexFixing(ONIndex6M,I677,TRUE,_xll.ohTrigger(RecalcTrigger,Trigger6M)),NA())</f>
        <v>1.7549142970423759E-2</v>
      </c>
    </row>
    <row r="678" spans="2:15" x14ac:dyDescent="0.2">
      <c r="B678" s="39" t="s">
        <v>42</v>
      </c>
      <c r="D678" s="42">
        <f>_xll.qlCalendarAdvance(Calendar,$D677,B678,"f",FALSE)</f>
        <v>44194</v>
      </c>
      <c r="E678" s="153">
        <f>_xll.qlInterestRateIndexValueDate(IndexON,D678)</f>
        <v>44195</v>
      </c>
      <c r="F678" s="168">
        <f>IFERROR(_xll.qlIndexFixing(IndexON,D678,TRUE,_xll.ohTrigger(RecalcTrigger,TriggerON)),NA())</f>
        <v>1.5429550857446017E-2</v>
      </c>
      <c r="H678" s="42">
        <f>_xll.qlCalendarAdvance(Calendar,$H677,B678,"f",FALSE)</f>
        <v>44194</v>
      </c>
      <c r="I678" s="153">
        <f>_xll.qlInterestRateIndexValueDate(Index1M,$H678)</f>
        <v>44200</v>
      </c>
      <c r="J678" s="158">
        <f>IFERROR(_xll.qlIndexFixing(Index1M,$H678,TRUE,_xll.ohTrigger(RecalcTrigger,Trigger1M)),NA())</f>
        <v>1.5784768851492773E-2</v>
      </c>
      <c r="K678" s="44">
        <f>IFERROR(_xll.qlIndexFixing(Index3M,H678,TRUE,_xll.ohTrigger(RecalcTrigger,Trigger3M)),NA())</f>
        <v>1.7145157349234663E-2</v>
      </c>
      <c r="L678" s="44">
        <f>IFERROR(_xll.qlIndexFixing(Index6M,$H678,TRUE,_xll.ohTrigger(RecalcTrigger,Trigger6M)),NA())</f>
        <v>1.8605711176587669E-2</v>
      </c>
      <c r="M678" s="158">
        <f>IFERROR(_xll.qlIndexFixing(ONIndex1M,I678,TRUE,_xll.ohTrigger(RecalcTrigger,Trigger1M)),NA())</f>
        <v>1.5644127828293719E-2</v>
      </c>
      <c r="N678" s="44">
        <f>IFERROR(_xll.qlIndexFixing(ONIndex3M,I678,TRUE,_xll.ohTrigger(RecalcTrigger,Trigger3M)),NA())</f>
        <v>1.6655312939057865E-2</v>
      </c>
      <c r="O678" s="159">
        <f>IFERROR(_xll.qlIndexFixing(ONIndex6M,I678,TRUE,_xll.ohTrigger(RecalcTrigger,Trigger6M)),NA())</f>
        <v>1.7613239855807095E-2</v>
      </c>
    </row>
    <row r="679" spans="2:15" x14ac:dyDescent="0.2">
      <c r="B679" s="39" t="s">
        <v>42</v>
      </c>
      <c r="D679" s="42">
        <f>_xll.qlCalendarAdvance(Calendar,$D678,B679,"f",FALSE)</f>
        <v>44201</v>
      </c>
      <c r="E679" s="153">
        <f>_xll.qlInterestRateIndexValueDate(IndexON,D679)</f>
        <v>44203</v>
      </c>
      <c r="F679" s="168">
        <f>IFERROR(_xll.qlIndexFixing(IndexON,D679,TRUE,_xll.ohTrigger(RecalcTrigger,TriggerON)),NA())</f>
        <v>1.5497046904213718E-2</v>
      </c>
      <c r="H679" s="42">
        <f>_xll.qlCalendarAdvance(Calendar,$H678,B679,"f",FALSE)</f>
        <v>44201</v>
      </c>
      <c r="I679" s="153">
        <f>_xll.qlInterestRateIndexValueDate(Index1M,$H679)</f>
        <v>44204</v>
      </c>
      <c r="J679" s="158">
        <f>IFERROR(_xll.qlIndexFixing(Index1M,$H679,TRUE,_xll.ohTrigger(RecalcTrigger,Trigger1M)),NA())</f>
        <v>1.5828069491686195E-2</v>
      </c>
      <c r="K679" s="44">
        <f>IFERROR(_xll.qlIndexFixing(Index3M,H679,TRUE,_xll.ohTrigger(RecalcTrigger,Trigger3M)),NA())</f>
        <v>1.7176166483337418E-2</v>
      </c>
      <c r="L679" s="44">
        <f>IFERROR(_xll.qlIndexFixing(Index6M,$H679,TRUE,_xll.ohTrigger(RecalcTrigger,Trigger6M)),NA())</f>
        <v>1.8640930153309913E-2</v>
      </c>
      <c r="M679" s="158">
        <f>IFERROR(_xll.qlIndexFixing(ONIndex1M,I679,TRUE,_xll.ohTrigger(RecalcTrigger,Trigger1M)),NA())</f>
        <v>1.569873444799974E-2</v>
      </c>
      <c r="N679" s="44">
        <f>IFERROR(_xll.qlIndexFixing(ONIndex3M,I679,TRUE,_xll.ohTrigger(RecalcTrigger,Trigger3M)),NA())</f>
        <v>1.6709889550368118E-2</v>
      </c>
      <c r="O679" s="159">
        <f>IFERROR(_xll.qlIndexFixing(ONIndex6M,I679,TRUE,_xll.ohTrigger(RecalcTrigger,Trigger6M)),NA())</f>
        <v>1.7667802111160924E-2</v>
      </c>
    </row>
    <row r="680" spans="2:15" x14ac:dyDescent="0.2">
      <c r="B680" s="39" t="s">
        <v>42</v>
      </c>
      <c r="D680" s="42">
        <f>_xll.qlCalendarAdvance(Calendar,$D679,B680,"f",FALSE)</f>
        <v>44208</v>
      </c>
      <c r="E680" s="153">
        <f>_xll.qlInterestRateIndexValueDate(IndexON,D680)</f>
        <v>44209</v>
      </c>
      <c r="F680" s="168">
        <f>IFERROR(_xll.qlIndexFixing(IndexON,D680,TRUE,_xll.ohTrigger(RecalcTrigger,TriggerON)),NA())</f>
        <v>1.5565430144643955E-2</v>
      </c>
      <c r="H680" s="42">
        <f>_xll.qlCalendarAdvance(Calendar,$H679,B680,"f",FALSE)</f>
        <v>44208</v>
      </c>
      <c r="I680" s="153">
        <f>_xll.qlInterestRateIndexValueDate(Index1M,$H680)</f>
        <v>44210</v>
      </c>
      <c r="J680" s="158">
        <f>IFERROR(_xll.qlIndexFixing(Index1M,$H680,TRUE,_xll.ohTrigger(RecalcTrigger,Trigger1M)),NA())</f>
        <v>1.5898430969616129E-2</v>
      </c>
      <c r="K680" s="44">
        <f>IFERROR(_xll.qlIndexFixing(Index3M,H680,TRUE,_xll.ohTrigger(RecalcTrigger,Trigger3M)),NA())</f>
        <v>1.7239260060992301E-2</v>
      </c>
      <c r="L680" s="44">
        <f>IFERROR(_xll.qlIndexFixing(Index6M,$H680,TRUE,_xll.ohTrigger(RecalcTrigger,Trigger6M)),NA())</f>
        <v>1.8701590752202183E-2</v>
      </c>
      <c r="M680" s="158">
        <f>IFERROR(_xll.qlIndexFixing(ONIndex1M,I680,TRUE,_xll.ohTrigger(RecalcTrigger,Trigger1M)),NA())</f>
        <v>1.5763945580973271E-2</v>
      </c>
      <c r="N680" s="44">
        <f>IFERROR(_xll.qlIndexFixing(ONIndex3M,I680,TRUE,_xll.ohTrigger(RecalcTrigger,Trigger3M)),NA())</f>
        <v>1.6775062769109894E-2</v>
      </c>
      <c r="O680" s="159">
        <f>IFERROR(_xll.qlIndexFixing(ONIndex6M,I680,TRUE,_xll.ohTrigger(RecalcTrigger,Trigger6M)),NA())</f>
        <v>1.7732953721907307E-2</v>
      </c>
    </row>
    <row r="681" spans="2:15" x14ac:dyDescent="0.2">
      <c r="B681" s="39" t="s">
        <v>42</v>
      </c>
      <c r="D681" s="42">
        <f>_xll.qlCalendarAdvance(Calendar,$D680,B681,"f",FALSE)</f>
        <v>44215</v>
      </c>
      <c r="E681" s="153">
        <f>_xll.qlInterestRateIndexValueDate(IndexON,D681)</f>
        <v>44216</v>
      </c>
      <c r="F681" s="168">
        <f>IFERROR(_xll.qlIndexFixing(IndexON,D681,TRUE,_xll.ohTrigger(RecalcTrigger,TriggerON)),NA())</f>
        <v>1.564467534800329E-2</v>
      </c>
      <c r="H681" s="42">
        <f>_xll.qlCalendarAdvance(Calendar,$H680,B681,"f",FALSE)</f>
        <v>44215</v>
      </c>
      <c r="I681" s="153">
        <f>_xll.qlInterestRateIndexValueDate(Index1M,$H681)</f>
        <v>44217</v>
      </c>
      <c r="J681" s="158">
        <f>IFERROR(_xll.qlIndexFixing(Index1M,$H681,TRUE,_xll.ohTrigger(RecalcTrigger,Trigger1M)),NA())</f>
        <v>1.5973403721697699E-2</v>
      </c>
      <c r="K681" s="44">
        <f>IFERROR(_xll.qlIndexFixing(Index3M,H681,TRUE,_xll.ohTrigger(RecalcTrigger,Trigger3M)),NA())</f>
        <v>1.7312429150622144E-2</v>
      </c>
      <c r="L681" s="44">
        <f>IFERROR(_xll.qlIndexFixing(Index6M,$H681,TRUE,_xll.ohTrigger(RecalcTrigger,Trigger6M)),NA())</f>
        <v>1.8771914089472725E-2</v>
      </c>
      <c r="M681" s="158">
        <f>IFERROR(_xll.qlIndexFixing(ONIndex1M,I681,TRUE,_xll.ohTrigger(RecalcTrigger,Trigger1M)),NA())</f>
        <v>1.5839588421284745E-2</v>
      </c>
      <c r="N681" s="44">
        <f>IFERROR(_xll.qlIndexFixing(ONIndex3M,I681,TRUE,_xll.ohTrigger(RecalcTrigger,Trigger3M)),NA())</f>
        <v>1.6850658750424685E-2</v>
      </c>
      <c r="O681" s="159">
        <f>IFERROR(_xll.qlIndexFixing(ONIndex6M,I681,TRUE,_xll.ohTrigger(RecalcTrigger,Trigger6M)),NA())</f>
        <v>1.7808518453739097E-2</v>
      </c>
    </row>
    <row r="682" spans="2:15" x14ac:dyDescent="0.2">
      <c r="B682" s="39" t="s">
        <v>42</v>
      </c>
      <c r="D682" s="42">
        <f>_xll.qlCalendarAdvance(Calendar,$D681,B682,"f",FALSE)</f>
        <v>44222</v>
      </c>
      <c r="E682" s="153">
        <f>_xll.qlInterestRateIndexValueDate(IndexON,D682)</f>
        <v>44223</v>
      </c>
      <c r="F682" s="168">
        <f>IFERROR(_xll.qlIndexFixing(IndexON,D682,TRUE,_xll.ohTrigger(RecalcTrigger,TriggerON)),NA())</f>
        <v>1.5723344134688233E-2</v>
      </c>
      <c r="H682" s="42">
        <f>_xll.qlCalendarAdvance(Calendar,$H681,B682,"f",FALSE)</f>
        <v>44222</v>
      </c>
      <c r="I682" s="153">
        <f>_xll.qlInterestRateIndexValueDate(Index1M,$H682)</f>
        <v>44224</v>
      </c>
      <c r="J682" s="158">
        <f>IFERROR(_xll.qlIndexFixing(Index1M,$H682,TRUE,_xll.ohTrigger(RecalcTrigger,Trigger1M)),NA())</f>
        <v>1.6030983673042464E-2</v>
      </c>
      <c r="K682" s="44">
        <f>IFERROR(_xll.qlIndexFixing(Index3M,H682,TRUE,_xll.ohTrigger(RecalcTrigger,Trigger3M)),NA())</f>
        <v>1.7385124278607833E-2</v>
      </c>
      <c r="L682" s="44">
        <f>IFERROR(_xll.qlIndexFixing(Index6M,$H682,TRUE,_xll.ohTrigger(RecalcTrigger,Trigger6M)),NA())</f>
        <v>1.8841755604519162E-2</v>
      </c>
      <c r="M682" s="158">
        <f>IFERROR(_xll.qlIndexFixing(ONIndex1M,I682,TRUE,_xll.ohTrigger(RecalcTrigger,Trigger1M)),NA())</f>
        <v>1.5914760845330278E-2</v>
      </c>
      <c r="N682" s="44">
        <f>IFERROR(_xll.qlIndexFixing(ONIndex3M,I682,TRUE,_xll.ohTrigger(RecalcTrigger,Trigger3M)),NA())</f>
        <v>1.6925781487895364E-2</v>
      </c>
      <c r="O682" s="159">
        <f>IFERROR(_xll.qlIndexFixing(ONIndex6M,I682,TRUE,_xll.ohTrigger(RecalcTrigger,Trigger6M)),NA())</f>
        <v>1.7883603436930073E-2</v>
      </c>
    </row>
    <row r="683" spans="2:15" x14ac:dyDescent="0.2">
      <c r="B683" s="39" t="s">
        <v>42</v>
      </c>
      <c r="D683" s="42">
        <f>_xll.qlCalendarAdvance(Calendar,$D682,B683,"f",FALSE)</f>
        <v>44229</v>
      </c>
      <c r="E683" s="153">
        <f>_xll.qlInterestRateIndexValueDate(IndexON,D683)</f>
        <v>44230</v>
      </c>
      <c r="F683" s="168">
        <f>IFERROR(_xll.qlIndexFixing(IndexON,D683,TRUE,_xll.ohTrigger(RecalcTrigger,TriggerON)),NA())</f>
        <v>1.5801436504299105E-2</v>
      </c>
      <c r="H683" s="42">
        <f>_xll.qlCalendarAdvance(Calendar,$H682,B683,"f",FALSE)</f>
        <v>44229</v>
      </c>
      <c r="I683" s="153">
        <f>_xll.qlInterestRateIndexValueDate(Index1M,$H683)</f>
        <v>44231</v>
      </c>
      <c r="J683" s="158">
        <f>IFERROR(_xll.qlIndexFixing(Index1M,$H683,TRUE,_xll.ohTrigger(RecalcTrigger,Trigger1M)),NA())</f>
        <v>1.6099490297619541E-2</v>
      </c>
      <c r="K683" s="44">
        <f>IFERROR(_xll.qlIndexFixing(Index3M,H683,TRUE,_xll.ohTrigger(RecalcTrigger,Trigger3M)),NA())</f>
        <v>1.7451852422265046E-2</v>
      </c>
      <c r="L683" s="44">
        <f>IFERROR(_xll.qlIndexFixing(Index6M,$H683,TRUE,_xll.ohTrigger(RecalcTrigger,Trigger6M)),NA())</f>
        <v>1.8911115246887263E-2</v>
      </c>
      <c r="M683" s="158">
        <f>IFERROR(_xll.qlIndexFixing(ONIndex1M,I683,TRUE,_xll.ohTrigger(RecalcTrigger,Trigger1M)),NA())</f>
        <v>1.598946285271019E-2</v>
      </c>
      <c r="N683" s="44">
        <f>IFERROR(_xll.qlIndexFixing(ONIndex3M,I683,TRUE,_xll.ohTrigger(RecalcTrigger,Trigger3M)),NA())</f>
        <v>1.7000430981282122E-2</v>
      </c>
      <c r="O683" s="159">
        <f>IFERROR(_xll.qlIndexFixing(ONIndex6M,I683,TRUE,_xll.ohTrigger(RecalcTrigger,Trigger6M)),NA())</f>
        <v>1.7958208671080556E-2</v>
      </c>
    </row>
    <row r="684" spans="2:15" x14ac:dyDescent="0.2">
      <c r="B684" s="39" t="s">
        <v>42</v>
      </c>
      <c r="D684" s="42">
        <f>_xll.qlCalendarAdvance(Calendar,$D683,B684,"f",FALSE)</f>
        <v>44236</v>
      </c>
      <c r="E684" s="153">
        <f>_xll.qlInterestRateIndexValueDate(IndexON,D684)</f>
        <v>44237</v>
      </c>
      <c r="F684" s="168">
        <f>IFERROR(_xll.qlIndexFixing(IndexON,D684,TRUE,_xll.ohTrigger(RecalcTrigger,TriggerON)),NA())</f>
        <v>1.587895245651616E-2</v>
      </c>
      <c r="H684" s="42">
        <f>_xll.qlCalendarAdvance(Calendar,$H683,B684,"f",FALSE)</f>
        <v>44236</v>
      </c>
      <c r="I684" s="153">
        <f>_xll.qlInterestRateIndexValueDate(Index1M,$H684)</f>
        <v>44238</v>
      </c>
      <c r="J684" s="158">
        <f>IFERROR(_xll.qlIndexFixing(Index1M,$H684,TRUE,_xll.ohTrigger(RecalcTrigger,Trigger1M)),NA())</f>
        <v>1.6173172526908912E-2</v>
      </c>
      <c r="K684" s="44">
        <f>IFERROR(_xll.qlIndexFixing(Index3M,H684,TRUE,_xll.ohTrigger(RecalcTrigger,Trigger3M)),NA())</f>
        <v>1.7523629930699027E-2</v>
      </c>
      <c r="L684" s="44">
        <f>IFERROR(_xll.qlIndexFixing(Index6M,$H684,TRUE,_xll.ohTrigger(RecalcTrigger,Trigger6M)),NA())</f>
        <v>1.8979992966471258E-2</v>
      </c>
      <c r="M684" s="158">
        <f>IFERROR(_xll.qlIndexFixing(ONIndex1M,I684,TRUE,_xll.ohTrigger(RecalcTrigger,Trigger1M)),NA())</f>
        <v>1.6063694443184673E-2</v>
      </c>
      <c r="N684" s="44">
        <f>IFERROR(_xll.qlIndexFixing(ONIndex3M,I684,TRUE,_xll.ohTrigger(RecalcTrigger,Trigger3M)),NA())</f>
        <v>1.7074607230105343E-2</v>
      </c>
      <c r="O684" s="159">
        <f>IFERROR(_xll.qlIndexFixing(ONIndex6M,I684,TRUE,_xll.ohTrigger(RecalcTrigger,Trigger6M)),NA())</f>
        <v>1.8032334155870799E-2</v>
      </c>
    </row>
    <row r="685" spans="2:15" x14ac:dyDescent="0.2">
      <c r="B685" s="39" t="s">
        <v>42</v>
      </c>
      <c r="D685" s="42">
        <f>_xll.qlCalendarAdvance(Calendar,$D684,B685,"f",FALSE)</f>
        <v>44243</v>
      </c>
      <c r="E685" s="153">
        <f>_xll.qlInterestRateIndexValueDate(IndexON,D685)</f>
        <v>44244</v>
      </c>
      <c r="F685" s="168">
        <f>IFERROR(_xll.qlIndexFixing(IndexON,D685,TRUE,_xll.ohTrigger(RecalcTrigger,TriggerON)),NA())</f>
        <v>1.5955891990859783E-2</v>
      </c>
      <c r="H685" s="42">
        <f>_xll.qlCalendarAdvance(Calendar,$H684,B685,"f",FALSE)</f>
        <v>44243</v>
      </c>
      <c r="I685" s="153">
        <f>_xll.qlInterestRateIndexValueDate(Index1M,$H685)</f>
        <v>44245</v>
      </c>
      <c r="J685" s="158">
        <f>IFERROR(_xll.qlIndexFixing(Index1M,$H685,TRUE,_xll.ohTrigger(RecalcTrigger,Trigger1M)),NA())</f>
        <v>1.6246384172089456E-2</v>
      </c>
      <c r="K685" s="44">
        <f>IFERROR(_xll.qlIndexFixing(Index3M,H685,TRUE,_xll.ohTrigger(RecalcTrigger,Trigger3M)),NA())</f>
        <v>1.7594933411329929E-2</v>
      </c>
      <c r="L685" s="44">
        <f>IFERROR(_xll.qlIndexFixing(Index6M,$H685,TRUE,_xll.ohTrigger(RecalcTrigger,Trigger6M)),NA())</f>
        <v>1.9048388713511163E-2</v>
      </c>
      <c r="M685" s="158">
        <f>IFERROR(_xll.qlIndexFixing(ONIndex1M,I685,TRUE,_xll.ohTrigger(RecalcTrigger,Trigger1M)),NA())</f>
        <v>1.6137455616433982E-2</v>
      </c>
      <c r="N685" s="44">
        <f>IFERROR(_xll.qlIndexFixing(ONIndex3M,I685,TRUE,_xll.ohTrigger(RecalcTrigger,Trigger3M)),NA())</f>
        <v>1.7148310234285091E-2</v>
      </c>
      <c r="O685" s="159">
        <f>IFERROR(_xll.qlIndexFixing(ONIndex6M,I685,TRUE,_xll.ohTrigger(RecalcTrigger,Trigger6M)),NA())</f>
        <v>1.8105979891140933E-2</v>
      </c>
    </row>
    <row r="686" spans="2:15" x14ac:dyDescent="0.2">
      <c r="B686" s="39" t="s">
        <v>42</v>
      </c>
      <c r="D686" s="42">
        <f>_xll.qlCalendarAdvance(Calendar,$D685,B686,"f",FALSE)</f>
        <v>44250</v>
      </c>
      <c r="E686" s="153">
        <f>_xll.qlInterestRateIndexValueDate(IndexON,D686)</f>
        <v>44251</v>
      </c>
      <c r="F686" s="168">
        <f>IFERROR(_xll.qlIndexFixing(IndexON,D686,TRUE,_xll.ohTrigger(RecalcTrigger,TriggerON)),NA())</f>
        <v>1.6032255107010229E-2</v>
      </c>
      <c r="H686" s="42">
        <f>_xll.qlCalendarAdvance(Calendar,$H685,B686,"f",FALSE)</f>
        <v>44250</v>
      </c>
      <c r="I686" s="153">
        <f>_xll.qlInterestRateIndexValueDate(Index1M,$H686)</f>
        <v>44252</v>
      </c>
      <c r="J686" s="158">
        <f>IFERROR(_xll.qlIndexFixing(Index1M,$H686,TRUE,_xll.ohTrigger(RecalcTrigger,Trigger1M)),NA())</f>
        <v>1.6319125225127604E-2</v>
      </c>
      <c r="K686" s="44">
        <f>IFERROR(_xll.qlIndexFixing(Index3M,H686,TRUE,_xll.ohTrigger(RecalcTrigger,Trigger3M)),NA())</f>
        <v>1.766576283915483E-2</v>
      </c>
      <c r="L686" s="44">
        <f>IFERROR(_xll.qlIndexFixing(Index6M,$H686,TRUE,_xll.ohTrigger(RecalcTrigger,Trigger6M)),NA())</f>
        <v>1.911630243859546E-2</v>
      </c>
      <c r="M686" s="158">
        <f>IFERROR(_xll.qlIndexFixing(ONIndex1M,I686,TRUE,_xll.ohTrigger(RecalcTrigger,Trigger1M)),NA())</f>
        <v>1.6210746372298246E-2</v>
      </c>
      <c r="N686" s="44">
        <f>IFERROR(_xll.qlIndexFixing(ONIndex3M,I686,TRUE,_xll.ohTrigger(RecalcTrigger,Trigger3M)),NA())</f>
        <v>1.7221539993421686E-2</v>
      </c>
      <c r="O686" s="159">
        <f>IFERROR(_xll.qlIndexFixing(ONIndex6M,I686,TRUE,_xll.ohTrigger(RecalcTrigger,Trigger6M)),NA())</f>
        <v>1.817914587641134E-2</v>
      </c>
    </row>
    <row r="687" spans="2:15" x14ac:dyDescent="0.2">
      <c r="B687" s="39" t="s">
        <v>42</v>
      </c>
      <c r="D687" s="42">
        <f>_xll.qlCalendarAdvance(Calendar,$D686,B687,"f",FALSE)</f>
        <v>44257</v>
      </c>
      <c r="E687" s="153">
        <f>_xll.qlInterestRateIndexValueDate(IndexON,D687)</f>
        <v>44258</v>
      </c>
      <c r="F687" s="168">
        <f>IFERROR(_xll.qlIndexFixing(IndexON,D687,TRUE,_xll.ohTrigger(RecalcTrigger,TriggerON)),NA())</f>
        <v>1.6108041804647755E-2</v>
      </c>
      <c r="H687" s="42">
        <f>_xll.qlCalendarAdvance(Calendar,$H686,B687,"f",FALSE)</f>
        <v>44257</v>
      </c>
      <c r="I687" s="153">
        <f>_xll.qlInterestRateIndexValueDate(Index1M,$H687)</f>
        <v>44259</v>
      </c>
      <c r="J687" s="158">
        <f>IFERROR(_xll.qlIndexFixing(Index1M,$H687,TRUE,_xll.ohTrigger(RecalcTrigger,Trigger1M)),NA())</f>
        <v>1.641884133659359E-2</v>
      </c>
      <c r="K687" s="44">
        <f>IFERROR(_xll.qlIndexFixing(Index3M,H687,TRUE,_xll.ohTrigger(RecalcTrigger,Trigger3M)),NA())</f>
        <v>1.775222422958906E-2</v>
      </c>
      <c r="L687" s="44">
        <f>IFERROR(_xll.qlIndexFixing(Index6M,$H687,TRUE,_xll.ohTrigger(RecalcTrigger,Trigger6M)),NA())</f>
        <v>1.9209498055911094E-2</v>
      </c>
      <c r="M687" s="158">
        <f>IFERROR(_xll.qlIndexFixing(ONIndex1M,I687,TRUE,_xll.ohTrigger(RecalcTrigger,Trigger1M)),NA())</f>
        <v>1.6283566710297848E-2</v>
      </c>
      <c r="N687" s="44">
        <f>IFERROR(_xll.qlIndexFixing(ONIndex3M,I687,TRUE,_xll.ohTrigger(RecalcTrigger,Trigger3M)),NA())</f>
        <v>1.7294296507195384E-2</v>
      </c>
      <c r="O687" s="159">
        <f>IFERROR(_xll.qlIndexFixing(ONIndex6M,I687,TRUE,_xll.ohTrigger(RecalcTrigger,Trigger6M)),NA())</f>
        <v>1.8251832111522148E-2</v>
      </c>
    </row>
    <row r="688" spans="2:15" x14ac:dyDescent="0.2">
      <c r="B688" s="39" t="s">
        <v>42</v>
      </c>
      <c r="D688" s="42">
        <f>_xll.qlCalendarAdvance(Calendar,$D687,B688,"f",FALSE)</f>
        <v>44264</v>
      </c>
      <c r="E688" s="153">
        <f>_xll.qlInterestRateIndexValueDate(IndexON,D688)</f>
        <v>44265</v>
      </c>
      <c r="F688" s="168">
        <f>IFERROR(_xll.qlIndexFixing(IndexON,D688,TRUE,_xll.ohTrigger(RecalcTrigger,TriggerON)),NA())</f>
        <v>1.6183252083212807E-2</v>
      </c>
      <c r="H688" s="42">
        <f>_xll.qlCalendarAdvance(Calendar,$H687,B688,"f",FALSE)</f>
        <v>44264</v>
      </c>
      <c r="I688" s="153">
        <f>_xll.qlInterestRateIndexValueDate(Index1M,$H688)</f>
        <v>44266</v>
      </c>
      <c r="J688" s="158">
        <f>IFERROR(_xll.qlIndexFixing(Index1M,$H688,TRUE,_xll.ohTrigger(RecalcTrigger,Trigger1M)),NA())</f>
        <v>1.6485036128471298E-2</v>
      </c>
      <c r="K688" s="44">
        <f>IFERROR(_xll.qlIndexFixing(Index3M,H688,TRUE,_xll.ohTrigger(RecalcTrigger,Trigger3M)),NA())</f>
        <v>1.7822014197617184E-2</v>
      </c>
      <c r="L688" s="44">
        <f>IFERROR(_xll.qlIndexFixing(Index6M,$H688,TRUE,_xll.ohTrigger(RecalcTrigger,Trigger6M)),NA())</f>
        <v>1.9276293129032271E-2</v>
      </c>
      <c r="M688" s="158">
        <f>IFERROR(_xll.qlIndexFixing(ONIndex1M,I688,TRUE,_xll.ohTrigger(RecalcTrigger,Trigger1M)),NA())</f>
        <v>1.6355916630192979E-2</v>
      </c>
      <c r="N688" s="44">
        <f>IFERROR(_xll.qlIndexFixing(ONIndex3M,I688,TRUE,_xll.ohTrigger(RecalcTrigger,Trigger3M)),NA())</f>
        <v>1.7366579775446311E-2</v>
      </c>
      <c r="O688" s="159">
        <f>IFERROR(_xll.qlIndexFixing(ONIndex6M,I688,TRUE,_xll.ohTrigger(RecalcTrigger,Trigger6M)),NA())</f>
        <v>1.8324038596233549E-2</v>
      </c>
    </row>
    <row r="689" spans="2:15" x14ac:dyDescent="0.2">
      <c r="B689" s="39" t="s">
        <v>42</v>
      </c>
      <c r="D689" s="42">
        <f>_xll.qlCalendarAdvance(Calendar,$D688,B689,"f",FALSE)</f>
        <v>44271</v>
      </c>
      <c r="E689" s="153">
        <f>_xll.qlInterestRateIndexValueDate(IndexON,D689)</f>
        <v>44272</v>
      </c>
      <c r="F689" s="168">
        <f>IFERROR(_xll.qlIndexFixing(IndexON,D689,TRUE,_xll.ohTrigger(RecalcTrigger,TriggerON)),NA())</f>
        <v>1.625788594262545E-2</v>
      </c>
      <c r="H689" s="42">
        <f>_xll.qlCalendarAdvance(Calendar,$H688,B689,"f",FALSE)</f>
        <v>44271</v>
      </c>
      <c r="I689" s="153">
        <f>_xll.qlInterestRateIndexValueDate(Index1M,$H689)</f>
        <v>44273</v>
      </c>
      <c r="J689" s="158">
        <f>IFERROR(_xll.qlIndexFixing(Index1M,$H689,TRUE,_xll.ohTrigger(RecalcTrigger,Trigger1M)),NA())</f>
        <v>1.655624395404981E-2</v>
      </c>
      <c r="K689" s="44">
        <f>IFERROR(_xll.qlIndexFixing(Index3M,H689,TRUE,_xll.ohTrigger(RecalcTrigger,Trigger3M)),NA())</f>
        <v>1.7891330003484467E-2</v>
      </c>
      <c r="L689" s="44">
        <f>IFERROR(_xll.qlIndexFixing(Index6M,$H689,TRUE,_xll.ohTrigger(RecalcTrigger,Trigger6M)),NA())</f>
        <v>1.9342605949475223E-2</v>
      </c>
      <c r="M689" s="158">
        <f>IFERROR(_xll.qlIndexFixing(ONIndex1M,I689,TRUE,_xll.ohTrigger(RecalcTrigger,Trigger1M)),NA())</f>
        <v>1.6427796131823769E-2</v>
      </c>
      <c r="N689" s="44">
        <f>IFERROR(_xll.qlIndexFixing(ONIndex3M,I689,TRUE,_xll.ohTrigger(RecalcTrigger,Trigger3M)),NA())</f>
        <v>1.7438389797774789E-2</v>
      </c>
      <c r="O689" s="159">
        <f>IFERROR(_xll.qlIndexFixing(ONIndex6M,I689,TRUE,_xll.ohTrigger(RecalcTrigger,Trigger6M)),NA())</f>
        <v>1.8395765330065927E-2</v>
      </c>
    </row>
    <row r="690" spans="2:15" x14ac:dyDescent="0.2">
      <c r="B690" s="39" t="s">
        <v>42</v>
      </c>
      <c r="D690" s="42">
        <f>_xll.qlCalendarAdvance(Calendar,$D689,B690,"f",FALSE)</f>
        <v>44278</v>
      </c>
      <c r="E690" s="153">
        <f>_xll.qlInterestRateIndexValueDate(IndexON,D690)</f>
        <v>44279</v>
      </c>
      <c r="F690" s="168">
        <f>IFERROR(_xll.qlIndexFixing(IndexON,D690,TRUE,_xll.ohTrigger(RecalcTrigger,TriggerON)),NA())</f>
        <v>1.6331943382406067E-2</v>
      </c>
      <c r="H690" s="42">
        <f>_xll.qlCalendarAdvance(Calendar,$H689,B690,"f",FALSE)</f>
        <v>44278</v>
      </c>
      <c r="I690" s="153">
        <f>_xll.qlInterestRateIndexValueDate(Index1M,$H690)</f>
        <v>44280</v>
      </c>
      <c r="J690" s="158">
        <f>IFERROR(_xll.qlIndexFixing(Index1M,$H690,TRUE,_xll.ohTrigger(RecalcTrigger,Trigger1M)),NA())</f>
        <v>1.6626981123012141E-2</v>
      </c>
      <c r="K690" s="44">
        <f>IFERROR(_xll.qlIndexFixing(Index3M,H690,TRUE,_xll.ohTrigger(RecalcTrigger,Trigger3M)),NA())</f>
        <v>1.7975979120103583E-2</v>
      </c>
      <c r="L690" s="44">
        <f>IFERROR(_xll.qlIndexFixing(Index6M,$H690,TRUE,_xll.ohTrigger(RecalcTrigger,Trigger6M)),NA())</f>
        <v>1.9408436468006222E-2</v>
      </c>
      <c r="M690" s="158">
        <f>IFERROR(_xll.qlIndexFixing(ONIndex1M,I690,TRUE,_xll.ohTrigger(RecalcTrigger,Trigger1M)),NA())</f>
        <v>1.6499205214870472E-2</v>
      </c>
      <c r="N690" s="44">
        <f>IFERROR(_xll.qlIndexFixing(ONIndex3M,I690,TRUE,_xll.ohTrigger(RecalcTrigger,Trigger3M)),NA())</f>
        <v>1.7509726573941009E-2</v>
      </c>
      <c r="O690" s="159">
        <f>IFERROR(_xll.qlIndexFixing(ONIndex6M,I690,TRUE,_xll.ohTrigger(RecalcTrigger,Trigger6M)),NA())</f>
        <v>1.8467012312939346E-2</v>
      </c>
    </row>
    <row r="691" spans="2:15" x14ac:dyDescent="0.2">
      <c r="B691" s="39" t="s">
        <v>42</v>
      </c>
      <c r="D691" s="42">
        <f>_xll.qlCalendarAdvance(Calendar,$D690,B691,"f",FALSE)</f>
        <v>44285</v>
      </c>
      <c r="E691" s="153">
        <f>_xll.qlInterestRateIndexValueDate(IndexON,D691)</f>
        <v>44286</v>
      </c>
      <c r="F691" s="168">
        <f>IFERROR(_xll.qlIndexFixing(IndexON,D691,TRUE,_xll.ohTrigger(RecalcTrigger,TriggerON)),NA())</f>
        <v>1.6405424402154978E-2</v>
      </c>
      <c r="H691" s="42">
        <f>_xll.qlCalendarAdvance(Calendar,$H690,B691,"f",FALSE)</f>
        <v>44285</v>
      </c>
      <c r="I691" s="153">
        <f>_xll.qlInterestRateIndexValueDate(Index1M,$H691)</f>
        <v>44287</v>
      </c>
      <c r="J691" s="158">
        <f>IFERROR(_xll.qlIndexFixing(Index1M,$H691,TRUE,_xll.ohTrigger(RecalcTrigger,Trigger1M)),NA())</f>
        <v>1.669724762648539E-2</v>
      </c>
      <c r="K691" s="44">
        <f>IFERROR(_xll.qlIndexFixing(Index3M,H691,TRUE,_xll.ohTrigger(RecalcTrigger,Trigger3M)),NA())</f>
        <v>1.8023294860533064E-2</v>
      </c>
      <c r="L691" s="44">
        <f>IFERROR(_xll.qlIndexFixing(Index6M,$H691,TRUE,_xll.ohTrigger(RecalcTrigger,Trigger6M)),NA())</f>
        <v>1.945870561846216E-2</v>
      </c>
      <c r="M691" s="158">
        <f>IFERROR(_xll.qlIndexFixing(ONIndex1M,I691,TRUE,_xll.ohTrigger(RecalcTrigger,Trigger1M)),NA())</f>
        <v>1.6590325665175598E-2</v>
      </c>
      <c r="N691" s="44">
        <f>IFERROR(_xll.qlIndexFixing(ONIndex3M,I691,TRUE,_xll.ohTrigger(RecalcTrigger,Trigger3M)),NA())</f>
        <v>1.7600749903534663E-2</v>
      </c>
      <c r="O691" s="159">
        <f>IFERROR(_xll.qlIndexFixing(ONIndex6M,I691,TRUE,_xll.ohTrigger(RecalcTrigger,Trigger6M)),NA())</f>
        <v>1.8557910635648156E-2</v>
      </c>
    </row>
    <row r="692" spans="2:15" x14ac:dyDescent="0.2">
      <c r="B692" s="39" t="s">
        <v>42</v>
      </c>
      <c r="D692" s="42">
        <f>_xll.qlCalendarAdvance(Calendar,$D691,B692,"f",FALSE)</f>
        <v>44292</v>
      </c>
      <c r="E692" s="153">
        <f>_xll.qlInterestRateIndexValueDate(IndexON,D692)</f>
        <v>44293</v>
      </c>
      <c r="F692" s="168">
        <f>IFERROR(_xll.qlIndexFixing(IndexON,D692,TRUE,_xll.ohTrigger(RecalcTrigger,TriggerON)),NA())</f>
        <v>1.6478329001632375E-2</v>
      </c>
      <c r="H692" s="42">
        <f>_xll.qlCalendarAdvance(Calendar,$H691,B692,"f",FALSE)</f>
        <v>44292</v>
      </c>
      <c r="I692" s="153">
        <f>_xll.qlInterestRateIndexValueDate(Index1M,$H692)</f>
        <v>44294</v>
      </c>
      <c r="J692" s="158">
        <f>IFERROR(_xll.qlIndexFixing(Index1M,$H692,TRUE,_xll.ohTrigger(RecalcTrigger,Trigger1M)),NA())</f>
        <v>1.6767043455664099E-2</v>
      </c>
      <c r="K692" s="44">
        <f>IFERROR(_xll.qlIndexFixing(Index3M,H692,TRUE,_xll.ohTrigger(RecalcTrigger,Trigger3M)),NA())</f>
        <v>1.8091218506695601E-2</v>
      </c>
      <c r="L692" s="44">
        <f>IFERROR(_xll.qlIndexFixing(Index6M,$H692,TRUE,_xll.ohTrigger(RecalcTrigger,Trigger6M)),NA())</f>
        <v>1.9523664277470459E-2</v>
      </c>
      <c r="M692" s="158">
        <f>IFERROR(_xll.qlIndexFixing(ONIndex1M,I692,TRUE,_xll.ohTrigger(RecalcTrigger,Trigger1M)),NA())</f>
        <v>1.6640612123852705E-2</v>
      </c>
      <c r="N692" s="44">
        <f>IFERROR(_xll.qlIndexFixing(ONIndex3M,I692,TRUE,_xll.ohTrigger(RecalcTrigger,Trigger3M)),NA())</f>
        <v>1.7650980386587634E-2</v>
      </c>
      <c r="O692" s="159">
        <f>IFERROR(_xll.qlIndexFixing(ONIndex6M,I692,TRUE,_xll.ohTrigger(RecalcTrigger,Trigger6M)),NA())</f>
        <v>1.8608067024210584E-2</v>
      </c>
    </row>
    <row r="693" spans="2:15" x14ac:dyDescent="0.2">
      <c r="B693" s="39" t="s">
        <v>42</v>
      </c>
      <c r="D693" s="42">
        <f>_xll.qlCalendarAdvance(Calendar,$D692,B693,"f",FALSE)</f>
        <v>44299</v>
      </c>
      <c r="E693" s="153">
        <f>_xll.qlInterestRateIndexValueDate(IndexON,D693)</f>
        <v>44300</v>
      </c>
      <c r="F693" s="168">
        <f>IFERROR(_xll.qlIndexFixing(IndexON,D693,TRUE,_xll.ohTrigger(RecalcTrigger,TriggerON)),NA())</f>
        <v>1.6550657180278705E-2</v>
      </c>
      <c r="H693" s="42">
        <f>_xll.qlCalendarAdvance(Calendar,$H692,B693,"f",FALSE)</f>
        <v>44299</v>
      </c>
      <c r="I693" s="153">
        <f>_xll.qlInterestRateIndexValueDate(Index1M,$H693)</f>
        <v>44301</v>
      </c>
      <c r="J693" s="158">
        <f>IFERROR(_xll.qlIndexFixing(Index1M,$H693,TRUE,_xll.ohTrigger(RecalcTrigger,Trigger1M)),NA())</f>
        <v>1.6836368601787777E-2</v>
      </c>
      <c r="K693" s="44">
        <f>IFERROR(_xll.qlIndexFixing(Index3M,H693,TRUE,_xll.ohTrigger(RecalcTrigger,Trigger3M)),NA())</f>
        <v>1.8158667904073722E-2</v>
      </c>
      <c r="L693" s="44">
        <f>IFERROR(_xll.qlIndexFixing(Index6M,$H693,TRUE,_xll.ohTrigger(RecalcTrigger,Trigger6M)),NA())</f>
        <v>1.9588140542721906E-2</v>
      </c>
      <c r="M693" s="158">
        <f>IFERROR(_xll.qlIndexFixing(ONIndex1M,I693,TRUE,_xll.ohTrigger(RecalcTrigger,Trigger1M)),NA())</f>
        <v>1.6710609949308619E-2</v>
      </c>
      <c r="N693" s="44">
        <f>IFERROR(_xll.qlIndexFixing(ONIndex3M,I693,TRUE,_xll.ohTrigger(RecalcTrigger,Trigger3M)),NA())</f>
        <v>1.7720897422508486E-2</v>
      </c>
      <c r="O693" s="159">
        <f>IFERROR(_xll.qlIndexFixing(ONIndex6M,I693,TRUE,_xll.ohTrigger(RecalcTrigger,Trigger6M)),NA())</f>
        <v>1.8677874752128787E-2</v>
      </c>
    </row>
    <row r="694" spans="2:15" x14ac:dyDescent="0.2">
      <c r="B694" s="39" t="s">
        <v>42</v>
      </c>
      <c r="D694" s="42">
        <f>_xll.qlCalendarAdvance(Calendar,$D693,B694,"f",FALSE)</f>
        <v>44306</v>
      </c>
      <c r="E694" s="153">
        <f>_xll.qlInterestRateIndexValueDate(IndexON,D694)</f>
        <v>44307</v>
      </c>
      <c r="F694" s="168">
        <f>IFERROR(_xll.qlIndexFixing(IndexON,D694,TRUE,_xll.ohTrigger(RecalcTrigger,TriggerON)),NA())</f>
        <v>1.6622408938014033E-2</v>
      </c>
      <c r="H694" s="42">
        <f>_xll.qlCalendarAdvance(Calendar,$H693,B694,"f",FALSE)</f>
        <v>44306</v>
      </c>
      <c r="I694" s="153">
        <f>_xll.qlInterestRateIndexValueDate(Index1M,$H694)</f>
        <v>44308</v>
      </c>
      <c r="J694" s="158">
        <f>IFERROR(_xll.qlIndexFixing(Index1M,$H694,TRUE,_xll.ohTrigger(RecalcTrigger,Trigger1M)),NA())</f>
        <v>1.6910494142450071E-2</v>
      </c>
      <c r="K694" s="44">
        <f>IFERROR(_xll.qlIndexFixing(Index3M,H694,TRUE,_xll.ohTrigger(RecalcTrigger,Trigger3M)),NA())</f>
        <v>1.8225643028478417E-2</v>
      </c>
      <c r="L694" s="44">
        <f>IFERROR(_xll.qlIndexFixing(Index6M,$H694,TRUE,_xll.ohTrigger(RecalcTrigger,Trigger6M)),NA())</f>
        <v>1.9652134367114944E-2</v>
      </c>
      <c r="M694" s="158">
        <f>IFERROR(_xll.qlIndexFixing(ONIndex1M,I694,TRUE,_xll.ohTrigger(RecalcTrigger,Trigger1M)),NA())</f>
        <v>1.6780137354981406E-2</v>
      </c>
      <c r="N694" s="44">
        <f>IFERROR(_xll.qlIndexFixing(ONIndex3M,I694,TRUE,_xll.ohTrigger(RecalcTrigger,Trigger3M)),NA())</f>
        <v>1.7790341211227911E-2</v>
      </c>
      <c r="O694" s="159">
        <f>IFERROR(_xll.qlIndexFixing(ONIndex6M,I694,TRUE,_xll.ohTrigger(RecalcTrigger,Trigger6M)),NA())</f>
        <v>1.874720272788899E-2</v>
      </c>
    </row>
    <row r="695" spans="2:15" x14ac:dyDescent="0.2">
      <c r="B695" s="39" t="s">
        <v>42</v>
      </c>
      <c r="D695" s="42">
        <f>_xll.qlCalendarAdvance(Calendar,$D694,B695,"f",FALSE)</f>
        <v>44313</v>
      </c>
      <c r="E695" s="153">
        <f>_xll.qlInterestRateIndexValueDate(IndexON,D695)</f>
        <v>44314</v>
      </c>
      <c r="F695" s="168">
        <f>IFERROR(_xll.qlIndexFixing(IndexON,D695,TRUE,_xll.ohTrigger(RecalcTrigger,TriggerON)),NA())</f>
        <v>1.6693584274278805E-2</v>
      </c>
      <c r="H695" s="42">
        <f>_xll.qlCalendarAdvance(Calendar,$H694,B695,"f",FALSE)</f>
        <v>44313</v>
      </c>
      <c r="I695" s="153">
        <f>_xll.qlInterestRateIndexValueDate(Index1M,$H695)</f>
        <v>44315</v>
      </c>
      <c r="J695" s="158">
        <f>IFERROR(_xll.qlIndexFixing(Index1M,$H695,TRUE,_xll.ohTrigger(RecalcTrigger,Trigger1M)),NA())</f>
        <v>1.6973606810170294E-2</v>
      </c>
      <c r="K695" s="44">
        <f>IFERROR(_xll.qlIndexFixing(Index3M,H695,TRUE,_xll.ohTrigger(RecalcTrigger,Trigger3M)),NA())</f>
        <v>1.8292143855895497E-2</v>
      </c>
      <c r="L695" s="44">
        <f>IFERROR(_xll.qlIndexFixing(Index6M,$H695,TRUE,_xll.ohTrigger(RecalcTrigger,Trigger6M)),NA())</f>
        <v>1.9715645703897021E-2</v>
      </c>
      <c r="M695" s="158">
        <f>IFERROR(_xll.qlIndexFixing(ONIndex1M,I695,TRUE,_xll.ohTrigger(RecalcTrigger,Trigger1M)),NA())</f>
        <v>1.6849194340711193E-2</v>
      </c>
      <c r="N695" s="44">
        <f>IFERROR(_xll.qlIndexFixing(ONIndex3M,I695,TRUE,_xll.ohTrigger(RecalcTrigger,Trigger3M)),NA())</f>
        <v>1.7859311752266294E-2</v>
      </c>
      <c r="O695" s="159">
        <f>IFERROR(_xll.qlIndexFixing(ONIndex6M,I695,TRUE,_xll.ohTrigger(RecalcTrigger,Trigger6M)),NA())</f>
        <v>1.8816050951171448E-2</v>
      </c>
    </row>
    <row r="696" spans="2:15" x14ac:dyDescent="0.2">
      <c r="B696" s="39" t="s">
        <v>42</v>
      </c>
      <c r="D696" s="42">
        <f>_xll.qlCalendarAdvance(Calendar,$D695,B696,"f",FALSE)</f>
        <v>44320</v>
      </c>
      <c r="E696" s="153">
        <f>_xll.qlInterestRateIndexValueDate(IndexON,D696)</f>
        <v>44321</v>
      </c>
      <c r="F696" s="168">
        <f>IFERROR(_xll.qlIndexFixing(IndexON,D696,TRUE,_xll.ohTrigger(RecalcTrigger,TriggerON)),NA())</f>
        <v>1.6764183188833215E-2</v>
      </c>
      <c r="H696" s="42">
        <f>_xll.qlCalendarAdvance(Calendar,$H695,B696,"f",FALSE)</f>
        <v>44320</v>
      </c>
      <c r="I696" s="153">
        <f>_xll.qlInterestRateIndexValueDate(Index1M,$H696)</f>
        <v>44322</v>
      </c>
      <c r="J696" s="158">
        <f>IFERROR(_xll.qlIndexFixing(Index1M,$H696,TRUE,_xll.ohTrigger(RecalcTrigger,Trigger1M)),NA())</f>
        <v>1.7041519855215403E-2</v>
      </c>
      <c r="K696" s="44">
        <f>IFERROR(_xll.qlIndexFixing(Index3M,H696,TRUE,_xll.ohTrigger(RecalcTrigger,Trigger3M)),NA())</f>
        <v>1.8363262015022128E-2</v>
      </c>
      <c r="L696" s="44">
        <f>IFERROR(_xll.qlIndexFixing(Index6M,$H696,TRUE,_xll.ohTrigger(RecalcTrigger,Trigger6M)),NA())</f>
        <v>1.979328852693445E-2</v>
      </c>
      <c r="M696" s="158">
        <f>IFERROR(_xll.qlIndexFixing(ONIndex1M,I696,TRUE,_xll.ohTrigger(RecalcTrigger,Trigger1M)),NA())</f>
        <v>1.6917780906098301E-2</v>
      </c>
      <c r="N696" s="44">
        <f>IFERROR(_xll.qlIndexFixing(ONIndex3M,I696,TRUE,_xll.ohTrigger(RecalcTrigger,Trigger3M)),NA())</f>
        <v>1.7927809045543697E-2</v>
      </c>
      <c r="O696" s="159">
        <f>IFERROR(_xll.qlIndexFixing(ONIndex6M,I696,TRUE,_xll.ohTrigger(RecalcTrigger,Trigger6M)),NA())</f>
        <v>1.8884419421736354E-2</v>
      </c>
    </row>
    <row r="697" spans="2:15" x14ac:dyDescent="0.2">
      <c r="B697" s="39" t="s">
        <v>42</v>
      </c>
      <c r="D697" s="42">
        <f>_xll.qlCalendarAdvance(Calendar,$D696,B697,"f",FALSE)</f>
        <v>44327</v>
      </c>
      <c r="E697" s="153">
        <f>_xll.qlInterestRateIndexValueDate(IndexON,D697)</f>
        <v>44328</v>
      </c>
      <c r="F697" s="168">
        <f>IFERROR(_xll.qlIndexFixing(IndexON,D697,TRUE,_xll.ohTrigger(RecalcTrigger,TriggerON)),NA())</f>
        <v>1.6839577591114541E-2</v>
      </c>
      <c r="H697" s="42">
        <f>_xll.qlCalendarAdvance(Calendar,$H696,B697,"f",FALSE)</f>
        <v>44327</v>
      </c>
      <c r="I697" s="153">
        <f>_xll.qlInterestRateIndexValueDate(Index1M,$H697)</f>
        <v>44330</v>
      </c>
      <c r="J697" s="158">
        <f>IFERROR(_xll.qlIndexFixing(Index1M,$H697,TRUE,_xll.ohTrigger(RecalcTrigger,Trigger1M)),NA())</f>
        <v>1.7113380150891623E-2</v>
      </c>
      <c r="K697" s="44">
        <f>IFERROR(_xll.qlIndexFixing(Index3M,H697,TRUE,_xll.ohTrigger(RecalcTrigger,Trigger3M)),NA())</f>
        <v>1.8448210394751016E-2</v>
      </c>
      <c r="L697" s="44">
        <f>IFERROR(_xll.qlIndexFixing(Index6M,$H697,TRUE,_xll.ohTrigger(RecalcTrigger,Trigger6M)),NA())</f>
        <v>1.9859790997076326E-2</v>
      </c>
      <c r="M697" s="158">
        <f>IFERROR(_xll.qlIndexFixing(ONIndex1M,I697,TRUE,_xll.ohTrigger(RecalcTrigger,Trigger1M)),NA())</f>
        <v>1.6995589527164512E-2</v>
      </c>
      <c r="N697" s="44">
        <f>IFERROR(_xll.qlIndexFixing(ONIndex3M,I697,TRUE,_xll.ohTrigger(RecalcTrigger,Trigger3M)),NA())</f>
        <v>1.8005512178911331E-2</v>
      </c>
      <c r="O697" s="159">
        <f>IFERROR(_xll.qlIndexFixing(ONIndex6M,I697,TRUE,_xll.ohTrigger(RecalcTrigger,Trigger6M)),NA())</f>
        <v>1.8961967363884114E-2</v>
      </c>
    </row>
    <row r="698" spans="2:15" x14ac:dyDescent="0.2">
      <c r="B698" s="39" t="s">
        <v>42</v>
      </c>
      <c r="D698" s="42">
        <f>_xll.qlCalendarAdvance(Calendar,$D697,B698,"f",FALSE)</f>
        <v>44334</v>
      </c>
      <c r="E698" s="153">
        <f>_xll.qlInterestRateIndexValueDate(IndexON,D698)</f>
        <v>44335</v>
      </c>
      <c r="F698" s="168">
        <f>IFERROR(_xll.qlIndexFixing(IndexON,D698,TRUE,_xll.ohTrigger(RecalcTrigger,TriggerON)),NA())</f>
        <v>1.6903651751292159E-2</v>
      </c>
      <c r="H698" s="42">
        <f>_xll.qlCalendarAdvance(Calendar,$H697,B698,"f",FALSE)</f>
        <v>44334</v>
      </c>
      <c r="I698" s="153">
        <f>_xll.qlInterestRateIndexValueDate(Index1M,$H698)</f>
        <v>44336</v>
      </c>
      <c r="J698" s="158">
        <f>IFERROR(_xll.qlIndexFixing(Index1M,$H698,TRUE,_xll.ohTrigger(RecalcTrigger,Trigger1M)),NA())</f>
        <v>1.7175933784429886E-2</v>
      </c>
      <c r="K698" s="44">
        <f>IFERROR(_xll.qlIndexFixing(Index3M,H698,TRUE,_xll.ohTrigger(RecalcTrigger,Trigger3M)),NA())</f>
        <v>1.8493830869745959E-2</v>
      </c>
      <c r="L698" s="44">
        <f>IFERROR(_xll.qlIndexFixing(Index6M,$H698,TRUE,_xll.ohTrigger(RecalcTrigger,Trigger6M)),NA())</f>
        <v>1.9917711957198259E-2</v>
      </c>
      <c r="M698" s="158">
        <f>IFERROR(_xll.qlIndexFixing(ONIndex1M,I698,TRUE,_xll.ohTrigger(RecalcTrigger,Trigger1M)),NA())</f>
        <v>1.7063168048263577E-2</v>
      </c>
      <c r="N698" s="44">
        <f>IFERROR(_xll.qlIndexFixing(ONIndex3M,I698,TRUE,_xll.ohTrigger(RecalcTrigger,Trigger3M)),NA())</f>
        <v>1.8072995368747513E-2</v>
      </c>
      <c r="O698" s="159">
        <f>IFERROR(_xll.qlIndexFixing(ONIndex6M,I698,TRUE,_xll.ohTrigger(RecalcTrigger,Trigger6M)),NA())</f>
        <v>1.9029307791997851E-2</v>
      </c>
    </row>
    <row r="699" spans="2:15" x14ac:dyDescent="0.2">
      <c r="B699" s="39" t="s">
        <v>42</v>
      </c>
      <c r="D699" s="42">
        <f>_xll.qlCalendarAdvance(Calendar,$D698,B699,"f",FALSE)</f>
        <v>44341</v>
      </c>
      <c r="E699" s="153">
        <f>_xll.qlInterestRateIndexValueDate(IndexON,D699)</f>
        <v>44342</v>
      </c>
      <c r="F699" s="168">
        <f>IFERROR(_xll.qlIndexFixing(IndexON,D699,TRUE,_xll.ohTrigger(RecalcTrigger,TriggerON)),NA())</f>
        <v>1.6972521398637141E-2</v>
      </c>
      <c r="H699" s="42">
        <f>_xll.qlCalendarAdvance(Calendar,$H698,B699,"f",FALSE)</f>
        <v>44341</v>
      </c>
      <c r="I699" s="153">
        <f>_xll.qlInterestRateIndexValueDate(Index1M,$H699)</f>
        <v>44343</v>
      </c>
      <c r="J699" s="158">
        <f>IFERROR(_xll.qlIndexFixing(Index1M,$H699,TRUE,_xll.ohTrigger(RecalcTrigger,Trigger1M)),NA())</f>
        <v>1.7242434651745242E-2</v>
      </c>
      <c r="K699" s="44">
        <f>IFERROR(_xll.qlIndexFixing(Index3M,H699,TRUE,_xll.ohTrigger(RecalcTrigger,Trigger3M)),NA())</f>
        <v>1.8558403700336366E-2</v>
      </c>
      <c r="L699" s="44">
        <f>IFERROR(_xll.qlIndexFixing(Index6M,$H699,TRUE,_xll.ohTrigger(RecalcTrigger,Trigger6M)),NA())</f>
        <v>1.9979199601922019E-2</v>
      </c>
      <c r="M699" s="158">
        <f>IFERROR(_xll.qlIndexFixing(ONIndex1M,I699,TRUE,_xll.ohTrigger(RecalcTrigger,Trigger1M)),NA())</f>
        <v>1.7120718078045272E-2</v>
      </c>
      <c r="N699" s="44">
        <f>IFERROR(_xll.qlIndexFixing(ONIndex3M,I699,TRUE,_xll.ohTrigger(RecalcTrigger,Trigger3M)),NA())</f>
        <v>1.8130461435692524E-2</v>
      </c>
      <c r="O699" s="159">
        <f>IFERROR(_xll.qlIndexFixing(ONIndex6M,I699,TRUE,_xll.ohTrigger(RecalcTrigger,Trigger6M)),NA())</f>
        <v>1.9086646314168121E-2</v>
      </c>
    </row>
    <row r="700" spans="2:15" x14ac:dyDescent="0.2">
      <c r="B700" s="39" t="s">
        <v>42</v>
      </c>
      <c r="D700" s="42">
        <f>_xll.qlCalendarAdvance(Calendar,$D699,B700,"f",FALSE)</f>
        <v>44348</v>
      </c>
      <c r="E700" s="153">
        <f>_xll.qlInterestRateIndexValueDate(IndexON,D700)</f>
        <v>44349</v>
      </c>
      <c r="F700" s="168">
        <f>IFERROR(_xll.qlIndexFixing(IndexON,D700,TRUE,_xll.ohTrigger(RecalcTrigger,TriggerON)),NA())</f>
        <v>1.7040814622912848E-2</v>
      </c>
      <c r="H700" s="42">
        <f>_xll.qlCalendarAdvance(Calendar,$H699,B700,"f",FALSE)</f>
        <v>44348</v>
      </c>
      <c r="I700" s="153">
        <f>_xll.qlInterestRateIndexValueDate(Index1M,$H700)</f>
        <v>44350</v>
      </c>
      <c r="J700" s="158">
        <f>IFERROR(_xll.qlIndexFixing(Index1M,$H700,TRUE,_xll.ohTrigger(RecalcTrigger,Trigger1M)),NA())</f>
        <v>1.7308464776393251E-2</v>
      </c>
      <c r="K700" s="44">
        <f>IFERROR(_xll.qlIndexFixing(Index3M,H700,TRUE,_xll.ohTrigger(RecalcTrigger,Trigger3M)),NA())</f>
        <v>1.8622502101807305E-2</v>
      </c>
      <c r="L700" s="44">
        <f>IFERROR(_xll.qlIndexFixing(Index6M,$H700,TRUE,_xll.ohTrigger(RecalcTrigger,Trigger6M)),NA())</f>
        <v>2.0025963498942909E-2</v>
      </c>
      <c r="M700" s="158">
        <f>IFERROR(_xll.qlIndexFixing(ONIndex1M,I700,TRUE,_xll.ohTrigger(RecalcTrigger,Trigger1M)),NA())</f>
        <v>1.7187422959663579E-2</v>
      </c>
      <c r="N700" s="44">
        <f>IFERROR(_xll.qlIndexFixing(ONIndex3M,I700,TRUE,_xll.ohTrigger(RecalcTrigger,Trigger3M)),NA())</f>
        <v>1.819706573488844E-2</v>
      </c>
      <c r="O700" s="159">
        <f>IFERROR(_xll.qlIndexFixing(ONIndex6M,I700,TRUE,_xll.ohTrigger(RecalcTrigger,Trigger6M)),NA())</f>
        <v>1.9153095770985118E-2</v>
      </c>
    </row>
    <row r="701" spans="2:15" x14ac:dyDescent="0.2">
      <c r="B701" s="39" t="s">
        <v>42</v>
      </c>
      <c r="D701" s="42">
        <f>_xll.qlCalendarAdvance(Calendar,$D700,B701,"f",FALSE)</f>
        <v>44355</v>
      </c>
      <c r="E701" s="153">
        <f>_xll.qlInterestRateIndexValueDate(IndexON,D701)</f>
        <v>44356</v>
      </c>
      <c r="F701" s="168">
        <f>IFERROR(_xll.qlIndexFixing(IndexON,D701,TRUE,_xll.ohTrigger(RecalcTrigger,TriggerON)),NA())</f>
        <v>1.7108531423719597E-2</v>
      </c>
      <c r="H701" s="42">
        <f>_xll.qlCalendarAdvance(Calendar,$H700,B701,"f",FALSE)</f>
        <v>44355</v>
      </c>
      <c r="I701" s="153">
        <f>_xll.qlInterestRateIndexValueDate(Index1M,$H701)</f>
        <v>44357</v>
      </c>
      <c r="J701" s="158">
        <f>IFERROR(_xll.qlIndexFixing(Index1M,$H701,TRUE,_xll.ohTrigger(RecalcTrigger,Trigger1M)),NA())</f>
        <v>1.7374024150088041E-2</v>
      </c>
      <c r="K701" s="44">
        <f>IFERROR(_xll.qlIndexFixing(Index3M,H701,TRUE,_xll.ohTrigger(RecalcTrigger,Trigger3M)),NA())</f>
        <v>1.8686126050919974E-2</v>
      </c>
      <c r="L701" s="44">
        <f>IFERROR(_xll.qlIndexFixing(Index6M,$H701,TRUE,_xll.ohTrigger(RecalcTrigger,Trigger6M)),NA())</f>
        <v>2.0086582282912196E-2</v>
      </c>
      <c r="M701" s="158">
        <f>IFERROR(_xll.qlIndexFixing(ONIndex1M,I701,TRUE,_xll.ohTrigger(RecalcTrigger,Trigger1M)),NA())</f>
        <v>1.7253657419740165E-2</v>
      </c>
      <c r="N701" s="44">
        <f>IFERROR(_xll.qlIndexFixing(ONIndex3M,I701,TRUE,_xll.ohTrigger(RecalcTrigger,Trigger3M)),NA())</f>
        <v>1.82631967850444E-2</v>
      </c>
      <c r="O701" s="159">
        <f>IFERROR(_xll.qlIndexFixing(ONIndex6M,I701,TRUE,_xll.ohTrigger(RecalcTrigger,Trigger6M)),NA())</f>
        <v>1.9219065473805585E-2</v>
      </c>
    </row>
    <row r="702" spans="2:15" x14ac:dyDescent="0.2">
      <c r="B702" s="39" t="s">
        <v>42</v>
      </c>
      <c r="D702" s="42">
        <f>_xll.qlCalendarAdvance(Calendar,$D701,B702,"f",FALSE)</f>
        <v>44362</v>
      </c>
      <c r="E702" s="153">
        <f>_xll.qlInterestRateIndexValueDate(IndexON,D702)</f>
        <v>44363</v>
      </c>
      <c r="F702" s="168">
        <f>IFERROR(_xll.qlIndexFixing(IndexON,D702,TRUE,_xll.ohTrigger(RecalcTrigger,TriggerON)),NA())</f>
        <v>1.7175671800817582E-2</v>
      </c>
      <c r="H702" s="42">
        <f>_xll.qlCalendarAdvance(Calendar,$H701,B702,"f",FALSE)</f>
        <v>44362</v>
      </c>
      <c r="I702" s="153">
        <f>_xll.qlInterestRateIndexValueDate(Index1M,$H702)</f>
        <v>44364</v>
      </c>
      <c r="J702" s="158">
        <f>IFERROR(_xll.qlIndexFixing(Index1M,$H702,TRUE,_xll.ohTrigger(RecalcTrigger,Trigger1M)),NA())</f>
        <v>1.7439112764613685E-2</v>
      </c>
      <c r="K702" s="44">
        <f>IFERROR(_xll.qlIndexFixing(Index3M,H702,TRUE,_xll.ohTrigger(RecalcTrigger,Trigger3M)),NA())</f>
        <v>1.8749275524607607E-2</v>
      </c>
      <c r="L702" s="44">
        <f>IFERROR(_xll.qlIndexFixing(Index6M,$H702,TRUE,_xll.ohTrigger(RecalcTrigger,Trigger6M)),NA())</f>
        <v>2.0146730501371429E-2</v>
      </c>
      <c r="M702" s="158">
        <f>IFERROR(_xll.qlIndexFixing(ONIndex1M,I702,TRUE,_xll.ohTrigger(RecalcTrigger,Trigger1M)),NA())</f>
        <v>1.7319421457955286E-2</v>
      </c>
      <c r="N702" s="44">
        <f>IFERROR(_xll.qlIndexFixing(ONIndex3M,I702,TRUE,_xll.ohTrigger(RecalcTrigger,Trigger3M)),NA())</f>
        <v>1.8328854585680787E-2</v>
      </c>
      <c r="O702" s="159">
        <f>IFERROR(_xll.qlIndexFixing(ONIndex6M,I702,TRUE,_xll.ohTrigger(RecalcTrigger,Trigger6M)),NA())</f>
        <v>1.9284555422229843E-2</v>
      </c>
    </row>
    <row r="703" spans="2:15" x14ac:dyDescent="0.2">
      <c r="B703" s="39" t="s">
        <v>42</v>
      </c>
      <c r="D703" s="42">
        <f>_xll.qlCalendarAdvance(Calendar,$D702,B703,"f",FALSE)</f>
        <v>44369</v>
      </c>
      <c r="E703" s="153">
        <f>_xll.qlInterestRateIndexValueDate(IndexON,D703)</f>
        <v>44370</v>
      </c>
      <c r="F703" s="168">
        <f>IFERROR(_xll.qlIndexFixing(IndexON,D703,TRUE,_xll.ohTrigger(RecalcTrigger,TriggerON)),NA())</f>
        <v>1.7242235753966995E-2</v>
      </c>
      <c r="H703" s="42">
        <f>_xll.qlCalendarAdvance(Calendar,$H702,B703,"f",FALSE)</f>
        <v>44369</v>
      </c>
      <c r="I703" s="153">
        <f>_xll.qlInterestRateIndexValueDate(Index1M,$H703)</f>
        <v>44371</v>
      </c>
      <c r="J703" s="158">
        <f>IFERROR(_xll.qlIndexFixing(Index1M,$H703,TRUE,_xll.ohTrigger(RecalcTrigger,Trigger1M)),NA())</f>
        <v>1.7503730611804214E-2</v>
      </c>
      <c r="K703" s="44">
        <f>IFERROR(_xll.qlIndexFixing(Index3M,H703,TRUE,_xll.ohTrigger(RecalcTrigger,Trigger3M)),NA())</f>
        <v>1.8811950499975472E-2</v>
      </c>
      <c r="L703" s="44">
        <f>IFERROR(_xll.qlIndexFixing(Index6M,$H703,TRUE,_xll.ohTrigger(RecalcTrigger,Trigger6M)),NA())</f>
        <v>2.0220401987936884E-2</v>
      </c>
      <c r="M703" s="158">
        <f>IFERROR(_xll.qlIndexFixing(ONIndex1M,I703,TRUE,_xll.ohTrigger(RecalcTrigger,Trigger1M)),NA())</f>
        <v>1.7394004331592328E-2</v>
      </c>
      <c r="N703" s="44">
        <f>IFERROR(_xll.qlIndexFixing(ONIndex3M,I703,TRUE,_xll.ohTrigger(RecalcTrigger,Trigger3M)),NA())</f>
        <v>1.8403312582728759E-2</v>
      </c>
      <c r="O703" s="159">
        <f>IFERROR(_xll.qlIndexFixing(ONIndex6M,I703,TRUE,_xll.ohTrigger(RecalcTrigger,Trigger6M)),NA())</f>
        <v>1.9358813622858406E-2</v>
      </c>
    </row>
    <row r="704" spans="2:15" x14ac:dyDescent="0.2">
      <c r="B704" s="39" t="s">
        <v>42</v>
      </c>
      <c r="D704" s="42">
        <f>_xll.qlCalendarAdvance(Calendar,$D703,B704,"f",FALSE)</f>
        <v>44376</v>
      </c>
      <c r="E704" s="153">
        <f>_xll.qlInterestRateIndexValueDate(IndexON,D704)</f>
        <v>44377</v>
      </c>
      <c r="F704" s="168">
        <f>IFERROR(_xll.qlIndexFixing(IndexON,D704,TRUE,_xll.ohTrigger(RecalcTrigger,TriggerON)),NA())</f>
        <v>1.7308223282608282E-2</v>
      </c>
      <c r="H704" s="42">
        <f>_xll.qlCalendarAdvance(Calendar,$H703,B704,"f",FALSE)</f>
        <v>44376</v>
      </c>
      <c r="I704" s="153">
        <f>_xll.qlInterestRateIndexValueDate(Index1M,$H704)</f>
        <v>44378</v>
      </c>
      <c r="J704" s="158">
        <f>IFERROR(_xll.qlIndexFixing(Index1M,$H704,TRUE,_xll.ohTrigger(RecalcTrigger,Trigger1M)),NA())</f>
        <v>1.7567877683558608E-2</v>
      </c>
      <c r="K704" s="44">
        <f>IFERROR(_xll.qlIndexFixing(Index3M,H704,TRUE,_xll.ohTrigger(RecalcTrigger,Trigger3M)),NA())</f>
        <v>1.8874150954299139E-2</v>
      </c>
      <c r="L704" s="44">
        <f>IFERROR(_xll.qlIndexFixing(Index6M,$H704,TRUE,_xll.ohTrigger(RecalcTrigger,Trigger6M)),NA())</f>
        <v>2.0279558892795018E-2</v>
      </c>
      <c r="M704" s="158">
        <f>IFERROR(_xll.qlIndexFixing(ONIndex1M,I704,TRUE,_xll.ohTrigger(RecalcTrigger,Trigger1M)),NA())</f>
        <v>1.744953826768203E-2</v>
      </c>
      <c r="N704" s="44">
        <f>IFERROR(_xll.qlIndexFixing(ONIndex3M,I704,TRUE,_xll.ohTrigger(RecalcTrigger,Trigger3M)),NA())</f>
        <v>1.845875043767542E-2</v>
      </c>
      <c r="O704" s="159">
        <f>IFERROR(_xll.qlIndexFixing(ONIndex6M,I704,TRUE,_xll.ohTrigger(RecalcTrigger,Trigger6M)),NA())</f>
        <v>1.9414096054930496E-2</v>
      </c>
    </row>
    <row r="705" spans="2:15" x14ac:dyDescent="0.2">
      <c r="B705" s="39" t="s">
        <v>42</v>
      </c>
      <c r="D705" s="42">
        <f>_xll.qlCalendarAdvance(Calendar,$D704,B705,"f",FALSE)</f>
        <v>44383</v>
      </c>
      <c r="E705" s="153">
        <f>_xll.qlInterestRateIndexValueDate(IndexON,D705)</f>
        <v>44384</v>
      </c>
      <c r="F705" s="168">
        <f>IFERROR(_xll.qlIndexFixing(IndexON,D705,TRUE,_xll.ohTrigger(RecalcTrigger,TriggerON)),NA())</f>
        <v>1.7373634386661507E-2</v>
      </c>
      <c r="H705" s="42">
        <f>_xll.qlCalendarAdvance(Calendar,$H704,B705,"f",FALSE)</f>
        <v>44383</v>
      </c>
      <c r="I705" s="153">
        <f>_xll.qlInterestRateIndexValueDate(Index1M,$H705)</f>
        <v>44385</v>
      </c>
      <c r="J705" s="158">
        <f>IFERROR(_xll.qlIndexFixing(Index1M,$H705,TRUE,_xll.ohTrigger(RecalcTrigger,Trigger1M)),NA())</f>
        <v>1.7631553971830805E-2</v>
      </c>
      <c r="K705" s="44">
        <f>IFERROR(_xll.qlIndexFixing(Index3M,H705,TRUE,_xll.ohTrigger(RecalcTrigger,Trigger3M)),NA())</f>
        <v>1.8935876865026215E-2</v>
      </c>
      <c r="L705" s="44">
        <f>IFERROR(_xll.qlIndexFixing(Index6M,$H705,TRUE,_xll.ohTrigger(RecalcTrigger,Trigger6M)),NA())</f>
        <v>2.0338276970421395E-2</v>
      </c>
      <c r="M705" s="158">
        <f>IFERROR(_xll.qlIndexFixing(ONIndex1M,I705,TRUE,_xll.ohTrigger(RecalcTrigger,Trigger1M)),NA())</f>
        <v>1.7513891038793972E-2</v>
      </c>
      <c r="N705" s="44">
        <f>IFERROR(_xll.qlIndexFixing(ONIndex3M,I705,TRUE,_xll.ohTrigger(RecalcTrigger,Trigger3M)),NA())</f>
        <v>1.8522988488554049E-2</v>
      </c>
      <c r="O705" s="159">
        <f>IFERROR(_xll.qlIndexFixing(ONIndex6M,I705,TRUE,_xll.ohTrigger(RecalcTrigger,Trigger6M)),NA())</f>
        <v>1.9478146738807212E-2</v>
      </c>
    </row>
    <row r="706" spans="2:15" x14ac:dyDescent="0.2">
      <c r="B706" s="39" t="s">
        <v>42</v>
      </c>
      <c r="D706" s="42">
        <f>_xll.qlCalendarAdvance(Calendar,$D705,B706,"f",FALSE)</f>
        <v>44390</v>
      </c>
      <c r="E706" s="153">
        <f>_xll.qlInterestRateIndexValueDate(IndexON,D706)</f>
        <v>44391</v>
      </c>
      <c r="F706" s="168">
        <f>IFERROR(_xll.qlIndexFixing(IndexON,D706,TRUE,_xll.ohTrigger(RecalcTrigger,TriggerON)),NA())</f>
        <v>1.7438469065647055E-2</v>
      </c>
      <c r="H706" s="42">
        <f>_xll.qlCalendarAdvance(Calendar,$H705,B706,"f",FALSE)</f>
        <v>44390</v>
      </c>
      <c r="I706" s="153">
        <f>_xll.qlInterestRateIndexValueDate(Index1M,$H706)</f>
        <v>44392</v>
      </c>
      <c r="J706" s="158">
        <f>IFERROR(_xll.qlIndexFixing(Index1M,$H706,TRUE,_xll.ohTrigger(RecalcTrigger,Trigger1M)),NA())</f>
        <v>1.7694759468637189E-2</v>
      </c>
      <c r="K706" s="44">
        <f>IFERROR(_xll.qlIndexFixing(Index3M,H706,TRUE,_xll.ohTrigger(RecalcTrigger,Trigger3M)),NA())</f>
        <v>1.8997128209778946E-2</v>
      </c>
      <c r="L706" s="44">
        <f>IFERROR(_xll.qlIndexFixing(Index6M,$H706,TRUE,_xll.ohTrigger(RecalcTrigger,Trigger6M)),NA())</f>
        <v>2.0396565549866234E-2</v>
      </c>
      <c r="M706" s="158">
        <f>IFERROR(_xll.qlIndexFixing(ONIndex1M,I706,TRUE,_xll.ohTrigger(RecalcTrigger,Trigger1M)),NA())</f>
        <v>1.7577773386925344E-2</v>
      </c>
      <c r="N706" s="44">
        <f>IFERROR(_xll.qlIndexFixing(ONIndex3M,I706,TRUE,_xll.ohTrigger(RecalcTrigger,Trigger3M)),NA())</f>
        <v>1.8586753288953872E-2</v>
      </c>
      <c r="O706" s="159">
        <f>IFERROR(_xll.qlIndexFixing(ONIndex6M,I706,TRUE,_xll.ohTrigger(RecalcTrigger,Trigger6M)),NA())</f>
        <v>1.9541717667168612E-2</v>
      </c>
    </row>
    <row r="707" spans="2:15" x14ac:dyDescent="0.2">
      <c r="B707" s="39" t="s">
        <v>42</v>
      </c>
      <c r="D707" s="42">
        <f>_xll.qlCalendarAdvance(Calendar,$D706,B707,"f",FALSE)</f>
        <v>44397</v>
      </c>
      <c r="E707" s="153">
        <f>_xll.qlInterestRateIndexValueDate(IndexON,D707)</f>
        <v>44398</v>
      </c>
      <c r="F707" s="168">
        <f>IFERROR(_xll.qlIndexFixing(IndexON,D707,TRUE,_xll.ohTrigger(RecalcTrigger,TriggerON)),NA())</f>
        <v>1.7502727319325118E-2</v>
      </c>
      <c r="H707" s="42">
        <f>_xll.qlCalendarAdvance(Calendar,$H706,B707,"f",FALSE)</f>
        <v>44397</v>
      </c>
      <c r="I707" s="153">
        <f>_xll.qlInterestRateIndexValueDate(Index1M,$H707)</f>
        <v>44399</v>
      </c>
      <c r="J707" s="158">
        <f>IFERROR(_xll.qlIndexFixing(Index1M,$H707,TRUE,_xll.ohTrigger(RecalcTrigger,Trigger1M)),NA())</f>
        <v>1.7757494166044108E-2</v>
      </c>
      <c r="K707" s="44">
        <f>IFERROR(_xll.qlIndexFixing(Index3M,H707,TRUE,_xll.ohTrigger(RecalcTrigger,Trigger3M)),NA())</f>
        <v>1.9057904966347277E-2</v>
      </c>
      <c r="L707" s="44">
        <f>IFERROR(_xll.qlIndexFixing(Index6M,$H707,TRUE,_xll.ohTrigger(RecalcTrigger,Trigger6M)),NA())</f>
        <v>2.0454433961582509E-2</v>
      </c>
      <c r="M707" s="158">
        <f>IFERROR(_xll.qlIndexFixing(ONIndex1M,I707,TRUE,_xll.ohTrigger(RecalcTrigger,Trigger1M)),NA())</f>
        <v>1.764118531199621E-2</v>
      </c>
      <c r="N707" s="44">
        <f>IFERROR(_xll.qlIndexFixing(ONIndex3M,I707,TRUE,_xll.ohTrigger(RecalcTrigger,Trigger3M)),NA())</f>
        <v>1.8650044838635083E-2</v>
      </c>
      <c r="O707" s="159">
        <f>IFERROR(_xll.qlIndexFixing(ONIndex6M,I707,TRUE,_xll.ohTrigger(RecalcTrigger,Trigger6M)),NA())</f>
        <v>1.9604808840014698E-2</v>
      </c>
    </row>
    <row r="708" spans="2:15" x14ac:dyDescent="0.2">
      <c r="B708" s="39" t="s">
        <v>42</v>
      </c>
      <c r="D708" s="42">
        <f>_xll.qlCalendarAdvance(Calendar,$D707,B708,"f",FALSE)</f>
        <v>44404</v>
      </c>
      <c r="E708" s="153">
        <f>_xll.qlInterestRateIndexValueDate(IndexON,D708)</f>
        <v>44405</v>
      </c>
      <c r="F708" s="168">
        <f>IFERROR(_xll.qlIndexFixing(IndexON,D708,TRUE,_xll.ohTrigger(RecalcTrigger,TriggerON)),NA())</f>
        <v>1.7566409147455886E-2</v>
      </c>
      <c r="H708" s="42">
        <f>_xll.qlCalendarAdvance(Calendar,$H707,B708,"f",FALSE)</f>
        <v>44404</v>
      </c>
      <c r="I708" s="153">
        <f>_xll.qlInterestRateIndexValueDate(Index1M,$H708)</f>
        <v>44406</v>
      </c>
      <c r="J708" s="158">
        <f>IFERROR(_xll.qlIndexFixing(Index1M,$H708,TRUE,_xll.ohTrigger(RecalcTrigger,Trigger1M)),NA())</f>
        <v>1.7819758056195345E-2</v>
      </c>
      <c r="K708" s="44">
        <f>IFERROR(_xll.qlIndexFixing(Index3M,H708,TRUE,_xll.ohTrigger(RecalcTrigger,Trigger3M)),NA())</f>
        <v>1.9118207112695785E-2</v>
      </c>
      <c r="L708" s="44">
        <f>IFERROR(_xll.qlIndexFixing(Index6M,$H708,TRUE,_xll.ohTrigger(RecalcTrigger,Trigger6M)),NA())</f>
        <v>2.0511891537408317E-2</v>
      </c>
      <c r="M708" s="158">
        <f>IFERROR(_xll.qlIndexFixing(ONIndex1M,I708,TRUE,_xll.ohTrigger(RecalcTrigger,Trigger1M)),NA())</f>
        <v>1.7704126813606891E-2</v>
      </c>
      <c r="N708" s="44">
        <f>IFERROR(_xll.qlIndexFixing(ONIndex3M,I708,TRUE,_xll.ohTrigger(RecalcTrigger,Trigger3M)),NA())</f>
        <v>1.8712863137357871E-2</v>
      </c>
      <c r="O708" s="159">
        <f>IFERROR(_xll.qlIndexFixing(ONIndex6M,I708,TRUE,_xll.ohTrigger(RecalcTrigger,Trigger6M)),NA())</f>
        <v>1.9667420256865853E-2</v>
      </c>
    </row>
    <row r="709" spans="2:15" x14ac:dyDescent="0.2">
      <c r="B709" s="39" t="s">
        <v>42</v>
      </c>
      <c r="D709" s="42">
        <f>_xll.qlCalendarAdvance(Calendar,$D708,B709,"f",FALSE)</f>
        <v>44411</v>
      </c>
      <c r="E709" s="153">
        <f>_xll.qlInterestRateIndexValueDate(IndexON,D709)</f>
        <v>44412</v>
      </c>
      <c r="F709" s="168">
        <f>IFERROR(_xll.qlIndexFixing(IndexON,D709,TRUE,_xll.ohTrigger(RecalcTrigger,TriggerON)),NA())</f>
        <v>1.7629514549559744E-2</v>
      </c>
      <c r="H709" s="42">
        <f>_xll.qlCalendarAdvance(Calendar,$H708,B709,"f",FALSE)</f>
        <v>44411</v>
      </c>
      <c r="I709" s="153">
        <f>_xll.qlInterestRateIndexValueDate(Index1M,$H709)</f>
        <v>44413</v>
      </c>
      <c r="J709" s="158">
        <f>IFERROR(_xll.qlIndexFixing(Index1M,$H709,TRUE,_xll.ohTrigger(RecalcTrigger,Trigger1M)),NA())</f>
        <v>1.7881551131269657E-2</v>
      </c>
      <c r="K709" s="44">
        <f>IFERROR(_xll.qlIndexFixing(Index3M,H709,TRUE,_xll.ohTrigger(RecalcTrigger,Trigger3M)),NA())</f>
        <v>1.9178034626961091E-2</v>
      </c>
      <c r="L709" s="44">
        <f>IFERROR(_xll.qlIndexFixing(Index6M,$H709,TRUE,_xll.ohTrigger(RecalcTrigger,Trigger6M)),NA())</f>
        <v>2.0568947610544102E-2</v>
      </c>
      <c r="M709" s="158">
        <f>IFERROR(_xll.qlIndexFixing(ONIndex1M,I709,TRUE,_xll.ohTrigger(RecalcTrigger,Trigger1M)),NA())</f>
        <v>1.7766597891677449E-2</v>
      </c>
      <c r="N709" s="44">
        <f>IFERROR(_xll.qlIndexFixing(ONIndex3M,I709,TRUE,_xll.ohTrigger(RecalcTrigger,Trigger3M)),NA())</f>
        <v>1.877520818488243E-2</v>
      </c>
      <c r="O709" s="159">
        <f>IFERROR(_xll.qlIndexFixing(ONIndex6M,I709,TRUE,_xll.ohTrigger(RecalcTrigger,Trigger6M)),NA())</f>
        <v>1.9729551917642141E-2</v>
      </c>
    </row>
    <row r="710" spans="2:15" x14ac:dyDescent="0.2">
      <c r="B710" s="39" t="s">
        <v>42</v>
      </c>
      <c r="D710" s="42">
        <f>_xll.qlCalendarAdvance(Calendar,$D709,B710,"f",FALSE)</f>
        <v>44418</v>
      </c>
      <c r="E710" s="153">
        <f>_xll.qlInterestRateIndexValueDate(IndexON,D710)</f>
        <v>44419</v>
      </c>
      <c r="F710" s="168">
        <f>IFERROR(_xll.qlIndexFixing(IndexON,D710,TRUE,_xll.ohTrigger(RecalcTrigger,TriggerON)),NA())</f>
        <v>1.7692043525556755E-2</v>
      </c>
      <c r="H710" s="42">
        <f>_xll.qlCalendarAdvance(Calendar,$H709,B710,"f",FALSE)</f>
        <v>44418</v>
      </c>
      <c r="I710" s="153">
        <f>_xll.qlInterestRateIndexValueDate(Index1M,$H710)</f>
        <v>44420</v>
      </c>
      <c r="J710" s="158">
        <f>IFERROR(_xll.qlIndexFixing(Index1M,$H710,TRUE,_xll.ohTrigger(RecalcTrigger,Trigger1M)),NA())</f>
        <v>1.7942873383525737E-2</v>
      </c>
      <c r="K710" s="44">
        <f>IFERROR(_xll.qlIndexFixing(Index3M,H710,TRUE,_xll.ohTrigger(RecalcTrigger,Trigger3M)),NA())</f>
        <v>1.9237387487449246E-2</v>
      </c>
      <c r="L710" s="44">
        <f>IFERROR(_xll.qlIndexFixing(Index6M,$H710,TRUE,_xll.ohTrigger(RecalcTrigger,Trigger6M)),NA())</f>
        <v>2.0625611515535047E-2</v>
      </c>
      <c r="M710" s="158">
        <f>IFERROR(_xll.qlIndexFixing(ONIndex1M,I710,TRUE,_xll.ohTrigger(RecalcTrigger,Trigger1M)),NA())</f>
        <v>1.7828598545888141E-2</v>
      </c>
      <c r="N710" s="44">
        <f>IFERROR(_xll.qlIndexFixing(ONIndex3M,I710,TRUE,_xll.ohTrigger(RecalcTrigger,Trigger3M)),NA())</f>
        <v>1.8837079980968952E-2</v>
      </c>
      <c r="O710" s="159">
        <f>IFERROR(_xll.qlIndexFixing(ONIndex6M,I710,TRUE,_xll.ohTrigger(RecalcTrigger,Trigger6M)),NA())</f>
        <v>1.9791203822023817E-2</v>
      </c>
    </row>
    <row r="711" spans="2:15" x14ac:dyDescent="0.2">
      <c r="B711" s="39" t="s">
        <v>42</v>
      </c>
      <c r="D711" s="42">
        <f>_xll.qlCalendarAdvance(Calendar,$D710,B711,"f",FALSE)</f>
        <v>44425</v>
      </c>
      <c r="E711" s="153">
        <f>_xll.qlInterestRateIndexValueDate(IndexON,D711)</f>
        <v>44426</v>
      </c>
      <c r="F711" s="168">
        <f>IFERROR(_xll.qlIndexFixing(IndexON,D711,TRUE,_xll.ohTrigger(RecalcTrigger,TriggerON)),NA())</f>
        <v>1.7753996074887368E-2</v>
      </c>
      <c r="H711" s="42">
        <f>_xll.qlCalendarAdvance(Calendar,$H710,B711,"f",FALSE)</f>
        <v>44425</v>
      </c>
      <c r="I711" s="153">
        <f>_xll.qlInterestRateIndexValueDate(Index1M,$H711)</f>
        <v>44427</v>
      </c>
      <c r="J711" s="158">
        <f>IFERROR(_xll.qlIndexFixing(Index1M,$H711,TRUE,_xll.ohTrigger(RecalcTrigger,Trigger1M)),NA())</f>
        <v>1.8003724805269739E-2</v>
      </c>
      <c r="K711" s="44">
        <f>IFERROR(_xll.qlIndexFixing(Index3M,H711,TRUE,_xll.ohTrigger(RecalcTrigger,Trigger3M)),NA())</f>
        <v>1.9296265672639201E-2</v>
      </c>
      <c r="L711" s="44">
        <f>IFERROR(_xll.qlIndexFixing(Index6M,$H711,TRUE,_xll.ohTrigger(RecalcTrigger,Trigger6M)),NA())</f>
        <v>2.0681892588252152E-2</v>
      </c>
      <c r="M711" s="158">
        <f>IFERROR(_xll.qlIndexFixing(ONIndex1M,I711,TRUE,_xll.ohTrigger(RecalcTrigger,Trigger1M)),NA())</f>
        <v>1.7890128775919223E-2</v>
      </c>
      <c r="N711" s="44">
        <f>IFERROR(_xll.qlIndexFixing(ONIndex3M,I711,TRUE,_xll.ohTrigger(RecalcTrigger,Trigger3M)),NA())</f>
        <v>1.8898478525377627E-2</v>
      </c>
      <c r="O711" s="159">
        <f>IFERROR(_xll.qlIndexFixing(ONIndex6M,I711,TRUE,_xll.ohTrigger(RecalcTrigger,Trigger6M)),NA())</f>
        <v>1.9852375969691138E-2</v>
      </c>
    </row>
    <row r="712" spans="2:15" x14ac:dyDescent="0.2">
      <c r="B712" s="39" t="s">
        <v>42</v>
      </c>
      <c r="D712" s="42">
        <f>_xll.qlCalendarAdvance(Calendar,$D711,B712,"f",FALSE)</f>
        <v>44432</v>
      </c>
      <c r="E712" s="153">
        <f>_xll.qlInterestRateIndexValueDate(IndexON,D712)</f>
        <v>44433</v>
      </c>
      <c r="F712" s="168">
        <f>IFERROR(_xll.qlIndexFixing(IndexON,D712,TRUE,_xll.ohTrigger(RecalcTrigger,TriggerON)),NA())</f>
        <v>1.7815372197471646E-2</v>
      </c>
      <c r="H712" s="42">
        <f>_xll.qlCalendarAdvance(Calendar,$H711,B712,"f",FALSE)</f>
        <v>44432</v>
      </c>
      <c r="I712" s="153">
        <f>_xll.qlInterestRateIndexValueDate(Index1M,$H712)</f>
        <v>44434</v>
      </c>
      <c r="J712" s="158">
        <f>IFERROR(_xll.qlIndexFixing(Index1M,$H712,TRUE,_xll.ohTrigger(RecalcTrigger,Trigger1M)),NA())</f>
        <v>1.8064105388870266E-2</v>
      </c>
      <c r="K712" s="44">
        <f>IFERROR(_xll.qlIndexFixing(Index3M,H712,TRUE,_xll.ohTrigger(RecalcTrigger,Trigger3M)),NA())</f>
        <v>1.9354669161183689E-2</v>
      </c>
      <c r="L712" s="44">
        <f>IFERROR(_xll.qlIndexFixing(Index6M,$H712,TRUE,_xll.ohTrigger(RecalcTrigger,Trigger6M)),NA())</f>
        <v>2.0737800165872476E-2</v>
      </c>
      <c r="M712" s="158">
        <f>IFERROR(_xll.qlIndexFixing(ONIndex1M,I712,TRUE,_xll.ohTrigger(RecalcTrigger,Trigger1M)),NA())</f>
        <v>1.7951188581530886E-2</v>
      </c>
      <c r="N712" s="44">
        <f>IFERROR(_xll.qlIndexFixing(ONIndex3M,I712,TRUE,_xll.ohTrigger(RecalcTrigger,Trigger3M)),NA())</f>
        <v>1.8959403817868647E-2</v>
      </c>
      <c r="O712" s="159">
        <f>IFERROR(_xll.qlIndexFixing(ONIndex6M,I712,TRUE,_xll.ohTrigger(RecalcTrigger,Trigger6M)),NA())</f>
        <v>1.9913068360564168E-2</v>
      </c>
    </row>
    <row r="713" spans="2:15" x14ac:dyDescent="0.2">
      <c r="B713" s="39" t="s">
        <v>42</v>
      </c>
      <c r="D713" s="42">
        <f>_xll.qlCalendarAdvance(Calendar,$D712,B713,"f",FALSE)</f>
        <v>44439</v>
      </c>
      <c r="E713" s="153">
        <f>_xll.qlInterestRateIndexValueDate(IndexON,D713)</f>
        <v>44440</v>
      </c>
      <c r="F713" s="168">
        <f>IFERROR(_xll.qlIndexFixing(IndexON,D713,TRUE,_xll.ohTrigger(RecalcTrigger,TriggerON)),NA())</f>
        <v>1.7876171892909909E-2</v>
      </c>
      <c r="H713" s="42">
        <f>_xll.qlCalendarAdvance(Calendar,$H712,B713,"f",FALSE)</f>
        <v>44439</v>
      </c>
      <c r="I713" s="153">
        <f>_xll.qlInterestRateIndexValueDate(Index1M,$H713)</f>
        <v>44441</v>
      </c>
      <c r="J713" s="158">
        <f>IFERROR(_xll.qlIndexFixing(Index1M,$H713,TRUE,_xll.ohTrigger(RecalcTrigger,Trigger1M)),NA())</f>
        <v>1.8124015126758375E-2</v>
      </c>
      <c r="K713" s="44">
        <f>IFERROR(_xll.qlIndexFixing(Index3M,H713,TRUE,_xll.ohTrigger(RecalcTrigger,Trigger3M)),NA())</f>
        <v>1.9408027611110081E-2</v>
      </c>
      <c r="L713" s="44">
        <f>IFERROR(_xll.qlIndexFixing(Index6M,$H713,TRUE,_xll.ohTrigger(RecalcTrigger,Trigger6M)),NA())</f>
        <v>2.0771122614243798E-2</v>
      </c>
      <c r="M713" s="158">
        <f>IFERROR(_xll.qlIndexFixing(ONIndex1M,I713,TRUE,_xll.ohTrigger(RecalcTrigger,Trigger1M)),NA())</f>
        <v>1.8011777962643194E-2</v>
      </c>
      <c r="N713" s="44">
        <f>IFERROR(_xll.qlIndexFixing(ONIndex3M,I713,TRUE,_xll.ohTrigger(RecalcTrigger,Trigger3M)),NA())</f>
        <v>1.901985585812227E-2</v>
      </c>
      <c r="O713" s="159">
        <f>IFERROR(_xll.qlIndexFixing(ONIndex6M,I713,TRUE,_xll.ohTrigger(RecalcTrigger,Trigger6M)),NA())</f>
        <v>1.9973280994243225E-2</v>
      </c>
    </row>
    <row r="714" spans="2:15" x14ac:dyDescent="0.2">
      <c r="B714" s="39" t="s">
        <v>42</v>
      </c>
      <c r="D714" s="42">
        <f>_xll.qlCalendarAdvance(Calendar,$D713,B714,"f",FALSE)</f>
        <v>44446</v>
      </c>
      <c r="E714" s="153">
        <f>_xll.qlInterestRateIndexValueDate(IndexON,D714)</f>
        <v>44447</v>
      </c>
      <c r="F714" s="168">
        <f>IFERROR(_xll.qlIndexFixing(IndexON,D714,TRUE,_xll.ohTrigger(RecalcTrigger,TriggerON)),NA())</f>
        <v>1.7936395160962348E-2</v>
      </c>
      <c r="H714" s="42">
        <f>_xll.qlCalendarAdvance(Calendar,$H713,B714,"f",FALSE)</f>
        <v>44446</v>
      </c>
      <c r="I714" s="153">
        <f>_xll.qlInterestRateIndexValueDate(Index1M,$H714)</f>
        <v>44448</v>
      </c>
      <c r="J714" s="158">
        <f>IFERROR(_xll.qlIndexFixing(Index1M,$H714,TRUE,_xll.ohTrigger(RecalcTrigger,Trigger1M)),NA())</f>
        <v>1.8183454011415079E-2</v>
      </c>
      <c r="K714" s="44">
        <f>IFERROR(_xll.qlIndexFixing(Index3M,H714,TRUE,_xll.ohTrigger(RecalcTrigger,Trigger3M)),NA())</f>
        <v>1.9465517030031267E-2</v>
      </c>
      <c r="L714" s="44">
        <f>IFERROR(_xll.qlIndexFixing(Index6M,$H714,TRUE,_xll.ohTrigger(RecalcTrigger,Trigger6M)),NA())</f>
        <v>2.0826398816582253E-2</v>
      </c>
      <c r="M714" s="158">
        <f>IFERROR(_xll.qlIndexFixing(ONIndex1M,I714,TRUE,_xll.ohTrigger(RecalcTrigger,Trigger1M)),NA())</f>
        <v>1.8071896918936403E-2</v>
      </c>
      <c r="N714" s="44">
        <f>IFERROR(_xll.qlIndexFixing(ONIndex3M,I714,TRUE,_xll.ohTrigger(RecalcTrigger,Trigger3M)),NA())</f>
        <v>1.9079834646058558E-2</v>
      </c>
      <c r="O714" s="159">
        <f>IFERROR(_xll.qlIndexFixing(ONIndex6M,I714,TRUE,_xll.ohTrigger(RecalcTrigger,Trigger6M)),NA())</f>
        <v>2.0033013870568439E-2</v>
      </c>
    </row>
    <row r="715" spans="2:15" x14ac:dyDescent="0.2">
      <c r="B715" s="39" t="s">
        <v>42</v>
      </c>
      <c r="D715" s="42">
        <f>_xll.qlCalendarAdvance(Calendar,$D714,B715,"f",FALSE)</f>
        <v>44453</v>
      </c>
      <c r="E715" s="153">
        <f>_xll.qlInterestRateIndexValueDate(IndexON,D715)</f>
        <v>44454</v>
      </c>
      <c r="F715" s="168">
        <f>IFERROR(_xll.qlIndexFixing(IndexON,D715,TRUE,_xll.ohTrigger(RecalcTrigger,TriggerON)),NA())</f>
        <v>1.799604200130922E-2</v>
      </c>
      <c r="H715" s="42">
        <f>_xll.qlCalendarAdvance(Calendar,$H714,B715,"f",FALSE)</f>
        <v>44453</v>
      </c>
      <c r="I715" s="153">
        <f>_xll.qlInterestRateIndexValueDate(Index1M,$H715)</f>
        <v>44455</v>
      </c>
      <c r="J715" s="158">
        <f>IFERROR(_xll.qlIndexFixing(Index1M,$H715,TRUE,_xll.ohTrigger(RecalcTrigger,Trigger1M)),NA())</f>
        <v>1.8242422035388839E-2</v>
      </c>
      <c r="K715" s="44">
        <f>IFERROR(_xll.qlIndexFixing(Index3M,H715,TRUE,_xll.ohTrigger(RecalcTrigger,Trigger3M)),NA())</f>
        <v>1.9522552749107289E-2</v>
      </c>
      <c r="L715" s="44">
        <f>IFERROR(_xll.qlIndexFixing(Index6M,$H715,TRUE,_xll.ohTrigger(RecalcTrigger,Trigger6M)),NA())</f>
        <v>2.0881326541364504E-2</v>
      </c>
      <c r="M715" s="158">
        <f>IFERROR(_xll.qlIndexFixing(ONIndex1M,I715,TRUE,_xll.ohTrigger(RecalcTrigger,Trigger1M)),NA())</f>
        <v>1.8131545450090769E-2</v>
      </c>
      <c r="N715" s="44">
        <f>IFERROR(_xll.qlIndexFixing(ONIndex3M,I715,TRUE,_xll.ohTrigger(RecalcTrigger,Trigger3M)),NA())</f>
        <v>1.9139340181277831E-2</v>
      </c>
      <c r="O715" s="159">
        <f>IFERROR(_xll.qlIndexFixing(ONIndex6M,I715,TRUE,_xll.ohTrigger(RecalcTrigger,Trigger6M)),NA())</f>
        <v>2.0092266989379937E-2</v>
      </c>
    </row>
    <row r="716" spans="2:15" x14ac:dyDescent="0.2">
      <c r="B716" s="39" t="s">
        <v>42</v>
      </c>
      <c r="D716" s="42">
        <f>_xll.qlCalendarAdvance(Calendar,$D715,B716,"f",FALSE)</f>
        <v>44460</v>
      </c>
      <c r="E716" s="153">
        <f>_xll.qlInterestRateIndexValueDate(IndexON,D716)</f>
        <v>44461</v>
      </c>
      <c r="F716" s="168">
        <f>IFERROR(_xll.qlIndexFixing(IndexON,D716,TRUE,_xll.ohTrigger(RecalcTrigger,TriggerON)),NA())</f>
        <v>1.8055112413630781E-2</v>
      </c>
      <c r="H716" s="42">
        <f>_xll.qlCalendarAdvance(Calendar,$H715,B716,"f",FALSE)</f>
        <v>44460</v>
      </c>
      <c r="I716" s="153">
        <f>_xll.qlInterestRateIndexValueDate(Index1M,$H716)</f>
        <v>44462</v>
      </c>
      <c r="J716" s="158">
        <f>IFERROR(_xll.qlIndexFixing(Index1M,$H716,TRUE,_xll.ohTrigger(RecalcTrigger,Trigger1M)),NA())</f>
        <v>1.8300919191283072E-2</v>
      </c>
      <c r="K716" s="44">
        <f>IFERROR(_xll.qlIndexFixing(Index3M,H716,TRUE,_xll.ohTrigger(RecalcTrigger,Trigger3M)),NA())</f>
        <v>1.95791531605033E-2</v>
      </c>
      <c r="L716" s="44">
        <f>IFERROR(_xll.qlIndexFixing(Index6M,$H716,TRUE,_xll.ohTrigger(RecalcTrigger,Trigger6M)),NA())</f>
        <v>2.0935915387305305E-2</v>
      </c>
      <c r="M716" s="158">
        <f>IFERROR(_xll.qlIndexFixing(ONIndex1M,I716,TRUE,_xll.ohTrigger(RecalcTrigger,Trigger1M)),NA())</f>
        <v>1.8190723556026356E-2</v>
      </c>
      <c r="N716" s="44">
        <f>IFERROR(_xll.qlIndexFixing(ONIndex3M,I716,TRUE,_xll.ohTrigger(RecalcTrigger,Trigger3M)),NA())</f>
        <v>1.9198372463620217E-2</v>
      </c>
      <c r="O716" s="159">
        <f>IFERROR(_xll.qlIndexFixing(ONIndex6M,I716,TRUE,_xll.ohTrigger(RecalcTrigger,Trigger6M)),NA())</f>
        <v>2.0151040350278038E-2</v>
      </c>
    </row>
    <row r="717" spans="2:15" x14ac:dyDescent="0.2">
      <c r="B717" s="39" t="s">
        <v>42</v>
      </c>
      <c r="D717" s="42">
        <f>_xll.qlCalendarAdvance(Calendar,$D716,B717,"f",FALSE)</f>
        <v>44467</v>
      </c>
      <c r="E717" s="153">
        <f>_xll.qlInterestRateIndexValueDate(IndexON,D717)</f>
        <v>44468</v>
      </c>
      <c r="F717" s="168">
        <f>IFERROR(_xll.qlIndexFixing(IndexON,D717,TRUE,_xll.ohTrigger(RecalcTrigger,TriggerON)),NA())</f>
        <v>1.8113606397767157E-2</v>
      </c>
      <c r="H717" s="42">
        <f>_xll.qlCalendarAdvance(Calendar,$H716,B717,"f",FALSE)</f>
        <v>44467</v>
      </c>
      <c r="I717" s="153">
        <f>_xll.qlInterestRateIndexValueDate(Index1M,$H717)</f>
        <v>44469</v>
      </c>
      <c r="J717" s="158">
        <f>IFERROR(_xll.qlIndexFixing(Index1M,$H717,TRUE,_xll.ohTrigger(RecalcTrigger,Trigger1M)),NA())</f>
        <v>1.8345222569258954E-2</v>
      </c>
      <c r="K717" s="44">
        <f>IFERROR(_xll.qlIndexFixing(Index3M,H717,TRUE,_xll.ohTrigger(RecalcTrigger,Trigger3M)),NA())</f>
        <v>1.963533665757998E-2</v>
      </c>
      <c r="L717" s="44">
        <f>IFERROR(_xll.qlIndexFixing(Index6M,$H717,TRUE,_xll.ohTrigger(RecalcTrigger,Trigger6M)),NA())</f>
        <v>2.0994554872203097E-2</v>
      </c>
      <c r="M717" s="158">
        <f>IFERROR(_xll.qlIndexFixing(ONIndex1M,I717,TRUE,_xll.ohTrigger(RecalcTrigger,Trigger1M)),NA())</f>
        <v>1.8249431236343483E-2</v>
      </c>
      <c r="N717" s="44">
        <f>IFERROR(_xll.qlIndexFixing(ONIndex3M,I717,TRUE,_xll.ohTrigger(RecalcTrigger,Trigger3M)),NA())</f>
        <v>1.9256931492925844E-2</v>
      </c>
      <c r="O717" s="159">
        <f>IFERROR(_xll.qlIndexFixing(ONIndex6M,I717,TRUE,_xll.ohTrigger(RecalcTrigger,Trigger6M)),NA())</f>
        <v>2.0209333953022934E-2</v>
      </c>
    </row>
    <row r="718" spans="2:15" x14ac:dyDescent="0.2">
      <c r="B718" s="39" t="s">
        <v>42</v>
      </c>
      <c r="D718" s="42">
        <f>_xll.qlCalendarAdvance(Calendar,$D717,B718,"f",FALSE)</f>
        <v>44474</v>
      </c>
      <c r="E718" s="153">
        <f>_xll.qlInterestRateIndexValueDate(IndexON,D718)</f>
        <v>44475</v>
      </c>
      <c r="F718" s="168">
        <f>IFERROR(_xll.qlIndexFixing(IndexON,D718,TRUE,_xll.ohTrigger(RecalcTrigger,TriggerON)),NA())</f>
        <v>1.8171523953238733E-2</v>
      </c>
      <c r="H718" s="42">
        <f>_xll.qlCalendarAdvance(Calendar,$H717,B718,"f",FALSE)</f>
        <v>44474</v>
      </c>
      <c r="I718" s="153">
        <f>_xll.qlInterestRateIndexValueDate(Index1M,$H718)</f>
        <v>44476</v>
      </c>
      <c r="J718" s="158">
        <f>IFERROR(_xll.qlIndexFixing(Index1M,$H718,TRUE,_xll.ohTrigger(RecalcTrigger,Trigger1M)),NA())</f>
        <v>1.8416500869551378E-2</v>
      </c>
      <c r="K718" s="44">
        <f>IFERROR(_xll.qlIndexFixing(Index3M,H718,TRUE,_xll.ohTrigger(RecalcTrigger,Trigger3M)),NA())</f>
        <v>1.9695568563472304E-2</v>
      </c>
      <c r="L718" s="44">
        <f>IFERROR(_xll.qlIndexFixing(Index6M,$H718,TRUE,_xll.ohTrigger(RecalcTrigger,Trigger6M)),NA())</f>
        <v>2.1048479297537795E-2</v>
      </c>
      <c r="M718" s="158">
        <f>IFERROR(_xll.qlIndexFixing(ONIndex1M,I718,TRUE,_xll.ohTrigger(RecalcTrigger,Trigger1M)),NA())</f>
        <v>1.8307668490882278E-2</v>
      </c>
      <c r="N718" s="44">
        <f>IFERROR(_xll.qlIndexFixing(ONIndex3M,I718,TRUE,_xll.ohTrigger(RecalcTrigger,Trigger3M)),NA())</f>
        <v>1.9315017268874968E-2</v>
      </c>
      <c r="O718" s="159">
        <f>IFERROR(_xll.qlIndexFixing(ONIndex6M,I718,TRUE,_xll.ohTrigger(RecalcTrigger,Trigger6M)),NA())</f>
        <v>2.026714779753469E-2</v>
      </c>
    </row>
    <row r="719" spans="2:15" x14ac:dyDescent="0.2">
      <c r="B719" s="39" t="s">
        <v>42</v>
      </c>
      <c r="D719" s="42">
        <f>_xll.qlCalendarAdvance(Calendar,$D718,B719,"f",FALSE)</f>
        <v>44481</v>
      </c>
      <c r="E719" s="153">
        <f>_xll.qlInterestRateIndexValueDate(IndexON,D719)</f>
        <v>44482</v>
      </c>
      <c r="F719" s="168">
        <f>IFERROR(_xll.qlIndexFixing(IndexON,D719,TRUE,_xll.ohTrigger(RecalcTrigger,TriggerON)),NA())</f>
        <v>1.8228865079965573E-2</v>
      </c>
      <c r="H719" s="42">
        <f>_xll.qlCalendarAdvance(Calendar,$H718,B719,"f",FALSE)</f>
        <v>44481</v>
      </c>
      <c r="I719" s="153">
        <f>_xll.qlInterestRateIndexValueDate(Index1M,$H719)</f>
        <v>44483</v>
      </c>
      <c r="J719" s="158">
        <f>IFERROR(_xll.qlIndexFixing(Index1M,$H719,TRUE,_xll.ohTrigger(RecalcTrigger,Trigger1M)),NA())</f>
        <v>1.8473585377424551E-2</v>
      </c>
      <c r="K719" s="44">
        <f>IFERROR(_xll.qlIndexFixing(Index3M,H719,TRUE,_xll.ohTrigger(RecalcTrigger,Trigger3M)),NA())</f>
        <v>1.9750954198977148E-2</v>
      </c>
      <c r="L719" s="44">
        <f>IFERROR(_xll.qlIndexFixing(Index6M,$H719,TRUE,_xll.ohTrigger(RecalcTrigger,Trigger6M)),NA())</f>
        <v>2.1102094051451241E-2</v>
      </c>
      <c r="M719" s="158">
        <f>IFERROR(_xll.qlIndexFixing(ONIndex1M,I719,TRUE,_xll.ohTrigger(RecalcTrigger,Trigger1M)),NA())</f>
        <v>1.836543531948287E-2</v>
      </c>
      <c r="N719" s="44">
        <f>IFERROR(_xll.qlIndexFixing(ONIndex3M,I719,TRUE,_xll.ohTrigger(RecalcTrigger,Trigger3M)),NA())</f>
        <v>1.937262979122778E-2</v>
      </c>
      <c r="O719" s="159">
        <f>IFERROR(_xll.qlIndexFixing(ONIndex6M,I719,TRUE,_xll.ohTrigger(RecalcTrigger,Trigger6M)),NA())</f>
        <v>2.0324481883573497E-2</v>
      </c>
    </row>
    <row r="720" spans="2:15" x14ac:dyDescent="0.2">
      <c r="B720" s="39" t="s">
        <v>42</v>
      </c>
      <c r="D720" s="42">
        <f>_xll.qlCalendarAdvance(Calendar,$D719,B720,"f",FALSE)</f>
        <v>44488</v>
      </c>
      <c r="E720" s="153">
        <f>_xll.qlInterestRateIndexValueDate(IndexON,D720)</f>
        <v>44489</v>
      </c>
      <c r="F720" s="168">
        <f>IFERROR(_xll.qlIndexFixing(IndexON,D720,TRUE,_xll.ohTrigger(RecalcTrigger,TriggerON)),NA())</f>
        <v>1.828562977746806E-2</v>
      </c>
      <c r="H720" s="42">
        <f>_xll.qlCalendarAdvance(Calendar,$H719,B720,"f",FALSE)</f>
        <v>44488</v>
      </c>
      <c r="I720" s="153">
        <f>_xll.qlInterestRateIndexValueDate(Index1M,$H720)</f>
        <v>44490</v>
      </c>
      <c r="J720" s="158">
        <f>IFERROR(_xll.qlIndexFixing(Index1M,$H720,TRUE,_xll.ohTrigger(RecalcTrigger,Trigger1M)),NA())</f>
        <v>1.8530198988228885E-2</v>
      </c>
      <c r="K720" s="44">
        <f>IFERROR(_xll.qlIndexFixing(Index3M,H720,TRUE,_xll.ohTrigger(RecalcTrigger,Trigger3M)),NA())</f>
        <v>1.9805979467338045E-2</v>
      </c>
      <c r="L720" s="44">
        <f>IFERROR(_xll.qlIndexFixing(Index6M,$H720,TRUE,_xll.ohTrigger(RecalcTrigger,Trigger6M)),NA())</f>
        <v>2.1155408685023361E-2</v>
      </c>
      <c r="M720" s="158">
        <f>IFERROR(_xll.qlIndexFixing(ONIndex1M,I720,TRUE,_xll.ohTrigger(RecalcTrigger,Trigger1M)),NA())</f>
        <v>1.8422731721825514E-2</v>
      </c>
      <c r="N720" s="44">
        <f>IFERROR(_xll.qlIndexFixing(ONIndex3M,I720,TRUE,_xll.ohTrigger(RecalcTrigger,Trigger3M)),NA())</f>
        <v>1.9429769059664537E-2</v>
      </c>
      <c r="O720" s="159">
        <f>IFERROR(_xll.qlIndexFixing(ONIndex6M,I720,TRUE,_xll.ohTrigger(RecalcTrigger,Trigger6M)),NA())</f>
        <v>2.0381336210739676E-2</v>
      </c>
    </row>
    <row r="721" spans="2:15" x14ac:dyDescent="0.2">
      <c r="B721" s="39" t="s">
        <v>42</v>
      </c>
      <c r="D721" s="42">
        <f>_xll.qlCalendarAdvance(Calendar,$D720,B721,"f",FALSE)</f>
        <v>44495</v>
      </c>
      <c r="E721" s="153">
        <f>_xll.qlInterestRateIndexValueDate(IndexON,D721)</f>
        <v>44496</v>
      </c>
      <c r="F721" s="168">
        <f>IFERROR(_xll.qlIndexFixing(IndexON,D721,TRUE,_xll.ohTrigger(RecalcTrigger,TriggerON)),NA())</f>
        <v>1.8341818045666258E-2</v>
      </c>
      <c r="H721" s="42">
        <f>_xll.qlCalendarAdvance(Calendar,$H720,B721,"f",FALSE)</f>
        <v>44495</v>
      </c>
      <c r="I721" s="153">
        <f>_xll.qlInterestRateIndexValueDate(Index1M,$H721)</f>
        <v>44497</v>
      </c>
      <c r="J721" s="158">
        <f>IFERROR(_xll.qlIndexFixing(Index1M,$H721,TRUE,_xll.ohTrigger(RecalcTrigger,Trigger1M)),NA())</f>
        <v>1.8586341694860065E-2</v>
      </c>
      <c r="K721" s="44">
        <f>IFERROR(_xll.qlIndexFixing(Index3M,H721,TRUE,_xll.ohTrigger(RecalcTrigger,Trigger3M)),NA())</f>
        <v>1.98606625672836E-2</v>
      </c>
      <c r="L721" s="44">
        <f>IFERROR(_xll.qlIndexFixing(Index6M,$H721,TRUE,_xll.ohTrigger(RecalcTrigger,Trigger6M)),NA())</f>
        <v>2.1208432750494912E-2</v>
      </c>
      <c r="M721" s="158">
        <f>IFERROR(_xll.qlIndexFixing(ONIndex1M,I721,TRUE,_xll.ohTrigger(RecalcTrigger,Trigger1M)),NA())</f>
        <v>1.8479557697750337E-2</v>
      </c>
      <c r="N721" s="44">
        <f>IFERROR(_xll.qlIndexFixing(ONIndex3M,I721,TRUE,_xll.ohTrigger(RecalcTrigger,Trigger3M)),NA())</f>
        <v>1.9486435074265174E-2</v>
      </c>
      <c r="O721" s="159">
        <f>IFERROR(_xll.qlIndexFixing(ONIndex6M,I721,TRUE,_xll.ohTrigger(RecalcTrigger,Trigger6M)),NA())</f>
        <v>2.0437710778953289E-2</v>
      </c>
    </row>
    <row r="722" spans="2:15" x14ac:dyDescent="0.2">
      <c r="B722" s="39" t="s">
        <v>42</v>
      </c>
      <c r="D722" s="42">
        <f>_xll.qlCalendarAdvance(Calendar,$D721,B722,"f",FALSE)</f>
        <v>44502</v>
      </c>
      <c r="E722" s="153">
        <f>_xll.qlInterestRateIndexValueDate(IndexON,D722)</f>
        <v>44503</v>
      </c>
      <c r="F722" s="168">
        <f>IFERROR(_xll.qlIndexFixing(IndexON,D722,TRUE,_xll.ohTrigger(RecalcTrigger,TriggerON)),NA())</f>
        <v>1.8397429884240424E-2</v>
      </c>
      <c r="H722" s="42">
        <f>_xll.qlCalendarAdvance(Calendar,$H721,B722,"f",FALSE)</f>
        <v>44502</v>
      </c>
      <c r="I722" s="153">
        <f>_xll.qlInterestRateIndexValueDate(Index1M,$H722)</f>
        <v>44504</v>
      </c>
      <c r="J722" s="158">
        <f>IFERROR(_xll.qlIndexFixing(Index1M,$H722,TRUE,_xll.ohTrigger(RecalcTrigger,Trigger1M)),NA())</f>
        <v>1.8642016648375004E-2</v>
      </c>
      <c r="K722" s="44">
        <f>IFERROR(_xll.qlIndexFixing(Index3M,H722,TRUE,_xll.ohTrigger(RecalcTrigger,Trigger3M)),NA())</f>
        <v>1.9915021698653709E-2</v>
      </c>
      <c r="L722" s="44">
        <f>IFERROR(_xll.qlIndexFixing(Index6M,$H722,TRUE,_xll.ohTrigger(RecalcTrigger,Trigger6M)),NA())</f>
        <v>2.125686968712279E-2</v>
      </c>
      <c r="M722" s="158">
        <f>IFERROR(_xll.qlIndexFixing(ONIndex1M,I722,TRUE,_xll.ohTrigger(RecalcTrigger,Trigger1M)),NA())</f>
        <v>1.8535913247017533E-2</v>
      </c>
      <c r="N722" s="44">
        <f>IFERROR(_xll.qlIndexFixing(ONIndex3M,I722,TRUE,_xll.ohTrigger(RecalcTrigger,Trigger3M)),NA())</f>
        <v>1.9542627834470139E-2</v>
      </c>
      <c r="O722" s="159">
        <f>IFERROR(_xll.qlIndexFixing(ONIndex6M,I722,TRUE,_xll.ohTrigger(RecalcTrigger,Trigger6M)),NA())</f>
        <v>2.0493605587894592E-2</v>
      </c>
    </row>
    <row r="723" spans="2:15" x14ac:dyDescent="0.2">
      <c r="B723" s="39" t="s">
        <v>42</v>
      </c>
      <c r="D723" s="42">
        <f>_xll.qlCalendarAdvance(Calendar,$D722,B723,"f",FALSE)</f>
        <v>44509</v>
      </c>
      <c r="E723" s="153">
        <f>_xll.qlInterestRateIndexValueDate(IndexON,D723)</f>
        <v>44510</v>
      </c>
      <c r="F723" s="168">
        <f>IFERROR(_xll.qlIndexFixing(IndexON,D723,TRUE,_xll.ohTrigger(RecalcTrigger,TriggerON)),NA())</f>
        <v>1.8452465292870812E-2</v>
      </c>
      <c r="H723" s="42">
        <f>_xll.qlCalendarAdvance(Calendar,$H722,B723,"f",FALSE)</f>
        <v>44509</v>
      </c>
      <c r="I723" s="153">
        <f>_xll.qlInterestRateIndexValueDate(Index1M,$H723)</f>
        <v>44511</v>
      </c>
      <c r="J723" s="158">
        <f>IFERROR(_xll.qlIndexFixing(Index1M,$H723,TRUE,_xll.ohTrigger(RecalcTrigger,Trigger1M)),NA())</f>
        <v>1.8697258025200392E-2</v>
      </c>
      <c r="K723" s="44">
        <f>IFERROR(_xll.qlIndexFixing(Index3M,H723,TRUE,_xll.ohTrigger(RecalcTrigger,Trigger3M)),NA())</f>
        <v>1.9969075062371749E-2</v>
      </c>
      <c r="L723" s="44">
        <f>IFERROR(_xll.qlIndexFixing(Index6M,$H723,TRUE,_xll.ohTrigger(RecalcTrigger,Trigger6M)),NA())</f>
        <v>2.1309355245761035E-2</v>
      </c>
      <c r="M723" s="158">
        <f>IFERROR(_xll.qlIndexFixing(ONIndex1M,I723,TRUE,_xll.ohTrigger(RecalcTrigger,Trigger1M)),NA())</f>
        <v>1.8591798369387291E-2</v>
      </c>
      <c r="N723" s="44">
        <f>IFERROR(_xll.qlIndexFixing(ONIndex3M,I723,TRUE,_xll.ohTrigger(RecalcTrigger,Trigger3M)),NA())</f>
        <v>1.9598347340279432E-2</v>
      </c>
      <c r="O723" s="159">
        <f>IFERROR(_xll.qlIndexFixing(ONIndex6M,I723,TRUE,_xll.ohTrigger(RecalcTrigger,Trigger6M)),NA())</f>
        <v>2.0549020637403714E-2</v>
      </c>
    </row>
    <row r="724" spans="2:15" x14ac:dyDescent="0.2">
      <c r="B724" s="39" t="s">
        <v>42</v>
      </c>
      <c r="D724" s="42">
        <f>_xll.qlCalendarAdvance(Calendar,$D723,B724,"f",FALSE)</f>
        <v>44516</v>
      </c>
      <c r="E724" s="153">
        <f>_xll.qlInterestRateIndexValueDate(IndexON,D724)</f>
        <v>44517</v>
      </c>
      <c r="F724" s="168">
        <f>IFERROR(_xll.qlIndexFixing(IndexON,D724,TRUE,_xll.ohTrigger(RecalcTrigger,TriggerON)),NA())</f>
        <v>1.8506924271317615E-2</v>
      </c>
      <c r="H724" s="42">
        <f>_xll.qlCalendarAdvance(Calendar,$H723,B724,"f",FALSE)</f>
        <v>44516</v>
      </c>
      <c r="I724" s="153">
        <f>_xll.qlInterestRateIndexValueDate(Index1M,$H724)</f>
        <v>44518</v>
      </c>
      <c r="J724" s="158">
        <f>IFERROR(_xll.qlIndexFixing(Index1M,$H724,TRUE,_xll.ohTrigger(RecalcTrigger,Trigger1M)),NA())</f>
        <v>1.8752117612196029E-2</v>
      </c>
      <c r="K724" s="44">
        <f>IFERROR(_xll.qlIndexFixing(Index3M,H724,TRUE,_xll.ohTrigger(RecalcTrigger,Trigger3M)),NA())</f>
        <v>2.0022840860441975E-2</v>
      </c>
      <c r="L724" s="44">
        <f>IFERROR(_xll.qlIndexFixing(Index6M,$H724,TRUE,_xll.ohTrigger(RecalcTrigger,Trigger6M)),NA())</f>
        <v>2.1361578757933868E-2</v>
      </c>
      <c r="M724" s="158">
        <f>IFERROR(_xll.qlIndexFixing(ONIndex1M,I724,TRUE,_xll.ohTrigger(RecalcTrigger,Trigger1M)),NA())</f>
        <v>1.8647213064619805E-2</v>
      </c>
      <c r="N724" s="44">
        <f>IFERROR(_xll.qlIndexFixing(ONIndex3M,I724,TRUE,_xll.ohTrigger(RecalcTrigger,Trigger3M)),NA())</f>
        <v>1.9653593591373308E-2</v>
      </c>
      <c r="O724" s="159">
        <f>IFERROR(_xll.qlIndexFixing(ONIndex6M,I724,TRUE,_xll.ohTrigger(RecalcTrigger,Trigger6M)),NA())</f>
        <v>2.0603955927320783E-2</v>
      </c>
    </row>
    <row r="725" spans="2:15" x14ac:dyDescent="0.2">
      <c r="B725" s="39" t="s">
        <v>42</v>
      </c>
      <c r="D725" s="42">
        <f>_xll.qlCalendarAdvance(Calendar,$D724,B725,"f",FALSE)</f>
        <v>44523</v>
      </c>
      <c r="E725" s="153">
        <f>_xll.qlInterestRateIndexValueDate(IndexON,D725)</f>
        <v>44524</v>
      </c>
      <c r="F725" s="168">
        <f>IFERROR(_xll.qlIndexFixing(IndexON,D725,TRUE,_xll.ohTrigger(RecalcTrigger,TriggerON)),NA())</f>
        <v>1.8560806819341025E-2</v>
      </c>
      <c r="H725" s="42">
        <f>_xll.qlCalendarAdvance(Calendar,$H724,B725,"f",FALSE)</f>
        <v>44523</v>
      </c>
      <c r="I725" s="153">
        <f>_xll.qlInterestRateIndexValueDate(Index1M,$H725)</f>
        <v>44525</v>
      </c>
      <c r="J725" s="158">
        <f>IFERROR(_xll.qlIndexFixing(Index1M,$H725,TRUE,_xll.ohTrigger(RecalcTrigger,Trigger1M)),NA())</f>
        <v>1.88066473993867E-2</v>
      </c>
      <c r="K725" s="44">
        <f>IFERROR(_xll.qlIndexFixing(Index3M,H725,TRUE,_xll.ohTrigger(RecalcTrigger,Trigger3M)),NA())</f>
        <v>2.0076337295927792E-2</v>
      </c>
      <c r="L725" s="44">
        <f>IFERROR(_xll.qlIndexFixing(Index6M,$H725,TRUE,_xll.ohTrigger(RecalcTrigger,Trigger6M)),NA())</f>
        <v>2.1413549832804697E-2</v>
      </c>
      <c r="M725" s="158">
        <f>IFERROR(_xll.qlIndexFixing(ONIndex1M,I725,TRUE,_xll.ohTrigger(RecalcTrigger,Trigger1M)),NA())</f>
        <v>1.8702157332555203E-2</v>
      </c>
      <c r="N725" s="44">
        <f>IFERROR(_xll.qlIndexFixing(ONIndex3M,I725,TRUE,_xll.ohTrigger(RecalcTrigger,Trigger3M)),NA())</f>
        <v>1.9708366587591897E-2</v>
      </c>
      <c r="O725" s="159">
        <f>IFERROR(_xll.qlIndexFixing(ONIndex6M,I725,TRUE,_xll.ohTrigger(RecalcTrigger,Trigger6M)),NA())</f>
        <v>2.0658411457246117E-2</v>
      </c>
    </row>
    <row r="726" spans="2:15" x14ac:dyDescent="0.2">
      <c r="B726" s="39" t="s">
        <v>42</v>
      </c>
      <c r="D726" s="42">
        <f>_xll.qlCalendarAdvance(Calendar,$D725,B726,"f",FALSE)</f>
        <v>44530</v>
      </c>
      <c r="E726" s="153">
        <f>_xll.qlInterestRateIndexValueDate(IndexON,D726)</f>
        <v>44531</v>
      </c>
      <c r="F726" s="168">
        <f>IFERROR(_xll.qlIndexFixing(IndexON,D726,TRUE,_xll.ohTrigger(RecalcTrigger,TriggerON)),NA())</f>
        <v>1.8614114600890019E-2</v>
      </c>
      <c r="H726" s="42">
        <f>_xll.qlCalendarAdvance(Calendar,$H725,B726,"f",FALSE)</f>
        <v>44530</v>
      </c>
      <c r="I726" s="153">
        <f>_xll.qlInterestRateIndexValueDate(Index1M,$H726)</f>
        <v>44532</v>
      </c>
      <c r="J726" s="158">
        <f>IFERROR(_xll.qlIndexFixing(Index1M,$H726,TRUE,_xll.ohTrigger(RecalcTrigger,Trigger1M)),NA())</f>
        <v>1.886089935257157E-2</v>
      </c>
      <c r="K726" s="44">
        <f>IFERROR(_xll.qlIndexFixing(Index3M,H726,TRUE,_xll.ohTrigger(RecalcTrigger,Trigger3M)),NA())</f>
        <v>2.0120941173415119E-2</v>
      </c>
      <c r="L726" s="44">
        <f>IFERROR(_xll.qlIndexFixing(Index6M,$H726,TRUE,_xll.ohTrigger(RecalcTrigger,Trigger6M)),NA())</f>
        <v>2.1469528959514764E-2</v>
      </c>
      <c r="M726" s="158">
        <f>IFERROR(_xll.qlIndexFixing(ONIndex1M,I726,TRUE,_xll.ohTrigger(RecalcTrigger,Trigger1M)),NA())</f>
        <v>1.875670462603729E-2</v>
      </c>
      <c r="N726" s="44">
        <f>IFERROR(_xll.qlIndexFixing(ONIndex3M,I726,TRUE,_xll.ohTrigger(RecalcTrigger,Trigger3M)),NA())</f>
        <v>1.9762740053081984E-2</v>
      </c>
      <c r="O726" s="159">
        <f>IFERROR(_xll.qlIndexFixing(ONIndex6M,I726,TRUE,_xll.ohTrigger(RecalcTrigger,Trigger6M)),NA())</f>
        <v>2.0712463480663246E-2</v>
      </c>
    </row>
    <row r="727" spans="2:15" x14ac:dyDescent="0.2">
      <c r="B727" s="39" t="s">
        <v>42</v>
      </c>
      <c r="D727" s="42">
        <f>_xll.qlCalendarAdvance(Calendar,$D726,B727,"f",FALSE)</f>
        <v>44537</v>
      </c>
      <c r="E727" s="153">
        <f>_xll.qlInterestRateIndexValueDate(IndexON,D727)</f>
        <v>44538</v>
      </c>
      <c r="F727" s="168">
        <f>IFERROR(_xll.qlIndexFixing(IndexON,D727,TRUE,_xll.ohTrigger(RecalcTrigger,TriggerON)),NA())</f>
        <v>1.8667123881375147E-2</v>
      </c>
      <c r="H727" s="42">
        <f>_xll.qlCalendarAdvance(Calendar,$H726,B727,"f",FALSE)</f>
        <v>44537</v>
      </c>
      <c r="I727" s="153">
        <f>_xll.qlInterestRateIndexValueDate(Index1M,$H727)</f>
        <v>44539</v>
      </c>
      <c r="J727" s="158">
        <f>IFERROR(_xll.qlIndexFixing(Index1M,$H727,TRUE,_xll.ohTrigger(RecalcTrigger,Trigger1M)),NA())</f>
        <v>1.8914912603778256E-2</v>
      </c>
      <c r="K727" s="44">
        <f>IFERROR(_xll.qlIndexFixing(Index3M,H727,TRUE,_xll.ohTrigger(RecalcTrigger,Trigger3M)),NA())</f>
        <v>2.017397670489629E-2</v>
      </c>
      <c r="L727" s="44">
        <f>IFERROR(_xll.qlIndexFixing(Index6M,$H727,TRUE,_xll.ohTrigger(RecalcTrigger,Trigger6M)),NA())</f>
        <v>2.1521007898468156E-2</v>
      </c>
      <c r="M727" s="158">
        <f>IFERROR(_xll.qlIndexFixing(ONIndex1M,I727,TRUE,_xll.ohTrigger(RecalcTrigger,Trigger1M)),NA())</f>
        <v>1.8811013151394107E-2</v>
      </c>
      <c r="N727" s="44">
        <f>IFERROR(_xll.qlIndexFixing(ONIndex3M,I727,TRUE,_xll.ohTrigger(RecalcTrigger,Trigger3M)),NA())</f>
        <v>1.9816872778823935E-2</v>
      </c>
      <c r="O727" s="159">
        <f>IFERROR(_xll.qlIndexFixing(ONIndex6M,I727,TRUE,_xll.ohTrigger(RecalcTrigger,Trigger6M)),NA())</f>
        <v>2.0766276235475445E-2</v>
      </c>
    </row>
    <row r="728" spans="2:15" x14ac:dyDescent="0.2">
      <c r="B728" s="39" t="s">
        <v>42</v>
      </c>
      <c r="D728" s="42">
        <f>_xll.qlCalendarAdvance(Calendar,$D727,B728,"f",FALSE)</f>
        <v>44544</v>
      </c>
      <c r="E728" s="153">
        <f>_xll.qlInterestRateIndexValueDate(IndexON,D728)</f>
        <v>44545</v>
      </c>
      <c r="F728" s="168">
        <f>IFERROR(_xll.qlIndexFixing(IndexON,D728,TRUE,_xll.ohTrigger(RecalcTrigger,TriggerON)),NA())</f>
        <v>1.8720046020526127E-2</v>
      </c>
      <c r="H728" s="42">
        <f>_xll.qlCalendarAdvance(Calendar,$H727,B728,"f",FALSE)</f>
        <v>44544</v>
      </c>
      <c r="I728" s="153">
        <f>_xll.qlInterestRateIndexValueDate(Index1M,$H728)</f>
        <v>44546</v>
      </c>
      <c r="J728" s="158">
        <f>IFERROR(_xll.qlIndexFixing(Index1M,$H728,TRUE,_xll.ohTrigger(RecalcTrigger,Trigger1M)),NA())</f>
        <v>1.8968692606911586E-2</v>
      </c>
      <c r="K728" s="44">
        <f>IFERROR(_xll.qlIndexFixing(Index3M,H728,TRUE,_xll.ohTrigger(RecalcTrigger,Trigger3M)),NA())</f>
        <v>2.0226776683474945E-2</v>
      </c>
      <c r="L728" s="44">
        <f>IFERROR(_xll.qlIndexFixing(Index6M,$H728,TRUE,_xll.ohTrigger(RecalcTrigger,Trigger6M)),NA())</f>
        <v>2.1572252219851776E-2</v>
      </c>
      <c r="M728" s="158">
        <f>IFERROR(_xll.qlIndexFixing(ONIndex1M,I728,TRUE,_xll.ohTrigger(RecalcTrigger,Trigger1M)),NA())</f>
        <v>1.886508855882596E-2</v>
      </c>
      <c r="N728" s="44">
        <f>IFERROR(_xll.qlIndexFixing(ONIndex3M,I728,TRUE,_xll.ohTrigger(RecalcTrigger,Trigger3M)),NA())</f>
        <v>1.9870770435801433E-2</v>
      </c>
      <c r="O728" s="159">
        <f>IFERROR(_xll.qlIndexFixing(ONIndex6M,I728,TRUE,_xll.ohTrigger(RecalcTrigger,Trigger6M)),NA())</f>
        <v>2.0819855587390634E-2</v>
      </c>
    </row>
    <row r="729" spans="2:15" x14ac:dyDescent="0.2">
      <c r="B729" s="39" t="s">
        <v>42</v>
      </c>
      <c r="D729" s="42">
        <f>_xll.qlCalendarAdvance(Calendar,$D728,B729,"f",FALSE)</f>
        <v>44551</v>
      </c>
      <c r="E729" s="153">
        <f>_xll.qlInterestRateIndexValueDate(IndexON,D729)</f>
        <v>44552</v>
      </c>
      <c r="F729" s="168">
        <f>IFERROR(_xll.qlIndexFixing(IndexON,D729,TRUE,_xll.ohTrigger(RecalcTrigger,TriggerON)),NA())</f>
        <v>1.8772881018422893E-2</v>
      </c>
      <c r="H729" s="42">
        <f>_xll.qlCalendarAdvance(Calendar,$H728,B729,"f",FALSE)</f>
        <v>44551</v>
      </c>
      <c r="I729" s="153">
        <f>_xll.qlInterestRateIndexValueDate(Index1M,$H729)</f>
        <v>44553</v>
      </c>
      <c r="J729" s="158">
        <f>IFERROR(_xll.qlIndexFixing(Index1M,$H729,TRUE,_xll.ohTrigger(RecalcTrigger,Trigger1M)),NA())</f>
        <v>1.9022239358631732E-2</v>
      </c>
      <c r="K729" s="44">
        <f>IFERROR(_xll.qlIndexFixing(Index3M,H729,TRUE,_xll.ohTrigger(RecalcTrigger,Trigger3M)),NA())</f>
        <v>2.0279341099852743E-2</v>
      </c>
      <c r="L729" s="44">
        <f>IFERROR(_xll.qlIndexFixing(Index6M,$H729,TRUE,_xll.ohTrigger(RecalcTrigger,Trigger6M)),NA())</f>
        <v>2.1623261905558796E-2</v>
      </c>
      <c r="M729" s="158">
        <f>IFERROR(_xll.qlIndexFixing(ONIndex1M,I729,TRUE,_xll.ohTrigger(RecalcTrigger,Trigger1M)),NA())</f>
        <v>1.8926603573827805E-2</v>
      </c>
      <c r="N729" s="44">
        <f>IFERROR(_xll.qlIndexFixing(ONIndex3M,I729,TRUE,_xll.ohTrigger(RecalcTrigger,Trigger3M)),NA())</f>
        <v>1.9932079918572043E-2</v>
      </c>
      <c r="O729" s="159">
        <f>IFERROR(_xll.qlIndexFixing(ONIndex6M,I729,TRUE,_xll.ohTrigger(RecalcTrigger,Trigger6M)),NA())</f>
        <v>2.0880803332721243E-2</v>
      </c>
    </row>
    <row r="730" spans="2:15" x14ac:dyDescent="0.2">
      <c r="B730" s="39" t="s">
        <v>42</v>
      </c>
      <c r="D730" s="42">
        <f>_xll.qlCalendarAdvance(Calendar,$D729,B730,"f",FALSE)</f>
        <v>44558</v>
      </c>
      <c r="E730" s="153">
        <f>_xll.qlInterestRateIndexValueDate(IndexON,D730)</f>
        <v>44559</v>
      </c>
      <c r="F730" s="168">
        <f>IFERROR(_xll.qlIndexFixing(IndexON,D730,TRUE,_xll.ohTrigger(RecalcTrigger,TriggerON)),NA())</f>
        <v>1.8825628874905576E-2</v>
      </c>
      <c r="H730" s="42">
        <f>_xll.qlCalendarAdvance(Calendar,$H729,B730,"f",FALSE)</f>
        <v>44558</v>
      </c>
      <c r="I730" s="153">
        <f>_xll.qlInterestRateIndexValueDate(Index1M,$H730)</f>
        <v>44560</v>
      </c>
      <c r="J730" s="158">
        <f>IFERROR(_xll.qlIndexFixing(Index1M,$H730,TRUE,_xll.ohTrigger(RecalcTrigger,Trigger1M)),NA())</f>
        <v>1.9075552855608857E-2</v>
      </c>
      <c r="K730" s="44">
        <f>IFERROR(_xll.qlIndexFixing(Index3M,H730,TRUE,_xll.ohTrigger(RecalcTrigger,Trigger3M)),NA())</f>
        <v>2.0335935724919645E-2</v>
      </c>
      <c r="L730" s="44">
        <f>IFERROR(_xll.qlIndexFixing(Index6M,$H730,TRUE,_xll.ohTrigger(RecalcTrigger,Trigger6M)),NA())</f>
        <v>2.1674036937566706E-2</v>
      </c>
      <c r="M730" s="158">
        <f>IFERROR(_xll.qlIndexFixing(ONIndex1M,I730,TRUE,_xll.ohTrigger(RecalcTrigger,Trigger1M)),NA())</f>
        <v>1.8980179442529277E-2</v>
      </c>
      <c r="N730" s="44">
        <f>IFERROR(_xll.qlIndexFixing(ONIndex3M,I730,TRUE,_xll.ohTrigger(RecalcTrigger,Trigger3M)),NA())</f>
        <v>1.9985473856563019E-2</v>
      </c>
      <c r="O730" s="159">
        <f>IFERROR(_xll.qlIndexFixing(ONIndex6M,I730,TRUE,_xll.ohTrigger(RecalcTrigger,Trigger6M)),NA())</f>
        <v>2.0933882535034698E-2</v>
      </c>
    </row>
    <row r="731" spans="2:15" x14ac:dyDescent="0.2">
      <c r="B731" s="39" t="s">
        <v>42</v>
      </c>
      <c r="D731" s="42">
        <f>_xll.qlCalendarAdvance(Calendar,$D730,B731,"f",FALSE)</f>
        <v>44565</v>
      </c>
      <c r="E731" s="153">
        <f>_xll.qlInterestRateIndexValueDate(IndexON,D731)</f>
        <v>44566</v>
      </c>
      <c r="F731" s="168">
        <f>IFERROR(_xll.qlIndexFixing(IndexON,D731,TRUE,_xll.ohTrigger(RecalcTrigger,TriggerON)),NA())</f>
        <v>1.8882542695841664E-2</v>
      </c>
      <c r="H731" s="42">
        <f>_xll.qlCalendarAdvance(Calendar,$H730,B731,"f",FALSE)</f>
        <v>44565</v>
      </c>
      <c r="I731" s="153">
        <f>_xll.qlInterestRateIndexValueDate(Index1M,$H731)</f>
        <v>44568</v>
      </c>
      <c r="J731" s="158">
        <f>IFERROR(_xll.qlIndexFixing(Index1M,$H731,TRUE,_xll.ohTrigger(RecalcTrigger,Trigger1M)),NA())</f>
        <v>1.9131920018321501E-2</v>
      </c>
      <c r="K731" s="44">
        <f>IFERROR(_xll.qlIndexFixing(Index3M,H731,TRUE,_xll.ohTrigger(RecalcTrigger,Trigger3M)),NA())</f>
        <v>2.0391185872296269E-2</v>
      </c>
      <c r="L731" s="44">
        <f>IFERROR(_xll.qlIndexFixing(Index6M,$H731,TRUE,_xll.ohTrigger(RecalcTrigger,Trigger6M)),NA())</f>
        <v>2.1727597861476499E-2</v>
      </c>
      <c r="M731" s="158">
        <f>IFERROR(_xll.qlIndexFixing(ONIndex1M,I731,TRUE,_xll.ohTrigger(RecalcTrigger,Trigger1M)),NA())</f>
        <v>1.9033522192906105E-2</v>
      </c>
      <c r="N731" s="44">
        <f>IFERROR(_xll.qlIndexFixing(ONIndex3M,I731,TRUE,_xll.ohTrigger(RecalcTrigger,Trigger3M)),NA())</f>
        <v>2.0038632725229988E-2</v>
      </c>
      <c r="O731" s="159">
        <f>IFERROR(_xll.qlIndexFixing(ONIndex6M,I731,TRUE,_xll.ohTrigger(RecalcTrigger,Trigger6M)),NA())</f>
        <v>2.0986728334051463E-2</v>
      </c>
    </row>
    <row r="732" spans="2:15" x14ac:dyDescent="0.2">
      <c r="B732" s="39" t="s">
        <v>42</v>
      </c>
      <c r="D732" s="42">
        <f>_xll.qlCalendarAdvance(Calendar,$D731,B732,"f",FALSE)</f>
        <v>44572</v>
      </c>
      <c r="E732" s="153">
        <f>_xll.qlInterestRateIndexValueDate(IndexON,D732)</f>
        <v>44573</v>
      </c>
      <c r="F732" s="168">
        <f>IFERROR(_xll.qlIndexFixing(IndexON,D732,TRUE,_xll.ohTrigger(RecalcTrigger,TriggerON)),NA())</f>
        <v>1.8930863163708622E-2</v>
      </c>
      <c r="H732" s="42">
        <f>_xll.qlCalendarAdvance(Calendar,$H731,B732,"f",FALSE)</f>
        <v>44572</v>
      </c>
      <c r="I732" s="153">
        <f>_xll.qlInterestRateIndexValueDate(Index1M,$H732)</f>
        <v>44574</v>
      </c>
      <c r="J732" s="158">
        <f>IFERROR(_xll.qlIndexFixing(Index1M,$H732,TRUE,_xll.ohTrigger(RecalcTrigger,Trigger1M)),NA())</f>
        <v>1.9181480072099633E-2</v>
      </c>
      <c r="K732" s="44">
        <f>IFERROR(_xll.qlIndexFixing(Index3M,H732,TRUE,_xll.ohTrigger(RecalcTrigger,Trigger3M)),NA())</f>
        <v>2.0435620883407779E-2</v>
      </c>
      <c r="L732" s="44">
        <f>IFERROR(_xll.qlIndexFixing(Index6M,$H732,TRUE,_xll.ohTrigger(RecalcTrigger,Trigger6M)),NA())</f>
        <v>2.1770714418877155E-2</v>
      </c>
      <c r="M732" s="158">
        <f>IFERROR(_xll.qlIndexFixing(ONIndex1M,I732,TRUE,_xll.ohTrigger(RecalcTrigger,Trigger1M)),NA())</f>
        <v>1.9079059007225396E-2</v>
      </c>
      <c r="N732" s="44">
        <f>IFERROR(_xll.qlIndexFixing(ONIndex3M,I732,TRUE,_xll.ohTrigger(RecalcTrigger,Trigger3M)),NA())</f>
        <v>2.0084010374068484E-2</v>
      </c>
      <c r="O732" s="159">
        <f>IFERROR(_xll.qlIndexFixing(ONIndex6M,I732,TRUE,_xll.ohTrigger(RecalcTrigger,Trigger6M)),NA())</f>
        <v>2.1031838963283533E-2</v>
      </c>
    </row>
    <row r="733" spans="2:15" x14ac:dyDescent="0.2">
      <c r="B733" s="39" t="s">
        <v>42</v>
      </c>
      <c r="D733" s="42">
        <f>_xll.qlCalendarAdvance(Calendar,$D732,B733,"f",FALSE)</f>
        <v>44579</v>
      </c>
      <c r="E733" s="153">
        <f>_xll.qlInterestRateIndexValueDate(IndexON,D733)</f>
        <v>44580</v>
      </c>
      <c r="F733" s="168">
        <f>IFERROR(_xll.qlIndexFixing(IndexON,D733,TRUE,_xll.ohTrigger(RecalcTrigger,TriggerON)),NA())</f>
        <v>1.8983349595869115E-2</v>
      </c>
      <c r="H733" s="42">
        <f>_xll.qlCalendarAdvance(Calendar,$H732,B733,"f",FALSE)</f>
        <v>44579</v>
      </c>
      <c r="I733" s="153">
        <f>_xll.qlInterestRateIndexValueDate(Index1M,$H733)</f>
        <v>44581</v>
      </c>
      <c r="J733" s="158">
        <f>IFERROR(_xll.qlIndexFixing(Index1M,$H733,TRUE,_xll.ohTrigger(RecalcTrigger,Trigger1M)),NA())</f>
        <v>1.9234093785031048E-2</v>
      </c>
      <c r="K733" s="44">
        <f>IFERROR(_xll.qlIndexFixing(Index3M,H733,TRUE,_xll.ohTrigger(RecalcTrigger,Trigger3M)),NA())</f>
        <v>2.0487242958815877E-2</v>
      </c>
      <c r="L733" s="44">
        <f>IFERROR(_xll.qlIndexFixing(Index6M,$H733,TRUE,_xll.ohTrigger(RecalcTrigger,Trigger6M)),NA())</f>
        <v>2.1820799133774129E-2</v>
      </c>
      <c r="M733" s="158">
        <f>IFERROR(_xll.qlIndexFixing(ONIndex1M,I733,TRUE,_xll.ohTrigger(RecalcTrigger,Trigger1M)),NA())</f>
        <v>1.9131968823513645E-2</v>
      </c>
      <c r="N733" s="44">
        <f>IFERROR(_xll.qlIndexFixing(ONIndex3M,I733,TRUE,_xll.ohTrigger(RecalcTrigger,Trigger3M)),NA())</f>
        <v>2.0136732685704928E-2</v>
      </c>
      <c r="O733" s="159">
        <f>IFERROR(_xll.qlIndexFixing(ONIndex6M,I733,TRUE,_xll.ohTrigger(RecalcTrigger,Trigger6M)),NA())</f>
        <v>2.1084251298715273E-2</v>
      </c>
    </row>
    <row r="734" spans="2:15" x14ac:dyDescent="0.2">
      <c r="B734" s="39" t="s">
        <v>42</v>
      </c>
      <c r="D734" s="42">
        <f>_xll.qlCalendarAdvance(Calendar,$D733,B734,"f",FALSE)</f>
        <v>44586</v>
      </c>
      <c r="E734" s="153">
        <f>_xll.qlInterestRateIndexValueDate(IndexON,D734)</f>
        <v>44587</v>
      </c>
      <c r="F734" s="168">
        <f>IFERROR(_xll.qlIndexFixing(IndexON,D734,TRUE,_xll.ohTrigger(RecalcTrigger,TriggerON)),NA())</f>
        <v>1.9035748886535586E-2</v>
      </c>
      <c r="H734" s="42">
        <f>_xll.qlCalendarAdvance(Calendar,$H733,B734,"f",FALSE)</f>
        <v>44586</v>
      </c>
      <c r="I734" s="153">
        <f>_xll.qlInterestRateIndexValueDate(Index1M,$H734)</f>
        <v>44588</v>
      </c>
      <c r="J734" s="158">
        <f>IFERROR(_xll.qlIndexFixing(Index1M,$H734,TRUE,_xll.ohTrigger(RecalcTrigger,Trigger1M)),NA())</f>
        <v>1.9286474230057471E-2</v>
      </c>
      <c r="K734" s="44">
        <f>IFERROR(_xll.qlIndexFixing(Index3M,H734,TRUE,_xll.ohTrigger(RecalcTrigger,Trigger3M)),NA())</f>
        <v>2.0538629426146038E-2</v>
      </c>
      <c r="L734" s="44">
        <f>IFERROR(_xll.qlIndexFixing(Index6M,$H734,TRUE,_xll.ohTrigger(RecalcTrigger,Trigger6M)),NA())</f>
        <v>2.1870649132244915E-2</v>
      </c>
      <c r="M734" s="158">
        <f>IFERROR(_xll.qlIndexFixing(ONIndex1M,I734,TRUE,_xll.ohTrigger(RecalcTrigger,Trigger1M)),NA())</f>
        <v>1.9184645521157506E-2</v>
      </c>
      <c r="N734" s="44">
        <f>IFERROR(_xll.qlIndexFixing(ONIndex3M,I734,TRUE,_xll.ohTrigger(RecalcTrigger,Trigger3M)),NA())</f>
        <v>2.018921992793743E-2</v>
      </c>
      <c r="O734" s="159">
        <f>IFERROR(_xll.qlIndexFixing(ONIndex6M,I734,TRUE,_xll.ohTrigger(RecalcTrigger,Trigger6M)),NA())</f>
        <v>2.1136430230690451E-2</v>
      </c>
    </row>
    <row r="735" spans="2:15" x14ac:dyDescent="0.2">
      <c r="B735" s="39" t="s">
        <v>42</v>
      </c>
      <c r="D735" s="42">
        <f>_xll.qlCalendarAdvance(Calendar,$D734,B735,"f",FALSE)</f>
        <v>44593</v>
      </c>
      <c r="E735" s="153">
        <f>_xll.qlInterestRateIndexValueDate(IndexON,D735)</f>
        <v>44594</v>
      </c>
      <c r="F735" s="168">
        <f>IFERROR(_xll.qlIndexFixing(IndexON,D735,TRUE,_xll.ohTrigger(RecalcTrigger,TriggerON)),NA())</f>
        <v>1.9088061035708037E-2</v>
      </c>
      <c r="H735" s="42">
        <f>_xll.qlCalendarAdvance(Calendar,$H734,B735,"f",FALSE)</f>
        <v>44593</v>
      </c>
      <c r="I735" s="153">
        <f>_xll.qlInterestRateIndexValueDate(Index1M,$H735)</f>
        <v>44595</v>
      </c>
      <c r="J735" s="158">
        <f>IFERROR(_xll.qlIndexFixing(Index1M,$H735,TRUE,_xll.ohTrigger(RecalcTrigger,Trigger1M)),NA())</f>
        <v>1.9321720511304666E-2</v>
      </c>
      <c r="K735" s="44">
        <f>IFERROR(_xll.qlIndexFixing(Index3M,H735,TRUE,_xll.ohTrigger(RecalcTrigger,Trigger3M)),NA())</f>
        <v>2.058558284218209E-2</v>
      </c>
      <c r="L735" s="44">
        <f>IFERROR(_xll.qlIndexFixing(Index6M,$H735,TRUE,_xll.ohTrigger(RecalcTrigger,Trigger6M)),NA())</f>
        <v>2.1920264396771597E-2</v>
      </c>
      <c r="M735" s="158">
        <f>IFERROR(_xll.qlIndexFixing(ONIndex1M,I735,TRUE,_xll.ohTrigger(RecalcTrigger,Trigger1M)),NA())</f>
        <v>1.9237089100156979E-2</v>
      </c>
      <c r="N735" s="44">
        <f>IFERROR(_xll.qlIndexFixing(ONIndex3M,I735,TRUE,_xll.ohTrigger(RecalcTrigger,Trigger3M)),NA())</f>
        <v>2.0241472100686053E-2</v>
      </c>
      <c r="O735" s="159">
        <f>IFERROR(_xll.qlIndexFixing(ONIndex6M,I735,TRUE,_xll.ohTrigger(RecalcTrigger,Trigger6M)),NA())</f>
        <v>2.1188375758889322E-2</v>
      </c>
    </row>
    <row r="736" spans="2:15" x14ac:dyDescent="0.2">
      <c r="B736" s="39" t="s">
        <v>42</v>
      </c>
      <c r="D736" s="42">
        <f>_xll.qlCalendarAdvance(Calendar,$D735,B736,"f",FALSE)</f>
        <v>44600</v>
      </c>
      <c r="E736" s="153">
        <f>_xll.qlInterestRateIndexValueDate(IndexON,D736)</f>
        <v>44601</v>
      </c>
      <c r="F736" s="168">
        <f>IFERROR(_xll.qlIndexFixing(IndexON,D736,TRUE,_xll.ohTrigger(RecalcTrigger,TriggerON)),NA())</f>
        <v>1.9140286043146659E-2</v>
      </c>
      <c r="H736" s="42">
        <f>_xll.qlCalendarAdvance(Calendar,$H735,B736,"f",FALSE)</f>
        <v>44600</v>
      </c>
      <c r="I736" s="153">
        <f>_xll.qlInterestRateIndexValueDate(Index1M,$H736)</f>
        <v>44602</v>
      </c>
      <c r="J736" s="158">
        <f>IFERROR(_xll.qlIndexFixing(Index1M,$H736,TRUE,_xll.ohTrigger(RecalcTrigger,Trigger1M)),NA())</f>
        <v>1.9373689896251545E-2</v>
      </c>
      <c r="K736" s="44">
        <f>IFERROR(_xll.qlIndexFixing(Index3M,H736,TRUE,_xll.ohTrigger(RecalcTrigger,Trigger3M)),NA())</f>
        <v>2.0636511988917472E-2</v>
      </c>
      <c r="L736" s="44">
        <f>IFERROR(_xll.qlIndexFixing(Index6M,$H736,TRUE,_xll.ohTrigger(RecalcTrigger,Trigger6M)),NA())</f>
        <v>2.1969644909917072E-2</v>
      </c>
      <c r="M736" s="158">
        <f>IFERROR(_xll.qlIndexFixing(ONIndex1M,I736,TRUE,_xll.ohTrigger(RecalcTrigger,Trigger1M)),NA())</f>
        <v>1.9289299560352191E-2</v>
      </c>
      <c r="N736" s="44">
        <f>IFERROR(_xll.qlIndexFixing(ONIndex3M,I736,TRUE,_xll.ohTrigger(RecalcTrigger,Trigger3M)),NA())</f>
        <v>2.0293489203870863E-2</v>
      </c>
      <c r="O736" s="159">
        <f>IFERROR(_xll.qlIndexFixing(ONIndex6M,I736,TRUE,_xll.ohTrigger(RecalcTrigger,Trigger6M)),NA())</f>
        <v>2.1240087883391823E-2</v>
      </c>
    </row>
    <row r="737" spans="2:15" x14ac:dyDescent="0.2">
      <c r="B737" s="39" t="s">
        <v>42</v>
      </c>
      <c r="D737" s="42">
        <f>_xll.qlCalendarAdvance(Calendar,$D736,B737,"f",FALSE)</f>
        <v>44607</v>
      </c>
      <c r="E737" s="153">
        <f>_xll.qlInterestRateIndexValueDate(IndexON,D737)</f>
        <v>44608</v>
      </c>
      <c r="F737" s="168">
        <f>IFERROR(_xll.qlIndexFixing(IndexON,D737,TRUE,_xll.ohTrigger(RecalcTrigger,TriggerON)),NA())</f>
        <v>1.9192423909091261E-2</v>
      </c>
      <c r="H737" s="42">
        <f>_xll.qlCalendarAdvance(Calendar,$H736,B737,"f",FALSE)</f>
        <v>44607</v>
      </c>
      <c r="I737" s="153">
        <f>_xll.qlInterestRateIndexValueDate(Index1M,$H737)</f>
        <v>44609</v>
      </c>
      <c r="J737" s="158">
        <f>IFERROR(_xll.qlIndexFixing(Index1M,$H737,TRUE,_xll.ohTrigger(RecalcTrigger,Trigger1M)),NA())</f>
        <v>1.942542602483277E-2</v>
      </c>
      <c r="K737" s="44">
        <f>IFERROR(_xll.qlIndexFixing(Index3M,H737,TRUE,_xll.ohTrigger(RecalcTrigger,Trigger3M)),NA())</f>
        <v>2.0687205507522816E-2</v>
      </c>
      <c r="L737" s="44">
        <f>IFERROR(_xll.qlIndexFixing(Index6M,$H737,TRUE,_xll.ohTrigger(RecalcTrigger,Trigger6M)),NA())</f>
        <v>2.201879065432771E-2</v>
      </c>
      <c r="M737" s="158">
        <f>IFERROR(_xll.qlIndexFixing(ONIndex1M,I737,TRUE,_xll.ohTrigger(RecalcTrigger,Trigger1M)),NA())</f>
        <v>1.9341276901823079E-2</v>
      </c>
      <c r="N737" s="44">
        <f>IFERROR(_xll.qlIndexFixing(ONIndex3M,I737,TRUE,_xll.ohTrigger(RecalcTrigger,Trigger3M)),NA())</f>
        <v>2.0345271237331986E-2</v>
      </c>
      <c r="O737" s="159">
        <f>IFERROR(_xll.qlIndexFixing(ONIndex6M,I737,TRUE,_xll.ohTrigger(RecalcTrigger,Trigger6M)),NA())</f>
        <v>2.1291566603958145E-2</v>
      </c>
    </row>
    <row r="738" spans="2:15" x14ac:dyDescent="0.2">
      <c r="B738" s="39" t="s">
        <v>42</v>
      </c>
      <c r="D738" s="42">
        <f>_xll.qlCalendarAdvance(Calendar,$D737,B738,"f",FALSE)</f>
        <v>44614</v>
      </c>
      <c r="E738" s="153">
        <f>_xll.qlInterestRateIndexValueDate(IndexON,D738)</f>
        <v>44615</v>
      </c>
      <c r="F738" s="168">
        <f>IFERROR(_xll.qlIndexFixing(IndexON,D738,TRUE,_xll.ohTrigger(RecalcTrigger,TriggerON)),NA())</f>
        <v>1.9244474633222097E-2</v>
      </c>
      <c r="H738" s="42">
        <f>_xll.qlCalendarAdvance(Calendar,$H737,B738,"f",FALSE)</f>
        <v>44614</v>
      </c>
      <c r="I738" s="153">
        <f>_xll.qlInterestRateIndexValueDate(Index1M,$H738)</f>
        <v>44616</v>
      </c>
      <c r="J738" s="158">
        <f>IFERROR(_xll.qlIndexFixing(Index1M,$H738,TRUE,_xll.ohTrigger(RecalcTrigger,Trigger1M)),NA())</f>
        <v>1.9476928894233452E-2</v>
      </c>
      <c r="K738" s="44">
        <f>IFERROR(_xll.qlIndexFixing(Index3M,H738,TRUE,_xll.ohTrigger(RecalcTrigger,Trigger3M)),NA())</f>
        <v>2.0737663389167427E-2</v>
      </c>
      <c r="L738" s="44">
        <f>IFERROR(_xll.qlIndexFixing(Index6M,$H738,TRUE,_xll.ohTrigger(RecalcTrigger,Trigger6M)),NA())</f>
        <v>2.2067701612731576E-2</v>
      </c>
      <c r="M738" s="158">
        <f>IFERROR(_xll.qlIndexFixing(ONIndex1M,I738,TRUE,_xll.ohTrigger(RecalcTrigger,Trigger1M)),NA())</f>
        <v>1.9393021124249898E-2</v>
      </c>
      <c r="N738" s="44">
        <f>IFERROR(_xll.qlIndexFixing(ONIndex3M,I738,TRUE,_xll.ohTrigger(RecalcTrigger,Trigger3M)),NA())</f>
        <v>2.0396818201069422E-2</v>
      </c>
      <c r="O738" s="159">
        <f>IFERROR(_xll.qlIndexFixing(ONIndex6M,I738,TRUE,_xll.ohTrigger(RecalcTrigger,Trigger6M)),NA())</f>
        <v>2.1342811920588289E-2</v>
      </c>
    </row>
    <row r="739" spans="2:15" x14ac:dyDescent="0.2">
      <c r="B739" s="39" t="s">
        <v>42</v>
      </c>
      <c r="D739" s="42">
        <f>_xll.qlCalendarAdvance(Calendar,$D738,B739,"f",FALSE)</f>
        <v>44621</v>
      </c>
      <c r="E739" s="153">
        <f>_xll.qlInterestRateIndexValueDate(IndexON,D739)</f>
        <v>44622</v>
      </c>
      <c r="F739" s="168">
        <f>IFERROR(_xll.qlIndexFixing(IndexON,D739,TRUE,_xll.ohTrigger(RecalcTrigger,TriggerON)),NA())</f>
        <v>1.9296438215778977E-2</v>
      </c>
      <c r="H739" s="42">
        <f>_xll.qlCalendarAdvance(Calendar,$H738,B739,"f",FALSE)</f>
        <v>44621</v>
      </c>
      <c r="I739" s="153">
        <f>_xll.qlInterestRateIndexValueDate(Index1M,$H739)</f>
        <v>44623</v>
      </c>
      <c r="J739" s="158">
        <f>IFERROR(_xll.qlIndexFixing(Index1M,$H739,TRUE,_xll.ohTrigger(RecalcTrigger,Trigger1M)),NA())</f>
        <v>1.9544877323167953E-2</v>
      </c>
      <c r="K739" s="44">
        <f>IFERROR(_xll.qlIndexFixing(Index3M,H739,TRUE,_xll.ohTrigger(RecalcTrigger,Trigger3M)),NA())</f>
        <v>2.0800307209105834E-2</v>
      </c>
      <c r="L739" s="44">
        <f>IFERROR(_xll.qlIndexFixing(Index6M,$H739,TRUE,_xll.ohTrigger(RecalcTrigger,Trigger6M)),NA())</f>
        <v>2.2136726734461338E-2</v>
      </c>
      <c r="M739" s="158">
        <f>IFERROR(_xll.qlIndexFixing(ONIndex1M,I739,TRUE,_xll.ohTrigger(RecalcTrigger,Trigger1M)),NA())</f>
        <v>1.9444532227632649E-2</v>
      </c>
      <c r="N739" s="44">
        <f>IFERROR(_xll.qlIndexFixing(ONIndex3M,I739,TRUE,_xll.ohTrigger(RecalcTrigger,Trigger3M)),NA())</f>
        <v>2.0448130094843364E-2</v>
      </c>
      <c r="O739" s="159">
        <f>IFERROR(_xll.qlIndexFixing(ONIndex6M,I739,TRUE,_xll.ohTrigger(RecalcTrigger,Trigger6M)),NA())</f>
        <v>2.1393823833122383E-2</v>
      </c>
    </row>
    <row r="740" spans="2:15" x14ac:dyDescent="0.2">
      <c r="B740" s="39" t="s">
        <v>42</v>
      </c>
      <c r="D740" s="42">
        <f>_xll.qlCalendarAdvance(Calendar,$D739,B740,"f",FALSE)</f>
        <v>44628</v>
      </c>
      <c r="E740" s="153">
        <f>_xll.qlInterestRateIndexValueDate(IndexON,D740)</f>
        <v>44629</v>
      </c>
      <c r="F740" s="168">
        <f>IFERROR(_xll.qlIndexFixing(IndexON,D740,TRUE,_xll.ohTrigger(RecalcTrigger,TriggerON)),NA())</f>
        <v>1.9348314656522092E-2</v>
      </c>
      <c r="H740" s="42">
        <f>_xll.qlCalendarAdvance(Calendar,$H739,B740,"f",FALSE)</f>
        <v>44628</v>
      </c>
      <c r="I740" s="153">
        <f>_xll.qlInterestRateIndexValueDate(Index1M,$H740)</f>
        <v>44630</v>
      </c>
      <c r="J740" s="158">
        <f>IFERROR(_xll.qlIndexFixing(Index1M,$H740,TRUE,_xll.ohTrigger(RecalcTrigger,Trigger1M)),NA())</f>
        <v>1.9595858092903706E-2</v>
      </c>
      <c r="K740" s="44">
        <f>IFERROR(_xll.qlIndexFixing(Index3M,H740,TRUE,_xll.ohTrigger(RecalcTrigger,Trigger3M)),NA())</f>
        <v>2.0850251934511694E-2</v>
      </c>
      <c r="L740" s="44">
        <f>IFERROR(_xll.qlIndexFixing(Index6M,$H740,TRUE,_xll.ohTrigger(RecalcTrigger,Trigger6M)),NA())</f>
        <v>2.2185098993648775E-2</v>
      </c>
      <c r="M740" s="158">
        <f>IFERROR(_xll.qlIndexFixing(ONIndex1M,I740,TRUE,_xll.ohTrigger(RecalcTrigger,Trigger1M)),NA())</f>
        <v>1.949581021181146E-2</v>
      </c>
      <c r="N740" s="44">
        <f>IFERROR(_xll.qlIndexFixing(ONIndex3M,I740,TRUE,_xll.ohTrigger(RecalcTrigger,Trigger3M)),NA())</f>
        <v>2.0499206918653812E-2</v>
      </c>
      <c r="O740" s="159">
        <f>IFERROR(_xll.qlIndexFixing(ONIndex6M,I740,TRUE,_xll.ohTrigger(RecalcTrigger,Trigger6M)),NA())</f>
        <v>2.1444602341560426E-2</v>
      </c>
    </row>
    <row r="741" spans="2:15" x14ac:dyDescent="0.2">
      <c r="B741" s="39" t="s">
        <v>42</v>
      </c>
      <c r="D741" s="42">
        <f>_xll.qlCalendarAdvance(Calendar,$D740,B741,"f",FALSE)</f>
        <v>44635</v>
      </c>
      <c r="E741" s="153">
        <f>_xll.qlInterestRateIndexValueDate(IndexON,D741)</f>
        <v>44636</v>
      </c>
      <c r="F741" s="168">
        <f>IFERROR(_xll.qlIndexFixing(IndexON,D741,TRUE,_xll.ohTrigger(RecalcTrigger,TriggerON)),NA())</f>
        <v>1.9400103955451442E-2</v>
      </c>
      <c r="H741" s="42">
        <f>_xll.qlCalendarAdvance(Calendar,$H740,B741,"f",FALSE)</f>
        <v>44635</v>
      </c>
      <c r="I741" s="153">
        <f>_xll.qlInterestRateIndexValueDate(Index1M,$H741)</f>
        <v>44637</v>
      </c>
      <c r="J741" s="158">
        <f>IFERROR(_xll.qlIndexFixing(Index1M,$H741,TRUE,_xll.ohTrigger(RecalcTrigger,Trigger1M)),NA())</f>
        <v>1.9650744548398436E-2</v>
      </c>
      <c r="K741" s="44">
        <f>IFERROR(_xll.qlIndexFixing(Index3M,H741,TRUE,_xll.ohTrigger(RecalcTrigger,Trigger3M)),NA())</f>
        <v>2.0899960974594994E-2</v>
      </c>
      <c r="L741" s="44">
        <f>IFERROR(_xll.qlIndexFixing(Index6M,$H741,TRUE,_xll.ohTrigger(RecalcTrigger,Trigger6M)),NA())</f>
        <v>2.2233236369503213E-2</v>
      </c>
      <c r="M741" s="158">
        <f>IFERROR(_xll.qlIndexFixing(ONIndex1M,I741,TRUE,_xll.ohTrigger(RecalcTrigger,Trigger1M)),NA())</f>
        <v>1.9546855076706393E-2</v>
      </c>
      <c r="N741" s="44">
        <f>IFERROR(_xll.qlIndexFixing(ONIndex3M,I741,TRUE,_xll.ohTrigger(RecalcTrigger,Trigger3M)),NA())</f>
        <v>2.0550048672340893E-2</v>
      </c>
      <c r="O741" s="159">
        <f>IFERROR(_xll.qlIndexFixing(ONIndex6M,I741,TRUE,_xll.ohTrigger(RecalcTrigger,Trigger6M)),NA())</f>
        <v>2.1495147445582674E-2</v>
      </c>
    </row>
    <row r="742" spans="2:15" x14ac:dyDescent="0.2">
      <c r="B742" s="39" t="s">
        <v>42</v>
      </c>
      <c r="D742" s="42">
        <f>_xll.qlCalendarAdvance(Calendar,$D741,B742,"f",FALSE)</f>
        <v>44642</v>
      </c>
      <c r="E742" s="153">
        <f>_xll.qlInterestRateIndexValueDate(IndexON,D742)</f>
        <v>44643</v>
      </c>
      <c r="F742" s="168">
        <f>IFERROR(_xll.qlIndexFixing(IndexON,D742,TRUE,_xll.ohTrigger(RecalcTrigger,TriggerON)),NA())</f>
        <v>1.9451806112646963E-2</v>
      </c>
      <c r="H742" s="42">
        <f>_xll.qlCalendarAdvance(Calendar,$H741,B742,"f",FALSE)</f>
        <v>44642</v>
      </c>
      <c r="I742" s="153">
        <f>_xll.qlInterestRateIndexValueDate(Index1M,$H742)</f>
        <v>44644</v>
      </c>
      <c r="J742" s="158">
        <f>IFERROR(_xll.qlIndexFixing(Index1M,$H742,TRUE,_xll.ohTrigger(RecalcTrigger,Trigger1M)),NA())</f>
        <v>1.9697119758059212E-2</v>
      </c>
      <c r="K742" s="44">
        <f>IFERROR(_xll.qlIndexFixing(Index3M,H742,TRUE,_xll.ohTrigger(RecalcTrigger,Trigger3M)),NA())</f>
        <v>2.0961719685217966E-2</v>
      </c>
      <c r="L742" s="44">
        <f>IFERROR(_xll.qlIndexFixing(Index6M,$H742,TRUE,_xll.ohTrigger(RecalcTrigger,Trigger6M)),NA())</f>
        <v>2.2281138844638559E-2</v>
      </c>
      <c r="M742" s="158">
        <f>IFERROR(_xll.qlIndexFixing(ONIndex1M,I742,TRUE,_xll.ohTrigger(RecalcTrigger,Trigger1M)),NA())</f>
        <v>1.959766682231745E-2</v>
      </c>
      <c r="N742" s="44">
        <f>IFERROR(_xll.qlIndexFixing(ONIndex3M,I742,TRUE,_xll.ohTrigger(RecalcTrigger,Trigger3M)),NA())</f>
        <v>2.0600655355824671E-2</v>
      </c>
      <c r="O742" s="159">
        <f>IFERROR(_xll.qlIndexFixing(ONIndex6M,I742,TRUE,_xll.ohTrigger(RecalcTrigger,Trigger6M)),NA())</f>
        <v>2.1545459145269064E-2</v>
      </c>
    </row>
    <row r="743" spans="2:15" x14ac:dyDescent="0.2">
      <c r="B743" s="39" t="s">
        <v>42</v>
      </c>
      <c r="D743" s="42">
        <f>_xll.qlCalendarAdvance(Calendar,$D742,B743,"f",FALSE)</f>
        <v>44649</v>
      </c>
      <c r="E743" s="153">
        <f>_xll.qlInterestRateIndexValueDate(IndexON,D743)</f>
        <v>44650</v>
      </c>
      <c r="F743" s="168">
        <f>IFERROR(_xll.qlIndexFixing(IndexON,D743,TRUE,_xll.ohTrigger(RecalcTrigger,TriggerON)),NA())</f>
        <v>1.9503421127948783E-2</v>
      </c>
      <c r="H743" s="42">
        <f>_xll.qlCalendarAdvance(Calendar,$H742,B743,"f",FALSE)</f>
        <v>44649</v>
      </c>
      <c r="I743" s="153">
        <f>_xll.qlInterestRateIndexValueDate(Index1M,$H743)</f>
        <v>44651</v>
      </c>
      <c r="J743" s="158">
        <f>IFERROR(_xll.qlIndexFixing(Index1M,$H743,TRUE,_xll.ohTrigger(RecalcTrigger,Trigger1M)),NA())</f>
        <v>1.9735060117822247E-2</v>
      </c>
      <c r="K743" s="44">
        <f>IFERROR(_xll.qlIndexFixing(Index3M,H743,TRUE,_xll.ohTrigger(RecalcTrigger,Trigger3M)),NA())</f>
        <v>2.0994588464388834E-2</v>
      </c>
      <c r="L743" s="44">
        <f>IFERROR(_xll.qlIndexFixing(Index6M,$H743,TRUE,_xll.ohTrigger(RecalcTrigger,Trigger6M)),NA())</f>
        <v>2.2316766455830684E-2</v>
      </c>
      <c r="M743" s="158">
        <f>IFERROR(_xll.qlIndexFixing(ONIndex1M,I743,TRUE,_xll.ohTrigger(RecalcTrigger,Trigger1M)),NA())</f>
        <v>1.9648245448484758E-2</v>
      </c>
      <c r="N743" s="44">
        <f>IFERROR(_xll.qlIndexFixing(ONIndex3M,I743,TRUE,_xll.ohTrigger(RecalcTrigger,Trigger3M)),NA())</f>
        <v>2.0651026969105146E-2</v>
      </c>
      <c r="O743" s="159">
        <f>IFERROR(_xll.qlIndexFixing(ONIndex6M,I743,TRUE,_xll.ohTrigger(RecalcTrigger,Trigger6M)),NA())</f>
        <v>2.1595537440459722E-2</v>
      </c>
    </row>
    <row r="744" spans="2:15" x14ac:dyDescent="0.2">
      <c r="B744" s="39" t="s">
        <v>42</v>
      </c>
      <c r="D744" s="42">
        <f>_xll.qlCalendarAdvance(Calendar,$D743,B744,"f",FALSE)</f>
        <v>44656</v>
      </c>
      <c r="E744" s="153">
        <f>_xll.qlInterestRateIndexValueDate(IndexON,D744)</f>
        <v>44657</v>
      </c>
      <c r="F744" s="168">
        <f>IFERROR(_xll.qlIndexFixing(IndexON,D744,TRUE,_xll.ohTrigger(RecalcTrigger,TriggerON)),NA())</f>
        <v>1.9554949001276967E-2</v>
      </c>
      <c r="H744" s="42">
        <f>_xll.qlCalendarAdvance(Calendar,$H743,B744,"f",FALSE)</f>
        <v>44656</v>
      </c>
      <c r="I744" s="153">
        <f>_xll.qlInterestRateIndexValueDate(Index1M,$H744)</f>
        <v>44658</v>
      </c>
      <c r="J744" s="158">
        <f>IFERROR(_xll.qlIndexFixing(Index1M,$H744,TRUE,_xll.ohTrigger(RecalcTrigger,Trigger1M)),NA())</f>
        <v>1.9797448236511805E-2</v>
      </c>
      <c r="K744" s="44">
        <f>IFERROR(_xll.qlIndexFixing(Index3M,H744,TRUE,_xll.ohTrigger(RecalcTrigger,Trigger3M)),NA())</f>
        <v>2.1043604377932224E-2</v>
      </c>
      <c r="L744" s="44">
        <f>IFERROR(_xll.qlIndexFixing(Index6M,$H744,TRUE,_xll.ohTrigger(RecalcTrigger,Trigger6M)),NA())</f>
        <v>2.2364240638496163E-2</v>
      </c>
      <c r="M744" s="158">
        <f>IFERROR(_xll.qlIndexFixing(ONIndex1M,I744,TRUE,_xll.ohTrigger(RecalcTrigger,Trigger1M)),NA())</f>
        <v>1.9698590955048445E-2</v>
      </c>
      <c r="N744" s="44">
        <f>IFERROR(_xll.qlIndexFixing(ONIndex3M,I744,TRUE,_xll.ohTrigger(RecalcTrigger,Trigger3M)),NA())</f>
        <v>2.0701163511942511E-2</v>
      </c>
      <c r="O744" s="159">
        <f>IFERROR(_xll.qlIndexFixing(ONIndex6M,I744,TRUE,_xll.ohTrigger(RecalcTrigger,Trigger6M)),NA())</f>
        <v>2.1645382331074714E-2</v>
      </c>
    </row>
    <row r="745" spans="2:15" x14ac:dyDescent="0.2">
      <c r="B745" s="39" t="s">
        <v>42</v>
      </c>
      <c r="D745" s="42">
        <f>_xll.qlCalendarAdvance(Calendar,$D744,B745,"f",FALSE)</f>
        <v>44663</v>
      </c>
      <c r="E745" s="153">
        <f>_xll.qlInterestRateIndexValueDate(IndexON,D745)</f>
        <v>44664</v>
      </c>
      <c r="F745" s="168">
        <f>IFERROR(_xll.qlIndexFixing(IndexON,D745,TRUE,_xll.ohTrigger(RecalcTrigger,TriggerON)),NA())</f>
        <v>1.9606389732791385E-2</v>
      </c>
      <c r="H745" s="42">
        <f>_xll.qlCalendarAdvance(Calendar,$H744,B745,"f",FALSE)</f>
        <v>44663</v>
      </c>
      <c r="I745" s="153">
        <f>_xll.qlInterestRateIndexValueDate(Index1M,$H745)</f>
        <v>44665</v>
      </c>
      <c r="J745" s="158">
        <f>IFERROR(_xll.qlIndexFixing(Index1M,$H745,TRUE,_xll.ohTrigger(RecalcTrigger,Trigger1M)),NA())</f>
        <v>1.984726252291763E-2</v>
      </c>
      <c r="K745" s="44">
        <f>IFERROR(_xll.qlIndexFixing(Index3M,H745,TRUE,_xll.ohTrigger(RecalcTrigger,Trigger3M)),NA())</f>
        <v>2.1092384578367679E-2</v>
      </c>
      <c r="L745" s="44">
        <f>IFERROR(_xll.qlIndexFixing(Index6M,$H745,TRUE,_xll.ohTrigger(RecalcTrigger,Trigger6M)),NA())</f>
        <v>2.241147989748812E-2</v>
      </c>
      <c r="M745" s="158">
        <f>IFERROR(_xll.qlIndexFixing(ONIndex1M,I745,TRUE,_xll.ohTrigger(RecalcTrigger,Trigger1M)),NA())</f>
        <v>1.976297834886509E-2</v>
      </c>
      <c r="N745" s="44">
        <f>IFERROR(_xll.qlIndexFixing(ONIndex3M,I745,TRUE,_xll.ohTrigger(RecalcTrigger,Trigger3M)),NA())</f>
        <v>2.0765279371603995E-2</v>
      </c>
      <c r="O745" s="159">
        <f>IFERROR(_xll.qlIndexFixing(ONIndex6M,I745,TRUE,_xll.ohTrigger(RecalcTrigger,Trigger6M)),NA())</f>
        <v>2.1709125657132233E-2</v>
      </c>
    </row>
    <row r="746" spans="2:15" x14ac:dyDescent="0.2">
      <c r="B746" s="39" t="s">
        <v>42</v>
      </c>
      <c r="D746" s="42">
        <f>_xll.qlCalendarAdvance(Calendar,$D745,B746,"f",FALSE)</f>
        <v>44670</v>
      </c>
      <c r="E746" s="153">
        <f>_xll.qlInterestRateIndexValueDate(IndexON,D746)</f>
        <v>44671</v>
      </c>
      <c r="F746" s="168">
        <f>IFERROR(_xll.qlIndexFixing(IndexON,D746,TRUE,_xll.ohTrigger(RecalcTrigger,TriggerON)),NA())</f>
        <v>1.965774332225223E-2</v>
      </c>
      <c r="H746" s="42">
        <f>_xll.qlCalendarAdvance(Calendar,$H745,B746,"f",FALSE)</f>
        <v>44670</v>
      </c>
      <c r="I746" s="153">
        <f>_xll.qlInterestRateIndexValueDate(Index1M,$H746)</f>
        <v>44672</v>
      </c>
      <c r="J746" s="158">
        <f>IFERROR(_xll.qlIndexFixing(Index1M,$H746,TRUE,_xll.ohTrigger(RecalcTrigger,Trigger1M)),NA())</f>
        <v>1.9896843503313943E-2</v>
      </c>
      <c r="K746" s="44">
        <f>IFERROR(_xll.qlIndexFixing(Index3M,H746,TRUE,_xll.ohTrigger(RecalcTrigger,Trigger3M)),NA())</f>
        <v>2.11409290570094E-2</v>
      </c>
      <c r="L746" s="44">
        <f>IFERROR(_xll.qlIndexFixing(Index6M,$H746,TRUE,_xll.ohTrigger(RecalcTrigger,Trigger6M)),NA())</f>
        <v>2.2458484216019987E-2</v>
      </c>
      <c r="M746" s="158">
        <f>IFERROR(_xll.qlIndexFixing(ONIndex1M,I746,TRUE,_xll.ohTrigger(RecalcTrigger,Trigger1M)),NA())</f>
        <v>1.9798582609125148E-2</v>
      </c>
      <c r="N746" s="44">
        <f>IFERROR(_xll.qlIndexFixing(ONIndex3M,I746,TRUE,_xll.ohTrigger(RecalcTrigger,Trigger3M)),NA())</f>
        <v>2.0800731386048099E-2</v>
      </c>
      <c r="O746" s="159">
        <f>IFERROR(_xll.qlIndexFixing(ONIndex6M,I746,TRUE,_xll.ohTrigger(RecalcTrigger,Trigger6M)),NA())</f>
        <v>2.1744371898257953E-2</v>
      </c>
    </row>
    <row r="747" spans="2:15" x14ac:dyDescent="0.2">
      <c r="B747" s="39" t="s">
        <v>42</v>
      </c>
      <c r="D747" s="42">
        <f>_xll.qlCalendarAdvance(Calendar,$D746,B747,"f",FALSE)</f>
        <v>44677</v>
      </c>
      <c r="E747" s="153">
        <f>_xll.qlInterestRateIndexValueDate(IndexON,D747)</f>
        <v>44678</v>
      </c>
      <c r="F747" s="168">
        <f>IFERROR(_xll.qlIndexFixing(IndexON,D747,TRUE,_xll.ohTrigger(RecalcTrigger,TriggerON)),NA())</f>
        <v>1.9709009769739438E-2</v>
      </c>
      <c r="H747" s="42">
        <f>_xll.qlCalendarAdvance(Calendar,$H746,B747,"f",FALSE)</f>
        <v>44677</v>
      </c>
      <c r="I747" s="153">
        <f>_xll.qlInterestRateIndexValueDate(Index1M,$H747)</f>
        <v>44679</v>
      </c>
      <c r="J747" s="158">
        <f>IFERROR(_xll.qlIndexFixing(Index1M,$H747,TRUE,_xll.ohTrigger(RecalcTrigger,Trigger1M)),NA())</f>
        <v>1.9946191174618211E-2</v>
      </c>
      <c r="K747" s="44">
        <f>IFERROR(_xll.qlIndexFixing(Index3M,H747,TRUE,_xll.ohTrigger(RecalcTrigger,Trigger3M)),NA())</f>
        <v>2.1189237805208486E-2</v>
      </c>
      <c r="L747" s="44">
        <f>IFERROR(_xll.qlIndexFixing(Index6M,$H747,TRUE,_xll.ohTrigger(RecalcTrigger,Trigger6M)),NA())</f>
        <v>2.250525357738687E-2</v>
      </c>
      <c r="M747" s="158">
        <f>IFERROR(_xll.qlIndexFixing(ONIndex1M,I747,TRUE,_xll.ohTrigger(RecalcTrigger,Trigger1M)),NA())</f>
        <v>1.9848228756398356E-2</v>
      </c>
      <c r="N747" s="44">
        <f>IFERROR(_xll.qlIndexFixing(ONIndex3M,I747,TRUE,_xll.ohTrigger(RecalcTrigger,Trigger3M)),NA())</f>
        <v>2.0850162717156451E-2</v>
      </c>
      <c r="O747" s="159">
        <f>IFERROR(_xll.qlIndexFixing(ONIndex6M,I747,TRUE,_xll.ohTrigger(RecalcTrigger,Trigger6M)),NA())</f>
        <v>2.1793516574586391E-2</v>
      </c>
    </row>
    <row r="748" spans="2:15" x14ac:dyDescent="0.2">
      <c r="B748" s="39" t="s">
        <v>42</v>
      </c>
      <c r="D748" s="42">
        <f>_xll.qlCalendarAdvance(Calendar,$D747,B748,"f",FALSE)</f>
        <v>44684</v>
      </c>
      <c r="E748" s="153">
        <f>_xll.qlInterestRateIndexValueDate(IndexON,D748)</f>
        <v>44685</v>
      </c>
      <c r="F748" s="168">
        <f>IFERROR(_xll.qlIndexFixing(IndexON,D748,TRUE,_xll.ohTrigger(RecalcTrigger,TriggerON)),NA())</f>
        <v>1.9760189075173074E-2</v>
      </c>
      <c r="H748" s="42">
        <f>_xll.qlCalendarAdvance(Calendar,$H747,B748,"f",FALSE)</f>
        <v>44684</v>
      </c>
      <c r="I748" s="153">
        <f>_xll.qlInterestRateIndexValueDate(Index1M,$H748)</f>
        <v>44686</v>
      </c>
      <c r="J748" s="158">
        <f>IFERROR(_xll.qlIndexFixing(Index1M,$H748,TRUE,_xll.ohTrigger(RecalcTrigger,Trigger1M)),NA())</f>
        <v>1.9999347036673176E-2</v>
      </c>
      <c r="K748" s="44">
        <f>IFERROR(_xll.qlIndexFixing(Index3M,H748,TRUE,_xll.ohTrigger(RecalcTrigger,Trigger3M)),NA())</f>
        <v>2.1241324319680829E-2</v>
      </c>
      <c r="L748" s="44">
        <f>IFERROR(_xll.qlIndexFixing(Index6M,$H748,TRUE,_xll.ohTrigger(RecalcTrigger,Trigger6M)),NA())</f>
        <v>2.2563619817426661E-2</v>
      </c>
      <c r="M748" s="158">
        <f>IFERROR(_xll.qlIndexFixing(ONIndex1M,I748,TRUE,_xll.ohTrigger(RecalcTrigger,Trigger1M)),NA())</f>
        <v>1.9897641783748199E-2</v>
      </c>
      <c r="N748" s="44">
        <f>IFERROR(_xll.qlIndexFixing(ONIndex3M,I748,TRUE,_xll.ohTrigger(RecalcTrigger,Trigger3M)),NA())</f>
        <v>2.0899358977422011E-2</v>
      </c>
      <c r="O748" s="159">
        <f>IFERROR(_xll.qlIndexFixing(ONIndex6M,I748,TRUE,_xll.ohTrigger(RecalcTrigger,Trigger6M)),NA())</f>
        <v>2.1842427845939483E-2</v>
      </c>
    </row>
    <row r="749" spans="2:15" x14ac:dyDescent="0.2">
      <c r="B749" s="39" t="s">
        <v>42</v>
      </c>
      <c r="D749" s="42">
        <f>_xll.qlCalendarAdvance(Calendar,$D748,B749,"f",FALSE)</f>
        <v>44691</v>
      </c>
      <c r="E749" s="153">
        <f>_xll.qlInterestRateIndexValueDate(IndexON,D749)</f>
        <v>44692</v>
      </c>
      <c r="F749" s="168">
        <f>IFERROR(_xll.qlIndexFixing(IndexON,D749,TRUE,_xll.ohTrigger(RecalcTrigger,TriggerON)),NA())</f>
        <v>1.9811281238553136E-2</v>
      </c>
      <c r="H749" s="42">
        <f>_xll.qlCalendarAdvance(Calendar,$H748,B749,"f",FALSE)</f>
        <v>44691</v>
      </c>
      <c r="I749" s="153">
        <f>_xll.qlInterestRateIndexValueDate(Index1M,$H749)</f>
        <v>44693</v>
      </c>
      <c r="J749" s="158">
        <f>IFERROR(_xll.qlIndexFixing(Index1M,$H749,TRUE,_xll.ohTrigger(RecalcTrigger,Trigger1M)),NA())</f>
        <v>2.0044186577695411E-2</v>
      </c>
      <c r="K749" s="44">
        <f>IFERROR(_xll.qlIndexFixing(Index3M,H749,TRUE,_xll.ohTrigger(RecalcTrigger,Trigger3M)),NA())</f>
        <v>2.1289147558535042E-2</v>
      </c>
      <c r="L749" s="44">
        <f>IFERROR(_xll.qlIndexFixing(Index6M,$H749,TRUE,_xll.ohTrigger(RecalcTrigger,Trigger6M)),NA())</f>
        <v>2.2609877507842831E-2</v>
      </c>
      <c r="M749" s="158">
        <f>IFERROR(_xll.qlIndexFixing(ONIndex1M,I749,TRUE,_xll.ohTrigger(RecalcTrigger,Trigger1M)),NA())</f>
        <v>1.994682169109474E-2</v>
      </c>
      <c r="N749" s="44">
        <f>IFERROR(_xll.qlIndexFixing(ONIndex3M,I749,TRUE,_xll.ohTrigger(RecalcTrigger,Trigger3M)),NA())</f>
        <v>2.0948320166924717E-2</v>
      </c>
      <c r="O749" s="159">
        <f>IFERROR(_xll.qlIndexFixing(ONIndex6M,I749,TRUE,_xll.ohTrigger(RecalcTrigger,Trigger6M)),NA())</f>
        <v>2.1891105712317227E-2</v>
      </c>
    </row>
    <row r="750" spans="2:15" x14ac:dyDescent="0.2">
      <c r="B750" s="39" t="s">
        <v>42</v>
      </c>
      <c r="D750" s="42">
        <f>_xll.qlCalendarAdvance(Calendar,$D749,B750,"f",FALSE)</f>
        <v>44698</v>
      </c>
      <c r="E750" s="153">
        <f>_xll.qlInterestRateIndexValueDate(IndexON,D750)</f>
        <v>44699</v>
      </c>
      <c r="F750" s="168">
        <f>IFERROR(_xll.qlIndexFixing(IndexON,D750,TRUE,_xll.ohTrigger(RecalcTrigger,TriggerON)),NA())</f>
        <v>1.9862286259719752E-2</v>
      </c>
      <c r="H750" s="42">
        <f>_xll.qlCalendarAdvance(Calendar,$H749,B750,"f",FALSE)</f>
        <v>44698</v>
      </c>
      <c r="I750" s="153">
        <f>_xll.qlInterestRateIndexValueDate(Index1M,$H750)</f>
        <v>44700</v>
      </c>
      <c r="J750" s="158">
        <f>IFERROR(_xll.qlIndexFixing(Index1M,$H750,TRUE,_xll.ohTrigger(RecalcTrigger,Trigger1M)),NA())</f>
        <v>2.0092834303380713E-2</v>
      </c>
      <c r="K750" s="44">
        <f>IFERROR(_xll.qlIndexFixing(Index3M,H750,TRUE,_xll.ohTrigger(RecalcTrigger,Trigger3M)),NA())</f>
        <v>2.133673503304034E-2</v>
      </c>
      <c r="L750" s="44">
        <f>IFERROR(_xll.qlIndexFixing(Index6M,$H750,TRUE,_xll.ohTrigger(RecalcTrigger,Trigger6M)),NA())</f>
        <v>2.2655900161501635E-2</v>
      </c>
      <c r="M750" s="158">
        <f>IFERROR(_xll.qlIndexFixing(ONIndex1M,I750,TRUE,_xll.ohTrigger(RecalcTrigger,Trigger1M)),NA())</f>
        <v>1.9995768478198173E-2</v>
      </c>
      <c r="N750" s="44">
        <f>IFERROR(_xll.qlIndexFixing(ONIndex3M,I750,TRUE,_xll.ohTrigger(RecalcTrigger,Trigger3M)),NA())</f>
        <v>2.0997046285344823E-2</v>
      </c>
      <c r="O750" s="159">
        <f>IFERROR(_xll.qlIndexFixing(ONIndex6M,I750,TRUE,_xll.ohTrigger(RecalcTrigger,Trigger6M)),NA())</f>
        <v>2.1939550173479816E-2</v>
      </c>
    </row>
    <row r="751" spans="2:15" x14ac:dyDescent="0.2">
      <c r="B751" s="39" t="s">
        <v>42</v>
      </c>
      <c r="D751" s="42">
        <f>_xll.qlCalendarAdvance(Calendar,$D750,B751,"f",FALSE)</f>
        <v>44705</v>
      </c>
      <c r="E751" s="153">
        <f>_xll.qlInterestRateIndexValueDate(IndexON,D751)</f>
        <v>44706</v>
      </c>
      <c r="F751" s="168">
        <f>IFERROR(_xll.qlIndexFixing(IndexON,D751,TRUE,_xll.ohTrigger(RecalcTrigger,TriggerON)),NA())</f>
        <v>1.991738851839564E-2</v>
      </c>
      <c r="H751" s="42">
        <f>_xll.qlCalendarAdvance(Calendar,$H750,B751,"f",FALSE)</f>
        <v>44705</v>
      </c>
      <c r="I751" s="153">
        <f>_xll.qlInterestRateIndexValueDate(Index1M,$H751)</f>
        <v>44708</v>
      </c>
      <c r="J751" s="158">
        <f>IFERROR(_xll.qlIndexFixing(Index1M,$H751,TRUE,_xll.ohTrigger(RecalcTrigger,Trigger1M)),NA())</f>
        <v>2.0144147184461825E-2</v>
      </c>
      <c r="K751" s="44">
        <f>IFERROR(_xll.qlIndexFixing(Index3M,H751,TRUE,_xll.ohTrigger(RecalcTrigger,Trigger3M)),NA())</f>
        <v>2.1398767274186541E-2</v>
      </c>
      <c r="L751" s="44">
        <f>IFERROR(_xll.qlIndexFixing(Index6M,$H751,TRUE,_xll.ohTrigger(RecalcTrigger,Trigger6M)),NA())</f>
        <v>2.2704310605964576E-2</v>
      </c>
      <c r="M751" s="158">
        <f>IFERROR(_xll.qlIndexFixing(ONIndex1M,I751,TRUE,_xll.ohTrigger(RecalcTrigger,Trigger1M)),NA())</f>
        <v>2.0051422210221048E-2</v>
      </c>
      <c r="N751" s="44">
        <f>IFERROR(_xll.qlIndexFixing(ONIndex3M,I751,TRUE,_xll.ohTrigger(RecalcTrigger,Trigger3M)),NA())</f>
        <v>2.1052445435731926E-2</v>
      </c>
      <c r="O751" s="159">
        <f>IFERROR(_xll.qlIndexFixing(ONIndex6M,I751,TRUE,_xll.ohTrigger(RecalcTrigger,Trigger6M)),NA())</f>
        <v>2.1994629469563876E-2</v>
      </c>
    </row>
    <row r="752" spans="2:15" x14ac:dyDescent="0.2">
      <c r="B752" s="39" t="s">
        <v>42</v>
      </c>
      <c r="D752" s="42">
        <f>_xll.qlCalendarAdvance(Calendar,$D751,B752,"f",FALSE)</f>
        <v>44712</v>
      </c>
      <c r="E752" s="153">
        <f>_xll.qlInterestRateIndexValueDate(IndexON,D752)</f>
        <v>44713</v>
      </c>
      <c r="F752" s="168">
        <f>IFERROR(_xll.qlIndexFixing(IndexON,D752,TRUE,_xll.ohTrigger(RecalcTrigger,TriggerON)),NA())</f>
        <v>1.9964034875732395E-2</v>
      </c>
      <c r="H752" s="42">
        <f>_xll.qlCalendarAdvance(Calendar,$H751,B752,"f",FALSE)</f>
        <v>44712</v>
      </c>
      <c r="I752" s="153">
        <f>_xll.qlInterestRateIndexValueDate(Index1M,$H752)</f>
        <v>44714</v>
      </c>
      <c r="J752" s="158">
        <f>IFERROR(_xll.qlIndexFixing(Index1M,$H752,TRUE,_xll.ohTrigger(RecalcTrigger,Trigger1M)),NA())</f>
        <v>2.0189429787929314E-2</v>
      </c>
      <c r="K752" s="44">
        <f>IFERROR(_xll.qlIndexFixing(Index3M,H752,TRUE,_xll.ohTrigger(RecalcTrigger,Trigger3M)),NA())</f>
        <v>2.1431202654767237E-2</v>
      </c>
      <c r="L752" s="44">
        <f>IFERROR(_xll.qlIndexFixing(Index6M,$H752,TRUE,_xll.ohTrigger(RecalcTrigger,Trigger6M)),NA())</f>
        <v>2.2735575445868291E-2</v>
      </c>
      <c r="M752" s="158">
        <f>IFERROR(_xll.qlIndexFixing(ONIndex1M,I752,TRUE,_xll.ohTrigger(RecalcTrigger,Trigger1M)),NA())</f>
        <v>2.0099869453957808E-2</v>
      </c>
      <c r="N752" s="44">
        <f>IFERROR(_xll.qlIndexFixing(ONIndex3M,I752,TRUE,_xll.ohTrigger(RecalcTrigger,Trigger3M)),NA())</f>
        <v>2.1100667830369346E-2</v>
      </c>
      <c r="O752" s="159">
        <f>IFERROR(_xll.qlIndexFixing(ONIndex6M,I752,TRUE,_xll.ohTrigger(RecalcTrigger,Trigger6M)),NA())</f>
        <v>2.2042573776568375E-2</v>
      </c>
    </row>
    <row r="753" spans="2:15" x14ac:dyDescent="0.2">
      <c r="B753" s="39" t="s">
        <v>42</v>
      </c>
      <c r="D753" s="42">
        <f>_xll.qlCalendarAdvance(Calendar,$D752,B753,"f",FALSE)</f>
        <v>44719</v>
      </c>
      <c r="E753" s="153">
        <f>_xll.qlInterestRateIndexValueDate(IndexON,D753)</f>
        <v>44720</v>
      </c>
      <c r="F753" s="168">
        <f>IFERROR(_xll.qlIndexFixing(IndexON,D753,TRUE,_xll.ohTrigger(RecalcTrigger,TriggerON)),NA())</f>
        <v>2.0014778470338612E-2</v>
      </c>
      <c r="H753" s="42">
        <f>_xll.qlCalendarAdvance(Calendar,$H752,B753,"f",FALSE)</f>
        <v>44719</v>
      </c>
      <c r="I753" s="153">
        <f>_xll.qlInterestRateIndexValueDate(Index1M,$H753)</f>
        <v>44721</v>
      </c>
      <c r="J753" s="158">
        <f>IFERROR(_xll.qlIndexFixing(Index1M,$H753,TRUE,_xll.ohTrigger(RecalcTrigger,Trigger1M)),NA())</f>
        <v>2.0237377540787416E-2</v>
      </c>
      <c r="K753" s="44">
        <f>IFERROR(_xll.qlIndexFixing(Index3M,H753,TRUE,_xll.ohTrigger(RecalcTrigger,Trigger3M)),NA())</f>
        <v>2.1478082784977225E-2</v>
      </c>
      <c r="L753" s="44">
        <f>IFERROR(_xll.qlIndexFixing(Index6M,$H753,TRUE,_xll.ohTrigger(RecalcTrigger,Trigger6M)),NA())</f>
        <v>2.2780933660721873E-2</v>
      </c>
      <c r="M753" s="158">
        <f>IFERROR(_xll.qlIndexFixing(ONIndex1M,I753,TRUE,_xll.ohTrigger(RecalcTrigger,Trigger1M)),NA())</f>
        <v>2.0141210117969877E-2</v>
      </c>
      <c r="N753" s="44">
        <f>IFERROR(_xll.qlIndexFixing(ONIndex3M,I753,TRUE,_xll.ohTrigger(RecalcTrigger,Trigger3M)),NA())</f>
        <v>2.1141814213949672E-2</v>
      </c>
      <c r="O753" s="159">
        <f>IFERROR(_xll.qlIndexFixing(ONIndex6M,I753,TRUE,_xll.ohTrigger(RecalcTrigger,Trigger6M)),NA())</f>
        <v>2.2083483125117098E-2</v>
      </c>
    </row>
    <row r="754" spans="2:15" x14ac:dyDescent="0.2">
      <c r="B754" s="39" t="s">
        <v>42</v>
      </c>
      <c r="D754" s="42">
        <f>_xll.qlCalendarAdvance(Calendar,$D753,B754,"f",FALSE)</f>
        <v>44726</v>
      </c>
      <c r="E754" s="153">
        <f>_xll.qlInterestRateIndexValueDate(IndexON,D754)</f>
        <v>44727</v>
      </c>
      <c r="F754" s="168">
        <f>IFERROR(_xll.qlIndexFixing(IndexON,D754,TRUE,_xll.ohTrigger(RecalcTrigger,TriggerON)),NA())</f>
        <v>2.0065434922731384E-2</v>
      </c>
      <c r="H754" s="42">
        <f>_xll.qlCalendarAdvance(Calendar,$H753,B754,"f",FALSE)</f>
        <v>44726</v>
      </c>
      <c r="I754" s="153">
        <f>_xll.qlInterestRateIndexValueDate(Index1M,$H754)</f>
        <v>44728</v>
      </c>
      <c r="J754" s="158">
        <f>IFERROR(_xll.qlIndexFixing(Index1M,$H754,TRUE,_xll.ohTrigger(RecalcTrigger,Trigger1M)),NA())</f>
        <v>2.02850919633904E-2</v>
      </c>
      <c r="K754" s="44">
        <f>IFERROR(_xll.qlIndexFixing(Index3M,H754,TRUE,_xll.ohTrigger(RecalcTrigger,Trigger3M)),NA())</f>
        <v>2.152472711681595E-2</v>
      </c>
      <c r="L754" s="44">
        <f>IFERROR(_xll.qlIndexFixing(Index6M,$H754,TRUE,_xll.ohTrigger(RecalcTrigger,Trigger6M)),NA())</f>
        <v>2.282605193670581E-2</v>
      </c>
      <c r="M754" s="158">
        <f>IFERROR(_xll.qlIndexFixing(ONIndex1M,I754,TRUE,_xll.ohTrigger(RecalcTrigger,Trigger1M)),NA())</f>
        <v>2.0189224423701191E-2</v>
      </c>
      <c r="N754" s="44">
        <f>IFERROR(_xll.qlIndexFixing(ONIndex3M,I754,TRUE,_xll.ohTrigger(RecalcTrigger,Trigger3M)),NA())</f>
        <v>2.1189600047479829E-2</v>
      </c>
      <c r="O754" s="159">
        <f>IFERROR(_xll.qlIndexFixing(ONIndex6M,I754,TRUE,_xll.ohTrigger(RecalcTrigger,Trigger6M)),NA())</f>
        <v>2.2130993964779577E-2</v>
      </c>
    </row>
    <row r="755" spans="2:15" x14ac:dyDescent="0.2">
      <c r="B755" s="39" t="s">
        <v>42</v>
      </c>
      <c r="D755" s="42">
        <f>_xll.qlCalendarAdvance(Calendar,$D754,B755,"f",FALSE)</f>
        <v>44733</v>
      </c>
      <c r="E755" s="153">
        <f>_xll.qlInterestRateIndexValueDate(IndexON,D755)</f>
        <v>44734</v>
      </c>
      <c r="F755" s="168">
        <f>IFERROR(_xll.qlIndexFixing(IndexON,D755,TRUE,_xll.ohTrigger(RecalcTrigger,TriggerON)),NA())</f>
        <v>2.0116004232830775E-2</v>
      </c>
      <c r="H755" s="42">
        <f>_xll.qlCalendarAdvance(Calendar,$H754,B755,"f",FALSE)</f>
        <v>44733</v>
      </c>
      <c r="I755" s="153">
        <f>_xll.qlInterestRateIndexValueDate(Index1M,$H755)</f>
        <v>44735</v>
      </c>
      <c r="J755" s="158">
        <f>IFERROR(_xll.qlIndexFixing(Index1M,$H755,TRUE,_xll.ohTrigger(RecalcTrigger,Trigger1M)),NA())</f>
        <v>2.033257305277314E-2</v>
      </c>
      <c r="K755" s="44">
        <f>IFERROR(_xll.qlIndexFixing(Index3M,H755,TRUE,_xll.ohTrigger(RecalcTrigger,Trigger3M)),NA())</f>
        <v>2.1571135641882306E-2</v>
      </c>
      <c r="L755" s="44">
        <f>IFERROR(_xll.qlIndexFixing(Index6M,$H755,TRUE,_xll.ohTrigger(RecalcTrigger,Trigger6M)),NA())</f>
        <v>2.2870925998680295E-2</v>
      </c>
      <c r="M755" s="158">
        <f>IFERROR(_xll.qlIndexFixing(ONIndex1M,I755,TRUE,_xll.ohTrigger(RecalcTrigger,Trigger1M)),NA())</f>
        <v>2.0243812462030775E-2</v>
      </c>
      <c r="N755" s="44">
        <f>IFERROR(_xll.qlIndexFixing(ONIndex3M,I755,TRUE,_xll.ohTrigger(RecalcTrigger,Trigger3M)),NA())</f>
        <v>2.1243924586187291E-2</v>
      </c>
      <c r="O755" s="159">
        <f>IFERROR(_xll.qlIndexFixing(ONIndex6M,I755,TRUE,_xll.ohTrigger(RecalcTrigger,Trigger6M)),NA())</f>
        <v>2.2185006264372475E-2</v>
      </c>
    </row>
    <row r="756" spans="2:15" x14ac:dyDescent="0.2">
      <c r="B756" s="39" t="s">
        <v>42</v>
      </c>
      <c r="D756" s="42">
        <f>_xll.qlCalendarAdvance(Calendar,$D755,B756,"f",FALSE)</f>
        <v>44740</v>
      </c>
      <c r="E756" s="153">
        <f>_xll.qlInterestRateIndexValueDate(IndexON,D756)</f>
        <v>44741</v>
      </c>
      <c r="F756" s="168">
        <f>IFERROR(_xll.qlIndexFixing(IndexON,D756,TRUE,_xll.ohTrigger(RecalcTrigger,TriggerON)),NA())</f>
        <v>2.0166486400556849E-2</v>
      </c>
      <c r="H756" s="42">
        <f>_xll.qlCalendarAdvance(Calendar,$H755,B756,"f",FALSE)</f>
        <v>44740</v>
      </c>
      <c r="I756" s="153">
        <f>_xll.qlInterestRateIndexValueDate(Index1M,$H756)</f>
        <v>44742</v>
      </c>
      <c r="J756" s="158">
        <f>IFERROR(_xll.qlIndexFixing(Index1M,$H756,TRUE,_xll.ohTrigger(RecalcTrigger,Trigger1M)),NA())</f>
        <v>2.0368024550240265E-2</v>
      </c>
      <c r="K756" s="44">
        <f>IFERROR(_xll.qlIndexFixing(Index3M,H756,TRUE,_xll.ohTrigger(RecalcTrigger,Trigger3M)),NA())</f>
        <v>2.1617308351821234E-2</v>
      </c>
      <c r="L756" s="44">
        <f>IFERROR(_xll.qlIndexFixing(Index6M,$H756,TRUE,_xll.ohTrigger(RecalcTrigger,Trigger6M)),NA())</f>
        <v>2.2915551571210238E-2</v>
      </c>
      <c r="M756" s="158">
        <f>IFERROR(_xll.qlIndexFixing(ONIndex1M,I756,TRUE,_xll.ohTrigger(RecalcTrigger,Trigger1M)),NA())</f>
        <v>2.0284553673075578E-2</v>
      </c>
      <c r="N756" s="44">
        <f>IFERROR(_xll.qlIndexFixing(ONIndex3M,I756,TRUE,_xll.ohTrigger(RecalcTrigger,Trigger3M)),NA())</f>
        <v>2.128446650033311E-2</v>
      </c>
      <c r="O756" s="159">
        <f>IFERROR(_xll.qlIndexFixing(ONIndex6M,I756,TRUE,_xll.ohTrigger(RecalcTrigger,Trigger6M)),NA())</f>
        <v>2.2225315427100156E-2</v>
      </c>
    </row>
    <row r="757" spans="2:15" x14ac:dyDescent="0.2">
      <c r="B757" s="39" t="s">
        <v>42</v>
      </c>
      <c r="D757" s="42">
        <f>_xll.qlCalendarAdvance(Calendar,$D756,B757,"f",FALSE)</f>
        <v>44747</v>
      </c>
      <c r="E757" s="153">
        <f>_xll.qlInterestRateIndexValueDate(IndexON,D757)</f>
        <v>44748</v>
      </c>
      <c r="F757" s="168">
        <f>IFERROR(_xll.qlIndexFixing(IndexON,D757,TRUE,_xll.ohTrigger(RecalcTrigger,TriggerON)),NA())</f>
        <v>2.0216881425909605E-2</v>
      </c>
      <c r="H757" s="42">
        <f>_xll.qlCalendarAdvance(Calendar,$H756,B757,"f",FALSE)</f>
        <v>44747</v>
      </c>
      <c r="I757" s="153">
        <f>_xll.qlInterestRateIndexValueDate(Index1M,$H757)</f>
        <v>44749</v>
      </c>
      <c r="J757" s="158">
        <f>IFERROR(_xll.qlIndexFixing(Index1M,$H757,TRUE,_xll.ohTrigger(RecalcTrigger,Trigger1M)),NA())</f>
        <v>2.042683522009231E-2</v>
      </c>
      <c r="K757" s="44">
        <f>IFERROR(_xll.qlIndexFixing(Index3M,H757,TRUE,_xll.ohTrigger(RecalcTrigger,Trigger3M)),NA())</f>
        <v>2.1663245238316784E-2</v>
      </c>
      <c r="L757" s="44">
        <f>IFERROR(_xll.qlIndexFixing(Index6M,$H757,TRUE,_xll.ohTrigger(RecalcTrigger,Trigger6M)),NA())</f>
        <v>2.2971355519870045E-2</v>
      </c>
      <c r="M757" s="158">
        <f>IFERROR(_xll.qlIndexFixing(ONIndex1M,I757,TRUE,_xll.ohTrigger(RecalcTrigger,Trigger1M)),NA())</f>
        <v>2.0331868616718651E-2</v>
      </c>
      <c r="N757" s="44">
        <f>IFERROR(_xll.qlIndexFixing(ONIndex3M,I757,TRUE,_xll.ohTrigger(RecalcTrigger,Trigger3M)),NA())</f>
        <v>2.1331547119336491E-2</v>
      </c>
      <c r="O757" s="159">
        <f>IFERROR(_xll.qlIndexFixing(ONIndex6M,I757,TRUE,_xll.ohTrigger(RecalcTrigger,Trigger6M)),NA())</f>
        <v>2.2272126049598384E-2</v>
      </c>
    </row>
    <row r="758" spans="2:15" x14ac:dyDescent="0.2">
      <c r="B758" s="39" t="s">
        <v>42</v>
      </c>
      <c r="D758" s="42">
        <f>_xll.qlCalendarAdvance(Calendar,$D757,B758,"f",FALSE)</f>
        <v>44754</v>
      </c>
      <c r="E758" s="153">
        <f>_xll.qlInterestRateIndexValueDate(IndexON,D758)</f>
        <v>44755</v>
      </c>
      <c r="F758" s="168">
        <f>IFERROR(_xll.qlIndexFixing(IndexON,D758,TRUE,_xll.ohTrigger(RecalcTrigger,TriggerON)),NA())</f>
        <v>2.0267189308809108E-2</v>
      </c>
      <c r="H758" s="42">
        <f>_xll.qlCalendarAdvance(Calendar,$H757,B758,"f",FALSE)</f>
        <v>44754</v>
      </c>
      <c r="I758" s="153">
        <f>_xll.qlInterestRateIndexValueDate(Index1M,$H758)</f>
        <v>44756</v>
      </c>
      <c r="J758" s="158">
        <f>IFERROR(_xll.qlIndexFixing(Index1M,$H758,TRUE,_xll.ohTrigger(RecalcTrigger,Trigger1M)),NA())</f>
        <v>2.0473616292168428E-2</v>
      </c>
      <c r="K758" s="44">
        <f>IFERROR(_xll.qlIndexFixing(Index3M,H758,TRUE,_xll.ohTrigger(RecalcTrigger,Trigger3M)),NA())</f>
        <v>2.1708946293096436E-2</v>
      </c>
      <c r="L758" s="44">
        <f>IFERROR(_xll.qlIndexFixing(Index6M,$H758,TRUE,_xll.ohTrigger(RecalcTrigger,Trigger6M)),NA())</f>
        <v>2.3015419862577598E-2</v>
      </c>
      <c r="M758" s="158">
        <f>IFERROR(_xll.qlIndexFixing(ONIndex1M,I758,TRUE,_xll.ohTrigger(RecalcTrigger,Trigger1M)),NA())</f>
        <v>2.0378950439319254E-2</v>
      </c>
      <c r="N758" s="44">
        <f>IFERROR(_xll.qlIndexFixing(ONIndex3M,I758,TRUE,_xll.ohTrigger(RecalcTrigger,Trigger3M)),NA())</f>
        <v>2.1378392666617785E-2</v>
      </c>
      <c r="O758" s="159">
        <f>IFERROR(_xll.qlIndexFixing(ONIndex6M,I758,TRUE,_xll.ohTrigger(RecalcTrigger,Trigger6M)),NA())</f>
        <v>2.2318703266241968E-2</v>
      </c>
    </row>
    <row r="759" spans="2:15" x14ac:dyDescent="0.2">
      <c r="B759" s="39" t="s">
        <v>42</v>
      </c>
      <c r="D759" s="42">
        <f>_xll.qlCalendarAdvance(Calendar,$D758,B759,"f",FALSE)</f>
        <v>44761</v>
      </c>
      <c r="E759" s="153">
        <f>_xll.qlInterestRateIndexValueDate(IndexON,D759)</f>
        <v>44762</v>
      </c>
      <c r="F759" s="168">
        <f>IFERROR(_xll.qlIndexFixing(IndexON,D759,TRUE,_xll.ohTrigger(RecalcTrigger,TriggerON)),NA())</f>
        <v>2.0317410049335294E-2</v>
      </c>
      <c r="H759" s="42">
        <f>_xll.qlCalendarAdvance(Calendar,$H758,B759,"f",FALSE)</f>
        <v>44761</v>
      </c>
      <c r="I759" s="153">
        <f>_xll.qlInterestRateIndexValueDate(Index1M,$H759)</f>
        <v>44763</v>
      </c>
      <c r="J759" s="158">
        <f>IFERROR(_xll.qlIndexFixing(Index1M,$H759,TRUE,_xll.ohTrigger(RecalcTrigger,Trigger1M)),NA())</f>
        <v>2.0520164019311171E-2</v>
      </c>
      <c r="K759" s="44">
        <f>IFERROR(_xll.qlIndexFixing(Index3M,H759,TRUE,_xll.ohTrigger(RecalcTrigger,Trigger3M)),NA())</f>
        <v>2.1754411507931126E-2</v>
      </c>
      <c r="L759" s="44">
        <f>IFERROR(_xll.qlIndexFixing(Index6M,$H759,TRUE,_xll.ohTrigger(RecalcTrigger,Trigger6M)),NA())</f>
        <v>2.3059221475837922E-2</v>
      </c>
      <c r="M759" s="158">
        <f>IFERROR(_xll.qlIndexFixing(ONIndex1M,I759,TRUE,_xll.ohTrigger(RecalcTrigger,Trigger1M)),NA())</f>
        <v>2.0425799141117196E-2</v>
      </c>
      <c r="N759" s="44">
        <f>IFERROR(_xll.qlIndexFixing(ONIndex3M,I759,TRUE,_xll.ohTrigger(RecalcTrigger,Trigger3M)),NA())</f>
        <v>2.1425003142097054E-2</v>
      </c>
      <c r="O759" s="159">
        <f>IFERROR(_xll.qlIndexFixing(ONIndex6M,I759,TRUE,_xll.ohTrigger(RecalcTrigger,Trigger6M)),NA())</f>
        <v>2.2365047076871036E-2</v>
      </c>
    </row>
    <row r="760" spans="2:15" x14ac:dyDescent="0.2">
      <c r="B760" s="39" t="s">
        <v>42</v>
      </c>
      <c r="D760" s="42">
        <f>_xll.qlCalendarAdvance(Calendar,$D759,B760,"f",FALSE)</f>
        <v>44768</v>
      </c>
      <c r="E760" s="153">
        <f>_xll.qlInterestRateIndexValueDate(IndexON,D760)</f>
        <v>44769</v>
      </c>
      <c r="F760" s="168">
        <f>IFERROR(_xll.qlIndexFixing(IndexON,D760,TRUE,_xll.ohTrigger(RecalcTrigger,TriggerON)),NA())</f>
        <v>2.036754364732829E-2</v>
      </c>
      <c r="H760" s="42">
        <f>_xll.qlCalendarAdvance(Calendar,$H759,B760,"f",FALSE)</f>
        <v>44768</v>
      </c>
      <c r="I760" s="153">
        <f>_xll.qlInterestRateIndexValueDate(Index1M,$H760)</f>
        <v>44770</v>
      </c>
      <c r="J760" s="158">
        <f>IFERROR(_xll.qlIndexFixing(Index1M,$H760,TRUE,_xll.ohTrigger(RecalcTrigger,Trigger1M)),NA())</f>
        <v>2.0566478398622856E-2</v>
      </c>
      <c r="K760" s="44">
        <f>IFERROR(_xll.qlIndexFixing(Index3M,H760,TRUE,_xll.ohTrigger(RecalcTrigger,Trigger3M)),NA())</f>
        <v>2.1799640874633486E-2</v>
      </c>
      <c r="L760" s="44">
        <f>IFERROR(_xll.qlIndexFixing(Index6M,$H760,TRUE,_xll.ohTrigger(RecalcTrigger,Trigger6M)),NA())</f>
        <v>2.3102756150610158E-2</v>
      </c>
      <c r="M760" s="158">
        <f>IFERROR(_xll.qlIndexFixing(ONIndex1M,I760,TRUE,_xll.ohTrigger(RecalcTrigger,Trigger1M)),NA())</f>
        <v>2.0472414721712795E-2</v>
      </c>
      <c r="N760" s="44">
        <f>IFERROR(_xll.qlIndexFixing(ONIndex3M,I760,TRUE,_xll.ohTrigger(RecalcTrigger,Trigger3M)),NA())</f>
        <v>2.1471378545614428E-2</v>
      </c>
      <c r="O760" s="159">
        <f>IFERROR(_xll.qlIndexFixing(ONIndex6M,I760,TRUE,_xll.ohTrigger(RecalcTrigger,Trigger6M)),NA())</f>
        <v>2.2411157481405652E-2</v>
      </c>
    </row>
    <row r="761" spans="2:15" x14ac:dyDescent="0.2">
      <c r="B761" s="39" t="s">
        <v>42</v>
      </c>
      <c r="D761" s="42">
        <f>_xll.qlCalendarAdvance(Calendar,$D760,B761,"f",FALSE)</f>
        <v>44775</v>
      </c>
      <c r="E761" s="153">
        <f>_xll.qlInterestRateIndexValueDate(IndexON,D761)</f>
        <v>44776</v>
      </c>
      <c r="F761" s="168">
        <f>IFERROR(_xll.qlIndexFixing(IndexON,D761,TRUE,_xll.ohTrigger(RecalcTrigger,TriggerON)),NA())</f>
        <v>2.0417590102788097E-2</v>
      </c>
      <c r="H761" s="42">
        <f>_xll.qlCalendarAdvance(Calendar,$H760,B761,"f",FALSE)</f>
        <v>44775</v>
      </c>
      <c r="I761" s="153">
        <f>_xll.qlInterestRateIndexValueDate(Index1M,$H761)</f>
        <v>44777</v>
      </c>
      <c r="J761" s="158">
        <f>IFERROR(_xll.qlIndexFixing(Index1M,$H761,TRUE,_xll.ohTrigger(RecalcTrigger,Trigger1M)),NA())</f>
        <v>2.0612559427230781E-2</v>
      </c>
      <c r="K761" s="44">
        <f>IFERROR(_xll.qlIndexFixing(Index3M,H761,TRUE,_xll.ohTrigger(RecalcTrigger,Trigger3M)),NA())</f>
        <v>2.1844634385057862E-2</v>
      </c>
      <c r="L761" s="44">
        <f>IFERROR(_xll.qlIndexFixing(Index6M,$H761,TRUE,_xll.ohTrigger(RecalcTrigger,Trigger6M)),NA())</f>
        <v>2.3146019677589572E-2</v>
      </c>
      <c r="M761" s="158">
        <f>IFERROR(_xll.qlIndexFixing(ONIndex1M,I761,TRUE,_xll.ohTrigger(RecalcTrigger,Trigger1M)),NA())</f>
        <v>2.0518797181185988E-2</v>
      </c>
      <c r="N761" s="44">
        <f>IFERROR(_xll.qlIndexFixing(ONIndex3M,I761,TRUE,_xll.ohTrigger(RecalcTrigger,Trigger3M)),NA())</f>
        <v>2.1517518877169906E-2</v>
      </c>
      <c r="O761" s="159">
        <f>IFERROR(_xll.qlIndexFixing(ONIndex6M,I761,TRUE,_xll.ohTrigger(RecalcTrigger,Trigger6M)),NA())</f>
        <v>2.2457034479765881E-2</v>
      </c>
    </row>
    <row r="762" spans="2:15" x14ac:dyDescent="0.2">
      <c r="B762" s="39" t="s">
        <v>42</v>
      </c>
      <c r="D762" s="42">
        <f>_xll.qlCalendarAdvance(Calendar,$D761,B762,"f",FALSE)</f>
        <v>44782</v>
      </c>
      <c r="E762" s="153">
        <f>_xll.qlInterestRateIndexValueDate(IndexON,D762)</f>
        <v>44783</v>
      </c>
      <c r="F762" s="168">
        <f>IFERROR(_xll.qlIndexFixing(IndexON,D762,TRUE,_xll.ohTrigger(RecalcTrigger,TriggerON)),NA())</f>
        <v>2.0467549415714714E-2</v>
      </c>
      <c r="H762" s="42">
        <f>_xll.qlCalendarAdvance(Calendar,$H761,B762,"f",FALSE)</f>
        <v>44782</v>
      </c>
      <c r="I762" s="153">
        <f>_xll.qlInterestRateIndexValueDate(Index1M,$H762)</f>
        <v>44784</v>
      </c>
      <c r="J762" s="158">
        <f>IFERROR(_xll.qlIndexFixing(Index1M,$H762,TRUE,_xll.ohTrigger(RecalcTrigger,Trigger1M)),NA())</f>
        <v>2.0658407102264742E-2</v>
      </c>
      <c r="K762" s="44">
        <f>IFERROR(_xll.qlIndexFixing(Index3M,H762,TRUE,_xll.ohTrigger(RecalcTrigger,Trigger3M)),NA())</f>
        <v>2.1889392031101167E-2</v>
      </c>
      <c r="L762" s="44">
        <f>IFERROR(_xll.qlIndexFixing(Index6M,$H762,TRUE,_xll.ohTrigger(RecalcTrigger,Trigger6M)),NA())</f>
        <v>2.3189007847211427E-2</v>
      </c>
      <c r="M762" s="158">
        <f>IFERROR(_xll.qlIndexFixing(ONIndex1M,I762,TRUE,_xll.ohTrigger(RecalcTrigger,Trigger1M)),NA())</f>
        <v>2.0564946519456839E-2</v>
      </c>
      <c r="N762" s="44">
        <f>IFERROR(_xll.qlIndexFixing(ONIndex3M,I762,TRUE,_xll.ohTrigger(RecalcTrigger,Trigger3M)),NA())</f>
        <v>2.1563424136683551E-2</v>
      </c>
      <c r="O762" s="159">
        <f>IFERROR(_xll.qlIndexFixing(ONIndex6M,I762,TRUE,_xll.ohTrigger(RecalcTrigger,Trigger6M)),NA())</f>
        <v>2.2502678071951721E-2</v>
      </c>
    </row>
    <row r="763" spans="2:15" x14ac:dyDescent="0.2">
      <c r="B763" s="39" t="s">
        <v>42</v>
      </c>
      <c r="D763" s="42">
        <f>_xll.qlCalendarAdvance(Calendar,$D762,B763,"f",FALSE)</f>
        <v>44789</v>
      </c>
      <c r="E763" s="153">
        <f>_xll.qlInterestRateIndexValueDate(IndexON,D763)</f>
        <v>44790</v>
      </c>
      <c r="F763" s="168">
        <f>IFERROR(_xll.qlIndexFixing(IndexON,D763,TRUE,_xll.ohTrigger(RecalcTrigger,TriggerON)),NA())</f>
        <v>2.0517421586108142E-2</v>
      </c>
      <c r="H763" s="42">
        <f>_xll.qlCalendarAdvance(Calendar,$H762,B763,"f",FALSE)</f>
        <v>44789</v>
      </c>
      <c r="I763" s="153">
        <f>_xll.qlInterestRateIndexValueDate(Index1M,$H763)</f>
        <v>44791</v>
      </c>
      <c r="J763" s="158">
        <f>IFERROR(_xll.qlIndexFixing(Index1M,$H763,TRUE,_xll.ohTrigger(RecalcTrigger,Trigger1M)),NA())</f>
        <v>2.0704021420879515E-2</v>
      </c>
      <c r="K763" s="44">
        <f>IFERROR(_xll.qlIndexFixing(Index3M,H763,TRUE,_xll.ohTrigger(RecalcTrigger,Trigger3M)),NA())</f>
        <v>2.1933913804704632E-2</v>
      </c>
      <c r="L763" s="44">
        <f>IFERROR(_xll.qlIndexFixing(Index6M,$H763,TRUE,_xll.ohTrigger(RecalcTrigger,Trigger6M)),NA())</f>
        <v>2.3231716449658709E-2</v>
      </c>
      <c r="M763" s="158">
        <f>IFERROR(_xll.qlIndexFixing(ONIndex1M,I763,TRUE,_xll.ohTrigger(RecalcTrigger,Trigger1M)),NA())</f>
        <v>2.061086273628554E-2</v>
      </c>
      <c r="N763" s="44">
        <f>IFERROR(_xll.qlIndexFixing(ONIndex3M,I763,TRUE,_xll.ohTrigger(RecalcTrigger,Trigger3M)),NA())</f>
        <v>2.1609094323915556E-2</v>
      </c>
      <c r="O763" s="159">
        <f>IFERROR(_xll.qlIndexFixing(ONIndex6M,I763,TRUE,_xll.ohTrigger(RecalcTrigger,Trigger6M)),NA())</f>
        <v>2.2548088257723364E-2</v>
      </c>
    </row>
    <row r="764" spans="2:15" x14ac:dyDescent="0.2">
      <c r="B764" s="39" t="s">
        <v>42</v>
      </c>
      <c r="D764" s="42">
        <f>_xll.qlCalendarAdvance(Calendar,$D763,B764,"f",FALSE)</f>
        <v>44796</v>
      </c>
      <c r="E764" s="153">
        <f>_xll.qlInterestRateIndexValueDate(IndexON,D764)</f>
        <v>44797</v>
      </c>
      <c r="F764" s="168">
        <f>IFERROR(_xll.qlIndexFixing(IndexON,D764,TRUE,_xll.ohTrigger(RecalcTrigger,TriggerON)),NA())</f>
        <v>2.0567206613728573E-2</v>
      </c>
      <c r="H764" s="42">
        <f>_xll.qlCalendarAdvance(Calendar,$H763,B764,"f",FALSE)</f>
        <v>44796</v>
      </c>
      <c r="I764" s="153">
        <f>_xll.qlInterestRateIndexValueDate(Index1M,$H764)</f>
        <v>44798</v>
      </c>
      <c r="J764" s="158">
        <f>IFERROR(_xll.qlIndexFixing(Index1M,$H764,TRUE,_xll.ohTrigger(RecalcTrigger,Trigger1M)),NA())</f>
        <v>2.0749402380237369E-2</v>
      </c>
      <c r="K764" s="44">
        <f>IFERROR(_xll.qlIndexFixing(Index3M,H764,TRUE,_xll.ohTrigger(RecalcTrigger,Trigger3M)),NA())</f>
        <v>2.1978199697849452E-2</v>
      </c>
      <c r="L764" s="44">
        <f>IFERROR(_xll.qlIndexFixing(Index6M,$H764,TRUE,_xll.ohTrigger(RecalcTrigger,Trigger6M)),NA())</f>
        <v>2.3274141274867297E-2</v>
      </c>
      <c r="M764" s="158">
        <f>IFERROR(_xll.qlIndexFixing(ONIndex1M,I764,TRUE,_xll.ohTrigger(RecalcTrigger,Trigger1M)),NA())</f>
        <v>2.0656545831752027E-2</v>
      </c>
      <c r="N764" s="44">
        <f>IFERROR(_xll.qlIndexFixing(ONIndex3M,I764,TRUE,_xll.ohTrigger(RecalcTrigger,Trigger3M)),NA())</f>
        <v>2.1654529438945858E-2</v>
      </c>
      <c r="O764" s="159">
        <f>IFERROR(_xll.qlIndexFixing(ONIndex6M,I764,TRUE,_xll.ohTrigger(RecalcTrigger,Trigger6M)),NA())</f>
        <v>2.2593265037160748E-2</v>
      </c>
    </row>
    <row r="765" spans="2:15" x14ac:dyDescent="0.2">
      <c r="B765" s="39" t="s">
        <v>42</v>
      </c>
      <c r="D765" s="42">
        <f>_xll.qlCalendarAdvance(Calendar,$D764,B765,"f",FALSE)</f>
        <v>44803</v>
      </c>
      <c r="E765" s="153">
        <f>_xll.qlInterestRateIndexValueDate(IndexON,D765)</f>
        <v>44804</v>
      </c>
      <c r="F765" s="168">
        <f>IFERROR(_xll.qlIndexFixing(IndexON,D765,TRUE,_xll.ohTrigger(RecalcTrigger,TriggerON)),NA())</f>
        <v>2.0616904498735877E-2</v>
      </c>
      <c r="H765" s="42">
        <f>_xll.qlCalendarAdvance(Calendar,$H764,B765,"f",FALSE)</f>
        <v>44803</v>
      </c>
      <c r="I765" s="153">
        <f>_xll.qlInterestRateIndexValueDate(Index1M,$H765)</f>
        <v>44805</v>
      </c>
      <c r="J765" s="158">
        <f>IFERROR(_xll.qlIndexFixing(Index1M,$H765,TRUE,_xll.ohTrigger(RecalcTrigger,Trigger1M)),NA())</f>
        <v>2.0794549977525556E-2</v>
      </c>
      <c r="K765" s="44">
        <f>IFERROR(_xll.qlIndexFixing(Index3M,H765,TRUE,_xll.ohTrigger(RecalcTrigger,Trigger3M)),NA())</f>
        <v>2.201847576164594E-2</v>
      </c>
      <c r="L765" s="44">
        <f>IFERROR(_xll.qlIndexFixing(Index6M,$H765,TRUE,_xll.ohTrigger(RecalcTrigger,Trigger6M)),NA())</f>
        <v>2.3297962146017259E-2</v>
      </c>
      <c r="M765" s="158">
        <f>IFERROR(_xll.qlIndexFixing(ONIndex1M,I765,TRUE,_xll.ohTrigger(RecalcTrigger,Trigger1M)),NA())</f>
        <v>2.0701995805696427E-2</v>
      </c>
      <c r="N765" s="44">
        <f>IFERROR(_xll.qlIndexFixing(ONIndex3M,I765,TRUE,_xll.ohTrigger(RecalcTrigger,Trigger3M)),NA())</f>
        <v>2.1699729481614582E-2</v>
      </c>
      <c r="O765" s="159">
        <f>IFERROR(_xll.qlIndexFixing(ONIndex6M,I765,TRUE,_xll.ohTrigger(RecalcTrigger,Trigger6M)),NA())</f>
        <v>2.2638208410024063E-2</v>
      </c>
    </row>
    <row r="766" spans="2:15" x14ac:dyDescent="0.2">
      <c r="B766" s="39" t="s">
        <v>42</v>
      </c>
      <c r="D766" s="42">
        <f>_xll.qlCalendarAdvance(Calendar,$D765,B766,"f",FALSE)</f>
        <v>44810</v>
      </c>
      <c r="E766" s="153">
        <f>_xll.qlInterestRateIndexValueDate(IndexON,D766)</f>
        <v>44811</v>
      </c>
      <c r="F766" s="168">
        <f>IFERROR(_xll.qlIndexFixing(IndexON,D766,TRUE,_xll.ohTrigger(RecalcTrigger,TriggerON)),NA())</f>
        <v>2.0666515241050121E-2</v>
      </c>
      <c r="H766" s="42">
        <f>_xll.qlCalendarAdvance(Calendar,$H765,B766,"f",FALSE)</f>
        <v>44810</v>
      </c>
      <c r="I766" s="153">
        <f>_xll.qlInterestRateIndexValueDate(Index1M,$H766)</f>
        <v>44812</v>
      </c>
      <c r="J766" s="158">
        <f>IFERROR(_xll.qlIndexFixing(Index1M,$H766,TRUE,_xll.ohTrigger(RecalcTrigger,Trigger1M)),NA())</f>
        <v>2.0839464209926328E-2</v>
      </c>
      <c r="K766" s="44">
        <f>IFERROR(_xll.qlIndexFixing(Index3M,H766,TRUE,_xll.ohTrigger(RecalcTrigger,Trigger3M)),NA())</f>
        <v>2.2062302534785801E-2</v>
      </c>
      <c r="L766" s="44">
        <f>IFERROR(_xll.qlIndexFixing(Index6M,$H766,TRUE,_xll.ohTrigger(RecalcTrigger,Trigger6M)),NA())</f>
        <v>2.3339908056387554E-2</v>
      </c>
      <c r="M766" s="158">
        <f>IFERROR(_xll.qlIndexFixing(ONIndex1M,I766,TRUE,_xll.ohTrigger(RecalcTrigger,Trigger1M)),NA())</f>
        <v>2.0747212658038805E-2</v>
      </c>
      <c r="N766" s="44">
        <f>IFERROR(_xll.qlIndexFixing(ONIndex3M,I766,TRUE,_xll.ohTrigger(RecalcTrigger,Trigger3M)),NA())</f>
        <v>2.1744694451841795E-2</v>
      </c>
      <c r="O766" s="159">
        <f>IFERROR(_xll.qlIndexFixing(ONIndex6M,I766,TRUE,_xll.ohTrigger(RecalcTrigger,Trigger6M)),NA())</f>
        <v>2.268291837631331E-2</v>
      </c>
    </row>
    <row r="767" spans="2:15" x14ac:dyDescent="0.2">
      <c r="B767" s="39" t="s">
        <v>42</v>
      </c>
      <c r="D767" s="42">
        <f>_xll.qlCalendarAdvance(Calendar,$D766,B767,"f",FALSE)</f>
        <v>44817</v>
      </c>
      <c r="E767" s="153">
        <f>_xll.qlInterestRateIndexValueDate(IndexON,D767)</f>
        <v>44818</v>
      </c>
      <c r="F767" s="168">
        <f>IFERROR(_xll.qlIndexFixing(IndexON,D767,TRUE,_xll.ohTrigger(RecalcTrigger,TriggerON)),NA())</f>
        <v>2.0716038840671303E-2</v>
      </c>
      <c r="H767" s="42">
        <f>_xll.qlCalendarAdvance(Calendar,$H766,B767,"f",FALSE)</f>
        <v>44817</v>
      </c>
      <c r="I767" s="153">
        <f>_xll.qlInterestRateIndexValueDate(Index1M,$H767)</f>
        <v>44819</v>
      </c>
      <c r="J767" s="158">
        <f>IFERROR(_xll.qlIndexFixing(Index1M,$H767,TRUE,_xll.ohTrigger(RecalcTrigger,Trigger1M)),NA())</f>
        <v>2.088414507465941E-2</v>
      </c>
      <c r="K767" s="44">
        <f>IFERROR(_xll.qlIndexFixing(Index3M,H767,TRUE,_xll.ohTrigger(RecalcTrigger,Trigger3M)),NA())</f>
        <v>2.2105884355220512E-2</v>
      </c>
      <c r="L767" s="44">
        <f>IFERROR(_xll.qlIndexFixing(Index6M,$H767,TRUE,_xll.ohTrigger(RecalcTrigger,Trigger6M)),NA())</f>
        <v>2.3381559025677227E-2</v>
      </c>
      <c r="M767" s="158">
        <f>IFERROR(_xll.qlIndexFixing(ONIndex1M,I767,TRUE,_xll.ohTrigger(RecalcTrigger,Trigger1M)),NA())</f>
        <v>2.0792196388699224E-2</v>
      </c>
      <c r="N767" s="44">
        <f>IFERROR(_xll.qlIndexFixing(ONIndex3M,I767,TRUE,_xll.ohTrigger(RecalcTrigger,Trigger3M)),NA())</f>
        <v>2.1789424349547559E-2</v>
      </c>
      <c r="O767" s="159">
        <f>IFERROR(_xll.qlIndexFixing(ONIndex6M,I767,TRUE,_xll.ohTrigger(RecalcTrigger,Trigger6M)),NA())</f>
        <v>2.2727394935868617E-2</v>
      </c>
    </row>
    <row r="768" spans="2:15" x14ac:dyDescent="0.2">
      <c r="B768" s="39" t="s">
        <v>42</v>
      </c>
      <c r="D768" s="42">
        <f>_xll.qlCalendarAdvance(Calendar,$D767,B768,"f",FALSE)</f>
        <v>44824</v>
      </c>
      <c r="E768" s="153">
        <f>_xll.qlInterestRateIndexValueDate(IndexON,D768)</f>
        <v>44825</v>
      </c>
      <c r="F768" s="168">
        <f>IFERROR(_xll.qlIndexFixing(IndexON,D768,TRUE,_xll.ohTrigger(RecalcTrigger,TriggerON)),NA())</f>
        <v>2.0765475297439551E-2</v>
      </c>
      <c r="H768" s="42">
        <f>_xll.qlCalendarAdvance(Calendar,$H767,B768,"f",FALSE)</f>
        <v>44824</v>
      </c>
      <c r="I768" s="153">
        <f>_xll.qlInterestRateIndexValueDate(Index1M,$H768)</f>
        <v>44826</v>
      </c>
      <c r="J768" s="158">
        <f>IFERROR(_xll.qlIndexFixing(Index1M,$H768,TRUE,_xll.ohTrigger(RecalcTrigger,Trigger1M)),NA())</f>
        <v>2.0928592568942028E-2</v>
      </c>
      <c r="K768" s="44">
        <f>IFERROR(_xll.qlIndexFixing(Index3M,H768,TRUE,_xll.ohTrigger(RecalcTrigger,Trigger3M)),NA())</f>
        <v>2.2149212156677065E-2</v>
      </c>
      <c r="L768" s="44">
        <f>IFERROR(_xll.qlIndexFixing(Index6M,$H768,TRUE,_xll.ohTrigger(RecalcTrigger,Trigger6M)),NA())</f>
        <v>2.3422910729064675E-2</v>
      </c>
      <c r="M768" s="158">
        <f>IFERROR(_xll.qlIndexFixing(ONIndex1M,I768,TRUE,_xll.ohTrigger(RecalcTrigger,Trigger1M)),NA())</f>
        <v>2.0836946997597749E-2</v>
      </c>
      <c r="N768" s="44">
        <f>IFERROR(_xll.qlIndexFixing(ONIndex3M,I768,TRUE,_xll.ohTrigger(RecalcTrigger,Trigger3M)),NA())</f>
        <v>2.1833919174572003E-2</v>
      </c>
      <c r="O768" s="159">
        <f>IFERROR(_xll.qlIndexFixing(ONIndex6M,I768,TRUE,_xll.ohTrigger(RecalcTrigger,Trigger6M)),NA())</f>
        <v>2.2771638088689983E-2</v>
      </c>
    </row>
    <row r="769" spans="2:15" x14ac:dyDescent="0.2">
      <c r="B769" s="39" t="s">
        <v>42</v>
      </c>
      <c r="D769" s="42">
        <f>_xll.qlCalendarAdvance(Calendar,$D768,B769,"f",FALSE)</f>
        <v>44831</v>
      </c>
      <c r="E769" s="153">
        <f>_xll.qlInterestRateIndexValueDate(IndexON,D769)</f>
        <v>44832</v>
      </c>
      <c r="F769" s="168">
        <f>IFERROR(_xll.qlIndexFixing(IndexON,D769,TRUE,_xll.ohTrigger(RecalcTrigger,TriggerON)),NA())</f>
        <v>2.0814824611434801E-2</v>
      </c>
      <c r="H769" s="42">
        <f>_xll.qlCalendarAdvance(Calendar,$H768,B769,"f",FALSE)</f>
        <v>44831</v>
      </c>
      <c r="I769" s="153">
        <f>_xll.qlInterestRateIndexValueDate(Index1M,$H769)</f>
        <v>44833</v>
      </c>
      <c r="J769" s="158">
        <f>IFERROR(_xll.qlIndexFixing(Index1M,$H769,TRUE,_xll.ohTrigger(RecalcTrigger,Trigger1M)),NA())</f>
        <v>2.0972806690011392E-2</v>
      </c>
      <c r="K769" s="44">
        <f>IFERROR(_xll.qlIndexFixing(Index3M,H769,TRUE,_xll.ohTrigger(RecalcTrigger,Trigger3M)),NA())</f>
        <v>2.2192276872532838E-2</v>
      </c>
      <c r="L769" s="44">
        <f>IFERROR(_xll.qlIndexFixing(Index6M,$H769,TRUE,_xll.ohTrigger(RecalcTrigger,Trigger6M)),NA())</f>
        <v>2.3463958841506594E-2</v>
      </c>
      <c r="M769" s="158">
        <f>IFERROR(_xll.qlIndexFixing(ONIndex1M,I769,TRUE,_xll.ohTrigger(RecalcTrigger,Trigger1M)),NA())</f>
        <v>2.0881464484574508E-2</v>
      </c>
      <c r="N769" s="44">
        <f>IFERROR(_xll.qlIndexFixing(ONIndex3M,I769,TRUE,_xll.ohTrigger(RecalcTrigger,Trigger3M)),NA())</f>
        <v>2.1878178926995062E-2</v>
      </c>
      <c r="O769" s="159">
        <f>IFERROR(_xll.qlIndexFixing(ONIndex6M,I769,TRUE,_xll.ohTrigger(RecalcTrigger,Trigger6M)),NA())</f>
        <v>2.2815647834617536E-2</v>
      </c>
    </row>
    <row r="770" spans="2:15" x14ac:dyDescent="0.2">
      <c r="B770" s="39" t="s">
        <v>42</v>
      </c>
      <c r="D770" s="42">
        <f>_xll.qlCalendarAdvance(Calendar,$D769,B770,"f",FALSE)</f>
        <v>44838</v>
      </c>
      <c r="E770" s="153">
        <f>_xll.qlInterestRateIndexValueDate(IndexON,D770)</f>
        <v>44839</v>
      </c>
      <c r="F770" s="168">
        <f>IFERROR(_xll.qlIndexFixing(IndexON,D770,TRUE,_xll.ohTrigger(RecalcTrigger,TriggerON)),NA())</f>
        <v>2.0864086782577118E-2</v>
      </c>
      <c r="H770" s="42">
        <f>_xll.qlCalendarAdvance(Calendar,$H769,B770,"f",FALSE)</f>
        <v>44838</v>
      </c>
      <c r="I770" s="153">
        <f>_xll.qlInterestRateIndexValueDate(Index1M,$H770)</f>
        <v>44840</v>
      </c>
      <c r="J770" s="158">
        <f>IFERROR(_xll.qlIndexFixing(Index1M,$H770,TRUE,_xll.ohTrigger(RecalcTrigger,Trigger1M)),NA())</f>
        <v>2.1016787435122197E-2</v>
      </c>
      <c r="K770" s="44">
        <f>IFERROR(_xll.qlIndexFixing(Index3M,H770,TRUE,_xll.ohTrigger(RecalcTrigger,Trigger3M)),NA())</f>
        <v>2.2249812633941737E-2</v>
      </c>
      <c r="L770" s="44">
        <f>IFERROR(_xll.qlIndexFixing(Index6M,$H770,TRUE,_xll.ohTrigger(RecalcTrigger,Trigger6M)),NA())</f>
        <v>2.3508262137571696E-2</v>
      </c>
      <c r="M770" s="158">
        <f>IFERROR(_xll.qlIndexFixing(ONIndex1M,I770,TRUE,_xll.ohTrigger(RecalcTrigger,Trigger1M)),NA())</f>
        <v>2.09257488496295E-2</v>
      </c>
      <c r="N770" s="44">
        <f>IFERROR(_xll.qlIndexFixing(ONIndex3M,I770,TRUE,_xll.ohTrigger(RecalcTrigger,Trigger3M)),NA())</f>
        <v>2.1922203606576929E-2</v>
      </c>
      <c r="O770" s="159">
        <f>IFERROR(_xll.qlIndexFixing(ONIndex6M,I770,TRUE,_xll.ohTrigger(RecalcTrigger,Trigger6M)),NA())</f>
        <v>2.2859424173571341E-2</v>
      </c>
    </row>
    <row r="771" spans="2:15" x14ac:dyDescent="0.2">
      <c r="B771" s="39" t="s">
        <v>42</v>
      </c>
      <c r="D771" s="42">
        <f>_xll.qlCalendarAdvance(Calendar,$D770,B771,"f",FALSE)</f>
        <v>44845</v>
      </c>
      <c r="E771" s="153">
        <f>_xll.qlInterestRateIndexValueDate(IndexON,D771)</f>
        <v>44846</v>
      </c>
      <c r="F771" s="168">
        <f>IFERROR(_xll.qlIndexFixing(IndexON,D771,TRUE,_xll.ohTrigger(RecalcTrigger,TriggerON)),NA())</f>
        <v>2.0913261810786565E-2</v>
      </c>
      <c r="H771" s="42">
        <f>_xll.qlCalendarAdvance(Calendar,$H770,B771,"f",FALSE)</f>
        <v>44845</v>
      </c>
      <c r="I771" s="153">
        <f>_xll.qlInterestRateIndexValueDate(Index1M,$H771)</f>
        <v>44847</v>
      </c>
      <c r="J771" s="158">
        <f>IFERROR(_xll.qlIndexFixing(Index1M,$H771,TRUE,_xll.ohTrigger(RecalcTrigger,Trigger1M)),NA())</f>
        <v>2.106053480154163E-2</v>
      </c>
      <c r="K771" s="44">
        <f>IFERROR(_xll.qlIndexFixing(Index3M,H771,TRUE,_xll.ohTrigger(RecalcTrigger,Trigger3M)),NA())</f>
        <v>2.2281249456225085E-2</v>
      </c>
      <c r="L771" s="44">
        <f>IFERROR(_xll.qlIndexFixing(Index6M,$H771,TRUE,_xll.ohTrigger(RecalcTrigger,Trigger6M)),NA())</f>
        <v>2.3548668617135286E-2</v>
      </c>
      <c r="M771" s="158">
        <f>IFERROR(_xll.qlIndexFixing(ONIndex1M,I771,TRUE,_xll.ohTrigger(RecalcTrigger,Trigger1M)),NA())</f>
        <v>2.0969800092602853E-2</v>
      </c>
      <c r="N771" s="44">
        <f>IFERROR(_xll.qlIndexFixing(ONIndex3M,I771,TRUE,_xll.ohTrigger(RecalcTrigger,Trigger3M)),NA())</f>
        <v>2.1965993213237667E-2</v>
      </c>
      <c r="O771" s="159">
        <f>IFERROR(_xll.qlIndexFixing(ONIndex6M,I771,TRUE,_xll.ohTrigger(RecalcTrigger,Trigger6M)),NA())</f>
        <v>2.2902967105551397E-2</v>
      </c>
    </row>
    <row r="772" spans="2:15" x14ac:dyDescent="0.2">
      <c r="B772" s="39" t="s">
        <v>42</v>
      </c>
      <c r="D772" s="42">
        <f>_xll.qlCalendarAdvance(Calendar,$D771,B772,"f",FALSE)</f>
        <v>44852</v>
      </c>
      <c r="E772" s="153">
        <f>_xll.qlInterestRateIndexValueDate(IndexON,D772)</f>
        <v>44853</v>
      </c>
      <c r="F772" s="168">
        <f>IFERROR(_xll.qlIndexFixing(IndexON,D772,TRUE,_xll.ohTrigger(RecalcTrigger,TriggerON)),NA())</f>
        <v>2.0962349696063143E-2</v>
      </c>
      <c r="H772" s="42">
        <f>_xll.qlCalendarAdvance(Calendar,$H771,B772,"f",FALSE)</f>
        <v>44852</v>
      </c>
      <c r="I772" s="153">
        <f>_xll.qlInterestRateIndexValueDate(Index1M,$H772)</f>
        <v>44854</v>
      </c>
      <c r="J772" s="158">
        <f>IFERROR(_xll.qlIndexFixing(Index1M,$H772,TRUE,_xll.ohTrigger(RecalcTrigger,Trigger1M)),NA())</f>
        <v>2.110404878654687E-2</v>
      </c>
      <c r="K772" s="44">
        <f>IFERROR(_xll.qlIndexFixing(Index3M,H772,TRUE,_xll.ohTrigger(RecalcTrigger,Trigger3M)),NA())</f>
        <v>2.2323449938215709E-2</v>
      </c>
      <c r="L772" s="44">
        <f>IFERROR(_xll.qlIndexFixing(Index6M,$H772,TRUE,_xll.ohTrigger(RecalcTrigger,Trigger6M)),NA())</f>
        <v>2.3588758346155279E-2</v>
      </c>
      <c r="M772" s="158">
        <f>IFERROR(_xll.qlIndexFixing(ONIndex1M,I772,TRUE,_xll.ohTrigger(RecalcTrigger,Trigger1M)),NA())</f>
        <v>2.1013618213494567E-2</v>
      </c>
      <c r="N772" s="44">
        <f>IFERROR(_xll.qlIndexFixing(ONIndex3M,I772,TRUE,_xll.ohTrigger(RecalcTrigger,Trigger3M)),NA())</f>
        <v>2.2009547746977276E-2</v>
      </c>
      <c r="O772" s="159">
        <f>IFERROR(_xll.qlIndexFixing(ONIndex6M,I772,TRUE,_xll.ohTrigger(RecalcTrigger,Trigger6M)),NA())</f>
        <v>2.2946276630397833E-2</v>
      </c>
    </row>
    <row r="773" spans="2:15" x14ac:dyDescent="0.2">
      <c r="B773" s="39" t="s">
        <v>42</v>
      </c>
      <c r="D773" s="42">
        <f>_xll.qlCalendarAdvance(Calendar,$D772,B773,"f",FALSE)</f>
        <v>44859</v>
      </c>
      <c r="E773" s="153">
        <f>_xll.qlInterestRateIndexValueDate(IndexON,D773)</f>
        <v>44860</v>
      </c>
      <c r="F773" s="168">
        <f>IFERROR(_xll.qlIndexFixing(IndexON,D773,TRUE,_xll.ohTrigger(RecalcTrigger,TriggerON)),NA())</f>
        <v>2.1011350438486787E-2</v>
      </c>
      <c r="H773" s="42">
        <f>_xll.qlCalendarAdvance(Calendar,$H772,B773,"f",FALSE)</f>
        <v>44859</v>
      </c>
      <c r="I773" s="153">
        <f>_xll.qlInterestRateIndexValueDate(Index1M,$H773)</f>
        <v>44861</v>
      </c>
      <c r="J773" s="158">
        <f>IFERROR(_xll.qlIndexFixing(Index1M,$H773,TRUE,_xll.ohTrigger(RecalcTrigger,Trigger1M)),NA())</f>
        <v>2.1147329387440073E-2</v>
      </c>
      <c r="K773" s="44">
        <f>IFERROR(_xll.qlIndexFixing(Index3M,H773,TRUE,_xll.ohTrigger(RecalcTrigger,Trigger3M)),NA())</f>
        <v>2.2365350459612576E-2</v>
      </c>
      <c r="L773" s="44">
        <f>IFERROR(_xll.qlIndexFixing(Index6M,$H773,TRUE,_xll.ohTrigger(RecalcTrigger,Trigger6M)),NA())</f>
        <v>2.3628527022042621E-2</v>
      </c>
      <c r="M773" s="158">
        <f>IFERROR(_xll.qlIndexFixing(ONIndex1M,I773,TRUE,_xll.ohTrigger(RecalcTrigger,Trigger1M)),NA())</f>
        <v>2.1057203212224707E-2</v>
      </c>
      <c r="N773" s="44">
        <f>IFERROR(_xll.qlIndexFixing(ONIndex3M,I773,TRUE,_xll.ohTrigger(RecalcTrigger,Trigger3M)),NA())</f>
        <v>2.2052867207635884E-2</v>
      </c>
      <c r="O773" s="159">
        <f>IFERROR(_xll.qlIndexFixing(ONIndex6M,I773,TRUE,_xll.ohTrigger(RecalcTrigger,Trigger6M)),NA())</f>
        <v>2.2989352748030711E-2</v>
      </c>
    </row>
    <row r="774" spans="2:15" x14ac:dyDescent="0.2">
      <c r="B774" s="39" t="s">
        <v>42</v>
      </c>
      <c r="D774" s="42">
        <f>_xll.qlCalendarAdvance(Calendar,$D773,B774,"f",FALSE)</f>
        <v>44866</v>
      </c>
      <c r="E774" s="153">
        <f>_xll.qlInterestRateIndexValueDate(IndexON,D774)</f>
        <v>44867</v>
      </c>
      <c r="F774" s="168">
        <f>IFERROR(_xll.qlIndexFixing(IndexON,D774,TRUE,_xll.ohTrigger(RecalcTrigger,TriggerON)),NA())</f>
        <v>2.1060264037897625E-2</v>
      </c>
      <c r="H774" s="42">
        <f>_xll.qlCalendarAdvance(Calendar,$H773,B774,"f",FALSE)</f>
        <v>44866</v>
      </c>
      <c r="I774" s="153">
        <f>_xll.qlInterestRateIndexValueDate(Index1M,$H774)</f>
        <v>44868</v>
      </c>
      <c r="J774" s="158">
        <f>IFERROR(_xll.qlIndexFixing(Index1M,$H774,TRUE,_xll.ohTrigger(RecalcTrigger,Trigger1M)),NA())</f>
        <v>2.1190375746774626E-2</v>
      </c>
      <c r="K774" s="44">
        <f>IFERROR(_xll.qlIndexFixing(Index3M,H774,TRUE,_xll.ohTrigger(RecalcTrigger,Trigger3M)),NA())</f>
        <v>2.2406942049936547E-2</v>
      </c>
      <c r="L774" s="44">
        <f>IFERROR(_xll.qlIndexFixing(Index6M,$H774,TRUE,_xll.ohTrigger(RecalcTrigger,Trigger6M)),NA())</f>
        <v>2.3664494148288022E-2</v>
      </c>
      <c r="M774" s="158">
        <f>IFERROR(_xll.qlIndexFixing(ONIndex1M,I774,TRUE,_xll.ohTrigger(RecalcTrigger,Trigger1M)),NA())</f>
        <v>2.1100555088553463E-2</v>
      </c>
      <c r="N774" s="44">
        <f>IFERROR(_xll.qlIndexFixing(ONIndex3M,I774,TRUE,_xll.ohTrigger(RecalcTrigger,Trigger3M)),NA())</f>
        <v>2.2095951595213492E-2</v>
      </c>
      <c r="O774" s="159">
        <f>IFERROR(_xll.qlIndexFixing(ONIndex6M,I774,TRUE,_xll.ohTrigger(RecalcTrigger,Trigger6M)),NA())</f>
        <v>2.3032195458370097E-2</v>
      </c>
    </row>
    <row r="775" spans="2:15" x14ac:dyDescent="0.2">
      <c r="B775" s="39" t="s">
        <v>42</v>
      </c>
      <c r="D775" s="42">
        <f>_xll.qlCalendarAdvance(Calendar,$D774,B775,"f",FALSE)</f>
        <v>44873</v>
      </c>
      <c r="E775" s="153">
        <f>_xll.qlInterestRateIndexValueDate(IndexON,D775)</f>
        <v>44874</v>
      </c>
      <c r="F775" s="168">
        <f>IFERROR(_xll.qlIndexFixing(IndexON,D775,TRUE,_xll.ohTrigger(RecalcTrigger,TriggerON)),NA())</f>
        <v>2.1109090494215721E-2</v>
      </c>
      <c r="H775" s="42">
        <f>_xll.qlCalendarAdvance(Calendar,$H774,B775,"f",FALSE)</f>
        <v>44873</v>
      </c>
      <c r="I775" s="153">
        <f>_xll.qlInterestRateIndexValueDate(Index1M,$H775)</f>
        <v>44875</v>
      </c>
      <c r="J775" s="158">
        <f>IFERROR(_xll.qlIndexFixing(Index1M,$H775,TRUE,_xll.ohTrigger(RecalcTrigger,Trigger1M)),NA())</f>
        <v>2.1233172649925969E-2</v>
      </c>
      <c r="K775" s="44">
        <f>IFERROR(_xll.qlIndexFixing(Index3M,H775,TRUE,_xll.ohTrigger(RecalcTrigger,Trigger3M)),NA())</f>
        <v>2.2448215738400029E-2</v>
      </c>
      <c r="L775" s="44">
        <f>IFERROR(_xll.qlIndexFixing(Index6M,$H775,TRUE,_xll.ohTrigger(RecalcTrigger,Trigger6M)),NA())</f>
        <v>2.3703629877540672E-2</v>
      </c>
      <c r="M775" s="158">
        <f>IFERROR(_xll.qlIndexFixing(ONIndex1M,I775,TRUE,_xll.ohTrigger(RecalcTrigger,Trigger1M)),NA())</f>
        <v>2.1143673842480837E-2</v>
      </c>
      <c r="N775" s="44">
        <f>IFERROR(_xll.qlIndexFixing(ONIndex3M,I775,TRUE,_xll.ohTrigger(RecalcTrigger,Trigger3M)),NA())</f>
        <v>2.2138800909470291E-2</v>
      </c>
      <c r="O775" s="159">
        <f>IFERROR(_xll.qlIndexFixing(ONIndex6M,I775,TRUE,_xll.ohTrigger(RecalcTrigger,Trigger6M)),NA())</f>
        <v>2.307480476141599E-2</v>
      </c>
    </row>
    <row r="776" spans="2:15" x14ac:dyDescent="0.2">
      <c r="B776" s="39" t="s">
        <v>42</v>
      </c>
      <c r="D776" s="42">
        <f>_xll.qlCalendarAdvance(Calendar,$D775,B776,"f",FALSE)</f>
        <v>44880</v>
      </c>
      <c r="E776" s="153">
        <f>_xll.qlInterestRateIndexValueDate(IndexON,D776)</f>
        <v>44881</v>
      </c>
      <c r="F776" s="168">
        <f>IFERROR(_xll.qlIndexFixing(IndexON,D776,TRUE,_xll.ohTrigger(RecalcTrigger,TriggerON)),NA())</f>
        <v>2.1157829807521011E-2</v>
      </c>
      <c r="H776" s="42">
        <f>_xll.qlCalendarAdvance(Calendar,$H775,B776,"f",FALSE)</f>
        <v>44880</v>
      </c>
      <c r="I776" s="153">
        <f>_xll.qlInterestRateIndexValueDate(Index1M,$H776)</f>
        <v>44882</v>
      </c>
      <c r="J776" s="158">
        <f>IFERROR(_xll.qlIndexFixing(Index1M,$H776,TRUE,_xll.ohTrigger(RecalcTrigger,Trigger1M)),NA())</f>
        <v>2.1275692968886761E-2</v>
      </c>
      <c r="K776" s="44">
        <f>IFERROR(_xll.qlIndexFixing(Index3M,H776,TRUE,_xll.ohTrigger(RecalcTrigger,Trigger3M)),NA())</f>
        <v>2.2489162553916541E-2</v>
      </c>
      <c r="L776" s="44">
        <f>IFERROR(_xll.qlIndexFixing(Index6M,$H776,TRUE,_xll.ohTrigger(RecalcTrigger,Trigger6M)),NA())</f>
        <v>2.3742431734885966E-2</v>
      </c>
      <c r="M776" s="158">
        <f>IFERROR(_xll.qlIndexFixing(ONIndex1M,I776,TRUE,_xll.ohTrigger(RecalcTrigger,Trigger1M)),NA())</f>
        <v>2.1186559474086764E-2</v>
      </c>
      <c r="N776" s="44">
        <f>IFERROR(_xll.qlIndexFixing(ONIndex3M,I776,TRUE,_xll.ohTrigger(RecalcTrigger,Trigger3M)),NA())</f>
        <v>2.2181415150486217E-2</v>
      </c>
      <c r="O776" s="159">
        <f>IFERROR(_xll.qlIndexFixing(ONIndex6M,I776,TRUE,_xll.ohTrigger(RecalcTrigger,Trigger6M)),NA())</f>
        <v>2.3117180657008518E-2</v>
      </c>
    </row>
    <row r="777" spans="2:15" x14ac:dyDescent="0.2">
      <c r="B777" s="39" t="s">
        <v>42</v>
      </c>
      <c r="D777" s="42">
        <f>_xll.qlCalendarAdvance(Calendar,$D776,B777,"f",FALSE)</f>
        <v>44887</v>
      </c>
      <c r="E777" s="153">
        <f>_xll.qlInterestRateIndexValueDate(IndexON,D777)</f>
        <v>44888</v>
      </c>
      <c r="F777" s="168">
        <f>IFERROR(_xll.qlIndexFixing(IndexON,D777,TRUE,_xll.ohTrigger(RecalcTrigger,TriggerON)),NA())</f>
        <v>2.120648197773356E-2</v>
      </c>
      <c r="H777" s="42">
        <f>_xll.qlCalendarAdvance(Calendar,$H776,B777,"f",FALSE)</f>
        <v>44887</v>
      </c>
      <c r="I777" s="153">
        <f>_xll.qlInterestRateIndexValueDate(Index1M,$H777)</f>
        <v>44889</v>
      </c>
      <c r="J777" s="158">
        <f>IFERROR(_xll.qlIndexFixing(Index1M,$H777,TRUE,_xll.ohTrigger(RecalcTrigger,Trigger1M)),NA())</f>
        <v>2.1321524195112573E-2</v>
      </c>
      <c r="K777" s="44">
        <f>IFERROR(_xll.qlIndexFixing(Index3M,H777,TRUE,_xll.ohTrigger(RecalcTrigger,Trigger3M)),NA())</f>
        <v>2.2529773525106791E-2</v>
      </c>
      <c r="L777" s="44">
        <f>IFERROR(_xll.qlIndexFixing(Index6M,$H777,TRUE,_xll.ohTrigger(RecalcTrigger,Trigger6M)),NA())</f>
        <v>2.3780895393746795E-2</v>
      </c>
      <c r="M777" s="158">
        <f>IFERROR(_xll.qlIndexFixing(ONIndex1M,I777,TRUE,_xll.ohTrigger(RecalcTrigger,Trigger1M)),NA())</f>
        <v>2.1229211983051499E-2</v>
      </c>
      <c r="N777" s="44">
        <f>IFERROR(_xll.qlIndexFixing(ONIndex3M,I777,TRUE,_xll.ohTrigger(RecalcTrigger,Trigger3M)),NA())</f>
        <v>2.2223794318181334E-2</v>
      </c>
      <c r="O777" s="159">
        <f>IFERROR(_xll.qlIndexFixing(ONIndex6M,I777,TRUE,_xll.ohTrigger(RecalcTrigger,Trigger6M)),NA())</f>
        <v>2.3159323144987809E-2</v>
      </c>
    </row>
    <row r="778" spans="2:15" x14ac:dyDescent="0.2">
      <c r="B778" s="39" t="s">
        <v>42</v>
      </c>
      <c r="D778" s="42">
        <f>_xll.qlCalendarAdvance(Calendar,$D777,B778,"f",FALSE)</f>
        <v>44894</v>
      </c>
      <c r="E778" s="153">
        <f>_xll.qlInterestRateIndexValueDate(IndexON,D778)</f>
        <v>44895</v>
      </c>
      <c r="F778" s="168">
        <f>IFERROR(_xll.qlIndexFixing(IndexON,D778,TRUE,_xll.ohTrigger(RecalcTrigger,TriggerON)),NA())</f>
        <v>2.1255047004773431E-2</v>
      </c>
      <c r="H778" s="42">
        <f>_xll.qlCalendarAdvance(Calendar,$H777,B778,"f",FALSE)</f>
        <v>44894</v>
      </c>
      <c r="I778" s="153">
        <f>_xll.qlInterestRateIndexValueDate(Index1M,$H778)</f>
        <v>44896</v>
      </c>
      <c r="J778" s="158">
        <f>IFERROR(_xll.qlIndexFixing(Index1M,$H778,TRUE,_xll.ohTrigger(RecalcTrigger,Trigger1M)),NA())</f>
        <v>2.1359793897822721E-2</v>
      </c>
      <c r="K778" s="44">
        <f>IFERROR(_xll.qlIndexFixing(Index3M,H778,TRUE,_xll.ohTrigger(RecalcTrigger,Trigger3M)),NA())</f>
        <v>2.2563006907046379E-2</v>
      </c>
      <c r="L778" s="44">
        <f>IFERROR(_xll.qlIndexFixing(Index6M,$H778,TRUE,_xll.ohTrigger(RecalcTrigger,Trigger6M)),NA())</f>
        <v>2.3822404001084221E-2</v>
      </c>
      <c r="M778" s="158">
        <f>IFERROR(_xll.qlIndexFixing(ONIndex1M,I778,TRUE,_xll.ohTrigger(RecalcTrigger,Trigger1M)),NA())</f>
        <v>2.1271605346990796E-2</v>
      </c>
      <c r="N778" s="44">
        <f>IFERROR(_xll.qlIndexFixing(ONIndex3M,I778,TRUE,_xll.ohTrigger(RecalcTrigger,Trigger3M)),NA())</f>
        <v>2.2265914114312224E-2</v>
      </c>
      <c r="O778" s="159">
        <f>IFERROR(_xll.qlIndexFixing(ONIndex6M,I778,TRUE,_xll.ohTrigger(RecalcTrigger,Trigger6M)),NA())</f>
        <v>2.3201209388901134E-2</v>
      </c>
    </row>
    <row r="779" spans="2:15" x14ac:dyDescent="0.2">
      <c r="B779" s="39" t="s">
        <v>42</v>
      </c>
      <c r="D779" s="42">
        <f>_xll.qlCalendarAdvance(Calendar,$D778,B779,"f",FALSE)</f>
        <v>44901</v>
      </c>
      <c r="E779" s="153">
        <f>_xll.qlInterestRateIndexValueDate(IndexON,D779)</f>
        <v>44902</v>
      </c>
      <c r="F779" s="168">
        <f>IFERROR(_xll.qlIndexFixing(IndexON,D779,TRUE,_xll.ohTrigger(RecalcTrigger,TriggerON)),NA())</f>
        <v>2.1303387032753918E-2</v>
      </c>
      <c r="H779" s="42">
        <f>_xll.qlCalendarAdvance(Calendar,$H778,B779,"f",FALSE)</f>
        <v>44901</v>
      </c>
      <c r="I779" s="153">
        <f>_xll.qlInterestRateIndexValueDate(Index1M,$H779)</f>
        <v>44903</v>
      </c>
      <c r="J779" s="158">
        <f>IFERROR(_xll.qlIndexFixing(Index1M,$H779,TRUE,_xll.ohTrigger(RecalcTrigger,Trigger1M)),NA())</f>
        <v>2.1401324109644737E-2</v>
      </c>
      <c r="K779" s="44">
        <f>IFERROR(_xll.qlIndexFixing(Index3M,H779,TRUE,_xll.ohTrigger(RecalcTrigger,Trigger3M)),NA())</f>
        <v>2.2602966311208839E-2</v>
      </c>
      <c r="L779" s="44">
        <f>IFERROR(_xll.qlIndexFixing(Index6M,$H779,TRUE,_xll.ohTrigger(RecalcTrigger,Trigger6M)),NA())</f>
        <v>2.3860156707773392E-2</v>
      </c>
      <c r="M779" s="158">
        <f>IFERROR(_xll.qlIndexFixing(ONIndex1M,I779,TRUE,_xll.ohTrigger(RecalcTrigger,Trigger1M)),NA())</f>
        <v>2.1313648274050578E-2</v>
      </c>
      <c r="N779" s="44">
        <f>IFERROR(_xll.qlIndexFixing(ONIndex3M,I779,TRUE,_xll.ohTrigger(RecalcTrigger,Trigger3M)),NA())</f>
        <v>2.2307689296745536E-2</v>
      </c>
      <c r="O779" s="159">
        <f>IFERROR(_xll.qlIndexFixing(ONIndex6M,I779,TRUE,_xll.ohTrigger(RecalcTrigger,Trigger6M)),NA())</f>
        <v>2.3242759274113567E-2</v>
      </c>
    </row>
    <row r="780" spans="2:15" x14ac:dyDescent="0.2">
      <c r="B780" s="39" t="s">
        <v>42</v>
      </c>
      <c r="D780" s="42">
        <f>_xll.qlCalendarAdvance(Calendar,$D779,B780,"f",FALSE)</f>
        <v>44908</v>
      </c>
      <c r="E780" s="153">
        <f>_xll.qlInterestRateIndexValueDate(IndexON,D780)</f>
        <v>44909</v>
      </c>
      <c r="F780" s="168">
        <f>IFERROR(_xll.qlIndexFixing(IndexON,D780,TRUE,_xll.ohTrigger(RecalcTrigger,TriggerON)),NA())</f>
        <v>2.1351321872051798E-2</v>
      </c>
      <c r="H780" s="42">
        <f>_xll.qlCalendarAdvance(Calendar,$H779,B780,"f",FALSE)</f>
        <v>44908</v>
      </c>
      <c r="I780" s="153">
        <f>_xll.qlInterestRateIndexValueDate(Index1M,$H780)</f>
        <v>44910</v>
      </c>
      <c r="J780" s="158">
        <f>IFERROR(_xll.qlIndexFixing(Index1M,$H780,TRUE,_xll.ohTrigger(RecalcTrigger,Trigger1M)),NA())</f>
        <v>2.1442495265167061E-2</v>
      </c>
      <c r="K780" s="44">
        <f>IFERROR(_xll.qlIndexFixing(Index3M,H780,TRUE,_xll.ohTrigger(RecalcTrigger,Trigger3M)),NA())</f>
        <v>2.2642571953773505E-2</v>
      </c>
      <c r="L780" s="44">
        <f>IFERROR(_xll.qlIndexFixing(Index6M,$H780,TRUE,_xll.ohTrigger(RecalcTrigger,Trigger6M)),NA())</f>
        <v>2.3897562522473145E-2</v>
      </c>
      <c r="M780" s="158">
        <f>IFERROR(_xll.qlIndexFixing(ONIndex1M,I780,TRUE,_xll.ohTrigger(RecalcTrigger,Trigger1M)),NA())</f>
        <v>2.135533265887446E-2</v>
      </c>
      <c r="N780" s="44">
        <f>IFERROR(_xll.qlIndexFixing(ONIndex3M,I780,TRUE,_xll.ohTrigger(RecalcTrigger,Trigger3M)),NA())</f>
        <v>2.2349112297135321E-2</v>
      </c>
      <c r="O780" s="159">
        <f>IFERROR(_xll.qlIndexFixing(ONIndex6M,I780,TRUE,_xll.ohTrigger(RecalcTrigger,Trigger6M)),NA())</f>
        <v>2.3283965687355135E-2</v>
      </c>
    </row>
    <row r="781" spans="2:15" x14ac:dyDescent="0.2">
      <c r="B781" s="39" t="s">
        <v>42</v>
      </c>
      <c r="D781" s="42">
        <f>_xll.qlCalendarAdvance(Calendar,$D780,B781,"f",FALSE)</f>
        <v>44915</v>
      </c>
      <c r="E781" s="153">
        <f>_xll.qlInterestRateIndexValueDate(IndexON,D781)</f>
        <v>44916</v>
      </c>
      <c r="F781" s="168">
        <f>IFERROR(_xll.qlIndexFixing(IndexON,D781,TRUE,_xll.ohTrigger(RecalcTrigger,TriggerON)),NA())</f>
        <v>2.1398850437055472E-2</v>
      </c>
      <c r="H781" s="42">
        <f>_xll.qlCalendarAdvance(Calendar,$H780,B781,"f",FALSE)</f>
        <v>44915</v>
      </c>
      <c r="I781" s="153">
        <f>_xll.qlInterestRateIndexValueDate(Index1M,$H781)</f>
        <v>44917</v>
      </c>
      <c r="J781" s="158">
        <f>IFERROR(_xll.qlIndexFixing(Index1M,$H781,TRUE,_xll.ohTrigger(RecalcTrigger,Trigger1M)),NA())</f>
        <v>2.1483307360455339E-2</v>
      </c>
      <c r="K781" s="44">
        <f>IFERROR(_xll.qlIndexFixing(Index3M,H781,TRUE,_xll.ohTrigger(RecalcTrigger,Trigger3M)),NA())</f>
        <v>2.2681823824281189E-2</v>
      </c>
      <c r="L781" s="44">
        <f>IFERROR(_xll.qlIndexFixing(Index6M,$H781,TRUE,_xll.ohTrigger(RecalcTrigger,Trigger6M)),NA())</f>
        <v>2.3934621425712021E-2</v>
      </c>
      <c r="M781" s="158">
        <f>IFERROR(_xll.qlIndexFixing(ONIndex1M,I781,TRUE,_xll.ohTrigger(RecalcTrigger,Trigger1M)),NA())</f>
        <v>2.1402532924170714E-2</v>
      </c>
      <c r="N781" s="44">
        <f>IFERROR(_xll.qlIndexFixing(ONIndex3M,I781,TRUE,_xll.ohTrigger(RecalcTrigger,Trigger3M)),NA())</f>
        <v>2.2396021625477047E-2</v>
      </c>
      <c r="O781" s="159">
        <f>IFERROR(_xll.qlIndexFixing(ONIndex6M,I781,TRUE,_xll.ohTrigger(RecalcTrigger,Trigger6M)),NA())</f>
        <v>2.3330638153167271E-2</v>
      </c>
    </row>
    <row r="782" spans="2:15" x14ac:dyDescent="0.2">
      <c r="B782" s="39" t="s">
        <v>42</v>
      </c>
      <c r="D782" s="42">
        <f>_xll.qlCalendarAdvance(Calendar,$D781,B782,"f",FALSE)</f>
        <v>44922</v>
      </c>
      <c r="E782" s="153">
        <f>_xll.qlInterestRateIndexValueDate(IndexON,D782)</f>
        <v>44923</v>
      </c>
      <c r="F782" s="168">
        <f>IFERROR(_xll.qlIndexFixing(IndexON,D782,TRUE,_xll.ohTrigger(RecalcTrigger,TriggerON)),NA())</f>
        <v>2.1445972727525131E-2</v>
      </c>
      <c r="H782" s="42">
        <f>_xll.qlCalendarAdvance(Calendar,$H781,B782,"f",FALSE)</f>
        <v>44922</v>
      </c>
      <c r="I782" s="153">
        <f>_xll.qlInterestRateIndexValueDate(Index1M,$H782)</f>
        <v>44924</v>
      </c>
      <c r="J782" s="158">
        <f>IFERROR(_xll.qlIndexFixing(Index1M,$H782,TRUE,_xll.ohTrigger(RecalcTrigger,Trigger1M)),NA())</f>
        <v>2.1523760391607694E-2</v>
      </c>
      <c r="K782" s="44">
        <f>IFERROR(_xll.qlIndexFixing(Index3M,H782,TRUE,_xll.ohTrigger(RecalcTrigger,Trigger3M)),NA())</f>
        <v>2.2720721912371289E-2</v>
      </c>
      <c r="L782" s="44">
        <f>IFERROR(_xll.qlIndexFixing(Index6M,$H782,TRUE,_xll.ohTrigger(RecalcTrigger,Trigger6M)),NA())</f>
        <v>2.397133339819776E-2</v>
      </c>
      <c r="M782" s="158">
        <f>IFERROR(_xll.qlIndexFixing(ONIndex1M,I782,TRUE,_xll.ohTrigger(RecalcTrigger,Trigger1M)),NA())</f>
        <v>2.1437625800935223E-2</v>
      </c>
      <c r="N782" s="44">
        <f>IFERROR(_xll.qlIndexFixing(ONIndex3M,I782,TRUE,_xll.ohTrigger(RecalcTrigger,Trigger3M)),NA())</f>
        <v>2.2430901751144816E-2</v>
      </c>
      <c r="O782" s="159">
        <f>IFERROR(_xll.qlIndexFixing(ONIndex6M,I782,TRUE,_xll.ohTrigger(RecalcTrigger,Trigger6M)),NA())</f>
        <v>2.336534809784574E-2</v>
      </c>
    </row>
    <row r="783" spans="2:15" x14ac:dyDescent="0.2">
      <c r="B783" s="39" t="s">
        <v>42</v>
      </c>
      <c r="D783" s="42">
        <f>_xll.qlCalendarAdvance(Calendar,$D782,B783,"f",FALSE)</f>
        <v>44929</v>
      </c>
      <c r="E783" s="153">
        <f>_xll.qlInterestRateIndexValueDate(IndexON,D783)</f>
        <v>44930</v>
      </c>
      <c r="F783" s="168">
        <f>IFERROR(_xll.qlIndexFixing(IndexON,D783,TRUE,_xll.ohTrigger(RecalcTrigger,TriggerON)),NA())</f>
        <v>2.1492688743300903E-2</v>
      </c>
      <c r="H783" s="42">
        <f>_xll.qlCalendarAdvance(Calendar,$H782,B783,"f",FALSE)</f>
        <v>44929</v>
      </c>
      <c r="I783" s="153">
        <f>_xll.qlInterestRateIndexValueDate(Index1M,$H783)</f>
        <v>44931</v>
      </c>
      <c r="J783" s="158">
        <f>IFERROR(_xll.qlIndexFixing(Index1M,$H783,TRUE,_xll.ohTrigger(RecalcTrigger,Trigger1M)),NA())</f>
        <v>2.1563854354752221E-2</v>
      </c>
      <c r="K783" s="44">
        <f>IFERROR(_xll.qlIndexFixing(Index3M,H783,TRUE,_xll.ohTrigger(RecalcTrigger,Trigger3M)),NA())</f>
        <v>2.275926620777291E-2</v>
      </c>
      <c r="L783" s="44">
        <f>IFERROR(_xll.qlIndexFixing(Index6M,$H783,TRUE,_xll.ohTrigger(RecalcTrigger,Trigger6M)),NA())</f>
        <v>2.4004422615251264E-2</v>
      </c>
      <c r="M783" s="158">
        <f>IFERROR(_xll.qlIndexFixing(ONIndex1M,I783,TRUE,_xll.ohTrigger(RecalcTrigger,Trigger1M)),NA())</f>
        <v>2.1484006540184453E-2</v>
      </c>
      <c r="N783" s="44">
        <f>IFERROR(_xll.qlIndexFixing(ONIndex3M,I783,TRUE,_xll.ohTrigger(RecalcTrigger,Trigger3M)),NA())</f>
        <v>2.2477006091250473E-2</v>
      </c>
      <c r="O783" s="159">
        <f>IFERROR(_xll.qlIndexFixing(ONIndex6M,I783,TRUE,_xll.ohTrigger(RecalcTrigger,Trigger6M)),NA())</f>
        <v>2.3411235484216419E-2</v>
      </c>
    </row>
    <row r="784" spans="2:15" x14ac:dyDescent="0.2">
      <c r="B784" s="39" t="s">
        <v>42</v>
      </c>
      <c r="D784" s="42">
        <f>_xll.qlCalendarAdvance(Calendar,$D783,B784,"f",FALSE)</f>
        <v>44936</v>
      </c>
      <c r="E784" s="153">
        <f>_xll.qlInterestRateIndexValueDate(IndexON,D784)</f>
        <v>44937</v>
      </c>
      <c r="F784" s="168">
        <f>IFERROR(_xll.qlIndexFixing(IndexON,D784,TRUE,_xll.ohTrigger(RecalcTrigger,TriggerON)),NA())</f>
        <v>2.1538998484222915E-2</v>
      </c>
      <c r="H784" s="42">
        <f>_xll.qlCalendarAdvance(Calendar,$H783,B784,"f",FALSE)</f>
        <v>44936</v>
      </c>
      <c r="I784" s="153">
        <f>_xll.qlInterestRateIndexValueDate(Index1M,$H784)</f>
        <v>44938</v>
      </c>
      <c r="J784" s="158">
        <f>IFERROR(_xll.qlIndexFixing(Index1M,$H784,TRUE,_xll.ohTrigger(RecalcTrigger,Trigger1M)),NA())</f>
        <v>2.1603589246066979E-2</v>
      </c>
      <c r="K784" s="44">
        <f>IFERROR(_xll.qlIndexFixing(Index3M,H784,TRUE,_xll.ohTrigger(RecalcTrigger,Trigger3M)),NA())</f>
        <v>2.2797456700307528E-2</v>
      </c>
      <c r="L784" s="44">
        <f>IFERROR(_xll.qlIndexFixing(Index6M,$H784,TRUE,_xll.ohTrigger(RecalcTrigger,Trigger6M)),NA())</f>
        <v>2.4040463064504757E-2</v>
      </c>
      <c r="M784" s="158">
        <f>IFERROR(_xll.qlIndexFixing(ONIndex1M,I784,TRUE,_xll.ohTrigger(RecalcTrigger,Trigger1M)),NA())</f>
        <v>2.1518484772213853E-2</v>
      </c>
      <c r="N784" s="44">
        <f>IFERROR(_xll.qlIndexFixing(ONIndex3M,I784,TRUE,_xll.ohTrigger(RecalcTrigger,Trigger3M)),NA())</f>
        <v>2.251128247554135E-2</v>
      </c>
      <c r="O784" s="159">
        <f>IFERROR(_xll.qlIndexFixing(ONIndex6M,I784,TRUE,_xll.ohTrigger(RecalcTrigger,Trigger6M)),NA())</f>
        <v>2.3445356619173907E-2</v>
      </c>
    </row>
    <row r="785" spans="2:15" x14ac:dyDescent="0.2">
      <c r="B785" s="39" t="s">
        <v>42</v>
      </c>
      <c r="D785" s="42">
        <f>_xll.qlCalendarAdvance(Calendar,$D784,B785,"f",FALSE)</f>
        <v>44943</v>
      </c>
      <c r="E785" s="153">
        <f>_xll.qlInterestRateIndexValueDate(IndexON,D785)</f>
        <v>44944</v>
      </c>
      <c r="F785" s="168">
        <f>IFERROR(_xll.qlIndexFixing(IndexON,D785,TRUE,_xll.ohTrigger(RecalcTrigger,TriggerON)),NA())</f>
        <v>2.1584901950211233E-2</v>
      </c>
      <c r="H785" s="42">
        <f>_xll.qlCalendarAdvance(Calendar,$H784,B785,"f",FALSE)</f>
        <v>44943</v>
      </c>
      <c r="I785" s="153">
        <f>_xll.qlInterestRateIndexValueDate(Index1M,$H785)</f>
        <v>44945</v>
      </c>
      <c r="J785" s="158">
        <f>IFERROR(_xll.qlIndexFixing(Index1M,$H785,TRUE,_xll.ohTrigger(RecalcTrigger,Trigger1M)),NA())</f>
        <v>2.1642965061742514E-2</v>
      </c>
      <c r="K785" s="44">
        <f>IFERROR(_xll.qlIndexFixing(Index3M,H785,TRUE,_xll.ohTrigger(RecalcTrigger,Trigger3M)),NA())</f>
        <v>2.2835293379892541E-2</v>
      </c>
      <c r="L785" s="44">
        <f>IFERROR(_xll.qlIndexFixing(Index6M,$H785,TRUE,_xll.ohTrigger(RecalcTrigger,Trigger6M)),NA())</f>
        <v>2.4076156547028424E-2</v>
      </c>
      <c r="M785" s="158">
        <f>IFERROR(_xll.qlIndexFixing(ONIndex1M,I785,TRUE,_xll.ohTrigger(RecalcTrigger,Trigger1M)),NA())</f>
        <v>2.1558376443540084E-2</v>
      </c>
      <c r="N785" s="44">
        <f>IFERROR(_xll.qlIndexFixing(ONIndex3M,I785,TRUE,_xll.ohTrigger(RecalcTrigger,Trigger3M)),NA())</f>
        <v>2.2550944563795028E-2</v>
      </c>
      <c r="O785" s="159">
        <f>IFERROR(_xll.qlIndexFixing(ONIndex6M,I785,TRUE,_xll.ohTrigger(RecalcTrigger,Trigger6M)),NA())</f>
        <v>2.3484845671282173E-2</v>
      </c>
    </row>
    <row r="786" spans="2:15" x14ac:dyDescent="0.2">
      <c r="B786" s="39" t="s">
        <v>42</v>
      </c>
      <c r="D786" s="42">
        <f>_xll.qlCalendarAdvance(Calendar,$D785,B786,"f",FALSE)</f>
        <v>44950</v>
      </c>
      <c r="E786" s="153">
        <f>_xll.qlInterestRateIndexValueDate(IndexON,D786)</f>
        <v>44951</v>
      </c>
      <c r="F786" s="168">
        <f>IFERROR(_xll.qlIndexFixing(IndexON,D786,TRUE,_xll.ohTrigger(RecalcTrigger,TriggerON)),NA())</f>
        <v>2.1630399141026047E-2</v>
      </c>
      <c r="H786" s="42">
        <f>_xll.qlCalendarAdvance(Calendar,$H785,B786,"f",FALSE)</f>
        <v>44950</v>
      </c>
      <c r="I786" s="153">
        <f>_xll.qlInterestRateIndexValueDate(Index1M,$H786)</f>
        <v>44952</v>
      </c>
      <c r="J786" s="158">
        <f>IFERROR(_xll.qlIndexFixing(Index1M,$H786,TRUE,_xll.ohTrigger(RecalcTrigger,Trigger1M)),NA())</f>
        <v>2.1681981798019334E-2</v>
      </c>
      <c r="K786" s="44">
        <f>IFERROR(_xll.qlIndexFixing(Index3M,H786,TRUE,_xll.ohTrigger(RecalcTrigger,Trigger3M)),NA())</f>
        <v>2.2872776236537717E-2</v>
      </c>
      <c r="L786" s="44">
        <f>IFERROR(_xll.qlIndexFixing(Index6M,$H786,TRUE,_xll.ohTrigger(RecalcTrigger,Trigger6M)),NA())</f>
        <v>2.4111503044343351E-2</v>
      </c>
      <c r="M786" s="158">
        <f>IFERROR(_xll.qlIndexFixing(ONIndex1M,I786,TRUE,_xll.ohTrigger(RecalcTrigger,Trigger1M)),NA())</f>
        <v>2.1597909571751117E-2</v>
      </c>
      <c r="N786" s="44">
        <f>IFERROR(_xll.qlIndexFixing(ONIndex3M,I786,TRUE,_xll.ohTrigger(RecalcTrigger,Trigger3M)),NA())</f>
        <v>2.2590254469205817E-2</v>
      </c>
      <c r="O786" s="159">
        <f>IFERROR(_xll.qlIndexFixing(ONIndex6M,I786,TRUE,_xll.ohTrigger(RecalcTrigger,Trigger6M)),NA())</f>
        <v>2.3523991250700149E-2</v>
      </c>
    </row>
    <row r="787" spans="2:15" x14ac:dyDescent="0.2">
      <c r="B787" s="39" t="s">
        <v>42</v>
      </c>
      <c r="D787" s="42">
        <f>_xll.qlCalendarAdvance(Calendar,$D786,B787,"f",FALSE)</f>
        <v>44957</v>
      </c>
      <c r="E787" s="153">
        <f>_xll.qlInterestRateIndexValueDate(IndexON,D787)</f>
        <v>44958</v>
      </c>
      <c r="F787" s="168">
        <f>IFERROR(_xll.qlIndexFixing(IndexON,D787,TRUE,_xll.ohTrigger(RecalcTrigger,TriggerON)),NA())</f>
        <v>2.1675490056587421E-2</v>
      </c>
      <c r="H787" s="42">
        <f>_xll.qlCalendarAdvance(Calendar,$H786,B787,"f",FALSE)</f>
        <v>44957</v>
      </c>
      <c r="I787" s="153">
        <f>_xll.qlInterestRateIndexValueDate(Index1M,$H787)</f>
        <v>44959</v>
      </c>
      <c r="J787" s="158">
        <f>IFERROR(_xll.qlIndexFixing(Index1M,$H787,TRUE,_xll.ohTrigger(RecalcTrigger,Trigger1M)),NA())</f>
        <v>2.1707087855496226E-2</v>
      </c>
      <c r="K787" s="44">
        <f>IFERROR(_xll.qlIndexFixing(Index3M,H787,TRUE,_xll.ohTrigger(RecalcTrigger,Trigger3M)),NA())</f>
        <v>2.2906591421838485E-2</v>
      </c>
      <c r="L787" s="44">
        <f>IFERROR(_xll.qlIndexFixing(Index6M,$H787,TRUE,_xll.ohTrigger(RecalcTrigger,Trigger6M)),NA())</f>
        <v>2.4146502538149477E-2</v>
      </c>
      <c r="M787" s="158">
        <f>IFERROR(_xll.qlIndexFixing(ONIndex1M,I787,TRUE,_xll.ohTrigger(RecalcTrigger,Trigger1M)),NA())</f>
        <v>2.1637084156846953E-2</v>
      </c>
      <c r="N787" s="44">
        <f>IFERROR(_xll.qlIndexFixing(ONIndex3M,I787,TRUE,_xll.ohTrigger(RecalcTrigger,Trigger3M)),NA())</f>
        <v>2.2629212191773718E-2</v>
      </c>
      <c r="O787" s="159">
        <f>IFERROR(_xll.qlIndexFixing(ONIndex6M,I787,TRUE,_xll.ohTrigger(RecalcTrigger,Trigger6M)),NA())</f>
        <v>2.3562793357507772E-2</v>
      </c>
    </row>
    <row r="788" spans="2:15" x14ac:dyDescent="0.2">
      <c r="B788" s="39" t="s">
        <v>42</v>
      </c>
      <c r="D788" s="42">
        <f>_xll.qlCalendarAdvance(Calendar,$D787,B788,"f",FALSE)</f>
        <v>44964</v>
      </c>
      <c r="E788" s="153">
        <f>_xll.qlInterestRateIndexValueDate(IndexON,D788)</f>
        <v>44965</v>
      </c>
      <c r="F788" s="168">
        <f>IFERROR(_xll.qlIndexFixing(IndexON,D788,TRUE,_xll.ohTrigger(RecalcTrigger,TriggerON)),NA())</f>
        <v>2.1720174696655548E-2</v>
      </c>
      <c r="H788" s="42">
        <f>_xll.qlCalendarAdvance(Calendar,$H787,B788,"f",FALSE)</f>
        <v>44964</v>
      </c>
      <c r="I788" s="153">
        <f>_xll.qlInterestRateIndexValueDate(Index1M,$H788)</f>
        <v>44966</v>
      </c>
      <c r="J788" s="158">
        <f>IFERROR(_xll.qlIndexFixing(Index1M,$H788,TRUE,_xll.ohTrigger(RecalcTrigger,Trigger1M)),NA())</f>
        <v>2.1745479757459472E-2</v>
      </c>
      <c r="K788" s="44">
        <f>IFERROR(_xll.qlIndexFixing(Index3M,H788,TRUE,_xll.ohTrigger(RecalcTrigger,Trigger3M)),NA())</f>
        <v>2.2943389541515261E-2</v>
      </c>
      <c r="L788" s="44">
        <f>IFERROR(_xll.qlIndexFixing(Index6M,$H788,TRUE,_xll.ohTrigger(RecalcTrigger,Trigger6M)),NA())</f>
        <v>2.4181155010326048E-2</v>
      </c>
      <c r="M788" s="158">
        <f>IFERROR(_xll.qlIndexFixing(ONIndex1M,I788,TRUE,_xll.ohTrigger(RecalcTrigger,Trigger1M)),NA())</f>
        <v>2.1675900198587783E-2</v>
      </c>
      <c r="N788" s="44">
        <f>IFERROR(_xll.qlIndexFixing(ONIndex3M,I788,TRUE,_xll.ohTrigger(RecalcTrigger,Trigger3M)),NA())</f>
        <v>2.2667817731338857E-2</v>
      </c>
      <c r="O788" s="159">
        <f>IFERROR(_xll.qlIndexFixing(ONIndex6M,I788,TRUE,_xll.ohTrigger(RecalcTrigger,Trigger6M)),NA())</f>
        <v>2.3601251991545169E-2</v>
      </c>
    </row>
    <row r="789" spans="2:15" x14ac:dyDescent="0.2">
      <c r="B789" s="39" t="s">
        <v>42</v>
      </c>
      <c r="D789" s="42">
        <f>_xll.qlCalendarAdvance(Calendar,$D788,B789,"f",FALSE)</f>
        <v>44971</v>
      </c>
      <c r="E789" s="153">
        <f>_xll.qlInterestRateIndexValueDate(IndexON,D789)</f>
        <v>44972</v>
      </c>
      <c r="F789" s="168">
        <f>IFERROR(_xll.qlIndexFixing(IndexON,D789,TRUE,_xll.ohTrigger(RecalcTrigger,TriggerON)),NA())</f>
        <v>2.176445306115049E-2</v>
      </c>
      <c r="H789" s="42">
        <f>_xll.qlCalendarAdvance(Calendar,$H788,B789,"f",FALSE)</f>
        <v>44971</v>
      </c>
      <c r="I789" s="153">
        <f>_xll.qlInterestRateIndexValueDate(Index1M,$H789)</f>
        <v>44973</v>
      </c>
      <c r="J789" s="158">
        <f>IFERROR(_xll.qlIndexFixing(Index1M,$H789,TRUE,_xll.ohTrigger(RecalcTrigger,Trigger1M)),NA())</f>
        <v>2.1783512640459586E-2</v>
      </c>
      <c r="K789" s="44">
        <f>IFERROR(_xll.qlIndexFixing(Index3M,H789,TRUE,_xll.ohTrigger(RecalcTrigger,Trigger3M)),NA())</f>
        <v>2.2979833828309044E-2</v>
      </c>
      <c r="L789" s="44">
        <f>IFERROR(_xll.qlIndexFixing(Index6M,$H789,TRUE,_xll.ohTrigger(RecalcTrigger,Trigger6M)),NA())</f>
        <v>2.4215460442931179E-2</v>
      </c>
      <c r="M789" s="158">
        <f>IFERROR(_xll.qlIndexFixing(ONIndex1M,I789,TRUE,_xll.ohTrigger(RecalcTrigger,Trigger1M)),NA())</f>
        <v>2.1714357697053543E-2</v>
      </c>
      <c r="N789" s="44">
        <f>IFERROR(_xll.qlIndexFixing(ONIndex3M,I789,TRUE,_xll.ohTrigger(RecalcTrigger,Trigger3M)),NA())</f>
        <v>2.2706071087741364E-2</v>
      </c>
      <c r="O789" s="159">
        <f>IFERROR(_xll.qlIndexFixing(ONIndex6M,I789,TRUE,_xll.ohTrigger(RecalcTrigger,Trigger6M)),NA())</f>
        <v>2.3639367152492596E-2</v>
      </c>
    </row>
    <row r="790" spans="2:15" x14ac:dyDescent="0.2">
      <c r="B790" s="39" t="s">
        <v>42</v>
      </c>
      <c r="D790" s="42">
        <f>_xll.qlCalendarAdvance(Calendar,$D789,B790,"f",FALSE)</f>
        <v>44978</v>
      </c>
      <c r="E790" s="153">
        <f>_xll.qlInterestRateIndexValueDate(IndexON,D790)</f>
        <v>44979</v>
      </c>
      <c r="F790" s="168">
        <f>IFERROR(_xll.qlIndexFixing(IndexON,D790,TRUE,_xll.ohTrigger(RecalcTrigger,TriggerON)),NA())</f>
        <v>2.1808325149832442E-2</v>
      </c>
      <c r="H790" s="42">
        <f>_xll.qlCalendarAdvance(Calendar,$H789,B790,"f",FALSE)</f>
        <v>44978</v>
      </c>
      <c r="I790" s="153">
        <f>_xll.qlInterestRateIndexValueDate(Index1M,$H790)</f>
        <v>44980</v>
      </c>
      <c r="J790" s="158">
        <f>IFERROR(_xll.qlIndexFixing(Index1M,$H790,TRUE,_xll.ohTrigger(RecalcTrigger,Trigger1M)),NA())</f>
        <v>2.1821186501313403E-2</v>
      </c>
      <c r="K790" s="44">
        <f>IFERROR(_xll.qlIndexFixing(Index3M,H790,TRUE,_xll.ohTrigger(RecalcTrigger,Trigger3M)),NA())</f>
        <v>2.3015924272706548E-2</v>
      </c>
      <c r="L790" s="44">
        <f>IFERROR(_xll.qlIndexFixing(Index6M,$H790,TRUE,_xll.ohTrigger(RecalcTrigger,Trigger6M)),NA())</f>
        <v>2.4249418818203597E-2</v>
      </c>
      <c r="M790" s="158">
        <f>IFERROR(_xll.qlIndexFixing(ONIndex1M,I790,TRUE,_xll.ohTrigger(RecalcTrigger,Trigger1M)),NA())</f>
        <v>2.1752456651844554E-2</v>
      </c>
      <c r="N790" s="44">
        <f>IFERROR(_xll.qlIndexFixing(ONIndex3M,I790,TRUE,_xll.ohTrigger(RecalcTrigger,Trigger3M)),NA())</f>
        <v>2.2743972260981238E-2</v>
      </c>
      <c r="O790" s="159">
        <f>IFERROR(_xll.qlIndexFixing(ONIndex6M,I790,TRUE,_xll.ohTrigger(RecalcTrigger,Trigger6M)),NA())</f>
        <v>2.3677138840509926E-2</v>
      </c>
    </row>
    <row r="791" spans="2:15" x14ac:dyDescent="0.2">
      <c r="B791" s="39" t="s">
        <v>42</v>
      </c>
      <c r="D791" s="42">
        <f>_xll.qlCalendarAdvance(Calendar,$D790,B791,"f",FALSE)</f>
        <v>44985</v>
      </c>
      <c r="E791" s="153">
        <f>_xll.qlInterestRateIndexValueDate(IndexON,D791)</f>
        <v>44986</v>
      </c>
      <c r="F791" s="168">
        <f>IFERROR(_xll.qlIndexFixing(IndexON,D791,TRUE,_xll.ohTrigger(RecalcTrigger,TriggerON)),NA())</f>
        <v>2.1851790962701401E-2</v>
      </c>
      <c r="H791" s="42">
        <f>_xll.qlCalendarAdvance(Calendar,$H790,B791,"f",FALSE)</f>
        <v>44985</v>
      </c>
      <c r="I791" s="153">
        <f>_xll.qlInterestRateIndexValueDate(Index1M,$H791)</f>
        <v>44987</v>
      </c>
      <c r="J791" s="158">
        <f>IFERROR(_xll.qlIndexFixing(Index1M,$H791,TRUE,_xll.ohTrigger(RecalcTrigger,Trigger1M)),NA())</f>
        <v>2.187167915908117E-2</v>
      </c>
      <c r="K791" s="44">
        <f>IFERROR(_xll.qlIndexFixing(Index3M,H791,TRUE,_xll.ohTrigger(RecalcTrigger,Trigger3M)),NA())</f>
        <v>2.3061320588746246E-2</v>
      </c>
      <c r="L791" s="44">
        <f>IFERROR(_xll.qlIndexFixing(Index6M,$H791,TRUE,_xll.ohTrigger(RecalcTrigger,Trigger6M)),NA())</f>
        <v>2.4298490182458221E-2</v>
      </c>
      <c r="M791" s="158">
        <f>IFERROR(_xll.qlIndexFixing(ONIndex1M,I791,TRUE,_xll.ohTrigger(RecalcTrigger,Trigger1M)),NA())</f>
        <v>2.1790197063120686E-2</v>
      </c>
      <c r="N791" s="44">
        <f>IFERROR(_xll.qlIndexFixing(ONIndex3M,I791,TRUE,_xll.ohTrigger(RecalcTrigger,Trigger3M)),NA())</f>
        <v>2.278152125081867E-2</v>
      </c>
      <c r="O791" s="159">
        <f>IFERROR(_xll.qlIndexFixing(ONIndex6M,I791,TRUE,_xll.ohTrigger(RecalcTrigger,Trigger6M)),NA())</f>
        <v>2.3714567055437286E-2</v>
      </c>
    </row>
    <row r="792" spans="2:15" x14ac:dyDescent="0.2">
      <c r="B792" s="39" t="s">
        <v>42</v>
      </c>
      <c r="D792" s="42">
        <f>_xll.qlCalendarAdvance(Calendar,$D791,B792,"f",FALSE)</f>
        <v>44992</v>
      </c>
      <c r="E792" s="153">
        <f>_xll.qlInterestRateIndexValueDate(IndexON,D792)</f>
        <v>44993</v>
      </c>
      <c r="F792" s="168">
        <f>IFERROR(_xll.qlIndexFixing(IndexON,D792,TRUE,_xll.ohTrigger(RecalcTrigger,TriggerON)),NA())</f>
        <v>2.189485049951756E-2</v>
      </c>
      <c r="H792" s="42">
        <f>_xll.qlCalendarAdvance(Calendar,$H791,B792,"f",FALSE)</f>
        <v>44992</v>
      </c>
      <c r="I792" s="153">
        <f>_xll.qlInterestRateIndexValueDate(Index1M,$H792)</f>
        <v>44994</v>
      </c>
      <c r="J792" s="158">
        <f>IFERROR(_xll.qlIndexFixing(Index1M,$H792,TRUE,_xll.ohTrigger(RecalcTrigger,Trigger1M)),NA())</f>
        <v>2.1911807142530909E-2</v>
      </c>
      <c r="K792" s="44">
        <f>IFERROR(_xll.qlIndexFixing(Index3M,H792,TRUE,_xll.ohTrigger(RecalcTrigger,Trigger3M)),NA())</f>
        <v>2.3096634261250706E-2</v>
      </c>
      <c r="L792" s="44">
        <f>IFERROR(_xll.qlIndexFixing(Index6M,$H792,TRUE,_xll.ohTrigger(RecalcTrigger,Trigger6M)),NA())</f>
        <v>2.4331641539756244E-2</v>
      </c>
      <c r="M792" s="158">
        <f>IFERROR(_xll.qlIndexFixing(ONIndex1M,I792,TRUE,_xll.ohTrigger(RecalcTrigger,Trigger1M)),NA())</f>
        <v>2.1827578930642133E-2</v>
      </c>
      <c r="N792" s="44">
        <f>IFERROR(_xll.qlIndexFixing(ONIndex3M,I792,TRUE,_xll.ohTrigger(RecalcTrigger,Trigger3M)),NA())</f>
        <v>2.2818718057173726E-2</v>
      </c>
      <c r="O792" s="159">
        <f>IFERROR(_xll.qlIndexFixing(ONIndex6M,I792,TRUE,_xll.ohTrigger(RecalcTrigger,Trigger6M)),NA())</f>
        <v>2.3751651797034867E-2</v>
      </c>
    </row>
    <row r="793" spans="2:15" x14ac:dyDescent="0.2">
      <c r="B793" s="39" t="s">
        <v>42</v>
      </c>
      <c r="D793" s="42">
        <f>_xll.qlCalendarAdvance(Calendar,$D792,B793,"f",FALSE)</f>
        <v>44999</v>
      </c>
      <c r="E793" s="153">
        <f>_xll.qlInterestRateIndexValueDate(IndexON,D793)</f>
        <v>45000</v>
      </c>
      <c r="F793" s="168">
        <f>IFERROR(_xll.qlIndexFixing(IndexON,D793,TRUE,_xll.ohTrigger(RecalcTrigger,TriggerON)),NA())</f>
        <v>2.1937503760121047E-2</v>
      </c>
      <c r="H793" s="42">
        <f>_xll.qlCalendarAdvance(Calendar,$H792,B793,"f",FALSE)</f>
        <v>44999</v>
      </c>
      <c r="I793" s="153">
        <f>_xll.qlInterestRateIndexValueDate(Index1M,$H793)</f>
        <v>45001</v>
      </c>
      <c r="J793" s="158">
        <f>IFERROR(_xll.qlIndexFixing(Index1M,$H793,TRUE,_xll.ohTrigger(RecalcTrigger,Trigger1M)),NA())</f>
        <v>2.1945044419812709E-2</v>
      </c>
      <c r="K793" s="44">
        <f>IFERROR(_xll.qlIndexFixing(Index3M,H793,TRUE,_xll.ohTrigger(RecalcTrigger,Trigger3M)),NA())</f>
        <v>2.3131594003721192E-2</v>
      </c>
      <c r="L793" s="44">
        <f>IFERROR(_xll.qlIndexFixing(Index6M,$H793,TRUE,_xll.ohTrigger(RecalcTrigger,Trigger6M)),NA())</f>
        <v>2.4364445679824244E-2</v>
      </c>
      <c r="M793" s="158">
        <f>IFERROR(_xll.qlIndexFixing(ONIndex1M,I793,TRUE,_xll.ohTrigger(RecalcTrigger,Trigger1M)),NA())</f>
        <v>2.1864602254249021E-2</v>
      </c>
      <c r="N793" s="44">
        <f>IFERROR(_xll.qlIndexFixing(ONIndex3M,I793,TRUE,_xll.ohTrigger(RecalcTrigger,Trigger3M)),NA())</f>
        <v>2.2855562680046404E-2</v>
      </c>
      <c r="O793" s="159">
        <f>IFERROR(_xll.qlIndexFixing(ONIndex6M,I793,TRUE,_xll.ohTrigger(RecalcTrigger,Trigger6M)),NA())</f>
        <v>2.3788393065382607E-2</v>
      </c>
    </row>
    <row r="794" spans="2:15" x14ac:dyDescent="0.2">
      <c r="B794" s="39" t="s">
        <v>42</v>
      </c>
      <c r="D794" s="42">
        <f>_xll.qlCalendarAdvance(Calendar,$D793,B794,"f",FALSE)</f>
        <v>45006</v>
      </c>
      <c r="E794" s="153">
        <f>_xll.qlInterestRateIndexValueDate(IndexON,D794)</f>
        <v>45007</v>
      </c>
      <c r="F794" s="168">
        <f>IFERROR(_xll.qlIndexFixing(IndexON,D794,TRUE,_xll.ohTrigger(RecalcTrigger,TriggerON)),NA())</f>
        <v>2.1979750744351989E-2</v>
      </c>
      <c r="H794" s="42">
        <f>_xll.qlCalendarAdvance(Calendar,$H793,B794,"f",FALSE)</f>
        <v>45006</v>
      </c>
      <c r="I794" s="153">
        <f>_xll.qlInterestRateIndexValueDate(Index1M,$H794)</f>
        <v>45008</v>
      </c>
      <c r="J794" s="158">
        <f>IFERROR(_xll.qlIndexFixing(Index1M,$H794,TRUE,_xll.ohTrigger(RecalcTrigger,Trigger1M)),NA())</f>
        <v>2.1981188389509909E-2</v>
      </c>
      <c r="K794" s="44">
        <f>IFERROR(_xll.qlIndexFixing(Index3M,H794,TRUE,_xll.ohTrigger(RecalcTrigger,Trigger3M)),NA())</f>
        <v>2.3175633561281172E-2</v>
      </c>
      <c r="L794" s="44">
        <f>IFERROR(_xll.qlIndexFixing(Index6M,$H794,TRUE,_xll.ohTrigger(RecalcTrigger,Trigger6M)),NA())</f>
        <v>2.4396902585208224E-2</v>
      </c>
      <c r="M794" s="158">
        <f>IFERROR(_xll.qlIndexFixing(ONIndex1M,I794,TRUE,_xll.ohTrigger(RecalcTrigger,Trigger1M)),NA())</f>
        <v>2.1901267033861416E-2</v>
      </c>
      <c r="N794" s="44">
        <f>IFERROR(_xll.qlIndexFixing(ONIndex3M,I794,TRUE,_xll.ohTrigger(RecalcTrigger,Trigger3M)),NA())</f>
        <v>2.2892055119196897E-2</v>
      </c>
      <c r="O794" s="159">
        <f>IFERROR(_xll.qlIndexFixing(ONIndex6M,I794,TRUE,_xll.ohTrigger(RecalcTrigger,Trigger6M)),NA())</f>
        <v>2.3824790860160761E-2</v>
      </c>
    </row>
    <row r="795" spans="2:15" x14ac:dyDescent="0.2">
      <c r="B795" s="39" t="s">
        <v>42</v>
      </c>
      <c r="D795" s="42">
        <f>_xll.qlCalendarAdvance(Calendar,$D794,B795,"f",FALSE)</f>
        <v>45013</v>
      </c>
      <c r="E795" s="153">
        <f>_xll.qlInterestRateIndexValueDate(IndexON,D795)</f>
        <v>45014</v>
      </c>
      <c r="F795" s="168">
        <f>IFERROR(_xll.qlIndexFixing(IndexON,D795,TRUE,_xll.ohTrigger(RecalcTrigger,TriggerON)),NA())</f>
        <v>2.2021591452130451E-2</v>
      </c>
      <c r="H795" s="42">
        <f>_xll.qlCalendarAdvance(Calendar,$H794,B795,"f",FALSE)</f>
        <v>45013</v>
      </c>
      <c r="I795" s="153">
        <f>_xll.qlInterestRateIndexValueDate(Index1M,$H795)</f>
        <v>45015</v>
      </c>
      <c r="J795" s="158">
        <f>IFERROR(_xll.qlIndexFixing(Index1M,$H795,TRUE,_xll.ohTrigger(RecalcTrigger,Trigger1M)),NA())</f>
        <v>2.2007374244743909E-2</v>
      </c>
      <c r="K795" s="44">
        <f>IFERROR(_xll.qlIndexFixing(Index3M,H795,TRUE,_xll.ohTrigger(RecalcTrigger,Trigger3M)),NA())</f>
        <v>2.3200451660912957E-2</v>
      </c>
      <c r="L795" s="44">
        <f>IFERROR(_xll.qlIndexFixing(Index6M,$H795,TRUE,_xll.ohTrigger(RecalcTrigger,Trigger6M)),NA())</f>
        <v>2.4420013528070182E-2</v>
      </c>
      <c r="M795" s="158">
        <f>IFERROR(_xll.qlIndexFixing(ONIndex1M,I795,TRUE,_xll.ohTrigger(RecalcTrigger,Trigger1M)),NA())</f>
        <v>2.193757326939938E-2</v>
      </c>
      <c r="N795" s="44">
        <f>IFERROR(_xll.qlIndexFixing(ONIndex3M,I795,TRUE,_xll.ohTrigger(RecalcTrigger,Trigger3M)),NA())</f>
        <v>2.2928195374545268E-2</v>
      </c>
      <c r="O795" s="159">
        <f>IFERROR(_xll.qlIndexFixing(ONIndex6M,I795,TRUE,_xll.ohTrigger(RecalcTrigger,Trigger6M)),NA())</f>
        <v>2.3860845181449264E-2</v>
      </c>
    </row>
    <row r="796" spans="2:15" x14ac:dyDescent="0.2">
      <c r="B796" s="39" t="s">
        <v>42</v>
      </c>
      <c r="D796" s="42">
        <f>_xll.qlCalendarAdvance(Calendar,$D795,B796,"f",FALSE)</f>
        <v>45020</v>
      </c>
      <c r="E796" s="153">
        <f>_xll.qlInterestRateIndexValueDate(IndexON,D796)</f>
        <v>45021</v>
      </c>
      <c r="F796" s="168">
        <f>IFERROR(_xll.qlIndexFixing(IndexON,D796,TRUE,_xll.ohTrigger(RecalcTrigger,TriggerON)),NA())</f>
        <v>2.2063025883296561E-2</v>
      </c>
      <c r="H796" s="42">
        <f>_xll.qlCalendarAdvance(Calendar,$H795,B796,"f",FALSE)</f>
        <v>45020</v>
      </c>
      <c r="I796" s="153">
        <f>_xll.qlInterestRateIndexValueDate(Index1M,$H796)</f>
        <v>45022</v>
      </c>
      <c r="J796" s="158">
        <f>IFERROR(_xll.qlIndexFixing(Index1M,$H796,TRUE,_xll.ohTrigger(RecalcTrigger,Trigger1M)),NA())</f>
        <v>2.2052398990285993E-2</v>
      </c>
      <c r="K796" s="44">
        <f>IFERROR(_xll.qlIndexFixing(Index3M,H796,TRUE,_xll.ohTrigger(RecalcTrigger,Trigger3M)),NA())</f>
        <v>2.3231247020195061E-2</v>
      </c>
      <c r="L796" s="44">
        <f>IFERROR(_xll.qlIndexFixing(Index6M,$H796,TRUE,_xll.ohTrigger(RecalcTrigger,Trigger6M)),NA())</f>
        <v>2.4451843891572303E-2</v>
      </c>
      <c r="M796" s="158">
        <f>IFERROR(_xll.qlIndexFixing(ONIndex1M,I796,TRUE,_xll.ohTrigger(RecalcTrigger,Trigger1M)),NA())</f>
        <v>2.1983725874736848E-2</v>
      </c>
      <c r="N796" s="44">
        <f>IFERROR(_xll.qlIndexFixing(ONIndex3M,I796,TRUE,_xll.ohTrigger(RecalcTrigger,Trigger3M)),NA())</f>
        <v>2.2974143922391832E-2</v>
      </c>
      <c r="O796" s="159">
        <f>IFERROR(_xll.qlIndexFixing(ONIndex6M,I796,TRUE,_xll.ohTrigger(RecalcTrigger,Trigger6M)),NA())</f>
        <v>2.3906696041358089E-2</v>
      </c>
    </row>
    <row r="797" spans="2:15" x14ac:dyDescent="0.2">
      <c r="B797" s="39" t="s">
        <v>42</v>
      </c>
      <c r="D797" s="42">
        <f>_xll.qlCalendarAdvance(Calendar,$D796,B797,"f",FALSE)</f>
        <v>45027</v>
      </c>
      <c r="E797" s="153">
        <f>_xll.qlInterestRateIndexValueDate(IndexON,D797)</f>
        <v>45028</v>
      </c>
      <c r="F797" s="168">
        <f>IFERROR(_xll.qlIndexFixing(IndexON,D797,TRUE,_xll.ohTrigger(RecalcTrigger,TriggerON)),NA())</f>
        <v>2.2104054037690446E-2</v>
      </c>
      <c r="H797" s="42">
        <f>_xll.qlCalendarAdvance(Calendar,$H796,B797,"f",FALSE)</f>
        <v>45027</v>
      </c>
      <c r="I797" s="153">
        <f>_xll.qlInterestRateIndexValueDate(Index1M,$H797)</f>
        <v>45029</v>
      </c>
      <c r="J797" s="158">
        <f>IFERROR(_xll.qlIndexFixing(Index1M,$H797,TRUE,_xll.ohTrigger(RecalcTrigger,Trigger1M)),NA())</f>
        <v>2.208746561456032E-2</v>
      </c>
      <c r="K797" s="44">
        <f>IFERROR(_xll.qlIndexFixing(Index3M,H797,TRUE,_xll.ohTrigger(RecalcTrigger,Trigger3M)),NA())</f>
        <v>2.3264814071853747E-2</v>
      </c>
      <c r="L797" s="44">
        <f>IFERROR(_xll.qlIndexFixing(Index6M,$H797,TRUE,_xll.ohTrigger(RecalcTrigger,Trigger6M)),NA())</f>
        <v>2.4483327034755042E-2</v>
      </c>
      <c r="M797" s="158">
        <f>IFERROR(_xll.qlIndexFixing(ONIndex1M,I797,TRUE,_xll.ohTrigger(RecalcTrigger,Trigger1M)),NA())</f>
        <v>2.2009110107932273E-2</v>
      </c>
      <c r="N797" s="44">
        <f>IFERROR(_xll.qlIndexFixing(ONIndex3M,I797,TRUE,_xll.ohTrigger(RecalcTrigger,Trigger3M)),NA())</f>
        <v>2.2999419333515903E-2</v>
      </c>
      <c r="O797" s="159">
        <f>IFERROR(_xll.qlIndexFixing(ONIndex6M,I797,TRUE,_xll.ohTrigger(RecalcTrigger,Trigger6M)),NA())</f>
        <v>2.3931923402837896E-2</v>
      </c>
    </row>
    <row r="798" spans="2:15" x14ac:dyDescent="0.2">
      <c r="B798" s="39" t="s">
        <v>42</v>
      </c>
      <c r="D798" s="42">
        <f>_xll.qlCalendarAdvance(Calendar,$D797,B798,"f",FALSE)</f>
        <v>45034</v>
      </c>
      <c r="E798" s="153">
        <f>_xll.qlInterestRateIndexValueDate(IndexON,D798)</f>
        <v>45035</v>
      </c>
      <c r="F798" s="168">
        <f>IFERROR(_xll.qlIndexFixing(IndexON,D798,TRUE,_xll.ohTrigger(RecalcTrigger,TriggerON)),NA())</f>
        <v>2.214467591523217E-2</v>
      </c>
      <c r="H798" s="42">
        <f>_xll.qlCalendarAdvance(Calendar,$H797,B798,"f",FALSE)</f>
        <v>45034</v>
      </c>
      <c r="I798" s="153">
        <f>_xll.qlInterestRateIndexValueDate(Index1M,$H798)</f>
        <v>45036</v>
      </c>
      <c r="J798" s="158">
        <f>IFERROR(_xll.qlIndexFixing(Index1M,$H798,TRUE,_xll.ohTrigger(RecalcTrigger,Trigger1M)),NA())</f>
        <v>2.2122173116939925E-2</v>
      </c>
      <c r="K798" s="44">
        <f>IFERROR(_xll.qlIndexFixing(Index3M,H798,TRUE,_xll.ohTrigger(RecalcTrigger,Trigger3M)),NA())</f>
        <v>2.329802716762102E-2</v>
      </c>
      <c r="L798" s="44">
        <f>IFERROR(_xll.qlIndexFixing(Index6M,$H798,TRUE,_xll.ohTrigger(RecalcTrigger,Trigger6M)),NA())</f>
        <v>2.4514462941135844E-2</v>
      </c>
      <c r="M798" s="158">
        <f>IFERROR(_xll.qlIndexFixing(ONIndex1M,I798,TRUE,_xll.ohTrigger(RecalcTrigger,Trigger1M)),NA())</f>
        <v>2.2044340710607457E-2</v>
      </c>
      <c r="N798" s="44">
        <f>IFERROR(_xll.qlIndexFixing(ONIndex3M,I798,TRUE,_xll.ohTrigger(RecalcTrigger,Trigger3M)),NA())</f>
        <v>2.3034503036818421E-2</v>
      </c>
      <c r="O798" s="159">
        <f>IFERROR(_xll.qlIndexFixing(ONIndex6M,I798,TRUE,_xll.ohTrigger(RecalcTrigger,Trigger6M)),NA())</f>
        <v>2.3966947302858088E-2</v>
      </c>
    </row>
    <row r="799" spans="2:15" x14ac:dyDescent="0.2">
      <c r="B799" s="39" t="s">
        <v>42</v>
      </c>
      <c r="D799" s="42">
        <f>_xll.qlCalendarAdvance(Calendar,$D798,B799,"f",FALSE)</f>
        <v>45041</v>
      </c>
      <c r="E799" s="153">
        <f>_xll.qlInterestRateIndexValueDate(IndexON,D799)</f>
        <v>45042</v>
      </c>
      <c r="F799" s="168">
        <f>IFERROR(_xll.qlIndexFixing(IndexON,D799,TRUE,_xll.ohTrigger(RecalcTrigger,TriggerON)),NA())</f>
        <v>2.2184891515681926E-2</v>
      </c>
      <c r="H799" s="42">
        <f>_xll.qlCalendarAdvance(Calendar,$H798,B799,"f",FALSE)</f>
        <v>45041</v>
      </c>
      <c r="I799" s="153">
        <f>_xll.qlInterestRateIndexValueDate(Index1M,$H799)</f>
        <v>45043</v>
      </c>
      <c r="J799" s="158">
        <f>IFERROR(_xll.qlIndexFixing(Index1M,$H799,TRUE,_xll.ohTrigger(RecalcTrigger,Trigger1M)),NA())</f>
        <v>2.2159622889033868E-2</v>
      </c>
      <c r="K799" s="44">
        <f>IFERROR(_xll.qlIndexFixing(Index3M,H799,TRUE,_xll.ohTrigger(RecalcTrigger,Trigger3M)),NA())</f>
        <v>2.3330886298627496E-2</v>
      </c>
      <c r="L799" s="44">
        <f>IFERROR(_xll.qlIndexFixing(Index6M,$H799,TRUE,_xll.ohTrigger(RecalcTrigger,Trigger6M)),NA())</f>
        <v>2.4545251594414744E-2</v>
      </c>
      <c r="M799" s="158">
        <f>IFERROR(_xll.qlIndexFixing(ONIndex1M,I799,TRUE,_xll.ohTrigger(RecalcTrigger,Trigger1M)),NA())</f>
        <v>2.2084165222455709E-2</v>
      </c>
      <c r="N799" s="44">
        <f>IFERROR(_xll.qlIndexFixing(ONIndex3M,I799,TRUE,_xll.ohTrigger(RecalcTrigger,Trigger3M)),NA())</f>
        <v>2.3074167451930805E-2</v>
      </c>
      <c r="O799" s="159">
        <f>IFERROR(_xll.qlIndexFixing(ONIndex6M,I799,TRUE,_xll.ohTrigger(RecalcTrigger,Trigger6M)),NA())</f>
        <v>2.4006554036750671E-2</v>
      </c>
    </row>
    <row r="800" spans="2:15" x14ac:dyDescent="0.2">
      <c r="B800" s="39" t="s">
        <v>42</v>
      </c>
      <c r="D800" s="42">
        <f>_xll.qlCalendarAdvance(Calendar,$D799,B800,"f",FALSE)</f>
        <v>45048</v>
      </c>
      <c r="E800" s="153">
        <f>_xll.qlInterestRateIndexValueDate(IndexON,D800)</f>
        <v>45049</v>
      </c>
      <c r="F800" s="168">
        <f>IFERROR(_xll.qlIndexFixing(IndexON,D800,TRUE,_xll.ohTrigger(RecalcTrigger,TriggerON)),NA())</f>
        <v>2.2224700838959777E-2</v>
      </c>
      <c r="H800" s="42">
        <f>_xll.qlCalendarAdvance(Calendar,$H799,B800,"f",FALSE)</f>
        <v>45048</v>
      </c>
      <c r="I800" s="153">
        <f>_xll.qlInterestRateIndexValueDate(Index1M,$H800)</f>
        <v>45050</v>
      </c>
      <c r="J800" s="158">
        <f>IFERROR(_xll.qlIndexFixing(Index1M,$H800,TRUE,_xll.ohTrigger(RecalcTrigger,Trigger1M)),NA())</f>
        <v>2.2190510742793046E-2</v>
      </c>
      <c r="K800" s="44">
        <f>IFERROR(_xll.qlIndexFixing(Index3M,H800,TRUE,_xll.ohTrigger(RecalcTrigger,Trigger3M)),NA())</f>
        <v>2.3366401379466793E-2</v>
      </c>
      <c r="L800" s="44">
        <f>IFERROR(_xll.qlIndexFixing(Index6M,$H800,TRUE,_xll.ohTrigger(RecalcTrigger,Trigger6M)),NA())</f>
        <v>2.4584351134961789E-2</v>
      </c>
      <c r="M800" s="158">
        <f>IFERROR(_xll.qlIndexFixing(ONIndex1M,I800,TRUE,_xll.ohTrigger(RecalcTrigger,Trigger1M)),NA())</f>
        <v>2.2113726282375623E-2</v>
      </c>
      <c r="N800" s="44">
        <f>IFERROR(_xll.qlIndexFixing(ONIndex3M,I800,TRUE,_xll.ohTrigger(RecalcTrigger,Trigger3M)),NA())</f>
        <v>2.3103613890977925E-2</v>
      </c>
      <c r="O800" s="159">
        <f>IFERROR(_xll.qlIndexFixing(ONIndex6M,I800,TRUE,_xll.ohTrigger(RecalcTrigger,Trigger6M)),NA())</f>
        <v>2.4035964680830801E-2</v>
      </c>
    </row>
    <row r="801" spans="2:15" x14ac:dyDescent="0.2">
      <c r="B801" s="39" t="s">
        <v>42</v>
      </c>
      <c r="D801" s="42">
        <f>_xll.qlCalendarAdvance(Calendar,$D800,B801,"f",FALSE)</f>
        <v>45055</v>
      </c>
      <c r="E801" s="153">
        <f>_xll.qlInterestRateIndexValueDate(IndexON,D801)</f>
        <v>45056</v>
      </c>
      <c r="F801" s="168">
        <f>IFERROR(_xll.qlIndexFixing(IndexON,D801,TRUE,_xll.ohTrigger(RecalcTrigger,TriggerON)),NA())</f>
        <v>2.226410388490585E-2</v>
      </c>
      <c r="H801" s="42">
        <f>_xll.qlCalendarAdvance(Calendar,$H800,B801,"f",FALSE)</f>
        <v>45055</v>
      </c>
      <c r="I801" s="153">
        <f>_xll.qlInterestRateIndexValueDate(Index1M,$H801)</f>
        <v>45057</v>
      </c>
      <c r="J801" s="158">
        <f>IFERROR(_xll.qlIndexFixing(Index1M,$H801,TRUE,_xll.ohTrigger(RecalcTrigger,Trigger1M)),NA())</f>
        <v>2.2224140859729291E-2</v>
      </c>
      <c r="K801" s="44">
        <f>IFERROR(_xll.qlIndexFixing(Index3M,H801,TRUE,_xll.ohTrigger(RecalcTrigger,Trigger3M)),NA())</f>
        <v>2.3398529349987304E-2</v>
      </c>
      <c r="L801" s="44">
        <f>IFERROR(_xll.qlIndexFixing(Index6M,$H801,TRUE,_xll.ohTrigger(RecalcTrigger,Trigger6M)),NA())</f>
        <v>2.4614376924342637E-2</v>
      </c>
      <c r="M801" s="158">
        <f>IFERROR(_xll.qlIndexFixing(ONIndex1M,I801,TRUE,_xll.ohTrigger(RecalcTrigger,Trigger1M)),NA())</f>
        <v>2.2147881251228796E-2</v>
      </c>
      <c r="N801" s="44">
        <f>IFERROR(_xll.qlIndexFixing(ONIndex3M,I801,TRUE,_xll.ohTrigger(RecalcTrigger,Trigger3M)),NA())</f>
        <v>2.3137641041355295E-2</v>
      </c>
      <c r="O801" s="159">
        <f>IFERROR(_xll.qlIndexFixing(ONIndex6M,I801,TRUE,_xll.ohTrigger(RecalcTrigger,Trigger6M)),NA())</f>
        <v>2.4069958158543514E-2</v>
      </c>
    </row>
    <row r="802" spans="2:15" x14ac:dyDescent="0.2">
      <c r="B802" s="39" t="s">
        <v>42</v>
      </c>
      <c r="D802" s="42">
        <f>_xll.qlCalendarAdvance(Calendar,$D801,B802,"f",FALSE)</f>
        <v>45062</v>
      </c>
      <c r="E802" s="153">
        <f>_xll.qlInterestRateIndexValueDate(IndexON,D802)</f>
        <v>45063</v>
      </c>
      <c r="F802" s="168">
        <f>IFERROR(_xll.qlIndexFixing(IndexON,D802,TRUE,_xll.ohTrigger(RecalcTrigger,TriggerON)),NA())</f>
        <v>2.2306560598410741E-2</v>
      </c>
      <c r="H802" s="42">
        <f>_xll.qlCalendarAdvance(Calendar,$H801,B802,"f",FALSE)</f>
        <v>45062</v>
      </c>
      <c r="I802" s="153">
        <f>_xll.qlInterestRateIndexValueDate(Index1M,$H802)</f>
        <v>45065</v>
      </c>
      <c r="J802" s="158">
        <f>IFERROR(_xll.qlIndexFixing(Index1M,$H802,TRUE,_xll.ohTrigger(RecalcTrigger,Trigger1M)),NA())</f>
        <v>2.225910611803969E-2</v>
      </c>
      <c r="K802" s="44">
        <f>IFERROR(_xll.qlIndexFixing(Index3M,H802,TRUE,_xll.ohTrigger(RecalcTrigger,Trigger3M)),NA())</f>
        <v>2.3440727621595464E-2</v>
      </c>
      <c r="L802" s="44">
        <f>IFERROR(_xll.qlIndexFixing(Index6M,$H802,TRUE,_xll.ohTrigger(RecalcTrigger,Trigger6M)),NA())</f>
        <v>2.4645431584834916E-2</v>
      </c>
      <c r="M802" s="158">
        <f>IFERROR(_xll.qlIndexFixing(ONIndex1M,I802,TRUE,_xll.ohTrigger(RecalcTrigger,Trigger1M)),NA())</f>
        <v>2.2186476466892202E-2</v>
      </c>
      <c r="N802" s="44">
        <f>IFERROR(_xll.qlIndexFixing(ONIndex3M,I802,TRUE,_xll.ohTrigger(RecalcTrigger,Trigger3M)),NA())</f>
        <v>2.3176097966999265E-2</v>
      </c>
      <c r="O802" s="159">
        <f>IFERROR(_xll.qlIndexFixing(ONIndex6M,I802,TRUE,_xll.ohTrigger(RecalcTrigger,Trigger6M)),NA())</f>
        <v>2.4108387266679188E-2</v>
      </c>
    </row>
    <row r="803" spans="2:15" x14ac:dyDescent="0.2">
      <c r="B803" s="39" t="s">
        <v>42</v>
      </c>
      <c r="D803" s="42">
        <f>_xll.qlCalendarAdvance(Calendar,$D802,B803,"f",FALSE)</f>
        <v>45069</v>
      </c>
      <c r="E803" s="153">
        <f>_xll.qlInterestRateIndexValueDate(IndexON,D803)</f>
        <v>45070</v>
      </c>
      <c r="F803" s="168">
        <f>IFERROR(_xll.qlIndexFixing(IndexON,D803,TRUE,_xll.ohTrigger(RecalcTrigger,TriggerON)),NA())</f>
        <v>2.2341691144562859E-2</v>
      </c>
      <c r="H803" s="42">
        <f>_xll.qlCalendarAdvance(Calendar,$H802,B803,"f",FALSE)</f>
        <v>45069</v>
      </c>
      <c r="I803" s="153">
        <f>_xll.qlInterestRateIndexValueDate(Index1M,$H803)</f>
        <v>45071</v>
      </c>
      <c r="J803" s="158">
        <f>IFERROR(_xll.qlIndexFixing(Index1M,$H803,TRUE,_xll.ohTrigger(RecalcTrigger,Trigger1M)),NA())</f>
        <v>2.2290323685551505E-2</v>
      </c>
      <c r="K803" s="44">
        <f>IFERROR(_xll.qlIndexFixing(Index3M,H803,TRUE,_xll.ohTrigger(RecalcTrigger,Trigger3M)),NA())</f>
        <v>2.3461723247887072E-2</v>
      </c>
      <c r="L803" s="44">
        <f>IFERROR(_xll.qlIndexFixing(Index6M,$H803,TRUE,_xll.ohTrigger(RecalcTrigger,Trigger6M)),NA())</f>
        <v>2.4673386384293308E-2</v>
      </c>
      <c r="M803" s="158">
        <f>IFERROR(_xll.qlIndexFixing(ONIndex1M,I803,TRUE,_xll.ohTrigger(RecalcTrigger,Trigger1M)),NA())</f>
        <v>2.2219863125290118E-2</v>
      </c>
      <c r="N803" s="44">
        <f>IFERROR(_xll.qlIndexFixing(ONIndex3M,I803,TRUE,_xll.ohTrigger(RecalcTrigger,Trigger3M)),NA())</f>
        <v>2.3209370436338972E-2</v>
      </c>
      <c r="O803" s="159">
        <f>IFERROR(_xll.qlIndexFixing(ONIndex6M,I803,TRUE,_xll.ohTrigger(RecalcTrigger,Trigger6M)),NA())</f>
        <v>2.4141644728103984E-2</v>
      </c>
    </row>
    <row r="804" spans="2:15" x14ac:dyDescent="0.2">
      <c r="B804" s="39" t="s">
        <v>42</v>
      </c>
      <c r="D804" s="42">
        <f>_xll.qlCalendarAdvance(Calendar,$D803,B804,"f",FALSE)</f>
        <v>45076</v>
      </c>
      <c r="E804" s="153">
        <f>_xll.qlInterestRateIndexValueDate(IndexON,D804)</f>
        <v>45077</v>
      </c>
      <c r="F804" s="168">
        <f>IFERROR(_xll.qlIndexFixing(IndexON,D804,TRUE,_xll.ohTrigger(RecalcTrigger,TriggerON)),NA())</f>
        <v>2.2379875357794177E-2</v>
      </c>
      <c r="H804" s="42">
        <f>_xll.qlCalendarAdvance(Calendar,$H803,B804,"f",FALSE)</f>
        <v>45076</v>
      </c>
      <c r="I804" s="153">
        <f>_xll.qlInterestRateIndexValueDate(Index1M,$H804)</f>
        <v>45078</v>
      </c>
      <c r="J804" s="158">
        <f>IFERROR(_xll.qlIndexFixing(Index1M,$H804,TRUE,_xll.ohTrigger(RecalcTrigger,Trigger1M)),NA())</f>
        <v>2.2322876388107538E-2</v>
      </c>
      <c r="K804" s="44">
        <f>IFERROR(_xll.qlIndexFixing(Index3M,H804,TRUE,_xll.ohTrigger(RecalcTrigger,Trigger3M)),NA())</f>
        <v>2.3492789158208668E-2</v>
      </c>
      <c r="L804" s="44">
        <f>IFERROR(_xll.qlIndexFixing(Index6M,$H804,TRUE,_xll.ohTrigger(RecalcTrigger,Trigger6M)),NA())</f>
        <v>2.4693985506479488E-2</v>
      </c>
      <c r="M804" s="158">
        <f>IFERROR(_xll.qlIndexFixing(ONIndex1M,I804,TRUE,_xll.ohTrigger(RecalcTrigger,Trigger1M)),NA())</f>
        <v>2.2248194888545569E-2</v>
      </c>
      <c r="N804" s="44">
        <f>IFERROR(_xll.qlIndexFixing(ONIndex3M,I804,TRUE,_xll.ohTrigger(RecalcTrigger,Trigger3M)),NA())</f>
        <v>2.3237609385438063E-2</v>
      </c>
      <c r="O804" s="159">
        <f>IFERROR(_xll.qlIndexFixing(ONIndex6M,I804,TRUE,_xll.ohTrigger(RecalcTrigger,Trigger6M)),NA())</f>
        <v>2.4169877745947588E-2</v>
      </c>
    </row>
    <row r="805" spans="2:15" x14ac:dyDescent="0.2">
      <c r="B805" s="39" t="s">
        <v>42</v>
      </c>
      <c r="D805" s="42">
        <f>_xll.qlCalendarAdvance(Calendar,$D804,B805,"f",FALSE)</f>
        <v>45083</v>
      </c>
      <c r="E805" s="153">
        <f>_xll.qlInterestRateIndexValueDate(IndexON,D805)</f>
        <v>45084</v>
      </c>
      <c r="F805" s="168">
        <f>IFERROR(_xll.qlIndexFixing(IndexON,D805,TRUE,_xll.ohTrigger(RecalcTrigger,TriggerON)),NA())</f>
        <v>2.2417653293214101E-2</v>
      </c>
      <c r="H805" s="42">
        <f>_xll.qlCalendarAdvance(Calendar,$H804,B805,"f",FALSE)</f>
        <v>45083</v>
      </c>
      <c r="I805" s="153">
        <f>_xll.qlInterestRateIndexValueDate(Index1M,$H805)</f>
        <v>45085</v>
      </c>
      <c r="J805" s="158">
        <f>IFERROR(_xll.qlIndexFixing(Index1M,$H805,TRUE,_xll.ohTrigger(RecalcTrigger,Trigger1M)),NA())</f>
        <v>2.2355069946269346E-2</v>
      </c>
      <c r="K805" s="44">
        <f>IFERROR(_xll.qlIndexFixing(Index3M,H805,TRUE,_xll.ohTrigger(RecalcTrigger,Trigger3M)),NA())</f>
        <v>2.3523501031565301E-2</v>
      </c>
      <c r="L805" s="44">
        <f>IFERROR(_xll.qlIndexFixing(Index6M,$H805,TRUE,_xll.ohTrigger(RecalcTrigger,Trigger6M)),NA())</f>
        <v>2.4722692983283081E-2</v>
      </c>
      <c r="M805" s="158">
        <f>IFERROR(_xll.qlIndexFixing(ONIndex1M,I805,TRUE,_xll.ohTrigger(RecalcTrigger,Trigger1M)),NA())</f>
        <v>2.2280915677503899E-2</v>
      </c>
      <c r="N805" s="44">
        <f>IFERROR(_xll.qlIndexFixing(ONIndex3M,I805,TRUE,_xll.ohTrigger(RecalcTrigger,Trigger3M)),NA())</f>
        <v>2.3270227797329568E-2</v>
      </c>
      <c r="O805" s="159">
        <f>IFERROR(_xll.qlIndexFixing(ONIndex6M,I805,TRUE,_xll.ohTrigger(RecalcTrigger,Trigger6M)),NA())</f>
        <v>2.4202497326104577E-2</v>
      </c>
    </row>
    <row r="806" spans="2:15" x14ac:dyDescent="0.2">
      <c r="B806" s="39" t="s">
        <v>42</v>
      </c>
      <c r="D806" s="42">
        <f>_xll.qlCalendarAdvance(Calendar,$D805,B806,"f",FALSE)</f>
        <v>45090</v>
      </c>
      <c r="E806" s="153">
        <f>_xll.qlInterestRateIndexValueDate(IndexON,D806)</f>
        <v>45091</v>
      </c>
      <c r="F806" s="168">
        <f>IFERROR(_xll.qlIndexFixing(IndexON,D806,TRUE,_xll.ohTrigger(RecalcTrigger,TriggerON)),NA())</f>
        <v>2.2455024950742697E-2</v>
      </c>
      <c r="H806" s="42">
        <f>_xll.qlCalendarAdvance(Calendar,$H805,B806,"f",FALSE)</f>
        <v>45090</v>
      </c>
      <c r="I806" s="153">
        <f>_xll.qlInterestRateIndexValueDate(Index1M,$H806)</f>
        <v>45092</v>
      </c>
      <c r="J806" s="158">
        <f>IFERROR(_xll.qlIndexFixing(Index1M,$H806,TRUE,_xll.ohTrigger(RecalcTrigger,Trigger1M)),NA())</f>
        <v>2.2386904356956894E-2</v>
      </c>
      <c r="K806" s="44">
        <f>IFERROR(_xll.qlIndexFixing(Index3M,H806,TRUE,_xll.ohTrigger(RecalcTrigger,Trigger3M)),NA())</f>
        <v>2.3553858859667081E-2</v>
      </c>
      <c r="L806" s="44">
        <f>IFERROR(_xll.qlIndexFixing(Index6M,$H806,TRUE,_xll.ohTrigger(RecalcTrigger,Trigger6M)),NA())</f>
        <v>2.4751069143912615E-2</v>
      </c>
      <c r="M806" s="158">
        <f>IFERROR(_xll.qlIndexFixing(ONIndex1M,I806,TRUE,_xll.ohTrigger(RecalcTrigger,Trigger1M)),NA())</f>
        <v>2.2313277921348629E-2</v>
      </c>
      <c r="N806" s="44">
        <f>IFERROR(_xll.qlIndexFixing(ONIndex3M,I806,TRUE,_xll.ohTrigger(RecalcTrigger,Trigger3M)),NA())</f>
        <v>2.3302494024299847E-2</v>
      </c>
      <c r="O806" s="159">
        <f>IFERROR(_xll.qlIndexFixing(ONIndex6M,I806,TRUE,_xll.ohTrigger(RecalcTrigger,Trigger6M)),NA())</f>
        <v>2.4234773431652812E-2</v>
      </c>
    </row>
    <row r="807" spans="2:15" x14ac:dyDescent="0.2">
      <c r="B807" s="39" t="s">
        <v>42</v>
      </c>
      <c r="D807" s="42">
        <f>_xll.qlCalendarAdvance(Calendar,$D806,B807,"f",FALSE)</f>
        <v>45097</v>
      </c>
      <c r="E807" s="153">
        <f>_xll.qlInterestRateIndexValueDate(IndexON,D807)</f>
        <v>45098</v>
      </c>
      <c r="F807" s="168">
        <f>IFERROR(_xll.qlIndexFixing(IndexON,D807,TRUE,_xll.ohTrigger(RecalcTrigger,TriggerON)),NA())</f>
        <v>2.2491990330060219E-2</v>
      </c>
      <c r="H807" s="42">
        <f>_xll.qlCalendarAdvance(Calendar,$H806,B807,"f",FALSE)</f>
        <v>45097</v>
      </c>
      <c r="I807" s="153">
        <f>_xll.qlInterestRateIndexValueDate(Index1M,$H807)</f>
        <v>45099</v>
      </c>
      <c r="J807" s="158">
        <f>IFERROR(_xll.qlIndexFixing(Index1M,$H807,TRUE,_xll.ohTrigger(RecalcTrigger,Trigger1M)),NA())</f>
        <v>2.2418379617127615E-2</v>
      </c>
      <c r="K807" s="44">
        <f>IFERROR(_xll.qlIndexFixing(Index3M,H807,TRUE,_xll.ohTrigger(RecalcTrigger,Trigger3M)),NA())</f>
        <v>2.3583862634320562E-2</v>
      </c>
      <c r="L807" s="44">
        <f>IFERROR(_xll.qlIndexFixing(Index6M,$H807,TRUE,_xll.ohTrigger(RecalcTrigger,Trigger6M)),NA())</f>
        <v>2.477913002029011E-2</v>
      </c>
      <c r="M807" s="158">
        <f>IFERROR(_xll.qlIndexFixing(ONIndex1M,I807,TRUE,_xll.ohTrigger(RecalcTrigger,Trigger1M)),NA())</f>
        <v>2.2349824307745791E-2</v>
      </c>
      <c r="N807" s="44">
        <f>IFERROR(_xll.qlIndexFixing(ONIndex3M,I807,TRUE,_xll.ohTrigger(RecalcTrigger,Trigger3M)),NA())</f>
        <v>2.3338938465364834E-2</v>
      </c>
      <c r="O807" s="159">
        <f>IFERROR(_xll.qlIndexFixing(ONIndex6M,I807,TRUE,_xll.ohTrigger(RecalcTrigger,Trigger6M)),NA())</f>
        <v>2.4271239828035363E-2</v>
      </c>
    </row>
    <row r="808" spans="2:15" x14ac:dyDescent="0.2">
      <c r="B808" s="39" t="s">
        <v>42</v>
      </c>
      <c r="D808" s="42">
        <f>_xll.qlCalendarAdvance(Calendar,$D807,B808,"f",FALSE)</f>
        <v>45104</v>
      </c>
      <c r="E808" s="153">
        <f>_xll.qlInterestRateIndexValueDate(IndexON,D808)</f>
        <v>45105</v>
      </c>
      <c r="F808" s="168">
        <f>IFERROR(_xll.qlIndexFixing(IndexON,D808,TRUE,_xll.ohTrigger(RecalcTrigger,TriggerON)),NA())</f>
        <v>2.2528549431246603E-2</v>
      </c>
      <c r="H808" s="42">
        <f>_xll.qlCalendarAdvance(Calendar,$H807,B808,"f",FALSE)</f>
        <v>45104</v>
      </c>
      <c r="I808" s="153">
        <f>_xll.qlInterestRateIndexValueDate(Index1M,$H808)</f>
        <v>45106</v>
      </c>
      <c r="J808" s="158">
        <f>IFERROR(_xll.qlIndexFixing(Index1M,$H808,TRUE,_xll.ohTrigger(RecalcTrigger,Trigger1M)),NA())</f>
        <v>2.2449495723771418E-2</v>
      </c>
      <c r="K808" s="44">
        <f>IFERROR(_xll.qlIndexFixing(Index3M,H808,TRUE,_xll.ohTrigger(RecalcTrigger,Trigger3M)),NA())</f>
        <v>2.3613512347423531E-2</v>
      </c>
      <c r="L808" s="44">
        <f>IFERROR(_xll.qlIndexFixing(Index6M,$H808,TRUE,_xll.ohTrigger(RecalcTrigger,Trigger6M)),NA())</f>
        <v>2.480689164539816E-2</v>
      </c>
      <c r="M808" s="158">
        <f>IFERROR(_xll.qlIndexFixing(ONIndex1M,I808,TRUE,_xll.ohTrigger(RecalcTrigger,Trigger1M)),NA())</f>
        <v>2.2376926772897932E-2</v>
      </c>
      <c r="N808" s="44">
        <f>IFERROR(_xll.qlIndexFixing(ONIndex3M,I808,TRUE,_xll.ohTrigger(RecalcTrigger,Trigger3M)),NA())</f>
        <v>2.3365969923236918E-2</v>
      </c>
      <c r="O808" s="159">
        <f>IFERROR(_xll.qlIndexFixing(ONIndex6M,I808,TRUE,_xll.ohTrigger(RecalcTrigger,Trigger6M)),NA())</f>
        <v>2.4298295218363464E-2</v>
      </c>
    </row>
    <row r="809" spans="2:15" x14ac:dyDescent="0.2">
      <c r="B809" s="39" t="s">
        <v>42</v>
      </c>
      <c r="D809" s="42">
        <f>_xll.qlCalendarAdvance(Calendar,$D808,B809,"f",FALSE)</f>
        <v>45111</v>
      </c>
      <c r="E809" s="153">
        <f>_xll.qlInterestRateIndexValueDate(IndexON,D809)</f>
        <v>45112</v>
      </c>
      <c r="F809" s="168">
        <f>IFERROR(_xll.qlIndexFixing(IndexON,D809,TRUE,_xll.ohTrigger(RecalcTrigger,TriggerON)),NA())</f>
        <v>2.2564702254062041E-2</v>
      </c>
      <c r="H809" s="42">
        <f>_xll.qlCalendarAdvance(Calendar,$H808,B809,"f",FALSE)</f>
        <v>45111</v>
      </c>
      <c r="I809" s="153">
        <f>_xll.qlInterestRateIndexValueDate(Index1M,$H809)</f>
        <v>45113</v>
      </c>
      <c r="J809" s="158">
        <f>IFERROR(_xll.qlIndexFixing(Index1M,$H809,TRUE,_xll.ohTrigger(RecalcTrigger,Trigger1M)),NA())</f>
        <v>2.2480252673915679E-2</v>
      </c>
      <c r="K809" s="44">
        <f>IFERROR(_xll.qlIndexFixing(Index3M,H809,TRUE,_xll.ohTrigger(RecalcTrigger,Trigger3M)),NA())</f>
        <v>2.3642807990974561E-2</v>
      </c>
      <c r="L809" s="44">
        <f>IFERROR(_xll.qlIndexFixing(Index6M,$H809,TRUE,_xll.ohTrigger(RecalcTrigger,Trigger6M)),NA())</f>
        <v>2.4842497732188839E-2</v>
      </c>
      <c r="M809" s="158">
        <f>IFERROR(_xll.qlIndexFixing(ONIndex1M,I809,TRUE,_xll.ohTrigger(RecalcTrigger,Trigger1M)),NA())</f>
        <v>2.2408213380442632E-2</v>
      </c>
      <c r="N809" s="44">
        <f>IFERROR(_xll.qlIndexFixing(ONIndex3M,I809,TRUE,_xll.ohTrigger(RecalcTrigger,Trigger3M)),NA())</f>
        <v>2.3397179594963902E-2</v>
      </c>
      <c r="O809" s="159">
        <f>IFERROR(_xll.qlIndexFixing(ONIndex6M,I809,TRUE,_xll.ohTrigger(RecalcTrigger,Trigger6M)),NA())</f>
        <v>2.4329540899366009E-2</v>
      </c>
    </row>
    <row r="810" spans="2:15" x14ac:dyDescent="0.2">
      <c r="B810" s="39" t="s">
        <v>42</v>
      </c>
      <c r="D810" s="42">
        <f>_xll.qlCalendarAdvance(Calendar,$D809,B810,"f",FALSE)</f>
        <v>45118</v>
      </c>
      <c r="E810" s="153">
        <f>_xll.qlInterestRateIndexValueDate(IndexON,D810)</f>
        <v>45119</v>
      </c>
      <c r="F810" s="168">
        <f>IFERROR(_xll.qlIndexFixing(IndexON,D810,TRUE,_xll.ohTrigger(RecalcTrigger,TriggerON)),NA())</f>
        <v>2.2600448798506534E-2</v>
      </c>
      <c r="H810" s="42">
        <f>_xll.qlCalendarAdvance(Calendar,$H809,B810,"f",FALSE)</f>
        <v>45118</v>
      </c>
      <c r="I810" s="153">
        <f>_xll.qlInterestRateIndexValueDate(Index1M,$H810)</f>
        <v>45120</v>
      </c>
      <c r="J810" s="158">
        <f>IFERROR(_xll.qlIndexFixing(Index1M,$H810,TRUE,_xll.ohTrigger(RecalcTrigger,Trigger1M)),NA())</f>
        <v>2.2510650464615256E-2</v>
      </c>
      <c r="K810" s="44">
        <f>IFERROR(_xll.qlIndexFixing(Index3M,H810,TRUE,_xll.ohTrigger(RecalcTrigger,Trigger3M)),NA())</f>
        <v>2.3671749557066066E-2</v>
      </c>
      <c r="L810" s="44">
        <f>IFERROR(_xll.qlIndexFixing(Index6M,$H810,TRUE,_xll.ohTrigger(RecalcTrigger,Trigger6M)),NA())</f>
        <v>2.4869674838058672E-2</v>
      </c>
      <c r="M810" s="158">
        <f>IFERROR(_xll.qlIndexFixing(ONIndex1M,I810,TRUE,_xll.ohTrigger(RecalcTrigger,Trigger1M)),NA())</f>
        <v>2.2439141442394117E-2</v>
      </c>
      <c r="N810" s="44">
        <f>IFERROR(_xll.qlIndexFixing(ONIndex3M,I810,TRUE,_xll.ohTrigger(RecalcTrigger,Trigger3M)),NA())</f>
        <v>2.3428037081449915E-2</v>
      </c>
      <c r="O810" s="159">
        <f>IFERROR(_xll.qlIndexFixing(ONIndex6M,I810,TRUE,_xll.ohTrigger(RecalcTrigger,Trigger6M)),NA())</f>
        <v>2.4360443105440055E-2</v>
      </c>
    </row>
    <row r="811" spans="2:15" x14ac:dyDescent="0.2">
      <c r="B811" s="39" t="s">
        <v>42</v>
      </c>
      <c r="D811" s="42">
        <f>_xll.qlCalendarAdvance(Calendar,$D810,B811,"f",FALSE)</f>
        <v>45125</v>
      </c>
      <c r="E811" s="153">
        <f>_xll.qlInterestRateIndexValueDate(IndexON,D811)</f>
        <v>45126</v>
      </c>
      <c r="F811" s="168">
        <f>IFERROR(_xll.qlIndexFixing(IndexON,D811,TRUE,_xll.ohTrigger(RecalcTrigger,TriggerON)),NA())</f>
        <v>2.2635789064340273E-2</v>
      </c>
      <c r="H811" s="42">
        <f>_xll.qlCalendarAdvance(Calendar,$H810,B811,"f",FALSE)</f>
        <v>45125</v>
      </c>
      <c r="I811" s="153">
        <f>_xll.qlInterestRateIndexValueDate(Index1M,$H811)</f>
        <v>45127</v>
      </c>
      <c r="J811" s="158">
        <f>IFERROR(_xll.qlIndexFixing(Index1M,$H811,TRUE,_xll.ohTrigger(RecalcTrigger,Trigger1M)),NA())</f>
        <v>2.2540689092969968E-2</v>
      </c>
      <c r="K811" s="44">
        <f>IFERROR(_xll.qlIndexFixing(Index3M,H811,TRUE,_xll.ohTrigger(RecalcTrigger,Trigger3M)),NA())</f>
        <v>2.3700337037884295E-2</v>
      </c>
      <c r="L811" s="44">
        <f>IFERROR(_xll.qlIndexFixing(Index6M,$H811,TRUE,_xll.ohTrigger(RecalcTrigger,Trigger6M)),NA())</f>
        <v>2.4896605964743957E-2</v>
      </c>
      <c r="M811" s="158">
        <f>IFERROR(_xll.qlIndexFixing(ONIndex1M,I811,TRUE,_xll.ohTrigger(RecalcTrigger,Trigger1M)),NA())</f>
        <v>2.2469710958752387E-2</v>
      </c>
      <c r="N811" s="44">
        <f>IFERROR(_xll.qlIndexFixing(ONIndex3M,I811,TRUE,_xll.ohTrigger(RecalcTrigger,Trigger3M)),NA())</f>
        <v>2.3458542382535086E-2</v>
      </c>
      <c r="O811" s="159">
        <f>IFERROR(_xll.qlIndexFixing(ONIndex6M,I811,TRUE,_xll.ohTrigger(RecalcTrigger,Trigger6M)),NA())</f>
        <v>2.4391001836345794E-2</v>
      </c>
    </row>
    <row r="812" spans="2:15" x14ac:dyDescent="0.2">
      <c r="B812" s="39" t="s">
        <v>42</v>
      </c>
      <c r="D812" s="42">
        <f>_xll.qlCalendarAdvance(Calendar,$D811,B812,"f",FALSE)</f>
        <v>45132</v>
      </c>
      <c r="E812" s="153">
        <f>_xll.qlInterestRateIndexValueDate(IndexON,D812)</f>
        <v>45133</v>
      </c>
      <c r="F812" s="168">
        <f>IFERROR(_xll.qlIndexFixing(IndexON,D812,TRUE,_xll.ohTrigger(RecalcTrigger,TriggerON)),NA())</f>
        <v>2.2670723051403385E-2</v>
      </c>
      <c r="H812" s="42">
        <f>_xll.qlCalendarAdvance(Calendar,$H811,B812,"f",FALSE)</f>
        <v>45132</v>
      </c>
      <c r="I812" s="153">
        <f>_xll.qlInterestRateIndexValueDate(Index1M,$H812)</f>
        <v>45134</v>
      </c>
      <c r="J812" s="158">
        <f>IFERROR(_xll.qlIndexFixing(Index1M,$H812,TRUE,_xll.ohTrigger(RecalcTrigger,Trigger1M)),NA())</f>
        <v>2.2570368556107112E-2</v>
      </c>
      <c r="K812" s="44">
        <f>IFERROR(_xll.qlIndexFixing(Index3M,H812,TRUE,_xll.ohTrigger(RecalcTrigger,Trigger3M)),NA())</f>
        <v>2.372857042571368E-2</v>
      </c>
      <c r="L812" s="44">
        <f>IFERROR(_xll.qlIndexFixing(Index6M,$H812,TRUE,_xll.ohTrigger(RecalcTrigger,Trigger6M)),NA())</f>
        <v>2.4923306893763583E-2</v>
      </c>
      <c r="M812" s="158">
        <f>IFERROR(_xll.qlIndexFixing(ONIndex1M,I812,TRUE,_xll.ohTrigger(RecalcTrigger,Trigger1M)),NA())</f>
        <v>2.2499921929277633E-2</v>
      </c>
      <c r="N812" s="44">
        <f>IFERROR(_xll.qlIndexFixing(ONIndex3M,I812,TRUE,_xll.ohTrigger(RecalcTrigger,Trigger3M)),NA())</f>
        <v>2.348869549829935E-2</v>
      </c>
      <c r="O812" s="159">
        <f>IFERROR(_xll.qlIndexFixing(ONIndex6M,I812,TRUE,_xll.ohTrigger(RecalcTrigger,Trigger6M)),NA())</f>
        <v>2.4421217092163161E-2</v>
      </c>
    </row>
    <row r="813" spans="2:15" x14ac:dyDescent="0.2">
      <c r="B813" s="39" t="s">
        <v>42</v>
      </c>
      <c r="D813" s="42">
        <f>_xll.qlCalendarAdvance(Calendar,$D812,B813,"f",FALSE)</f>
        <v>45139</v>
      </c>
      <c r="E813" s="153">
        <f>_xll.qlInterestRateIndexValueDate(IndexON,D813)</f>
        <v>45140</v>
      </c>
      <c r="F813" s="168">
        <f>IFERROR(_xll.qlIndexFixing(IndexON,D813,TRUE,_xll.ohTrigger(RecalcTrigger,TriggerON)),NA())</f>
        <v>2.2705250759695872E-2</v>
      </c>
      <c r="H813" s="42">
        <f>_xll.qlCalendarAdvance(Calendar,$H812,B813,"f",FALSE)</f>
        <v>45139</v>
      </c>
      <c r="I813" s="153">
        <f>_xll.qlInterestRateIndexValueDate(Index1M,$H813)</f>
        <v>45141</v>
      </c>
      <c r="J813" s="158">
        <f>IFERROR(_xll.qlIndexFixing(Index1M,$H813,TRUE,_xll.ohTrigger(RecalcTrigger,Trigger1M)),NA())</f>
        <v>2.2599688851183963E-2</v>
      </c>
      <c r="K813" s="44">
        <f>IFERROR(_xll.qlIndexFixing(Index3M,H813,TRUE,_xll.ohTrigger(RecalcTrigger,Trigger3M)),NA())</f>
        <v>2.3756449712931626E-2</v>
      </c>
      <c r="L813" s="44">
        <f>IFERROR(_xll.qlIndexFixing(Index6M,$H813,TRUE,_xll.ohTrigger(RecalcTrigger,Trigger6M)),NA())</f>
        <v>2.4949793407581914E-2</v>
      </c>
      <c r="M813" s="158">
        <f>IFERROR(_xll.qlIndexFixing(ONIndex1M,I813,TRUE,_xll.ohTrigger(RecalcTrigger,Trigger1M)),NA())</f>
        <v>2.252977435388992E-2</v>
      </c>
      <c r="N813" s="44">
        <f>IFERROR(_xll.qlIndexFixing(ONIndex3M,I813,TRUE,_xll.ohTrigger(RecalcTrigger,Trigger3M)),NA())</f>
        <v>2.3518496428422964E-2</v>
      </c>
      <c r="O813" s="159">
        <f>IFERROR(_xll.qlIndexFixing(ONIndex6M,I813,TRUE,_xll.ohTrigger(RecalcTrigger,Trigger6M)),NA())</f>
        <v>2.4451088872652349E-2</v>
      </c>
    </row>
    <row r="814" spans="2:15" x14ac:dyDescent="0.2">
      <c r="B814" s="39" t="s">
        <v>42</v>
      </c>
      <c r="D814" s="42">
        <f>_xll.qlCalendarAdvance(Calendar,$D813,B814,"f",FALSE)</f>
        <v>45146</v>
      </c>
      <c r="E814" s="153">
        <f>_xll.qlInterestRateIndexValueDate(IndexON,D814)</f>
        <v>45147</v>
      </c>
      <c r="F814" s="168">
        <f>IFERROR(_xll.qlIndexFixing(IndexON,D814,TRUE,_xll.ohTrigger(RecalcTrigger,TriggerON)),NA())</f>
        <v>2.273937218905786E-2</v>
      </c>
      <c r="H814" s="42">
        <f>_xll.qlCalendarAdvance(Calendar,$H813,B814,"f",FALSE)</f>
        <v>45146</v>
      </c>
      <c r="I814" s="153">
        <f>_xll.qlInterestRateIndexValueDate(Index1M,$H814)</f>
        <v>45148</v>
      </c>
      <c r="J814" s="158">
        <f>IFERROR(_xll.qlIndexFixing(Index1M,$H814,TRUE,_xll.ohTrigger(RecalcTrigger,Trigger1M)),NA())</f>
        <v>2.2628649975405257E-2</v>
      </c>
      <c r="K814" s="44">
        <f>IFERROR(_xll.qlIndexFixing(Index3M,H814,TRUE,_xll.ohTrigger(RecalcTrigger,Trigger3M)),NA())</f>
        <v>2.3783974892012841E-2</v>
      </c>
      <c r="L814" s="44">
        <f>IFERROR(_xll.qlIndexFixing(Index6M,$H814,TRUE,_xll.ohTrigger(RecalcTrigger,Trigger6M)),NA())</f>
        <v>2.4976081289589461E-2</v>
      </c>
      <c r="M814" s="158">
        <f>IFERROR(_xll.qlIndexFixing(ONIndex1M,I814,TRUE,_xll.ohTrigger(RecalcTrigger,Trigger1M)),NA())</f>
        <v>2.2559268232589247E-2</v>
      </c>
      <c r="N814" s="44">
        <f>IFERROR(_xll.qlIndexFixing(ONIndex3M,I814,TRUE,_xll.ohTrigger(RecalcTrigger,Trigger3M)),NA())</f>
        <v>2.3547945172985862E-2</v>
      </c>
      <c r="O814" s="159">
        <f>IFERROR(_xll.qlIndexFixing(ONIndex6M,I814,TRUE,_xll.ohTrigger(RecalcTrigger,Trigger6M)),NA())</f>
        <v>2.4480617177813357E-2</v>
      </c>
    </row>
    <row r="815" spans="2:15" x14ac:dyDescent="0.2">
      <c r="B815" s="39" t="s">
        <v>42</v>
      </c>
      <c r="D815" s="42">
        <f>_xll.qlCalendarAdvance(Calendar,$D814,B815,"f",FALSE)</f>
        <v>45153</v>
      </c>
      <c r="E815" s="153">
        <f>_xll.qlInterestRateIndexValueDate(IndexON,D815)</f>
        <v>45154</v>
      </c>
      <c r="F815" s="168">
        <f>IFERROR(_xll.qlIndexFixing(IndexON,D815,TRUE,_xll.ohTrigger(RecalcTrigger,TriggerON)),NA())</f>
        <v>2.2773087339329479E-2</v>
      </c>
      <c r="H815" s="42">
        <f>_xll.qlCalendarAdvance(Calendar,$H814,B815,"f",FALSE)</f>
        <v>45153</v>
      </c>
      <c r="I815" s="153">
        <f>_xll.qlInterestRateIndexValueDate(Index1M,$H815)</f>
        <v>45155</v>
      </c>
      <c r="J815" s="158">
        <f>IFERROR(_xll.qlIndexFixing(Index1M,$H815,TRUE,_xll.ohTrigger(RecalcTrigger,Trigger1M)),NA())</f>
        <v>2.2657251925998212E-2</v>
      </c>
      <c r="K815" s="44">
        <f>IFERROR(_xll.qlIndexFixing(Index3M,H815,TRUE,_xll.ohTrigger(RecalcTrigger,Trigger3M)),NA())</f>
        <v>2.3811145955525886E-2</v>
      </c>
      <c r="L815" s="44">
        <f>IFERROR(_xll.qlIndexFixing(Index6M,$H815,TRUE,_xll.ohTrigger(RecalcTrigger,Trigger6M)),NA())</f>
        <v>2.5002186324088689E-2</v>
      </c>
      <c r="M815" s="158">
        <f>IFERROR(_xll.qlIndexFixing(ONIndex1M,I815,TRUE,_xll.ohTrigger(RecalcTrigger,Trigger1M)),NA())</f>
        <v>2.2588403565215742E-2</v>
      </c>
      <c r="N815" s="44">
        <f>IFERROR(_xll.qlIndexFixing(ONIndex3M,I815,TRUE,_xll.ohTrigger(RecalcTrigger,Trigger3M)),NA())</f>
        <v>2.3577041731828174E-2</v>
      </c>
      <c r="O815" s="159">
        <f>IFERROR(_xll.qlIndexFixing(ONIndex6M,I815,TRUE,_xll.ohTrigger(RecalcTrigger,Trigger6M)),NA())</f>
        <v>2.4509802007486314E-2</v>
      </c>
    </row>
    <row r="816" spans="2:15" x14ac:dyDescent="0.2">
      <c r="B816" s="39" t="s">
        <v>42</v>
      </c>
      <c r="D816" s="42">
        <f>_xll.qlCalendarAdvance(Calendar,$D815,B816,"f",FALSE)</f>
        <v>45160</v>
      </c>
      <c r="E816" s="153">
        <f>_xll.qlInterestRateIndexValueDate(IndexON,D816)</f>
        <v>45161</v>
      </c>
      <c r="F816" s="168">
        <f>IFERROR(_xll.qlIndexFixing(IndexON,D816,TRUE,_xll.ohTrigger(RecalcTrigger,TriggerON)),NA())</f>
        <v>2.2806396210510727E-2</v>
      </c>
      <c r="H816" s="42">
        <f>_xll.qlCalendarAdvance(Calendar,$H815,B816,"f",FALSE)</f>
        <v>45160</v>
      </c>
      <c r="I816" s="153">
        <f>_xll.qlInterestRateIndexValueDate(Index1M,$H816)</f>
        <v>45162</v>
      </c>
      <c r="J816" s="158">
        <f>IFERROR(_xll.qlIndexFixing(Index1M,$H816,TRUE,_xll.ohTrigger(RecalcTrigger,Trigger1M)),NA())</f>
        <v>2.2685494700227515E-2</v>
      </c>
      <c r="K816" s="44">
        <f>IFERROR(_xll.qlIndexFixing(Index3M,H816,TRUE,_xll.ohTrigger(RecalcTrigger,Trigger3M)),NA())</f>
        <v>2.3837962896138362E-2</v>
      </c>
      <c r="L816" s="44">
        <f>IFERROR(_xll.qlIndexFixing(Index6M,$H816,TRUE,_xll.ohTrigger(RecalcTrigger,Trigger6M)),NA())</f>
        <v>2.5028124296276839E-2</v>
      </c>
      <c r="M816" s="158">
        <f>IFERROR(_xll.qlIndexFixing(ONIndex1M,I816,TRUE,_xll.ohTrigger(RecalcTrigger,Trigger1M)),NA())</f>
        <v>2.2617180351769406E-2</v>
      </c>
      <c r="N816" s="44">
        <f>IFERROR(_xll.qlIndexFixing(ONIndex3M,I816,TRUE,_xll.ohTrigger(RecalcTrigger,Trigger3M)),NA())</f>
        <v>2.3605786104869964E-2</v>
      </c>
      <c r="O816" s="159">
        <f>IFERROR(_xll.qlIndexFixing(ONIndex6M,I816,TRUE,_xll.ohTrigger(RecalcTrigger,Trigger6M)),NA())</f>
        <v>2.4538643361751156E-2</v>
      </c>
    </row>
    <row r="817" spans="2:15" x14ac:dyDescent="0.2">
      <c r="B817" s="39" t="s">
        <v>42</v>
      </c>
      <c r="D817" s="42">
        <f>_xll.qlCalendarAdvance(Calendar,$D816,B817,"f",FALSE)</f>
        <v>45167</v>
      </c>
      <c r="E817" s="153">
        <f>_xll.qlInterestRateIndexValueDate(IndexON,D817)</f>
        <v>45168</v>
      </c>
      <c r="F817" s="168">
        <f>IFERROR(_xll.qlIndexFixing(IndexON,D817,TRUE,_xll.ohTrigger(RecalcTrigger,TriggerON)),NA())</f>
        <v>2.2839298802361796E-2</v>
      </c>
      <c r="H817" s="42">
        <f>_xll.qlCalendarAdvance(Calendar,$H816,B817,"f",FALSE)</f>
        <v>45167</v>
      </c>
      <c r="I817" s="153">
        <f>_xll.qlInterestRateIndexValueDate(Index1M,$H817)</f>
        <v>45169</v>
      </c>
      <c r="J817" s="158">
        <f>IFERROR(_xll.qlIndexFixing(Index1M,$H817,TRUE,_xll.ohTrigger(RecalcTrigger,Trigger1M)),NA())</f>
        <v>2.2705342500798861E-2</v>
      </c>
      <c r="K817" s="44">
        <f>IFERROR(_xll.qlIndexFixing(Index3M,H817,TRUE,_xll.ohTrigger(RecalcTrigger,Trigger3M)),NA())</f>
        <v>2.3861813139266899E-2</v>
      </c>
      <c r="L817" s="44">
        <f>IFERROR(_xll.qlIndexFixing(Index6M,$H817,TRUE,_xll.ohTrigger(RecalcTrigger,Trigger6M)),NA())</f>
        <v>2.5043265041331499E-2</v>
      </c>
      <c r="M817" s="158">
        <f>IFERROR(_xll.qlIndexFixing(ONIndex1M,I817,TRUE,_xll.ohTrigger(RecalcTrigger,Trigger1M)),NA())</f>
        <v>2.264559859201043E-2</v>
      </c>
      <c r="N817" s="44">
        <f>IFERROR(_xll.qlIndexFixing(ONIndex3M,I817,TRUE,_xll.ohTrigger(RecalcTrigger,Trigger3M)),NA())</f>
        <v>2.3634178291951358E-2</v>
      </c>
      <c r="O817" s="159">
        <f>IFERROR(_xll.qlIndexFixing(ONIndex6M,I817,TRUE,_xll.ohTrigger(RecalcTrigger,Trigger6M)),NA())</f>
        <v>2.4567141240288137E-2</v>
      </c>
    </row>
    <row r="818" spans="2:15" x14ac:dyDescent="0.2">
      <c r="B818" s="39" t="s">
        <v>42</v>
      </c>
      <c r="D818" s="42">
        <f>_xll.qlCalendarAdvance(Calendar,$D817,B818,"f",FALSE)</f>
        <v>45174</v>
      </c>
      <c r="E818" s="153">
        <f>_xll.qlInterestRateIndexValueDate(IndexON,D818)</f>
        <v>45175</v>
      </c>
      <c r="F818" s="168">
        <f>IFERROR(_xll.qlIndexFixing(IndexON,D818,TRUE,_xll.ohTrigger(RecalcTrigger,TriggerON)),NA())</f>
        <v>2.2871795114882687E-2</v>
      </c>
      <c r="H818" s="42">
        <f>_xll.qlCalendarAdvance(Calendar,$H817,B818,"f",FALSE)</f>
        <v>45174</v>
      </c>
      <c r="I818" s="153">
        <f>_xll.qlInterestRateIndexValueDate(Index1M,$H818)</f>
        <v>45176</v>
      </c>
      <c r="J818" s="158">
        <f>IFERROR(_xll.qlIndexFixing(Index1M,$H818,TRUE,_xll.ohTrigger(RecalcTrigger,Trigger1M)),NA())</f>
        <v>2.2740902708833777E-2</v>
      </c>
      <c r="K818" s="44">
        <f>IFERROR(_xll.qlIndexFixing(Index3M,H818,TRUE,_xll.ohTrigger(RecalcTrigger,Trigger3M)),NA())</f>
        <v>2.3887949069508033E-2</v>
      </c>
      <c r="L818" s="44">
        <f>IFERROR(_xll.qlIndexFixing(Index6M,$H818,TRUE,_xll.ohTrigger(RecalcTrigger,Trigger6M)),NA())</f>
        <v>2.5068916315493843E-2</v>
      </c>
      <c r="M818" s="158">
        <f>IFERROR(_xll.qlIndexFixing(ONIndex1M,I818,TRUE,_xll.ohTrigger(RecalcTrigger,Trigger1M)),NA())</f>
        <v>2.2673658286098686E-2</v>
      </c>
      <c r="N818" s="44">
        <f>IFERROR(_xll.qlIndexFixing(ONIndex3M,I818,TRUE,_xll.ohTrigger(RecalcTrigger,Trigger3M)),NA())</f>
        <v>2.3662218293152293E-2</v>
      </c>
      <c r="O818" s="159">
        <f>IFERROR(_xll.qlIndexFixing(ONIndex6M,I818,TRUE,_xll.ohTrigger(RecalcTrigger,Trigger6M)),NA())</f>
        <v>2.4595295643177195E-2</v>
      </c>
    </row>
    <row r="819" spans="2:15" x14ac:dyDescent="0.2">
      <c r="B819" s="39" t="s">
        <v>42</v>
      </c>
      <c r="D819" s="42">
        <f>_xll.qlCalendarAdvance(Calendar,$D818,B819,"f",FALSE)</f>
        <v>45181</v>
      </c>
      <c r="E819" s="153">
        <f>_xll.qlInterestRateIndexValueDate(IndexON,D819)</f>
        <v>45182</v>
      </c>
      <c r="F819" s="168">
        <f>IFERROR(_xll.qlIndexFixing(IndexON,D819,TRUE,_xll.ohTrigger(RecalcTrigger,TriggerON)),NA())</f>
        <v>2.2903885147833591E-2</v>
      </c>
      <c r="H819" s="42">
        <f>_xll.qlCalendarAdvance(Calendar,$H818,B819,"f",FALSE)</f>
        <v>45181</v>
      </c>
      <c r="I819" s="153">
        <f>_xll.qlInterestRateIndexValueDate(Index1M,$H819)</f>
        <v>45183</v>
      </c>
      <c r="J819" s="158">
        <f>IFERROR(_xll.qlIndexFixing(Index1M,$H819,TRUE,_xll.ohTrigger(RecalcTrigger,Trigger1M)),NA())</f>
        <v>2.2768067937912473E-2</v>
      </c>
      <c r="K819" s="44">
        <f>IFERROR(_xll.qlIndexFixing(Index3M,H819,TRUE,_xll.ohTrigger(RecalcTrigger,Trigger3M)),NA())</f>
        <v>2.391376102038539E-2</v>
      </c>
      <c r="L819" s="44">
        <f>IFERROR(_xll.qlIndexFixing(Index6M,$H819,TRUE,_xll.ohTrigger(RecalcTrigger,Trigger6M)),NA())</f>
        <v>2.50944437011194E-2</v>
      </c>
      <c r="M819" s="158">
        <f>IFERROR(_xll.qlIndexFixing(ONIndex1M,I819,TRUE,_xll.ohTrigger(RecalcTrigger,Trigger1M)),NA())</f>
        <v>2.2701359433634494E-2</v>
      </c>
      <c r="N819" s="44">
        <f>IFERROR(_xll.qlIndexFixing(ONIndex3M,I819,TRUE,_xll.ohTrigger(RecalcTrigger,Trigger3M)),NA())</f>
        <v>2.3689906108312897E-2</v>
      </c>
      <c r="O819" s="159">
        <f>IFERROR(_xll.qlIndexFixing(ONIndex6M,I819,TRUE,_xll.ohTrigger(RecalcTrigger,Trigger6M)),NA())</f>
        <v>2.4623106570338393E-2</v>
      </c>
    </row>
    <row r="820" spans="2:15" x14ac:dyDescent="0.2">
      <c r="B820" s="39" t="s">
        <v>42</v>
      </c>
      <c r="D820" s="42">
        <f>_xll.qlCalendarAdvance(Calendar,$D819,B820,"f",FALSE)</f>
        <v>45188</v>
      </c>
      <c r="E820" s="153">
        <f>_xll.qlInterestRateIndexValueDate(IndexON,D820)</f>
        <v>45189</v>
      </c>
      <c r="F820" s="168">
        <f>IFERROR(_xll.qlIndexFixing(IndexON,D820,TRUE,_xll.ohTrigger(RecalcTrigger,TriggerON)),NA())</f>
        <v>2.2935568901214509E-2</v>
      </c>
      <c r="H820" s="42">
        <f>_xll.qlCalendarAdvance(Calendar,$H819,B820,"f",FALSE)</f>
        <v>45188</v>
      </c>
      <c r="I820" s="153">
        <f>_xll.qlInterestRateIndexValueDate(Index1M,$H820)</f>
        <v>45190</v>
      </c>
      <c r="J820" s="158">
        <f>IFERROR(_xll.qlIndexFixing(Index1M,$H820,TRUE,_xll.ohTrigger(RecalcTrigger,Trigger1M)),NA())</f>
        <v>2.279487398003599E-2</v>
      </c>
      <c r="K820" s="44">
        <f>IFERROR(_xll.qlIndexFixing(Index3M,H820,TRUE,_xll.ohTrigger(RecalcTrigger,Trigger3M)),NA())</f>
        <v>2.3939284115487403E-2</v>
      </c>
      <c r="L820" s="44">
        <f>IFERROR(_xll.qlIndexFixing(Index6M,$H820,TRUE,_xll.ohTrigger(RecalcTrigger,Trigger6M)),NA())</f>
        <v>2.5119863329370502E-2</v>
      </c>
      <c r="M820" s="158">
        <f>IFERROR(_xll.qlIndexFixing(ONIndex1M,I820,TRUE,_xll.ohTrigger(RecalcTrigger,Trigger1M)),NA())</f>
        <v>2.2728702034777726E-2</v>
      </c>
      <c r="N820" s="44">
        <f>IFERROR(_xll.qlIndexFixing(ONIndex3M,I820,TRUE,_xll.ohTrigger(RecalcTrigger,Trigger3M)),NA())</f>
        <v>2.3717241737273298E-2</v>
      </c>
      <c r="O820" s="159">
        <f>IFERROR(_xll.qlIndexFixing(ONIndex6M,I820,TRUE,_xll.ohTrigger(RecalcTrigger,Trigger6M)),NA())</f>
        <v>2.465057402161186E-2</v>
      </c>
    </row>
    <row r="821" spans="2:15" x14ac:dyDescent="0.2">
      <c r="B821" s="39" t="s">
        <v>42</v>
      </c>
      <c r="D821" s="42">
        <f>_xll.qlCalendarAdvance(Calendar,$D820,B821,"f",FALSE)</f>
        <v>45195</v>
      </c>
      <c r="E821" s="153">
        <f>_xll.qlInterestRateIndexValueDate(IndexON,D821)</f>
        <v>45196</v>
      </c>
      <c r="F821" s="168">
        <f>IFERROR(_xll.qlIndexFixing(IndexON,D821,TRUE,_xll.ohTrigger(RecalcTrigger,TriggerON)),NA())</f>
        <v>2.2966846374865568E-2</v>
      </c>
      <c r="H821" s="42">
        <f>_xll.qlCalendarAdvance(Calendar,$H820,B821,"f",FALSE)</f>
        <v>45195</v>
      </c>
      <c r="I821" s="153">
        <f>_xll.qlInterestRateIndexValueDate(Index1M,$H821)</f>
        <v>45197</v>
      </c>
      <c r="J821" s="158">
        <f>IFERROR(_xll.qlIndexFixing(Index1M,$H821,TRUE,_xll.ohTrigger(RecalcTrigger,Trigger1M)),NA())</f>
        <v>2.2821320832638881E-2</v>
      </c>
      <c r="K821" s="44">
        <f>IFERROR(_xll.qlIndexFixing(Index3M,H821,TRUE,_xll.ohTrigger(RecalcTrigger,Trigger3M)),NA())</f>
        <v>2.3964553496448729E-2</v>
      </c>
      <c r="L821" s="44">
        <f>IFERROR(_xll.qlIndexFixing(Index6M,$H821,TRUE,_xll.ohTrigger(RecalcTrigger,Trigger6M)),NA())</f>
        <v>2.5145191332247942E-2</v>
      </c>
      <c r="M821" s="158">
        <f>IFERROR(_xll.qlIndexFixing(ONIndex1M,I821,TRUE,_xll.ohTrigger(RecalcTrigger,Trigger1M)),NA())</f>
        <v>2.275568608936851E-2</v>
      </c>
      <c r="N821" s="44">
        <f>IFERROR(_xll.qlIndexFixing(ONIndex3M,I821,TRUE,_xll.ohTrigger(RecalcTrigger,Trigger3M)),NA())</f>
        <v>2.3744225180193368E-2</v>
      </c>
      <c r="O821" s="159">
        <f>IFERROR(_xll.qlIndexFixing(ONIndex6M,I821,TRUE,_xll.ohTrigger(RecalcTrigger,Trigger6M)),NA())</f>
        <v>2.4677697996997594E-2</v>
      </c>
    </row>
    <row r="822" spans="2:15" x14ac:dyDescent="0.2">
      <c r="B822" s="39" t="s">
        <v>42</v>
      </c>
      <c r="D822" s="42">
        <f>_xll.qlCalendarAdvance(Calendar,$D821,B822,"f",FALSE)</f>
        <v>45202</v>
      </c>
      <c r="E822" s="153">
        <f>_xll.qlInterestRateIndexValueDate(IndexON,D822)</f>
        <v>45203</v>
      </c>
      <c r="F822" s="168">
        <f>IFERROR(_xll.qlIndexFixing(IndexON,D822,TRUE,_xll.ohTrigger(RecalcTrigger,TriggerON)),NA())</f>
        <v>2.2997717568706832E-2</v>
      </c>
      <c r="H822" s="42">
        <f>_xll.qlCalendarAdvance(Calendar,$H821,B822,"f",FALSE)</f>
        <v>45202</v>
      </c>
      <c r="I822" s="153">
        <f>_xll.qlInterestRateIndexValueDate(Index1M,$H822)</f>
        <v>45204</v>
      </c>
      <c r="J822" s="158">
        <f>IFERROR(_xll.qlIndexFixing(Index1M,$H822,TRUE,_xll.ohTrigger(RecalcTrigger,Trigger1M)),NA())</f>
        <v>2.2847408493195664E-2</v>
      </c>
      <c r="K822" s="44">
        <f>IFERROR(_xll.qlIndexFixing(Index3M,H822,TRUE,_xll.ohTrigger(RecalcTrigger,Trigger3M)),NA())</f>
        <v>2.39921518872542E-2</v>
      </c>
      <c r="L822" s="44">
        <f>IFERROR(_xll.qlIndexFixing(Index6M,$H822,TRUE,_xll.ohTrigger(RecalcTrigger,Trigger6M)),NA())</f>
        <v>2.5173113815951904E-2</v>
      </c>
      <c r="M822" s="158">
        <f>IFERROR(_xll.qlIndexFixing(ONIndex1M,I822,TRUE,_xll.ohTrigger(RecalcTrigger,Trigger1M)),NA())</f>
        <v>2.278231159732691E-2</v>
      </c>
      <c r="N822" s="44">
        <f>IFERROR(_xll.qlIndexFixing(ONIndex3M,I822,TRUE,_xll.ohTrigger(RecalcTrigger,Trigger3M)),NA())</f>
        <v>2.3770856436673427E-2</v>
      </c>
      <c r="O822" s="159">
        <f>IFERROR(_xll.qlIndexFixing(ONIndex6M,I822,TRUE,_xll.ohTrigger(RecalcTrigger,Trigger6M)),NA())</f>
        <v>2.4704478496335724E-2</v>
      </c>
    </row>
    <row r="823" spans="2:15" x14ac:dyDescent="0.2">
      <c r="B823" s="39" t="s">
        <v>42</v>
      </c>
      <c r="D823" s="42">
        <f>_xll.qlCalendarAdvance(Calendar,$D822,B823,"f",FALSE)</f>
        <v>45209</v>
      </c>
      <c r="E823" s="153">
        <f>_xll.qlInterestRateIndexValueDate(IndexON,D823)</f>
        <v>45210</v>
      </c>
      <c r="F823" s="168">
        <f>IFERROR(_xll.qlIndexFixing(IndexON,D823,TRUE,_xll.ohTrigger(RecalcTrigger,TriggerON)),NA())</f>
        <v>2.3028182482658366E-2</v>
      </c>
      <c r="H823" s="42">
        <f>_xll.qlCalendarAdvance(Calendar,$H822,B823,"f",FALSE)</f>
        <v>45209</v>
      </c>
      <c r="I823" s="153">
        <f>_xll.qlInterestRateIndexValueDate(Index1M,$H823)</f>
        <v>45211</v>
      </c>
      <c r="J823" s="158">
        <f>IFERROR(_xll.qlIndexFixing(Index1M,$H823,TRUE,_xll.ohTrigger(RecalcTrigger,Trigger1M)),NA())</f>
        <v>2.2873136959210838E-2</v>
      </c>
      <c r="K823" s="44">
        <f>IFERROR(_xll.qlIndexFixing(Index3M,H823,TRUE,_xll.ohTrigger(RecalcTrigger,Trigger3M)),NA())</f>
        <v>2.4017017088146402E-2</v>
      </c>
      <c r="L823" s="44">
        <f>IFERROR(_xll.qlIndexFixing(Index6M,$H823,TRUE,_xll.ohTrigger(RecalcTrigger,Trigger6M)),NA())</f>
        <v>2.519831128534902E-2</v>
      </c>
      <c r="M823" s="158">
        <f>IFERROR(_xll.qlIndexFixing(ONIndex1M,I823,TRUE,_xll.ohTrigger(RecalcTrigger,Trigger1M)),NA())</f>
        <v>2.2808578558572989E-2</v>
      </c>
      <c r="N823" s="44">
        <f>IFERROR(_xll.qlIndexFixing(ONIndex3M,I823,TRUE,_xll.ohTrigger(RecalcTrigger,Trigger3M)),NA())</f>
        <v>2.3797135506953282E-2</v>
      </c>
      <c r="O823" s="159">
        <f>IFERROR(_xll.qlIndexFixing(ONIndex6M,I823,TRUE,_xll.ohTrigger(RecalcTrigger,Trigger6M)),NA())</f>
        <v>2.4730915519626251E-2</v>
      </c>
    </row>
    <row r="824" spans="2:15" x14ac:dyDescent="0.2">
      <c r="B824" s="39" t="s">
        <v>42</v>
      </c>
      <c r="D824" s="42">
        <f>_xll.qlCalendarAdvance(Calendar,$D823,B824,"f",FALSE)</f>
        <v>45216</v>
      </c>
      <c r="E824" s="153">
        <f>_xll.qlInterestRateIndexValueDate(IndexON,D824)</f>
        <v>45217</v>
      </c>
      <c r="F824" s="168">
        <f>IFERROR(_xll.qlIndexFixing(IndexON,D824,TRUE,_xll.ohTrigger(RecalcTrigger,TriggerON)),NA())</f>
        <v>2.305824111648036E-2</v>
      </c>
      <c r="H824" s="42">
        <f>_xll.qlCalendarAdvance(Calendar,$H823,B824,"f",FALSE)</f>
        <v>45216</v>
      </c>
      <c r="I824" s="153">
        <f>_xll.qlInterestRateIndexValueDate(Index1M,$H824)</f>
        <v>45218</v>
      </c>
      <c r="J824" s="158">
        <f>IFERROR(_xll.qlIndexFixing(Index1M,$H824,TRUE,_xll.ohTrigger(RecalcTrigger,Trigger1M)),NA())</f>
        <v>2.2898506228226367E-2</v>
      </c>
      <c r="K824" s="44">
        <f>IFERROR(_xll.qlIndexFixing(Index3M,H824,TRUE,_xll.ohTrigger(RecalcTrigger,Trigger3M)),NA())</f>
        <v>2.4041736726171624E-2</v>
      </c>
      <c r="L824" s="44">
        <f>IFERROR(_xll.qlIndexFixing(Index6M,$H824,TRUE,_xll.ohTrigger(RecalcTrigger,Trigger6M)),NA())</f>
        <v>2.52234661589801E-2</v>
      </c>
      <c r="M824" s="158">
        <f>IFERROR(_xll.qlIndexFixing(ONIndex1M,I824,TRUE,_xll.ohTrigger(RecalcTrigger,Trigger1M)),NA())</f>
        <v>2.2834486973026813E-2</v>
      </c>
      <c r="N824" s="44">
        <f>IFERROR(_xll.qlIndexFixing(ONIndex3M,I824,TRUE,_xll.ohTrigger(RecalcTrigger,Trigger3M)),NA())</f>
        <v>2.3823062390633254E-2</v>
      </c>
      <c r="O824" s="159">
        <f>IFERROR(_xll.qlIndexFixing(ONIndex6M,I824,TRUE,_xll.ohTrigger(RecalcTrigger,Trigger6M)),NA())</f>
        <v>2.4757009066789237E-2</v>
      </c>
    </row>
    <row r="825" spans="2:15" x14ac:dyDescent="0.2">
      <c r="B825" s="39" t="s">
        <v>42</v>
      </c>
      <c r="D825" s="42">
        <f>_xll.qlCalendarAdvance(Calendar,$D824,B825,"f",FALSE)</f>
        <v>45223</v>
      </c>
      <c r="E825" s="153">
        <f>_xll.qlInterestRateIndexValueDate(IndexON,D825)</f>
        <v>45224</v>
      </c>
      <c r="F825" s="168">
        <f>IFERROR(_xll.qlIndexFixing(IndexON,D825,TRUE,_xll.ohTrigger(RecalcTrigger,TriggerON)),NA())</f>
        <v>2.3087893470252752E-2</v>
      </c>
      <c r="H825" s="42">
        <f>_xll.qlCalendarAdvance(Calendar,$H824,B825,"f",FALSE)</f>
        <v>45223</v>
      </c>
      <c r="I825" s="153">
        <f>_xll.qlInterestRateIndexValueDate(Index1M,$H825)</f>
        <v>45225</v>
      </c>
      <c r="J825" s="158">
        <f>IFERROR(_xll.qlIndexFixing(Index1M,$H825,TRUE,_xll.ohTrigger(RecalcTrigger,Trigger1M)),NA())</f>
        <v>2.2923516297811697E-2</v>
      </c>
      <c r="K825" s="44">
        <f>IFERROR(_xll.qlIndexFixing(Index3M,H825,TRUE,_xll.ohTrigger(RecalcTrigger,Trigger3M)),NA())</f>
        <v>2.4066345566942E-2</v>
      </c>
      <c r="L825" s="44">
        <f>IFERROR(_xll.qlIndexFixing(Index6M,$H825,TRUE,_xll.ohTrigger(RecalcTrigger,Trigger6M)),NA())</f>
        <v>2.5248594485099446E-2</v>
      </c>
      <c r="M825" s="158">
        <f>IFERROR(_xll.qlIndexFixing(ONIndex1M,I825,TRUE,_xll.ohTrigger(RecalcTrigger,Trigger1M)),NA())</f>
        <v>2.286003684068838E-2</v>
      </c>
      <c r="N825" s="44">
        <f>IFERROR(_xll.qlIndexFixing(ONIndex3M,I825,TRUE,_xll.ohTrigger(RecalcTrigger,Trigger3M)),NA())</f>
        <v>2.3848637087873215E-2</v>
      </c>
      <c r="O825" s="159">
        <f>IFERROR(_xll.qlIndexFixing(ONIndex6M,I825,TRUE,_xll.ohTrigger(RecalcTrigger,Trigger6M)),NA())</f>
        <v>2.4782759137664812E-2</v>
      </c>
    </row>
    <row r="826" spans="2:15" x14ac:dyDescent="0.2">
      <c r="B826" s="39" t="s">
        <v>42</v>
      </c>
      <c r="D826" s="42">
        <f>_xll.qlCalendarAdvance(Calendar,$D825,B826,"f",FALSE)</f>
        <v>45230</v>
      </c>
      <c r="E826" s="153">
        <f>_xll.qlInterestRateIndexValueDate(IndexON,D826)</f>
        <v>45231</v>
      </c>
      <c r="F826" s="168">
        <f>IFERROR(_xll.qlIndexFixing(IndexON,D826,TRUE,_xll.ohTrigger(RecalcTrigger,TriggerON)),NA())</f>
        <v>2.3117139543815668E-2</v>
      </c>
      <c r="H826" s="42">
        <f>_xll.qlCalendarAdvance(Calendar,$H825,B826,"f",FALSE)</f>
        <v>45230</v>
      </c>
      <c r="I826" s="153">
        <f>_xll.qlInterestRateIndexValueDate(Index1M,$H826)</f>
        <v>45232</v>
      </c>
      <c r="J826" s="158">
        <f>IFERROR(_xll.qlIndexFixing(Index1M,$H826,TRUE,_xll.ohTrigger(RecalcTrigger,Trigger1M)),NA())</f>
        <v>2.2948168526217838E-2</v>
      </c>
      <c r="K826" s="44">
        <f>IFERROR(_xll.qlIndexFixing(Index3M,H826,TRUE,_xll.ohTrigger(RecalcTrigger,Trigger3M)),NA())</f>
        <v>2.4090878376955029E-2</v>
      </c>
      <c r="L826" s="44">
        <f>IFERROR(_xll.qlIndexFixing(Index6M,$H826,TRUE,_xll.ohTrigger(RecalcTrigger,Trigger6M)),NA())</f>
        <v>2.5271021643826164E-2</v>
      </c>
      <c r="M826" s="158">
        <f>IFERROR(_xll.qlIndexFixing(ONIndex1M,I826,TRUE,_xll.ohTrigger(RecalcTrigger,Trigger1M)),NA())</f>
        <v>2.2885228161317883E-2</v>
      </c>
      <c r="N826" s="44">
        <f>IFERROR(_xll.qlIndexFixing(ONIndex3M,I826,TRUE,_xll.ohTrigger(RecalcTrigger,Trigger3M)),NA())</f>
        <v>2.3873859598513292E-2</v>
      </c>
      <c r="O826" s="159">
        <f>IFERROR(_xll.qlIndexFixing(ONIndex6M,I826,TRUE,_xll.ohTrigger(RecalcTrigger,Trigger6M)),NA())</f>
        <v>2.480816573233291E-2</v>
      </c>
    </row>
    <row r="827" spans="2:15" x14ac:dyDescent="0.2">
      <c r="B827" s="39" t="s">
        <v>42</v>
      </c>
      <c r="D827" s="42">
        <f>_xll.qlCalendarAdvance(Calendar,$D826,B827,"f",FALSE)</f>
        <v>45237</v>
      </c>
      <c r="E827" s="153">
        <f>_xll.qlInterestRateIndexValueDate(IndexON,D827)</f>
        <v>45238</v>
      </c>
      <c r="F827" s="168">
        <f>IFERROR(_xll.qlIndexFixing(IndexON,D827,TRUE,_xll.ohTrigger(RecalcTrigger,TriggerON)),NA())</f>
        <v>2.3145979337009237E-2</v>
      </c>
      <c r="H827" s="42">
        <f>_xll.qlCalendarAdvance(Calendar,$H826,B827,"f",FALSE)</f>
        <v>45237</v>
      </c>
      <c r="I827" s="153">
        <f>_xll.qlInterestRateIndexValueDate(Index1M,$H827)</f>
        <v>45239</v>
      </c>
      <c r="J827" s="158">
        <f>IFERROR(_xll.qlIndexFixing(Index1M,$H827,TRUE,_xll.ohTrigger(RecalcTrigger,Trigger1M)),NA())</f>
        <v>2.2972509223240789E-2</v>
      </c>
      <c r="K827" s="44">
        <f>IFERROR(_xll.qlIndexFixing(Index3M,H827,TRUE,_xll.ohTrigger(RecalcTrigger,Trigger3M)),NA())</f>
        <v>2.411536992357623E-2</v>
      </c>
      <c r="L827" s="44">
        <f>IFERROR(_xll.qlIndexFixing(Index6M,$H827,TRUE,_xll.ohTrigger(RecalcTrigger,Trigger6M)),NA())</f>
        <v>2.5298835691873345E-2</v>
      </c>
      <c r="M827" s="158">
        <f>IFERROR(_xll.qlIndexFixing(ONIndex1M,I827,TRUE,_xll.ohTrigger(RecalcTrigger,Trigger1M)),NA())</f>
        <v>2.2910060934915322E-2</v>
      </c>
      <c r="N827" s="44">
        <f>IFERROR(_xll.qlIndexFixing(ONIndex3M,I827,TRUE,_xll.ohTrigger(RecalcTrigger,Trigger3M)),NA())</f>
        <v>2.3898729922473549E-2</v>
      </c>
      <c r="O827" s="159">
        <f>IFERROR(_xll.qlIndexFixing(ONIndex6M,I827,TRUE,_xll.ohTrigger(RecalcTrigger,Trigger6M)),NA())</f>
        <v>2.4833228850553724E-2</v>
      </c>
    </row>
    <row r="828" spans="2:15" x14ac:dyDescent="0.2">
      <c r="B828" s="39" t="s">
        <v>42</v>
      </c>
      <c r="D828" s="42">
        <f>_xll.qlCalendarAdvance(Calendar,$D827,B828,"f",FALSE)</f>
        <v>45244</v>
      </c>
      <c r="E828" s="153">
        <f>_xll.qlInterestRateIndexValueDate(IndexON,D828)</f>
        <v>45245</v>
      </c>
      <c r="F828" s="168">
        <f>IFERROR(_xll.qlIndexFixing(IndexON,D828,TRUE,_xll.ohTrigger(RecalcTrigger,TriggerON)),NA())</f>
        <v>2.3174412849753523E-2</v>
      </c>
      <c r="H828" s="42">
        <f>_xll.qlCalendarAdvance(Calendar,$H827,B828,"f",FALSE)</f>
        <v>45244</v>
      </c>
      <c r="I828" s="153">
        <f>_xll.qlInterestRateIndexValueDate(Index1M,$H828)</f>
        <v>45246</v>
      </c>
      <c r="J828" s="158">
        <f>IFERROR(_xll.qlIndexFixing(Index1M,$H828,TRUE,_xll.ohTrigger(RecalcTrigger,Trigger1M)),NA())</f>
        <v>2.2996638872839203E-2</v>
      </c>
      <c r="K828" s="44">
        <f>IFERROR(_xll.qlIndexFixing(Index3M,H828,TRUE,_xll.ohTrigger(RecalcTrigger,Trigger3M)),NA())</f>
        <v>2.413985497504258E-2</v>
      </c>
      <c r="L828" s="44">
        <f>IFERROR(_xll.qlIndexFixing(Index6M,$H828,TRUE,_xll.ohTrigger(RecalcTrigger,Trigger6M)),NA())</f>
        <v>2.5321277102906097E-2</v>
      </c>
      <c r="M828" s="158">
        <f>IFERROR(_xll.qlIndexFixing(ONIndex1M,I828,TRUE,_xll.ohTrigger(RecalcTrigger,Trigger1M)),NA())</f>
        <v>2.293453516140076E-2</v>
      </c>
      <c r="N828" s="44">
        <f>IFERROR(_xll.qlIndexFixing(ONIndex3M,I828,TRUE,_xll.ohTrigger(RecalcTrigger,Trigger3M)),NA())</f>
        <v>2.3923248059753988E-2</v>
      </c>
      <c r="O828" s="159">
        <f>IFERROR(_xll.qlIndexFixing(ONIndex6M,I828,TRUE,_xll.ohTrigger(RecalcTrigger,Trigger6M)),NA())</f>
        <v>2.4857948492327253E-2</v>
      </c>
    </row>
    <row r="829" spans="2:15" x14ac:dyDescent="0.2">
      <c r="B829" s="39" t="s">
        <v>42</v>
      </c>
      <c r="D829" s="42">
        <f>_xll.qlCalendarAdvance(Calendar,$D828,B829,"f",FALSE)</f>
        <v>45251</v>
      </c>
      <c r="E829" s="153">
        <f>_xll.qlInterestRateIndexValueDate(IndexON,D829)</f>
        <v>45252</v>
      </c>
      <c r="F829" s="168">
        <f>IFERROR(_xll.qlIndexFixing(IndexON,D829,TRUE,_xll.ohTrigger(RecalcTrigger,TriggerON)),NA())</f>
        <v>2.3202440082048525E-2</v>
      </c>
      <c r="H829" s="42">
        <f>_xll.qlCalendarAdvance(Calendar,$H828,B829,"f",FALSE)</f>
        <v>45251</v>
      </c>
      <c r="I829" s="153">
        <f>_xll.qlInterestRateIndexValueDate(Index1M,$H829)</f>
        <v>45253</v>
      </c>
      <c r="J829" s="158">
        <f>IFERROR(_xll.qlIndexFixing(Index1M,$H829,TRUE,_xll.ohTrigger(RecalcTrigger,Trigger1M)),NA())</f>
        <v>2.3025567705618772E-2</v>
      </c>
      <c r="K829" s="44">
        <f>IFERROR(_xll.qlIndexFixing(Index3M,H829,TRUE,_xll.ohTrigger(RecalcTrigger,Trigger3M)),NA())</f>
        <v>2.4164368300454722E-2</v>
      </c>
      <c r="L829" s="44">
        <f>IFERROR(_xll.qlIndexFixing(Index6M,$H829,TRUE,_xll.ohTrigger(RecalcTrigger,Trigger6M)),NA())</f>
        <v>2.5346452953361007E-2</v>
      </c>
      <c r="M829" s="158">
        <f>IFERROR(_xll.qlIndexFixing(ONIndex1M,I829,TRUE,_xll.ohTrigger(RecalcTrigger,Trigger1M)),NA())</f>
        <v>2.2958650840854133E-2</v>
      </c>
      <c r="N829" s="44">
        <f>IFERROR(_xll.qlIndexFixing(ONIndex3M,I829,TRUE,_xll.ohTrigger(RecalcTrigger,Trigger3M)),NA())</f>
        <v>2.3947414010194734E-2</v>
      </c>
      <c r="O829" s="159">
        <f>IFERROR(_xll.qlIndexFixing(ONIndex6M,I829,TRUE,_xll.ohTrigger(RecalcTrigger,Trigger6M)),NA())</f>
        <v>2.4882324657573562E-2</v>
      </c>
    </row>
    <row r="830" spans="2:15" x14ac:dyDescent="0.2">
      <c r="B830" s="39" t="s">
        <v>42</v>
      </c>
      <c r="D830" s="42">
        <f>_xll.qlCalendarAdvance(Calendar,$D829,B830,"f",FALSE)</f>
        <v>45258</v>
      </c>
      <c r="E830" s="153">
        <f>_xll.qlInterestRateIndexValueDate(IndexON,D830)</f>
        <v>45259</v>
      </c>
      <c r="F830" s="168">
        <f>IFERROR(_xll.qlIndexFixing(IndexON,D830,TRUE,_xll.ohTrigger(RecalcTrigger,TriggerON)),NA())</f>
        <v>2.3230061033654437E-2</v>
      </c>
      <c r="H830" s="42">
        <f>_xll.qlCalendarAdvance(Calendar,$H829,B830,"f",FALSE)</f>
        <v>45258</v>
      </c>
      <c r="I830" s="153">
        <f>_xll.qlInterestRateIndexValueDate(Index1M,$H830)</f>
        <v>45260</v>
      </c>
      <c r="J830" s="158">
        <f>IFERROR(_xll.qlIndexFixing(Index1M,$H830,TRUE,_xll.ohTrigger(RecalcTrigger,Trigger1M)),NA())</f>
        <v>2.3037300881317949E-2</v>
      </c>
      <c r="K830" s="44">
        <f>IFERROR(_xll.qlIndexFixing(Index3M,H830,TRUE,_xll.ohTrigger(RecalcTrigger,Trigger3M)),NA())</f>
        <v>2.4186359612999413E-2</v>
      </c>
      <c r="L830" s="44">
        <f>IFERROR(_xll.qlIndexFixing(Index6M,$H830,TRUE,_xll.ohTrigger(RecalcTrigger,Trigger6M)),NA())</f>
        <v>2.5374399648652981E-2</v>
      </c>
      <c r="M830" s="158">
        <f>IFERROR(_xll.qlIndexFixing(ONIndex1M,I830,TRUE,_xll.ohTrigger(RecalcTrigger,Trigger1M)),NA())</f>
        <v>2.2982467521801553E-2</v>
      </c>
      <c r="N830" s="44">
        <f>IFERROR(_xll.qlIndexFixing(ONIndex3M,I830,TRUE,_xll.ohTrigger(RecalcTrigger,Trigger3M)),NA())</f>
        <v>2.3971284933992365E-2</v>
      </c>
      <c r="O830" s="159">
        <f>IFERROR(_xll.qlIndexFixing(ONIndex6M,I830,TRUE,_xll.ohTrigger(RecalcTrigger,Trigger6M)),NA())</f>
        <v>2.4906409486264991E-2</v>
      </c>
    </row>
    <row r="831" spans="2:15" x14ac:dyDescent="0.2">
      <c r="B831" s="39" t="s">
        <v>42</v>
      </c>
      <c r="D831" s="42">
        <f>_xll.qlCalendarAdvance(Calendar,$D830,B831,"f",FALSE)</f>
        <v>45265</v>
      </c>
      <c r="E831" s="153">
        <f>_xll.qlInterestRateIndexValueDate(IndexON,D831)</f>
        <v>45266</v>
      </c>
      <c r="F831" s="168">
        <f>IFERROR(_xll.qlIndexFixing(IndexON,D831,TRUE,_xll.ohTrigger(RecalcTrigger,TriggerON)),NA())</f>
        <v>2.3257362652779889E-2</v>
      </c>
      <c r="H831" s="42">
        <f>_xll.qlCalendarAdvance(Calendar,$H830,B831,"f",FALSE)</f>
        <v>45265</v>
      </c>
      <c r="I831" s="153">
        <f>_xll.qlInterestRateIndexValueDate(Index1M,$H831)</f>
        <v>45267</v>
      </c>
      <c r="J831" s="158">
        <f>IFERROR(_xll.qlIndexFixing(Index1M,$H831,TRUE,_xll.ohTrigger(RecalcTrigger,Trigger1M)),NA())</f>
        <v>2.3068787757031251E-2</v>
      </c>
      <c r="K831" s="44">
        <f>IFERROR(_xll.qlIndexFixing(Index3M,H831,TRUE,_xll.ohTrigger(RecalcTrigger,Trigger3M)),NA())</f>
        <v>2.4211021153530445E-2</v>
      </c>
      <c r="L831" s="44">
        <f>IFERROR(_xll.qlIndexFixing(Index6M,$H831,TRUE,_xll.ohTrigger(RecalcTrigger,Trigger6M)),NA())</f>
        <v>2.5399704063773197E-2</v>
      </c>
      <c r="M831" s="158">
        <f>IFERROR(_xll.qlIndexFixing(ONIndex1M,I831,TRUE,_xll.ohTrigger(RecalcTrigger,Trigger1M)),NA())</f>
        <v>2.3006339278053289E-2</v>
      </c>
      <c r="N831" s="44">
        <f>IFERROR(_xll.qlIndexFixing(ONIndex3M,I831,TRUE,_xll.ohTrigger(RecalcTrigger,Trigger3M)),NA())</f>
        <v>2.3995200703197384E-2</v>
      </c>
      <c r="O831" s="159">
        <f>IFERROR(_xll.qlIndexFixing(ONIndex6M,I831,TRUE,_xll.ohTrigger(RecalcTrigger,Trigger6M)),NA())</f>
        <v>2.4930512999530308E-2</v>
      </c>
    </row>
    <row r="832" spans="2:15" x14ac:dyDescent="0.2">
      <c r="B832" s="39" t="s">
        <v>42</v>
      </c>
      <c r="D832" s="42">
        <f>_xll.qlCalendarAdvance(Calendar,$D831,B832,"f",FALSE)</f>
        <v>45272</v>
      </c>
      <c r="E832" s="153">
        <f>_xll.qlInterestRateIndexValueDate(IndexON,D832)</f>
        <v>45273</v>
      </c>
      <c r="F832" s="168">
        <f>IFERROR(_xll.qlIndexFixing(IndexON,D832,TRUE,_xll.ohTrigger(RecalcTrigger,TriggerON)),NA())</f>
        <v>2.3284532212421993E-2</v>
      </c>
      <c r="H832" s="42">
        <f>_xll.qlCalendarAdvance(Calendar,$H831,B832,"f",FALSE)</f>
        <v>45272</v>
      </c>
      <c r="I832" s="153">
        <f>_xll.qlInterestRateIndexValueDate(Index1M,$H832)</f>
        <v>45274</v>
      </c>
      <c r="J832" s="158">
        <f>IFERROR(_xll.qlIndexFixing(Index1M,$H832,TRUE,_xll.ohTrigger(RecalcTrigger,Trigger1M)),NA())</f>
        <v>2.3093010494794342E-2</v>
      </c>
      <c r="K832" s="44">
        <f>IFERROR(_xll.qlIndexFixing(Index3M,H832,TRUE,_xll.ohTrigger(RecalcTrigger,Trigger3M)),NA())</f>
        <v>2.4235785451933136E-2</v>
      </c>
      <c r="L832" s="44">
        <f>IFERROR(_xll.qlIndexFixing(Index6M,$H832,TRUE,_xll.ohTrigger(RecalcTrigger,Trigger6M)),NA())</f>
        <v>2.5425080525786455E-2</v>
      </c>
      <c r="M832" s="158">
        <f>IFERROR(_xll.qlIndexFixing(ONIndex1M,I832,TRUE,_xll.ohTrigger(RecalcTrigger,Trigger1M)),NA())</f>
        <v>2.3030325658375261E-2</v>
      </c>
      <c r="N832" s="44">
        <f>IFERROR(_xll.qlIndexFixing(ONIndex3M,I832,TRUE,_xll.ohTrigger(RecalcTrigger,Trigger3M)),NA())</f>
        <v>2.4019218478166238E-2</v>
      </c>
      <c r="O832" s="159">
        <f>IFERROR(_xll.qlIndexFixing(ONIndex6M,I832,TRUE,_xll.ohTrigger(RecalcTrigger,Trigger6M)),NA())</f>
        <v>2.4954687337341852E-2</v>
      </c>
    </row>
    <row r="833" spans="2:15" x14ac:dyDescent="0.2">
      <c r="B833" s="39" t="s">
        <v>42</v>
      </c>
      <c r="D833" s="42">
        <f>_xll.qlCalendarAdvance(Calendar,$D832,B833,"f",FALSE)</f>
        <v>45279</v>
      </c>
      <c r="E833" s="153">
        <f>_xll.qlInterestRateIndexValueDate(IndexON,D833)</f>
        <v>45280</v>
      </c>
      <c r="F833" s="168">
        <f>IFERROR(_xll.qlIndexFixing(IndexON,D833,TRUE,_xll.ohTrigger(RecalcTrigger,TriggerON)),NA())</f>
        <v>2.3311576400750766E-2</v>
      </c>
      <c r="H833" s="42">
        <f>_xll.qlCalendarAdvance(Calendar,$H832,B833,"f",FALSE)</f>
        <v>45279</v>
      </c>
      <c r="I833" s="153">
        <f>_xll.qlInterestRateIndexValueDate(Index1M,$H833)</f>
        <v>45281</v>
      </c>
      <c r="J833" s="158">
        <f>IFERROR(_xll.qlIndexFixing(Index1M,$H833,TRUE,_xll.ohTrigger(RecalcTrigger,Trigger1M)),NA())</f>
        <v>2.3117348135357207E-2</v>
      </c>
      <c r="K833" s="44">
        <f>IFERROR(_xll.qlIndexFixing(Index3M,H833,TRUE,_xll.ohTrigger(RecalcTrigger,Trigger3M)),NA())</f>
        <v>2.426065252720153E-2</v>
      </c>
      <c r="L833" s="44">
        <f>IFERROR(_xll.qlIndexFixing(Index6M,$H833,TRUE,_xll.ohTrigger(RecalcTrigger,Trigger6M)),NA())</f>
        <v>2.5458747863188001E-2</v>
      </c>
      <c r="M833" s="158">
        <f>IFERROR(_xll.qlIndexFixing(ONIndex1M,I833,TRUE,_xll.ohTrigger(RecalcTrigger,Trigger1M)),NA())</f>
        <v>2.3061333717695476E-2</v>
      </c>
      <c r="N833" s="44">
        <f>IFERROR(_xll.qlIndexFixing(ONIndex3M,I833,TRUE,_xll.ohTrigger(RecalcTrigger,Trigger3M)),NA())</f>
        <v>2.4050248360429904E-2</v>
      </c>
      <c r="O833" s="159">
        <f>IFERROR(_xll.qlIndexFixing(ONIndex6M,I833,TRUE,_xll.ohTrigger(RecalcTrigger,Trigger6M)),NA())</f>
        <v>2.4985872697715905E-2</v>
      </c>
    </row>
    <row r="834" spans="2:15" x14ac:dyDescent="0.2">
      <c r="B834" s="39" t="s">
        <v>42</v>
      </c>
      <c r="D834" s="42">
        <f>_xll.qlCalendarAdvance(Calendar,$D833,B834,"f",FALSE)</f>
        <v>45287</v>
      </c>
      <c r="E834" s="153">
        <f>_xll.qlInterestRateIndexValueDate(IndexON,D834)</f>
        <v>45288</v>
      </c>
      <c r="F834" s="168">
        <f>IFERROR(_xll.qlIndexFixing(IndexON,D834,TRUE,_xll.ohTrigger(RecalcTrigger,TriggerON)),NA())</f>
        <v>2.3342330528874911E-2</v>
      </c>
      <c r="H834" s="42">
        <f>_xll.qlCalendarAdvance(Calendar,$H833,B834,"f",FALSE)</f>
        <v>45287</v>
      </c>
      <c r="I834" s="153">
        <f>_xll.qlInterestRateIndexValueDate(Index1M,$H834)</f>
        <v>45289</v>
      </c>
      <c r="J834" s="158">
        <f>IFERROR(_xll.qlIndexFixing(Index1M,$H834,TRUE,_xll.ohTrigger(RecalcTrigger,Trigger1M)),NA())</f>
        <v>2.314780546162561E-2</v>
      </c>
      <c r="K834" s="44">
        <f>IFERROR(_xll.qlIndexFixing(Index3M,H834,TRUE,_xll.ohTrigger(RecalcTrigger,Trigger3M)),NA())</f>
        <v>2.4286576495723189E-2</v>
      </c>
      <c r="L834" s="44">
        <f>IFERROR(_xll.qlIndexFixing(Index6M,$H834,TRUE,_xll.ohTrigger(RecalcTrigger,Trigger6M)),NA())</f>
        <v>2.5476955347341946E-2</v>
      </c>
      <c r="M834" s="158">
        <f>IFERROR(_xll.qlIndexFixing(ONIndex1M,I834,TRUE,_xll.ohTrigger(RecalcTrigger,Trigger1M)),NA())</f>
        <v>2.3085582096280532E-2</v>
      </c>
      <c r="N834" s="44">
        <f>IFERROR(_xll.qlIndexFixing(ONIndex3M,I834,TRUE,_xll.ohTrigger(RecalcTrigger,Trigger3M)),NA())</f>
        <v>2.4074499291133478E-2</v>
      </c>
      <c r="O834" s="159">
        <f>IFERROR(_xll.qlIndexFixing(ONIndex6M,I834,TRUE,_xll.ohTrigger(RecalcTrigger,Trigger6M)),NA())</f>
        <v>2.5010208920273058E-2</v>
      </c>
    </row>
    <row r="835" spans="2:15" x14ac:dyDescent="0.2">
      <c r="B835" s="39" t="s">
        <v>42</v>
      </c>
      <c r="D835" s="42">
        <f>_xll.qlCalendarAdvance(Calendar,$D834,B835,"f",FALSE)</f>
        <v>45294</v>
      </c>
      <c r="E835" s="153">
        <f>_xll.qlInterestRateIndexValueDate(IndexON,D835)</f>
        <v>45295</v>
      </c>
      <c r="F835" s="168">
        <f>IFERROR(_xll.qlIndexFixing(IndexON,D835,TRUE,_xll.ohTrigger(RecalcTrigger,TriggerON)),NA())</f>
        <v>2.3369106064583534E-2</v>
      </c>
      <c r="H835" s="42">
        <f>_xll.qlCalendarAdvance(Calendar,$H834,B835,"f",FALSE)</f>
        <v>45294</v>
      </c>
      <c r="I835" s="153">
        <f>_xll.qlInterestRateIndexValueDate(Index1M,$H835)</f>
        <v>45296</v>
      </c>
      <c r="J835" s="158">
        <f>IFERROR(_xll.qlIndexFixing(Index1M,$H835,TRUE,_xll.ohTrigger(RecalcTrigger,Trigger1M)),NA())</f>
        <v>2.3167376214383657E-2</v>
      </c>
      <c r="K835" s="44">
        <f>IFERROR(_xll.qlIndexFixing(Index3M,H835,TRUE,_xll.ohTrigger(RecalcTrigger,Trigger3M)),NA())</f>
        <v>2.4314285211391579E-2</v>
      </c>
      <c r="L835" s="44">
        <f>IFERROR(_xll.qlIndexFixing(Index6M,$H835,TRUE,_xll.ohTrigger(RecalcTrigger,Trigger6M)),NA())</f>
        <v>2.5502551336296232E-2</v>
      </c>
      <c r="M835" s="158">
        <f>IFERROR(_xll.qlIndexFixing(ONIndex1M,I835,TRUE,_xll.ohTrigger(RecalcTrigger,Trigger1M)),NA())</f>
        <v>2.3106457652284362E-2</v>
      </c>
      <c r="N835" s="44">
        <f>IFERROR(_xll.qlIndexFixing(ONIndex3M,I835,TRUE,_xll.ohTrigger(RecalcTrigger,Trigger3M)),NA())</f>
        <v>2.4095366991581102E-2</v>
      </c>
      <c r="O835" s="159">
        <f>IFERROR(_xll.qlIndexFixing(ONIndex6M,I835,TRUE,_xll.ohTrigger(RecalcTrigger,Trigger6M)),NA())</f>
        <v>2.5031124910332991E-2</v>
      </c>
    </row>
    <row r="836" spans="2:15" x14ac:dyDescent="0.2">
      <c r="B836" s="39" t="s">
        <v>42</v>
      </c>
      <c r="D836" s="42">
        <f>_xll.qlCalendarAdvance(Calendar,$D835,B836,"f",FALSE)</f>
        <v>45301</v>
      </c>
      <c r="E836" s="153">
        <f>_xll.qlInterestRateIndexValueDate(IndexON,D836)</f>
        <v>45302</v>
      </c>
      <c r="F836" s="168">
        <f>IFERROR(_xll.qlIndexFixing(IndexON,D836,TRUE,_xll.ohTrigger(RecalcTrigger,TriggerON)),NA())</f>
        <v>2.3395756228978826E-2</v>
      </c>
      <c r="H836" s="42">
        <f>_xll.qlCalendarAdvance(Calendar,$H835,B836,"f",FALSE)</f>
        <v>45301</v>
      </c>
      <c r="I836" s="153">
        <f>_xll.qlInterestRateIndexValueDate(Index1M,$H836)</f>
        <v>45303</v>
      </c>
      <c r="J836" s="158">
        <f>IFERROR(_xll.qlIndexFixing(Index1M,$H836,TRUE,_xll.ohTrigger(RecalcTrigger,Trigger1M)),NA())</f>
        <v>2.3192065187211092E-2</v>
      </c>
      <c r="K836" s="44">
        <f>IFERROR(_xll.qlIndexFixing(Index3M,H836,TRUE,_xll.ohTrigger(RecalcTrigger,Trigger3M)),NA())</f>
        <v>2.4339475312236371E-2</v>
      </c>
      <c r="L836" s="44">
        <f>IFERROR(_xll.qlIndexFixing(Index6M,$H836,TRUE,_xll.ohTrigger(RecalcTrigger,Trigger6M)),NA())</f>
        <v>2.5528219384290573E-2</v>
      </c>
      <c r="M836" s="158">
        <f>IFERROR(_xll.qlIndexFixing(ONIndex1M,I836,TRUE,_xll.ohTrigger(RecalcTrigger,Trigger1M)),NA())</f>
        <v>2.3130918904428199E-2</v>
      </c>
      <c r="N836" s="44">
        <f>IFERROR(_xll.qlIndexFixing(ONIndex3M,I836,TRUE,_xll.ohTrigger(RecalcTrigger,Trigger3M)),NA())</f>
        <v>2.4119807361628887E-2</v>
      </c>
      <c r="O836" s="159">
        <f>IFERROR(_xll.qlIndexFixing(ONIndex6M,I836,TRUE,_xll.ohTrigger(RecalcTrigger,Trigger6M)),NA())</f>
        <v>2.5055592664555704E-2</v>
      </c>
    </row>
    <row r="837" spans="2:15" x14ac:dyDescent="0.2">
      <c r="B837" s="39" t="s">
        <v>42</v>
      </c>
      <c r="D837" s="42">
        <f>_xll.qlCalendarAdvance(Calendar,$D836,B837,"f",FALSE)</f>
        <v>45308</v>
      </c>
      <c r="E837" s="153">
        <f>_xll.qlInterestRateIndexValueDate(IndexON,D837)</f>
        <v>45309</v>
      </c>
      <c r="F837" s="168">
        <f>IFERROR(_xll.qlIndexFixing(IndexON,D837,TRUE,_xll.ohTrigger(RecalcTrigger,TriggerON)),NA())</f>
        <v>2.3422281022060787E-2</v>
      </c>
      <c r="H837" s="42">
        <f>_xll.qlCalendarAdvance(Calendar,$H836,B837,"f",FALSE)</f>
        <v>45308</v>
      </c>
      <c r="I837" s="153">
        <f>_xll.qlInterestRateIndexValueDate(Index1M,$H837)</f>
        <v>45310</v>
      </c>
      <c r="J837" s="158">
        <f>IFERROR(_xll.qlIndexFixing(Index1M,$H837,TRUE,_xll.ohTrigger(RecalcTrigger,Trigger1M)),NA())</f>
        <v>2.3216869056793866E-2</v>
      </c>
      <c r="K837" s="44">
        <f>IFERROR(_xll.qlIndexFixing(Index3M,H837,TRUE,_xll.ohTrigger(RecalcTrigger,Trigger3M)),NA())</f>
        <v>2.4364768197972089E-2</v>
      </c>
      <c r="L837" s="44">
        <f>IFERROR(_xll.qlIndexFixing(Index6M,$H837,TRUE,_xll.ohTrigger(RecalcTrigger,Trigger6M)),NA())</f>
        <v>2.5553959494086276E-2</v>
      </c>
      <c r="M837" s="158">
        <f>IFERROR(_xll.qlIndexFixing(ONIndex1M,I837,TRUE,_xll.ohTrigger(RecalcTrigger,Trigger1M)),NA())</f>
        <v>2.3155494780802144E-2</v>
      </c>
      <c r="N837" s="44">
        <f>IFERROR(_xll.qlIndexFixing(ONIndex3M,I837,TRUE,_xll.ohTrigger(RecalcTrigger,Trigger3M)),NA())</f>
        <v>2.4144349737520443E-2</v>
      </c>
      <c r="O837" s="159">
        <f>IFERROR(_xll.qlIndexFixing(ONIndex6M,I837,TRUE,_xll.ohTrigger(RecalcTrigger,Trigger6M)),NA())</f>
        <v>2.5080131243324644E-2</v>
      </c>
    </row>
    <row r="838" spans="2:15" x14ac:dyDescent="0.2">
      <c r="B838" s="39" t="s">
        <v>42</v>
      </c>
      <c r="D838" s="42">
        <f>_xll.qlCalendarAdvance(Calendar,$D837,B838,"f",FALSE)</f>
        <v>45315</v>
      </c>
      <c r="E838" s="153">
        <f>_xll.qlInterestRateIndexValueDate(IndexON,D838)</f>
        <v>45316</v>
      </c>
      <c r="F838" s="168">
        <f>IFERROR(_xll.qlIndexFixing(IndexON,D838,TRUE,_xll.ohTrigger(RecalcTrigger,TriggerON)),NA())</f>
        <v>2.3448680443749481E-2</v>
      </c>
      <c r="H838" s="42">
        <f>_xll.qlCalendarAdvance(Calendar,$H837,B838,"f",FALSE)</f>
        <v>45315</v>
      </c>
      <c r="I838" s="153">
        <f>_xll.qlInterestRateIndexValueDate(Index1M,$H838)</f>
        <v>45317</v>
      </c>
      <c r="J838" s="158">
        <f>IFERROR(_xll.qlIndexFixing(Index1M,$H838,TRUE,_xll.ohTrigger(RecalcTrigger,Trigger1M)),NA())</f>
        <v>2.3241787823874607E-2</v>
      </c>
      <c r="K838" s="44">
        <f>IFERROR(_xll.qlIndexFixing(Index3M,H838,TRUE,_xll.ohTrigger(RecalcTrigger,Trigger3M)),NA())</f>
        <v>2.439016387055673E-2</v>
      </c>
      <c r="L838" s="44">
        <f>IFERROR(_xll.qlIndexFixing(Index6M,$H838,TRUE,_xll.ohTrigger(RecalcTrigger,Trigger6M)),NA())</f>
        <v>2.5579771668452989E-2</v>
      </c>
      <c r="M838" s="158">
        <f>IFERROR(_xll.qlIndexFixing(ONIndex1M,I838,TRUE,_xll.ohTrigger(RecalcTrigger,Trigger1M)),NA())</f>
        <v>2.3180185281486132E-2</v>
      </c>
      <c r="N838" s="44">
        <f>IFERROR(_xll.qlIndexFixing(ONIndex3M,I838,TRUE,_xll.ohTrigger(RecalcTrigger,Trigger3M)),NA())</f>
        <v>2.4168994119095899E-2</v>
      </c>
      <c r="O838" s="159">
        <f>IFERROR(_xll.qlIndexFixing(ONIndex6M,I838,TRUE,_xll.ohTrigger(RecalcTrigger,Trigger6M)),NA())</f>
        <v>2.5104740646719748E-2</v>
      </c>
    </row>
    <row r="839" spans="2:15" x14ac:dyDescent="0.2">
      <c r="B839" s="39" t="s">
        <v>42</v>
      </c>
      <c r="D839" s="42">
        <f>_xll.qlCalendarAdvance(Calendar,$D838,B839,"f",FALSE)</f>
        <v>45322</v>
      </c>
      <c r="E839" s="153">
        <f>_xll.qlInterestRateIndexValueDate(IndexON,D839)</f>
        <v>45323</v>
      </c>
      <c r="F839" s="168">
        <f>IFERROR(_xll.qlIndexFixing(IndexON,D839,TRUE,_xll.ohTrigger(RecalcTrigger,TriggerON)),NA())</f>
        <v>2.3474954494124844E-2</v>
      </c>
      <c r="H839" s="42">
        <f>_xll.qlCalendarAdvance(Calendar,$H838,B839,"f",FALSE)</f>
        <v>45322</v>
      </c>
      <c r="I839" s="153">
        <f>_xll.qlInterestRateIndexValueDate(Index1M,$H839)</f>
        <v>45324</v>
      </c>
      <c r="J839" s="158">
        <f>IFERROR(_xll.qlIndexFixing(Index1M,$H839,TRUE,_xll.ohTrigger(RecalcTrigger,Trigger1M)),NA())</f>
        <v>2.3266821489188211E-2</v>
      </c>
      <c r="K839" s="44">
        <f>IFERROR(_xll.qlIndexFixing(Index3M,H839,TRUE,_xll.ohTrigger(RecalcTrigger,Trigger3M)),NA())</f>
        <v>2.4412995699325535E-2</v>
      </c>
      <c r="L839" s="44">
        <f>IFERROR(_xll.qlIndexFixing(Index6M,$H839,TRUE,_xll.ohTrigger(RecalcTrigger,Trigger6M)),NA())</f>
        <v>2.560565591016652E-2</v>
      </c>
      <c r="M839" s="158">
        <f>IFERROR(_xll.qlIndexFixing(ONIndex1M,I839,TRUE,_xll.ohTrigger(RecalcTrigger,Trigger1M)),NA())</f>
        <v>2.32049904065601E-2</v>
      </c>
      <c r="N839" s="44">
        <f>IFERROR(_xll.qlIndexFixing(ONIndex3M,I839,TRUE,_xll.ohTrigger(RecalcTrigger,Trigger3M)),NA())</f>
        <v>2.4193740506674999E-2</v>
      </c>
      <c r="O839" s="159">
        <f>IFERROR(_xll.qlIndexFixing(ONIndex6M,I839,TRUE,_xll.ohTrigger(RecalcTrigger,Trigger6M)),NA())</f>
        <v>2.5129420874980823E-2</v>
      </c>
    </row>
    <row r="840" spans="2:15" x14ac:dyDescent="0.2">
      <c r="B840" s="39" t="s">
        <v>42</v>
      </c>
      <c r="D840" s="42">
        <f>_xll.qlCalendarAdvance(Calendar,$D839,B840,"f",FALSE)</f>
        <v>45329</v>
      </c>
      <c r="E840" s="153">
        <f>_xll.qlInterestRateIndexValueDate(IndexON,D840)</f>
        <v>45330</v>
      </c>
      <c r="F840" s="168">
        <f>IFERROR(_xll.qlIndexFixing(IndexON,D840,TRUE,_xll.ohTrigger(RecalcTrigger,TriggerON)),NA())</f>
        <v>2.3501103173027005E-2</v>
      </c>
      <c r="H840" s="42">
        <f>_xll.qlCalendarAdvance(Calendar,$H839,B840,"f",FALSE)</f>
        <v>45329</v>
      </c>
      <c r="I840" s="153">
        <f>_xll.qlInterestRateIndexValueDate(Index1M,$H840)</f>
        <v>45331</v>
      </c>
      <c r="J840" s="158">
        <f>IFERROR(_xll.qlIndexFixing(Index1M,$H840,TRUE,_xll.ohTrigger(RecalcTrigger,Trigger1M)),NA())</f>
        <v>2.329197005347473E-2</v>
      </c>
      <c r="K840" s="44">
        <f>IFERROR(_xll.qlIndexFixing(Index3M,H840,TRUE,_xll.ohTrigger(RecalcTrigger,Trigger3M)),NA())</f>
        <v>2.4441263584140768E-2</v>
      </c>
      <c r="L840" s="44">
        <f>IFERROR(_xll.qlIndexFixing(Index6M,$H840,TRUE,_xll.ohTrigger(RecalcTrigger,Trigger6M)),NA())</f>
        <v>2.5631612222011893E-2</v>
      </c>
      <c r="M840" s="158">
        <f>IFERROR(_xll.qlIndexFixing(ONIndex1M,I840,TRUE,_xll.ohTrigger(RecalcTrigger,Trigger1M)),NA())</f>
        <v>2.3229910155864175E-2</v>
      </c>
      <c r="N840" s="44">
        <f>IFERROR(_xll.qlIndexFixing(ONIndex3M,I840,TRUE,_xll.ohTrigger(RecalcTrigger,Trigger3M)),NA())</f>
        <v>2.4218588900017934E-2</v>
      </c>
      <c r="O840" s="159">
        <f>IFERROR(_xll.qlIndexFixing(ONIndex6M,I840,TRUE,_xll.ohTrigger(RecalcTrigger,Trigger6M)),NA())</f>
        <v>2.5154171927788127E-2</v>
      </c>
    </row>
    <row r="841" spans="2:15" x14ac:dyDescent="0.2">
      <c r="B841" s="39" t="s">
        <v>42</v>
      </c>
      <c r="D841" s="42">
        <f>_xll.qlCalendarAdvance(Calendar,$D840,B841,"f",FALSE)</f>
        <v>45336</v>
      </c>
      <c r="E841" s="153">
        <f>_xll.qlInterestRateIndexValueDate(IndexON,D841)</f>
        <v>45337</v>
      </c>
      <c r="F841" s="168">
        <f>IFERROR(_xll.qlIndexFixing(IndexON,D841,TRUE,_xll.ohTrigger(RecalcTrigger,TriggerON)),NA())</f>
        <v>2.3527126480535898E-2</v>
      </c>
      <c r="H841" s="42">
        <f>_xll.qlCalendarAdvance(Calendar,$H840,B841,"f",FALSE)</f>
        <v>45336</v>
      </c>
      <c r="I841" s="153">
        <f>_xll.qlInterestRateIndexValueDate(Index1M,$H841)</f>
        <v>45338</v>
      </c>
      <c r="J841" s="158">
        <f>IFERROR(_xll.qlIndexFixing(Index1M,$H841,TRUE,_xll.ohTrigger(RecalcTrigger,Trigger1M)),NA())</f>
        <v>2.3317233517484534E-2</v>
      </c>
      <c r="K841" s="44">
        <f>IFERROR(_xll.qlIndexFixing(Index3M,H841,TRUE,_xll.ohTrigger(RecalcTrigger,Trigger3M)),NA())</f>
        <v>2.4464282840433782E-2</v>
      </c>
      <c r="L841" s="44">
        <f>IFERROR(_xll.qlIndexFixing(Index6M,$H841,TRUE,_xll.ohTrigger(RecalcTrigger,Trigger6M)),NA())</f>
        <v>2.5657640606781155E-2</v>
      </c>
      <c r="M841" s="158">
        <f>IFERROR(_xll.qlIndexFixing(ONIndex1M,I841,TRUE,_xll.ohTrigger(RecalcTrigger,Trigger1M)),NA())</f>
        <v>2.3254944529638166E-2</v>
      </c>
      <c r="N841" s="44">
        <f>IFERROR(_xll.qlIndexFixing(ONIndex3M,I841,TRUE,_xll.ohTrigger(RecalcTrigger,Trigger3M)),NA())</f>
        <v>2.4243539299204642E-2</v>
      </c>
      <c r="O841" s="159">
        <f>IFERROR(_xll.qlIndexFixing(ONIndex6M,I841,TRUE,_xll.ohTrigger(RecalcTrigger,Trigger6M)),NA())</f>
        <v>2.5178993805381467E-2</v>
      </c>
    </row>
    <row r="842" spans="2:15" x14ac:dyDescent="0.2">
      <c r="B842" s="39" t="s">
        <v>42</v>
      </c>
      <c r="D842" s="42">
        <f>_xll.qlCalendarAdvance(Calendar,$D841,B842,"f",FALSE)</f>
        <v>45343</v>
      </c>
      <c r="E842" s="153">
        <f>_xll.qlInterestRateIndexValueDate(IndexON,D842)</f>
        <v>45344</v>
      </c>
      <c r="F842" s="168">
        <f>IFERROR(_xll.qlIndexFixing(IndexON,D842,TRUE,_xll.ohTrigger(RecalcTrigger,TriggerON)),NA())</f>
        <v>2.3553024416571589E-2</v>
      </c>
      <c r="H842" s="42">
        <f>_xll.qlCalendarAdvance(Calendar,$H841,B842,"f",FALSE)</f>
        <v>45343</v>
      </c>
      <c r="I842" s="153">
        <f>_xll.qlInterestRateIndexValueDate(Index1M,$H842)</f>
        <v>45345</v>
      </c>
      <c r="J842" s="158">
        <f>IFERROR(_xll.qlIndexFixing(Index1M,$H842,TRUE,_xll.ohTrigger(RecalcTrigger,Trigger1M)),NA())</f>
        <v>2.3342611881957676E-2</v>
      </c>
      <c r="K842" s="44">
        <f>IFERROR(_xll.qlIndexFixing(Index3M,H842,TRUE,_xll.ohTrigger(RecalcTrigger,Trigger3M)),NA())</f>
        <v>2.4490080588735808E-2</v>
      </c>
      <c r="L842" s="44">
        <f>IFERROR(_xll.qlIndexFixing(Index6M,$H842,TRUE,_xll.ohTrigger(RecalcTrigger,Trigger6M)),NA())</f>
        <v>2.5683741067274269E-2</v>
      </c>
      <c r="M842" s="158">
        <f>IFERROR(_xll.qlIndexFixing(ONIndex1M,I842,TRUE,_xll.ohTrigger(RecalcTrigger,Trigger1M)),NA())</f>
        <v>2.3280093527642265E-2</v>
      </c>
      <c r="N842" s="44">
        <f>IFERROR(_xll.qlIndexFixing(ONIndex3M,I842,TRUE,_xll.ohTrigger(RecalcTrigger,Trigger3M)),NA())</f>
        <v>2.4268591704315057E-2</v>
      </c>
      <c r="O842" s="159">
        <f>IFERROR(_xll.qlIndexFixing(ONIndex6M,I842,TRUE,_xll.ohTrigger(RecalcTrigger,Trigger6M)),NA())</f>
        <v>2.5203886507760842E-2</v>
      </c>
    </row>
    <row r="843" spans="2:15" x14ac:dyDescent="0.2">
      <c r="B843" s="39" t="s">
        <v>42</v>
      </c>
      <c r="D843" s="42">
        <f>_xll.qlCalendarAdvance(Calendar,$D842,B843,"f",FALSE)</f>
        <v>45350</v>
      </c>
      <c r="E843" s="153">
        <f>_xll.qlInterestRateIndexValueDate(IndexON,D843)</f>
        <v>45351</v>
      </c>
      <c r="F843" s="168">
        <f>IFERROR(_xll.qlIndexFixing(IndexON,D843,TRUE,_xll.ohTrigger(RecalcTrigger,TriggerON)),NA())</f>
        <v>2.3578796981134076E-2</v>
      </c>
      <c r="H843" s="42">
        <f>_xll.qlCalendarAdvance(Calendar,$H842,B843,"f",FALSE)</f>
        <v>45350</v>
      </c>
      <c r="I843" s="153">
        <f>_xll.qlInterestRateIndexValueDate(Index1M,$H843)</f>
        <v>45352</v>
      </c>
      <c r="J843" s="158">
        <f>IFERROR(_xll.qlIndexFixing(Index1M,$H843,TRUE,_xll.ohTrigger(RecalcTrigger,Trigger1M)),NA())</f>
        <v>2.3370694699609562E-2</v>
      </c>
      <c r="K843" s="44">
        <f>IFERROR(_xll.qlIndexFixing(Index3M,H843,TRUE,_xll.ohTrigger(RecalcTrigger,Trigger3M)),NA())</f>
        <v>2.4526798991857768E-2</v>
      </c>
      <c r="L843" s="44">
        <f>IFERROR(_xll.qlIndexFixing(Index6M,$H843,TRUE,_xll.ohTrigger(RecalcTrigger,Trigger6M)),NA())</f>
        <v>2.5718342263637103E-2</v>
      </c>
      <c r="M843" s="158">
        <f>IFERROR(_xll.qlIndexFixing(ONIndex1M,I843,TRUE,_xll.ohTrigger(RecalcTrigger,Trigger1M)),NA())</f>
        <v>2.3305357150196215E-2</v>
      </c>
      <c r="N843" s="44">
        <f>IFERROR(_xll.qlIndexFixing(ONIndex3M,I843,TRUE,_xll.ohTrigger(RecalcTrigger,Trigger3M)),NA())</f>
        <v>2.429374611534918E-2</v>
      </c>
      <c r="O843" s="159">
        <f>IFERROR(_xll.qlIndexFixing(ONIndex6M,I843,TRUE,_xll.ohTrigger(RecalcTrigger,Trigger6M)),NA())</f>
        <v>2.5228850034766381E-2</v>
      </c>
    </row>
    <row r="844" spans="2:15" x14ac:dyDescent="0.2">
      <c r="B844" s="39" t="s">
        <v>42</v>
      </c>
      <c r="D844" s="42">
        <f>_xll.qlCalendarAdvance(Calendar,$D843,B844,"f",FALSE)</f>
        <v>45357</v>
      </c>
      <c r="E844" s="153">
        <f>_xll.qlInterestRateIndexValueDate(IndexON,D844)</f>
        <v>45358</v>
      </c>
      <c r="F844" s="168">
        <f>IFERROR(_xll.qlIndexFixing(IndexON,D844,TRUE,_xll.ohTrigger(RecalcTrigger,TriggerON)),NA())</f>
        <v>2.3604444174063488E-2</v>
      </c>
      <c r="H844" s="42">
        <f>_xll.qlCalendarAdvance(Calendar,$H843,B844,"f",FALSE)</f>
        <v>45357</v>
      </c>
      <c r="I844" s="153">
        <f>_xll.qlInterestRateIndexValueDate(Index1M,$H844)</f>
        <v>45359</v>
      </c>
      <c r="J844" s="158">
        <f>IFERROR(_xll.qlIndexFixing(Index1M,$H844,TRUE,_xll.ohTrigger(RecalcTrigger,Trigger1M)),NA())</f>
        <v>2.3393713315316072E-2</v>
      </c>
      <c r="K844" s="44">
        <f>IFERROR(_xll.qlIndexFixing(Index3M,H844,TRUE,_xll.ohTrigger(RecalcTrigger,Trigger3M)),NA())</f>
        <v>2.4552838763534562E-2</v>
      </c>
      <c r="L844" s="44">
        <f>IFERROR(_xll.qlIndexFixing(Index6M,$H844,TRUE,_xll.ohTrigger(RecalcTrigger,Trigger6M)),NA())</f>
        <v>2.574460792586996E-2</v>
      </c>
      <c r="M844" s="158">
        <f>IFERROR(_xll.qlIndexFixing(ONIndex1M,I844,TRUE,_xll.ohTrigger(RecalcTrigger,Trigger1M)),NA())</f>
        <v>2.3330735397140145E-2</v>
      </c>
      <c r="N844" s="44">
        <f>IFERROR(_xll.qlIndexFixing(ONIndex3M,I844,TRUE,_xll.ohTrigger(RecalcTrigger,Trigger3M)),NA())</f>
        <v>2.4319002532386946E-2</v>
      </c>
      <c r="O844" s="159">
        <f>IFERROR(_xll.qlIndexFixing(ONIndex6M,I844,TRUE,_xll.ohTrigger(RecalcTrigger,Trigger6M)),NA())</f>
        <v>2.5253884386637893E-2</v>
      </c>
    </row>
    <row r="845" spans="2:15" x14ac:dyDescent="0.2">
      <c r="B845" s="39" t="s">
        <v>42</v>
      </c>
      <c r="D845" s="42">
        <f>_xll.qlCalendarAdvance(Calendar,$D844,B845,"f",FALSE)</f>
        <v>45364</v>
      </c>
      <c r="E845" s="153">
        <f>_xll.qlInterestRateIndexValueDate(IndexON,D845)</f>
        <v>45365</v>
      </c>
      <c r="F845" s="168">
        <f>IFERROR(_xll.qlIndexFixing(IndexON,D845,TRUE,_xll.ohTrigger(RecalcTrigger,TriggerON)),NA())</f>
        <v>2.3629965995599633E-2</v>
      </c>
      <c r="H845" s="42">
        <f>_xll.qlCalendarAdvance(Calendar,$H844,B845,"f",FALSE)</f>
        <v>45364</v>
      </c>
      <c r="I845" s="153">
        <f>_xll.qlInterestRateIndexValueDate(Index1M,$H845)</f>
        <v>45366</v>
      </c>
      <c r="J845" s="158">
        <f>IFERROR(_xll.qlIndexFixing(Index1M,$H845,TRUE,_xll.ohTrigger(RecalcTrigger,Trigger1M)),NA())</f>
        <v>2.3419436385712377E-2</v>
      </c>
      <c r="K845" s="44">
        <f>IFERROR(_xll.qlIndexFixing(Index3M,H845,TRUE,_xll.ohTrigger(RecalcTrigger,Trigger3M)),NA())</f>
        <v>2.4578981363024003E-2</v>
      </c>
      <c r="L845" s="44">
        <f>IFERROR(_xll.qlIndexFixing(Index6M,$H845,TRUE,_xll.ohTrigger(RecalcTrigger,Trigger6M)),NA())</f>
        <v>2.5770945693937636E-2</v>
      </c>
      <c r="M845" s="158">
        <f>IFERROR(_xll.qlIndexFixing(ONIndex1M,I845,TRUE,_xll.ohTrigger(RecalcTrigger,Trigger1M)),NA())</f>
        <v>2.3356228268633927E-2</v>
      </c>
      <c r="N845" s="44">
        <f>IFERROR(_xll.qlIndexFixing(ONIndex3M,I845,TRUE,_xll.ohTrigger(RecalcTrigger,Trigger3M)),NA())</f>
        <v>2.4344360955188549E-2</v>
      </c>
      <c r="O845" s="159">
        <f>IFERROR(_xll.qlIndexFixing(ONIndex6M,I845,TRUE,_xll.ohTrigger(RecalcTrigger,Trigger6M)),NA())</f>
        <v>2.5278989563215504E-2</v>
      </c>
    </row>
    <row r="846" spans="2:15" x14ac:dyDescent="0.2">
      <c r="B846" s="39" t="s">
        <v>42</v>
      </c>
      <c r="D846" s="42">
        <f>_xll.qlCalendarAdvance(Calendar,$D845,B846,"f",FALSE)</f>
        <v>45371</v>
      </c>
      <c r="E846" s="153">
        <f>_xll.qlInterestRateIndexValueDate(IndexON,D846)</f>
        <v>45372</v>
      </c>
      <c r="F846" s="168">
        <f>IFERROR(_xll.qlIndexFixing(IndexON,D846,TRUE,_xll.ohTrigger(RecalcTrigger,TriggerON)),NA())</f>
        <v>2.3655362445502703E-2</v>
      </c>
      <c r="H846" s="42">
        <f>_xll.qlCalendarAdvance(Calendar,$H845,B846,"f",FALSE)</f>
        <v>45371</v>
      </c>
      <c r="I846" s="153">
        <f>_xll.qlInterestRateIndexValueDate(Index1M,$H846)</f>
        <v>45373</v>
      </c>
      <c r="J846" s="158">
        <f>IFERROR(_xll.qlIndexFixing(Index1M,$H846,TRUE,_xll.ohTrigger(RecalcTrigger,Trigger1M)),NA())</f>
        <v>2.3445274359604428E-2</v>
      </c>
      <c r="K846" s="44">
        <f>IFERROR(_xll.qlIndexFixing(Index3M,H846,TRUE,_xll.ohTrigger(RecalcTrigger,Trigger3M)),NA())</f>
        <v>2.4605226792415485E-2</v>
      </c>
      <c r="L846" s="44">
        <f>IFERROR(_xll.qlIndexFixing(Index6M,$H846,TRUE,_xll.ohTrigger(RecalcTrigger,Trigger6M)),NA())</f>
        <v>2.5797355570718258E-2</v>
      </c>
      <c r="M846" s="158">
        <f>IFERROR(_xll.qlIndexFixing(ONIndex1M,I846,TRUE,_xll.ohTrigger(RecalcTrigger,Trigger1M)),NA())</f>
        <v>2.3381835764437753E-2</v>
      </c>
      <c r="N846" s="44">
        <f>IFERROR(_xll.qlIndexFixing(ONIndex3M,I846,TRUE,_xll.ohTrigger(RecalcTrigger,Trigger3M)),NA())</f>
        <v>2.4369821384153667E-2</v>
      </c>
      <c r="O846" s="159">
        <f>IFERROR(_xll.qlIndexFixing(ONIndex6M,I846,TRUE,_xll.ohTrigger(RecalcTrigger,Trigger6M)),NA())</f>
        <v>2.5304165564579151E-2</v>
      </c>
    </row>
    <row r="847" spans="2:15" x14ac:dyDescent="0.2">
      <c r="B847" s="39" t="s">
        <v>42</v>
      </c>
      <c r="D847" s="42">
        <f>_xll.qlCalendarAdvance(Calendar,$D846,B847,"f",FALSE)</f>
        <v>45378</v>
      </c>
      <c r="E847" s="153">
        <f>_xll.qlInterestRateIndexValueDate(IndexON,D847)</f>
        <v>45379</v>
      </c>
      <c r="F847" s="168">
        <f>IFERROR(_xll.qlIndexFixing(IndexON,D847,TRUE,_xll.ohTrigger(RecalcTrigger,TriggerON)),NA())</f>
        <v>2.3690945746464465E-2</v>
      </c>
      <c r="H847" s="42">
        <f>_xll.qlCalendarAdvance(Calendar,$H846,B847,"f",FALSE)</f>
        <v>45378</v>
      </c>
      <c r="I847" s="153">
        <f>_xll.qlInterestRateIndexValueDate(Index1M,$H847)</f>
        <v>45384</v>
      </c>
      <c r="J847" s="158">
        <f>IFERROR(_xll.qlIndexFixing(Index1M,$H847,TRUE,_xll.ohTrigger(RecalcTrigger,Trigger1M)),NA())</f>
        <v>2.3483475355909E-2</v>
      </c>
      <c r="K847" s="44">
        <f>IFERROR(_xll.qlIndexFixing(Index3M,H847,TRUE,_xll.ohTrigger(RecalcTrigger,Trigger3M)),NA())</f>
        <v>2.4638437299034591E-2</v>
      </c>
      <c r="L847" s="44">
        <f>IFERROR(_xll.qlIndexFixing(Index6M,$H847,TRUE,_xll.ohTrigger(RecalcTrigger,Trigger6M)),NA())</f>
        <v>2.5833318343621979E-2</v>
      </c>
      <c r="M847" s="158">
        <f>IFERROR(_xll.qlIndexFixing(ONIndex1M,I847,TRUE,_xll.ohTrigger(RecalcTrigger,Trigger1M)),NA())</f>
        <v>2.3414928115697009E-2</v>
      </c>
      <c r="N847" s="44">
        <f>IFERROR(_xll.qlIndexFixing(ONIndex3M,I847,TRUE,_xll.ohTrigger(RecalcTrigger,Trigger3M)),NA())</f>
        <v>2.4402706107657934E-2</v>
      </c>
      <c r="O847" s="159">
        <f>IFERROR(_xll.qlIndexFixing(ONIndex6M,I847,TRUE,_xll.ohTrigger(RecalcTrigger,Trigger6M)),NA())</f>
        <v>2.5336638778377107E-2</v>
      </c>
    </row>
    <row r="848" spans="2:15" x14ac:dyDescent="0.2">
      <c r="B848" s="39" t="s">
        <v>42</v>
      </c>
      <c r="D848" s="42">
        <f>_xll.qlCalendarAdvance(Calendar,$D847,B848,"f",FALSE)</f>
        <v>45385</v>
      </c>
      <c r="E848" s="153">
        <f>_xll.qlInterestRateIndexValueDate(IndexON,D848)</f>
        <v>45386</v>
      </c>
      <c r="F848" s="168">
        <f>IFERROR(_xll.qlIndexFixing(IndexON,D848,TRUE,_xll.ohTrigger(RecalcTrigger,TriggerON)),NA())</f>
        <v>2.3705779230409618E-2</v>
      </c>
      <c r="H848" s="42">
        <f>_xll.qlCalendarAdvance(Calendar,$H847,B848,"f",FALSE)</f>
        <v>45385</v>
      </c>
      <c r="I848" s="153">
        <f>_xll.qlInterestRateIndexValueDate(Index1M,$H848)</f>
        <v>45387</v>
      </c>
      <c r="J848" s="158">
        <f>IFERROR(_xll.qlIndexFixing(Index1M,$H848,TRUE,_xll.ohTrigger(RecalcTrigger,Trigger1M)),NA())</f>
        <v>2.3497295020933985E-2</v>
      </c>
      <c r="K848" s="44">
        <f>IFERROR(_xll.qlIndexFixing(Index3M,H848,TRUE,_xll.ohTrigger(RecalcTrigger,Trigger3M)),NA())</f>
        <v>2.4649774309394534E-2</v>
      </c>
      <c r="L848" s="44">
        <f>IFERROR(_xll.qlIndexFixing(Index6M,$H848,TRUE,_xll.ohTrigger(RecalcTrigger,Trigger6M)),NA())</f>
        <v>2.5850391661982712E-2</v>
      </c>
      <c r="M848" s="158">
        <f>IFERROR(_xll.qlIndexFixing(ONIndex1M,I848,TRUE,_xll.ohTrigger(RecalcTrigger,Trigger1M)),NA())</f>
        <v>2.3433394629774895E-2</v>
      </c>
      <c r="N848" s="44">
        <f>IFERROR(_xll.qlIndexFixing(ONIndex3M,I848,TRUE,_xll.ohTrigger(RecalcTrigger,Trigger3M)),NA())</f>
        <v>2.4421048259855027E-2</v>
      </c>
      <c r="O848" s="159">
        <f>IFERROR(_xll.qlIndexFixing(ONIndex6M,I848,TRUE,_xll.ohTrigger(RecalcTrigger,Trigger6M)),NA())</f>
        <v>2.5354730041824425E-2</v>
      </c>
    </row>
    <row r="849" spans="2:15" x14ac:dyDescent="0.2">
      <c r="B849" s="39" t="s">
        <v>42</v>
      </c>
      <c r="D849" s="42">
        <f>_xll.qlCalendarAdvance(Calendar,$D848,B849,"f",FALSE)</f>
        <v>45392</v>
      </c>
      <c r="E849" s="153">
        <f>_xll.qlInterestRateIndexValueDate(IndexON,D849)</f>
        <v>45393</v>
      </c>
      <c r="F849" s="168">
        <f>IFERROR(_xll.qlIndexFixing(IndexON,D849,TRUE,_xll.ohTrigger(RecalcTrigger,TriggerON)),NA())</f>
        <v>2.3730799565413463E-2</v>
      </c>
      <c r="H849" s="42">
        <f>_xll.qlCalendarAdvance(Calendar,$H848,B849,"f",FALSE)</f>
        <v>45392</v>
      </c>
      <c r="I849" s="153">
        <f>_xll.qlInterestRateIndexValueDate(Index1M,$H849)</f>
        <v>45394</v>
      </c>
      <c r="J849" s="158">
        <f>IFERROR(_xll.qlIndexFixing(Index1M,$H849,TRUE,_xll.ohTrigger(RecalcTrigger,Trigger1M)),NA())</f>
        <v>2.352347770991348E-2</v>
      </c>
      <c r="K849" s="44">
        <f>IFERROR(_xll.qlIndexFixing(Index3M,H849,TRUE,_xll.ohTrigger(RecalcTrigger,Trigger3M)),NA())</f>
        <v>2.4676300768778758E-2</v>
      </c>
      <c r="L849" s="44">
        <f>IFERROR(_xll.qlIndexFixing(Index6M,$H849,TRUE,_xll.ohTrigger(RecalcTrigger,Trigger6M)),NA())</f>
        <v>2.5877017882266446E-2</v>
      </c>
      <c r="M849" s="158">
        <f>IFERROR(_xll.qlIndexFixing(ONIndex1M,I849,TRUE,_xll.ohTrigger(RecalcTrigger,Trigger1M)),NA())</f>
        <v>2.3459345999308212E-2</v>
      </c>
      <c r="N849" s="44">
        <f>IFERROR(_xll.qlIndexFixing(ONIndex3M,I849,TRUE,_xll.ohTrigger(RecalcTrigger,Trigger3M)),NA())</f>
        <v>2.4446814706911013E-2</v>
      </c>
      <c r="O849" s="159">
        <f>IFERROR(_xll.qlIndexFixing(ONIndex6M,I849,TRUE,_xll.ohTrigger(RecalcTrigger,Trigger6M)),NA())</f>
        <v>2.5380118517626116E-2</v>
      </c>
    </row>
    <row r="850" spans="2:15" x14ac:dyDescent="0.2">
      <c r="B850" s="39" t="s">
        <v>42</v>
      </c>
      <c r="D850" s="42">
        <f>_xll.qlCalendarAdvance(Calendar,$D849,B850,"f",FALSE)</f>
        <v>45399</v>
      </c>
      <c r="E850" s="153">
        <f>_xll.qlInterestRateIndexValueDate(IndexON,D850)</f>
        <v>45400</v>
      </c>
      <c r="F850" s="168">
        <f>IFERROR(_xll.qlIndexFixing(IndexON,D850,TRUE,_xll.ohTrigger(RecalcTrigger,TriggerON)),NA())</f>
        <v>2.3755694528784232E-2</v>
      </c>
      <c r="H850" s="42">
        <f>_xll.qlCalendarAdvance(Calendar,$H849,B850,"f",FALSE)</f>
        <v>45399</v>
      </c>
      <c r="I850" s="153">
        <f>_xll.qlInterestRateIndexValueDate(Index1M,$H850)</f>
        <v>45401</v>
      </c>
      <c r="J850" s="158">
        <f>IFERROR(_xll.qlIndexFixing(Index1M,$H850,TRUE,_xll.ohTrigger(RecalcTrigger,Trigger1M)),NA())</f>
        <v>2.3552434141285439E-2</v>
      </c>
      <c r="K850" s="44">
        <f>IFERROR(_xll.qlIndexFixing(Index3M,H850,TRUE,_xll.ohTrigger(RecalcTrigger,Trigger3M)),NA())</f>
        <v>2.4702930039121846E-2</v>
      </c>
      <c r="L850" s="44">
        <f>IFERROR(_xll.qlIndexFixing(Index6M,$H850,TRUE,_xll.ohTrigger(RecalcTrigger,Trigger6M)),NA())</f>
        <v>2.5903716222864224E-2</v>
      </c>
      <c r="M850" s="158">
        <f>IFERROR(_xll.qlIndexFixing(ONIndex1M,I850,TRUE,_xll.ohTrigger(RecalcTrigger,Trigger1M)),NA())</f>
        <v>2.3485411993391381E-2</v>
      </c>
      <c r="N850" s="44">
        <f>IFERROR(_xll.qlIndexFixing(ONIndex3M,I850,TRUE,_xll.ohTrigger(RecalcTrigger,Trigger3M)),NA())</f>
        <v>2.4472683159890707E-2</v>
      </c>
      <c r="O850" s="159">
        <f>IFERROR(_xll.qlIndexFixing(ONIndex6M,I850,TRUE,_xll.ohTrigger(RecalcTrigger,Trigger6M)),NA())</f>
        <v>2.5405577818373715E-2</v>
      </c>
    </row>
    <row r="851" spans="2:15" x14ac:dyDescent="0.2">
      <c r="B851" s="39" t="s">
        <v>42</v>
      </c>
      <c r="D851" s="42">
        <f>_xll.qlCalendarAdvance(Calendar,$D850,B851,"f",FALSE)</f>
        <v>45406</v>
      </c>
      <c r="E851" s="153">
        <f>_xll.qlInterestRateIndexValueDate(IndexON,D851)</f>
        <v>45407</v>
      </c>
      <c r="F851" s="168">
        <f>IFERROR(_xll.qlIndexFixing(IndexON,D851,TRUE,_xll.ohTrigger(RecalcTrigger,TriggerON)),NA())</f>
        <v>2.3780464120362055E-2</v>
      </c>
      <c r="H851" s="42">
        <f>_xll.qlCalendarAdvance(Calendar,$H850,B851,"f",FALSE)</f>
        <v>45406</v>
      </c>
      <c r="I851" s="153">
        <f>_xll.qlInterestRateIndexValueDate(Index1M,$H851)</f>
        <v>45408</v>
      </c>
      <c r="J851" s="158">
        <f>IFERROR(_xll.qlIndexFixing(Index1M,$H851,TRUE,_xll.ohTrigger(RecalcTrigger,Trigger1M)),NA())</f>
        <v>2.3576187808372357E-2</v>
      </c>
      <c r="K851" s="44">
        <f>IFERROR(_xll.qlIndexFixing(Index3M,H851,TRUE,_xll.ohTrigger(RecalcTrigger,Trigger3M)),NA())</f>
        <v>2.4729662122483693E-2</v>
      </c>
      <c r="L851" s="44">
        <f>IFERROR(_xll.qlIndexFixing(Index6M,$H851,TRUE,_xll.ohTrigger(RecalcTrigger,Trigger6M)),NA())</f>
        <v>2.5930486686695228E-2</v>
      </c>
      <c r="M851" s="158">
        <f>IFERROR(_xll.qlIndexFixing(ONIndex1M,I851,TRUE,_xll.ohTrigger(RecalcTrigger,Trigger1M)),NA())</f>
        <v>2.3514235228110358E-2</v>
      </c>
      <c r="N851" s="44">
        <f>IFERROR(_xll.qlIndexFixing(ONIndex3M,I851,TRUE,_xll.ohTrigger(RecalcTrigger,Trigger3M)),NA())</f>
        <v>2.450134653076752E-2</v>
      </c>
      <c r="O851" s="159">
        <f>IFERROR(_xll.qlIndexFixing(ONIndex6M,I851,TRUE,_xll.ohTrigger(RecalcTrigger,Trigger6M)),NA())</f>
        <v>2.5433832795931366E-2</v>
      </c>
    </row>
    <row r="852" spans="2:15" x14ac:dyDescent="0.2">
      <c r="B852" s="39" t="s">
        <v>42</v>
      </c>
      <c r="D852" s="42">
        <f>_xll.qlCalendarAdvance(Calendar,$D851,B852,"f",FALSE)</f>
        <v>45414</v>
      </c>
      <c r="E852" s="153">
        <f>_xll.qlInterestRateIndexValueDate(IndexON,D852)</f>
        <v>45415</v>
      </c>
      <c r="F852" s="168">
        <f>IFERROR(_xll.qlIndexFixing(IndexON,D852,TRUE,_xll.ohTrigger(RecalcTrigger,TriggerON)),NA())</f>
        <v>2.3813700748451794E-2</v>
      </c>
      <c r="H852" s="42">
        <f>_xll.qlCalendarAdvance(Calendar,$H851,B852,"f",FALSE)</f>
        <v>45414</v>
      </c>
      <c r="I852" s="153">
        <f>_xll.qlInterestRateIndexValueDate(Index1M,$H852)</f>
        <v>45418</v>
      </c>
      <c r="J852" s="158">
        <f>IFERROR(_xll.qlIndexFixing(Index1M,$H852,TRUE,_xll.ohTrigger(RecalcTrigger,Trigger1M)),NA())</f>
        <v>2.361411928601638E-2</v>
      </c>
      <c r="K852" s="44">
        <f>IFERROR(_xll.qlIndexFixing(Index3M,H852,TRUE,_xll.ohTrigger(RecalcTrigger,Trigger3M)),NA())</f>
        <v>2.4770819399012264E-2</v>
      </c>
      <c r="L852" s="44">
        <f>IFERROR(_xll.qlIndexFixing(Index6M,$H852,TRUE,_xll.ohTrigger(RecalcTrigger,Trigger6M)),NA())</f>
        <v>2.5965978538260485E-2</v>
      </c>
      <c r="M852" s="158">
        <f>IFERROR(_xll.qlIndexFixing(ONIndex1M,I852,TRUE,_xll.ohTrigger(RecalcTrigger,Trigger1M)),NA())</f>
        <v>2.3544307614251636E-2</v>
      </c>
      <c r="N852" s="44">
        <f>IFERROR(_xll.qlIndexFixing(ONIndex3M,I852,TRUE,_xll.ohTrigger(RecalcTrigger,Trigger3M)),NA())</f>
        <v>2.4531162318166544E-2</v>
      </c>
      <c r="O852" s="159">
        <f>IFERROR(_xll.qlIndexFixing(ONIndex6M,I852,TRUE,_xll.ohTrigger(RecalcTrigger,Trigger6M)),NA())</f>
        <v>2.5463104657306168E-2</v>
      </c>
    </row>
    <row r="853" spans="2:15" x14ac:dyDescent="0.2">
      <c r="B853" s="39" t="s">
        <v>42</v>
      </c>
      <c r="D853" s="42">
        <f>_xll.qlCalendarAdvance(Calendar,$D852,B853,"f",FALSE)</f>
        <v>45422</v>
      </c>
      <c r="E853" s="153">
        <f>_xll.qlInterestRateIndexValueDate(IndexON,D853)</f>
        <v>45425</v>
      </c>
      <c r="F853" s="168">
        <f>IFERROR(_xll.qlIndexFixing(IndexON,D853,TRUE,_xll.ohTrigger(RecalcTrigger,TriggerON)),NA())</f>
        <v>2.384358166938938E-2</v>
      </c>
      <c r="H853" s="42">
        <f>_xll.qlCalendarAdvance(Calendar,$H852,B853,"f",FALSE)</f>
        <v>45422</v>
      </c>
      <c r="I853" s="153">
        <f>_xll.qlInterestRateIndexValueDate(Index1M,$H853)</f>
        <v>45426</v>
      </c>
      <c r="J853" s="158">
        <f>IFERROR(_xll.qlIndexFixing(Index1M,$H853,TRUE,_xll.ohTrigger(RecalcTrigger,Trigger1M)),NA())</f>
        <v>2.364463331428053E-2</v>
      </c>
      <c r="K853" s="44">
        <f>IFERROR(_xll.qlIndexFixing(Index3M,H853,TRUE,_xll.ohTrigger(RecalcTrigger,Trigger3M)),NA())</f>
        <v>2.4801674624472997E-2</v>
      </c>
      <c r="L853" s="44">
        <f>IFERROR(_xll.qlIndexFixing(Index6M,$H853,TRUE,_xll.ohTrigger(RecalcTrigger,Trigger6M)),NA())</f>
        <v>2.5996771338693898E-2</v>
      </c>
      <c r="M853" s="158">
        <f>IFERROR(_xll.qlIndexFixing(ONIndex1M,I853,TRUE,_xll.ohTrigger(RecalcTrigger,Trigger1M)),NA())</f>
        <v>2.3571864453462155E-2</v>
      </c>
      <c r="N853" s="44">
        <f>IFERROR(_xll.qlIndexFixing(ONIndex3M,I853,TRUE,_xll.ohTrigger(RecalcTrigger,Trigger3M)),NA())</f>
        <v>2.4558397711746949E-2</v>
      </c>
      <c r="O853" s="159">
        <f>IFERROR(_xll.qlIndexFixing(ONIndex6M,I853,TRUE,_xll.ohTrigger(RecalcTrigger,Trigger6M)),NA())</f>
        <v>2.5489728471379536E-2</v>
      </c>
    </row>
    <row r="854" spans="2:15" x14ac:dyDescent="0.2">
      <c r="B854" s="39" t="s">
        <v>42</v>
      </c>
      <c r="D854" s="42">
        <f>_xll.qlCalendarAdvance(Calendar,$D853,B854,"f",FALSE)</f>
        <v>45429</v>
      </c>
      <c r="E854" s="153">
        <f>_xll.qlInterestRateIndexValueDate(IndexON,D854)</f>
        <v>45433</v>
      </c>
      <c r="F854" s="168">
        <f>IFERROR(_xll.qlIndexFixing(IndexON,D854,TRUE,_xll.ohTrigger(RecalcTrigger,TriggerON)),NA())</f>
        <v>2.3871367818131262E-2</v>
      </c>
      <c r="H854" s="42">
        <f>_xll.qlCalendarAdvance(Calendar,$H853,B854,"f",FALSE)</f>
        <v>45429</v>
      </c>
      <c r="I854" s="153">
        <f>_xll.qlInterestRateIndexValueDate(Index1M,$H854)</f>
        <v>45434</v>
      </c>
      <c r="J854" s="158">
        <f>IFERROR(_xll.qlIndexFixing(Index1M,$H854,TRUE,_xll.ohTrigger(RecalcTrigger,Trigger1M)),NA())</f>
        <v>2.3680710014346573E-2</v>
      </c>
      <c r="K854" s="44">
        <f>IFERROR(_xll.qlIndexFixing(Index3M,H854,TRUE,_xll.ohTrigger(RecalcTrigger,Trigger3M)),NA())</f>
        <v>2.483266415808268E-2</v>
      </c>
      <c r="L854" s="44">
        <f>IFERROR(_xll.qlIndexFixing(Index6M,$H854,TRUE,_xll.ohTrigger(RecalcTrigger,Trigger6M)),NA())</f>
        <v>2.6027658344964354E-2</v>
      </c>
      <c r="M854" s="158">
        <f>IFERROR(_xll.qlIndexFixing(ONIndex1M,I854,TRUE,_xll.ohTrigger(RecalcTrigger,Trigger1M)),NA())</f>
        <v>2.3607579248690058E-2</v>
      </c>
      <c r="N854" s="44">
        <f>IFERROR(_xll.qlIndexFixing(ONIndex3M,I854,TRUE,_xll.ohTrigger(RecalcTrigger,Trigger3M)),NA())</f>
        <v>2.4593918633311063E-2</v>
      </c>
      <c r="O854" s="159">
        <f>IFERROR(_xll.qlIndexFixing(ONIndex6M,I854,TRUE,_xll.ohTrigger(RecalcTrigger,Trigger6M)),NA())</f>
        <v>2.5524675141577191E-2</v>
      </c>
    </row>
    <row r="855" spans="2:15" x14ac:dyDescent="0.2">
      <c r="B855" s="39" t="s">
        <v>42</v>
      </c>
      <c r="D855" s="42">
        <f>_xll.qlCalendarAdvance(Calendar,$D854,B855,"f",FALSE)</f>
        <v>45436</v>
      </c>
      <c r="E855" s="153">
        <f>_xll.qlInterestRateIndexValueDate(IndexON,D855)</f>
        <v>45439</v>
      </c>
      <c r="F855" s="168">
        <f>IFERROR(_xll.qlIndexFixing(IndexON,D855,TRUE,_xll.ohTrigger(RecalcTrigger,TriggerON)),NA())</f>
        <v>2.3892099968207958E-2</v>
      </c>
      <c r="H855" s="42">
        <f>_xll.qlCalendarAdvance(Calendar,$H854,B855,"f",FALSE)</f>
        <v>45436</v>
      </c>
      <c r="I855" s="153">
        <f>_xll.qlInterestRateIndexValueDate(Index1M,$H855)</f>
        <v>45440</v>
      </c>
      <c r="J855" s="158">
        <f>IFERROR(_xll.qlIndexFixing(Index1M,$H855,TRUE,_xll.ohTrigger(RecalcTrigger,Trigger1M)),NA())</f>
        <v>2.3698394010680954E-2</v>
      </c>
      <c r="K855" s="44">
        <f>IFERROR(_xll.qlIndexFixing(Index3M,H855,TRUE,_xll.ohTrigger(RecalcTrigger,Trigger3M)),NA())</f>
        <v>2.4855994449918505E-2</v>
      </c>
      <c r="L855" s="44">
        <f>IFERROR(_xll.qlIndexFixing(Index6M,$H855,TRUE,_xll.ohTrigger(RecalcTrigger,Trigger6M)),NA())</f>
        <v>2.6050885424886816E-2</v>
      </c>
      <c r="M855" s="158">
        <f>IFERROR(_xll.qlIndexFixing(ONIndex1M,I855,TRUE,_xll.ohTrigger(RecalcTrigger,Trigger1M)),NA())</f>
        <v>2.3625093563302002E-2</v>
      </c>
      <c r="N855" s="44">
        <f>IFERROR(_xll.qlIndexFixing(ONIndex3M,I855,TRUE,_xll.ohTrigger(RecalcTrigger,Trigger3M)),NA())</f>
        <v>2.4611110962151628E-2</v>
      </c>
      <c r="O855" s="159">
        <f>IFERROR(_xll.qlIndexFixing(ONIndex6M,I855,TRUE,_xll.ohTrigger(RecalcTrigger,Trigger6M)),NA())</f>
        <v>2.5541324968294532E-2</v>
      </c>
    </row>
    <row r="856" spans="2:15" x14ac:dyDescent="0.2">
      <c r="B856" s="39" t="s">
        <v>42</v>
      </c>
      <c r="D856" s="42">
        <f>_xll.qlCalendarAdvance(Calendar,$D855,B856,"f",FALSE)</f>
        <v>45443</v>
      </c>
      <c r="E856" s="153">
        <f>_xll.qlInterestRateIndexValueDate(IndexON,D856)</f>
        <v>45446</v>
      </c>
      <c r="F856" s="168">
        <f>IFERROR(_xll.qlIndexFixing(IndexON,D856,TRUE,_xll.ohTrigger(RecalcTrigger,TriggerON)),NA())</f>
        <v>2.3916171059887859E-2</v>
      </c>
      <c r="H856" s="42">
        <f>_xll.qlCalendarAdvance(Calendar,$H855,B856,"f",FALSE)</f>
        <v>45443</v>
      </c>
      <c r="I856" s="153">
        <f>_xll.qlInterestRateIndexValueDate(Index1M,$H856)</f>
        <v>45447</v>
      </c>
      <c r="J856" s="158">
        <f>IFERROR(_xll.qlIndexFixing(Index1M,$H856,TRUE,_xll.ohTrigger(RecalcTrigger,Trigger1M)),NA())</f>
        <v>2.3722723496836906E-2</v>
      </c>
      <c r="K856" s="44">
        <f>IFERROR(_xll.qlIndexFixing(Index3M,H856,TRUE,_xll.ohTrigger(RecalcTrigger,Trigger3M)),NA())</f>
        <v>2.4883308612466778E-2</v>
      </c>
      <c r="L856" s="44">
        <f>IFERROR(_xll.qlIndexFixing(Index6M,$H856,TRUE,_xll.ohTrigger(RecalcTrigger,Trigger6M)),NA())</f>
        <v>2.6075145283989187E-2</v>
      </c>
      <c r="M856" s="158">
        <f>IFERROR(_xll.qlIndexFixing(ONIndex1M,I856,TRUE,_xll.ohTrigger(RecalcTrigger,Trigger1M)),NA())</f>
        <v>2.3651880055366448E-2</v>
      </c>
      <c r="N856" s="44">
        <f>IFERROR(_xll.qlIndexFixing(ONIndex3M,I856,TRUE,_xll.ohTrigger(RecalcTrigger,Trigger3M)),NA())</f>
        <v>2.4637620596639209E-2</v>
      </c>
      <c r="O856" s="159">
        <f>IFERROR(_xll.qlIndexFixing(ONIndex6M,I856,TRUE,_xll.ohTrigger(RecalcTrigger,Trigger6M)),NA())</f>
        <v>2.5567229454050988E-2</v>
      </c>
    </row>
    <row r="857" spans="2:15" x14ac:dyDescent="0.2">
      <c r="B857" s="39" t="s">
        <v>42</v>
      </c>
      <c r="D857" s="42">
        <f>_xll.qlCalendarAdvance(Calendar,$D856,B857,"f",FALSE)</f>
        <v>45450</v>
      </c>
      <c r="E857" s="153">
        <f>_xll.qlInterestRateIndexValueDate(IndexON,D857)</f>
        <v>45453</v>
      </c>
      <c r="F857" s="168">
        <f>IFERROR(_xll.qlIndexFixing(IndexON,D857,TRUE,_xll.ohTrigger(RecalcTrigger,TriggerON)),NA())</f>
        <v>2.3940116779694876E-2</v>
      </c>
      <c r="H857" s="42">
        <f>_xll.qlCalendarAdvance(Calendar,$H856,B857,"f",FALSE)</f>
        <v>45450</v>
      </c>
      <c r="I857" s="153">
        <f>_xll.qlInterestRateIndexValueDate(Index1M,$H857)</f>
        <v>45454</v>
      </c>
      <c r="J857" s="158">
        <f>IFERROR(_xll.qlIndexFixing(Index1M,$H857,TRUE,_xll.ohTrigger(RecalcTrigger,Trigger1M)),NA())</f>
        <v>2.37498811278396E-2</v>
      </c>
      <c r="K857" s="44">
        <f>IFERROR(_xll.qlIndexFixing(Index3M,H857,TRUE,_xll.ohTrigger(RecalcTrigger,Trigger3M)),NA())</f>
        <v>2.4910725611080806E-2</v>
      </c>
      <c r="L857" s="44">
        <f>IFERROR(_xll.qlIndexFixing(Index6M,$H857,TRUE,_xll.ohTrigger(RecalcTrigger,Trigger6M)),NA())</f>
        <v>2.6102373951725887E-2</v>
      </c>
      <c r="M857" s="158">
        <f>IFERROR(_xll.qlIndexFixing(ONIndex1M,I857,TRUE,_xll.ohTrigger(RecalcTrigger,Trigger1M)),NA())</f>
        <v>2.3678781172140617E-2</v>
      </c>
      <c r="N857" s="44">
        <f>IFERROR(_xll.qlIndexFixing(ONIndex3M,I857,TRUE,_xll.ohTrigger(RecalcTrigger,Trigger3M)),NA())</f>
        <v>2.4664232237370243E-2</v>
      </c>
      <c r="O857" s="159">
        <f>IFERROR(_xll.qlIndexFixing(ONIndex6M,I857,TRUE,_xll.ohTrigger(RecalcTrigger,Trigger6M)),NA())</f>
        <v>2.5593204764833288E-2</v>
      </c>
    </row>
    <row r="858" spans="2:15" x14ac:dyDescent="0.2">
      <c r="B858" s="39" t="s">
        <v>42</v>
      </c>
      <c r="D858" s="42">
        <f>_xll.qlCalendarAdvance(Calendar,$D857,B858,"f",FALSE)</f>
        <v>45457</v>
      </c>
      <c r="E858" s="153">
        <f>_xll.qlInterestRateIndexValueDate(IndexON,D858)</f>
        <v>45460</v>
      </c>
      <c r="F858" s="168">
        <f>IFERROR(_xll.qlIndexFixing(IndexON,D858,TRUE,_xll.ohTrigger(RecalcTrigger,TriggerON)),NA())</f>
        <v>2.3963937127549073E-2</v>
      </c>
      <c r="H858" s="42">
        <f>_xll.qlCalendarAdvance(Calendar,$H857,B858,"f",FALSE)</f>
        <v>45457</v>
      </c>
      <c r="I858" s="153">
        <f>_xll.qlInterestRateIndexValueDate(Index1M,$H858)</f>
        <v>45461</v>
      </c>
      <c r="J858" s="158">
        <f>IFERROR(_xll.qlIndexFixing(Index1M,$H858,TRUE,_xll.ohTrigger(RecalcTrigger,Trigger1M)),NA())</f>
        <v>2.3777153662520867E-2</v>
      </c>
      <c r="K858" s="44">
        <f>IFERROR(_xll.qlIndexFixing(Index3M,H858,TRUE,_xll.ohTrigger(RecalcTrigger,Trigger3M)),NA())</f>
        <v>2.4938245447904083E-2</v>
      </c>
      <c r="L858" s="44">
        <f>IFERROR(_xll.qlIndexFixing(Index6M,$H858,TRUE,_xll.ohTrigger(RecalcTrigger,Trigger6M)),NA())</f>
        <v>2.6129668900020893E-2</v>
      </c>
      <c r="M858" s="158">
        <f>IFERROR(_xll.qlIndexFixing(ONIndex1M,I858,TRUE,_xll.ohTrigger(RecalcTrigger,Trigger1M)),NA())</f>
        <v>2.3713945146033311E-2</v>
      </c>
      <c r="N858" s="44">
        <f>IFERROR(_xll.qlIndexFixing(ONIndex3M,I858,TRUE,_xll.ohTrigger(RecalcTrigger,Trigger3M)),NA())</f>
        <v>2.4699226285109788E-2</v>
      </c>
      <c r="O858" s="159">
        <f>IFERROR(_xll.qlIndexFixing(ONIndex6M,I858,TRUE,_xll.ohTrigger(RecalcTrigger,Trigger6M)),NA())</f>
        <v>2.5627578432045883E-2</v>
      </c>
    </row>
    <row r="859" spans="2:15" x14ac:dyDescent="0.2">
      <c r="B859" s="39" t="s">
        <v>42</v>
      </c>
      <c r="D859" s="42">
        <f>_xll.qlCalendarAdvance(Calendar,$D858,B859,"f",FALSE)</f>
        <v>45467</v>
      </c>
      <c r="E859" s="153">
        <f>_xll.qlInterestRateIndexValueDate(IndexON,D859)</f>
        <v>45468</v>
      </c>
      <c r="F859" s="168">
        <f>IFERROR(_xll.qlIndexFixing(IndexON,D859,TRUE,_xll.ohTrigger(RecalcTrigger,TriggerON)),NA())</f>
        <v>2.3991006865520248E-2</v>
      </c>
      <c r="H859" s="42">
        <f>_xll.qlCalendarAdvance(Calendar,$H858,B859,"f",FALSE)</f>
        <v>45467</v>
      </c>
      <c r="I859" s="153">
        <f>_xll.qlInterestRateIndexValueDate(Index1M,$H859)</f>
        <v>45469</v>
      </c>
      <c r="J859" s="158">
        <f>IFERROR(_xll.qlIndexFixing(Index1M,$H859,TRUE,_xll.ohTrigger(RecalcTrigger,Trigger1M)),NA())</f>
        <v>2.3808462972963795E-2</v>
      </c>
      <c r="K859" s="44">
        <f>IFERROR(_xll.qlIndexFixing(Index3M,H859,TRUE,_xll.ohTrigger(RecalcTrigger,Trigger3M)),NA())</f>
        <v>2.4969822617088747E-2</v>
      </c>
      <c r="L859" s="44">
        <f>IFERROR(_xll.qlIndexFixing(Index6M,$H859,TRUE,_xll.ohTrigger(RecalcTrigger,Trigger6M)),NA())</f>
        <v>2.6163862400929477E-2</v>
      </c>
      <c r="M859" s="158">
        <f>IFERROR(_xll.qlIndexFixing(ONIndex1M,I859,TRUE,_xll.ohTrigger(RecalcTrigger,Trigger1M)),NA())</f>
        <v>2.3742266294606296E-2</v>
      </c>
      <c r="N859" s="44">
        <f>IFERROR(_xll.qlIndexFixing(ONIndex3M,I859,TRUE,_xll.ohTrigger(RecalcTrigger,Trigger3M)),NA())</f>
        <v>2.4727140808922243E-2</v>
      </c>
      <c r="O859" s="159">
        <f>IFERROR(_xll.qlIndexFixing(ONIndex6M,I859,TRUE,_xll.ohTrigger(RecalcTrigger,Trigger6M)),NA())</f>
        <v>2.5654671351773572E-2</v>
      </c>
    </row>
    <row r="860" spans="2:15" x14ac:dyDescent="0.2">
      <c r="B860" s="39" t="s">
        <v>42</v>
      </c>
      <c r="D860" s="42">
        <f>_xll.qlCalendarAdvance(Calendar,$D859,B860,"f",FALSE)</f>
        <v>45474</v>
      </c>
      <c r="E860" s="153">
        <f>_xll.qlInterestRateIndexValueDate(IndexON,D860)</f>
        <v>45475</v>
      </c>
      <c r="F860" s="168">
        <f>IFERROR(_xll.qlIndexFixing(IndexON,D860,TRUE,_xll.ohTrigger(RecalcTrigger,TriggerON)),NA())</f>
        <v>2.4014558559315446E-2</v>
      </c>
      <c r="H860" s="42">
        <f>_xll.qlCalendarAdvance(Calendar,$H859,B860,"f",FALSE)</f>
        <v>45474</v>
      </c>
      <c r="I860" s="153">
        <f>_xll.qlInterestRateIndexValueDate(Index1M,$H860)</f>
        <v>45476</v>
      </c>
      <c r="J860" s="158">
        <f>IFERROR(_xll.qlIndexFixing(Index1M,$H860,TRUE,_xll.ohTrigger(RecalcTrigger,Trigger1M)),NA())</f>
        <v>2.3844279092010853E-2</v>
      </c>
      <c r="K860" s="44">
        <f>IFERROR(_xll.qlIndexFixing(Index3M,H860,TRUE,_xll.ohTrigger(RecalcTrigger,Trigger3M)),NA())</f>
        <v>2.4997562828766043E-2</v>
      </c>
      <c r="L860" s="44">
        <f>IFERROR(_xll.qlIndexFixing(Index6M,$H860,TRUE,_xll.ohTrigger(RecalcTrigger,Trigger6M)),NA())</f>
        <v>2.6191288805796235E-2</v>
      </c>
      <c r="M860" s="158">
        <f>IFERROR(_xll.qlIndexFixing(ONIndex1M,I860,TRUE,_xll.ohTrigger(RecalcTrigger,Trigger1M)),NA())</f>
        <v>2.376954763573913E-2</v>
      </c>
      <c r="N860" s="44">
        <f>IFERROR(_xll.qlIndexFixing(ONIndex3M,I860,TRUE,_xll.ohTrigger(RecalcTrigger,Trigger3M)),NA())</f>
        <v>2.4754091316800952E-2</v>
      </c>
      <c r="O860" s="159">
        <f>IFERROR(_xll.qlIndexFixing(ONIndex6M,I860,TRUE,_xll.ohTrigger(RecalcTrigger,Trigger6M)),NA())</f>
        <v>2.5680883110377195E-2</v>
      </c>
    </row>
    <row r="861" spans="2:15" x14ac:dyDescent="0.2">
      <c r="B861" s="39" t="s">
        <v>42</v>
      </c>
      <c r="D861" s="42">
        <f>_xll.qlCalendarAdvance(Calendar,$D860,B861,"f",FALSE)</f>
        <v>45481</v>
      </c>
      <c r="E861" s="153">
        <f>_xll.qlInterestRateIndexValueDate(IndexON,D861)</f>
        <v>45482</v>
      </c>
      <c r="F861" s="168">
        <f>IFERROR(_xll.qlIndexFixing(IndexON,D861,TRUE,_xll.ohTrigger(RecalcTrigger,TriggerON)),NA())</f>
        <v>2.403798488107789E-2</v>
      </c>
      <c r="H861" s="42">
        <f>_xll.qlCalendarAdvance(Calendar,$H860,B861,"f",FALSE)</f>
        <v>45481</v>
      </c>
      <c r="I861" s="153">
        <f>_xll.qlInterestRateIndexValueDate(Index1M,$H861)</f>
        <v>45483</v>
      </c>
      <c r="J861" s="158">
        <f>IFERROR(_xll.qlIndexFixing(Index1M,$H861,TRUE,_xll.ohTrigger(RecalcTrigger,Trigger1M)),NA())</f>
        <v>2.3871942874020231E-2</v>
      </c>
      <c r="K861" s="44">
        <f>IFERROR(_xll.qlIndexFixing(Index3M,H861,TRUE,_xll.ohTrigger(RecalcTrigger,Trigger3M)),NA())</f>
        <v>2.5025405885448024E-2</v>
      </c>
      <c r="L861" s="44">
        <f>IFERROR(_xll.qlIndexFixing(Index6M,$H861,TRUE,_xll.ohTrigger(RecalcTrigger,Trigger6M)),NA())</f>
        <v>2.6218766667407509E-2</v>
      </c>
      <c r="M861" s="158">
        <f>IFERROR(_xll.qlIndexFixing(ONIndex1M,I861,TRUE,_xll.ohTrigger(RecalcTrigger,Trigger1M)),NA())</f>
        <v>2.379694362100615E-2</v>
      </c>
      <c r="N861" s="44">
        <f>IFERROR(_xll.qlIndexFixing(ONIndex3M,I861,TRUE,_xll.ohTrigger(RecalcTrigger,Trigger3M)),NA())</f>
        <v>2.4781143849041953E-2</v>
      </c>
      <c r="O861" s="159">
        <f>IFERROR(_xll.qlIndexFixing(ONIndex6M,I861,TRUE,_xll.ohTrigger(RecalcTrigger,Trigger6M)),NA())</f>
        <v>2.5707165707915536E-2</v>
      </c>
    </row>
    <row r="862" spans="2:15" x14ac:dyDescent="0.2">
      <c r="B862" s="39" t="s">
        <v>42</v>
      </c>
      <c r="D862" s="42">
        <f>_xll.qlCalendarAdvance(Calendar,$D861,B862,"f",FALSE)</f>
        <v>45488</v>
      </c>
      <c r="E862" s="153">
        <f>_xll.qlInterestRateIndexValueDate(IndexON,D862)</f>
        <v>45489</v>
      </c>
      <c r="F862" s="168">
        <f>IFERROR(_xll.qlIndexFixing(IndexON,D862,TRUE,_xll.ohTrigger(RecalcTrigger,TriggerON)),NA())</f>
        <v>2.4061285830807577E-2</v>
      </c>
      <c r="H862" s="42">
        <f>_xll.qlCalendarAdvance(Calendar,$H861,B862,"f",FALSE)</f>
        <v>45488</v>
      </c>
      <c r="I862" s="153">
        <f>_xll.qlInterestRateIndexValueDate(Index1M,$H862)</f>
        <v>45490</v>
      </c>
      <c r="J862" s="158">
        <f>IFERROR(_xll.qlIndexFixing(Index1M,$H862,TRUE,_xll.ohTrigger(RecalcTrigger,Trigger1M)),NA())</f>
        <v>2.3899721592361575E-2</v>
      </c>
      <c r="K862" s="44">
        <f>IFERROR(_xll.qlIndexFixing(Index3M,H862,TRUE,_xll.ohTrigger(RecalcTrigger,Trigger3M)),NA())</f>
        <v>2.5053351789312079E-2</v>
      </c>
      <c r="L862" s="44">
        <f>IFERROR(_xll.qlIndexFixing(Index6M,$H862,TRUE,_xll.ohTrigger(RecalcTrigger,Trigger6M)),NA())</f>
        <v>2.6246291461953716E-2</v>
      </c>
      <c r="M862" s="158">
        <f>IFERROR(_xll.qlIndexFixing(ONIndex1M,I862,TRUE,_xll.ohTrigger(RecalcTrigger,Trigger1M)),NA())</f>
        <v>2.3824454250567229E-2</v>
      </c>
      <c r="N862" s="44">
        <f>IFERROR(_xll.qlIndexFixing(ONIndex3M,I862,TRUE,_xll.ohTrigger(RecalcTrigger,Trigger3M)),NA())</f>
        <v>2.4808298405751827E-2</v>
      </c>
      <c r="O862" s="159">
        <f>IFERROR(_xll.qlIndexFixing(ONIndex6M,I862,TRUE,_xll.ohTrigger(RecalcTrigger,Trigger6M)),NA())</f>
        <v>2.5733519144468531E-2</v>
      </c>
    </row>
    <row r="863" spans="2:15" x14ac:dyDescent="0.2">
      <c r="B863" s="39" t="s">
        <v>42</v>
      </c>
      <c r="D863" s="42">
        <f>_xll.qlCalendarAdvance(Calendar,$D862,B863,"f",FALSE)</f>
        <v>45495</v>
      </c>
      <c r="E863" s="153">
        <f>_xll.qlInterestRateIndexValueDate(IndexON,D863)</f>
        <v>45496</v>
      </c>
      <c r="F863" s="168">
        <f>IFERROR(_xll.qlIndexFixing(IndexON,D863,TRUE,_xll.ohTrigger(RecalcTrigger,TriggerON)),NA())</f>
        <v>2.4084461408584446E-2</v>
      </c>
      <c r="H863" s="42">
        <f>_xll.qlCalendarAdvance(Calendar,$H862,B863,"f",FALSE)</f>
        <v>45495</v>
      </c>
      <c r="I863" s="153">
        <f>_xll.qlInterestRateIndexValueDate(Index1M,$H863)</f>
        <v>45497</v>
      </c>
      <c r="J863" s="158">
        <f>IFERROR(_xll.qlIndexFixing(Index1M,$H863,TRUE,_xll.ohTrigger(RecalcTrigger,Trigger1M)),NA())</f>
        <v>2.3927615247909338E-2</v>
      </c>
      <c r="K863" s="44">
        <f>IFERROR(_xll.qlIndexFixing(Index3M,H863,TRUE,_xll.ohTrigger(RecalcTrigger,Trigger3M)),NA())</f>
        <v>2.5081400542546897E-2</v>
      </c>
      <c r="L863" s="44">
        <f>IFERROR(_xll.qlIndexFixing(Index6M,$H863,TRUE,_xll.ohTrigger(RecalcTrigger,Trigger6M)),NA())</f>
        <v>2.6273858665377198E-2</v>
      </c>
      <c r="M863" s="158">
        <f>IFERROR(_xll.qlIndexFixing(ONIndex1M,I863,TRUE,_xll.ohTrigger(RecalcTrigger,Trigger1M)),NA())</f>
        <v>2.3852079524422365E-2</v>
      </c>
      <c r="N863" s="44">
        <f>IFERROR(_xll.qlIndexFixing(ONIndex3M,I863,TRUE,_xll.ohTrigger(RecalcTrigger,Trigger3M)),NA())</f>
        <v>2.4835554987010511E-2</v>
      </c>
      <c r="O863" s="159">
        <f>IFERROR(_xll.qlIndexFixing(ONIndex6M,I863,TRUE,_xll.ohTrigger(RecalcTrigger,Trigger6M)),NA())</f>
        <v>2.5759943420062825E-2</v>
      </c>
    </row>
    <row r="864" spans="2:15" x14ac:dyDescent="0.2">
      <c r="B864" s="39" t="s">
        <v>42</v>
      </c>
      <c r="D864" s="42">
        <f>_xll.qlCalendarAdvance(Calendar,$D863,B864,"f",FALSE)</f>
        <v>45502</v>
      </c>
      <c r="E864" s="153">
        <f>_xll.qlInterestRateIndexValueDate(IndexON,D864)</f>
        <v>45503</v>
      </c>
      <c r="F864" s="168">
        <f>IFERROR(_xll.qlIndexFixing(IndexON,D864,TRUE,_xll.ohTrigger(RecalcTrigger,TriggerON)),NA())</f>
        <v>2.4107511614248622E-2</v>
      </c>
      <c r="H864" s="42">
        <f>_xll.qlCalendarAdvance(Calendar,$H863,B864,"f",FALSE)</f>
        <v>45502</v>
      </c>
      <c r="I864" s="153">
        <f>_xll.qlInterestRateIndexValueDate(Index1M,$H864)</f>
        <v>45504</v>
      </c>
      <c r="J864" s="158">
        <f>IFERROR(_xll.qlIndexFixing(Index1M,$H864,TRUE,_xll.ohTrigger(RecalcTrigger,Trigger1M)),NA())</f>
        <v>2.3947205839735197E-2</v>
      </c>
      <c r="K864" s="44">
        <f>IFERROR(_xll.qlIndexFixing(Index3M,H864,TRUE,_xll.ohTrigger(RecalcTrigger,Trigger3M)),NA())</f>
        <v>2.5109552147346368E-2</v>
      </c>
      <c r="L864" s="44">
        <f>IFERROR(_xll.qlIndexFixing(Index6M,$H864,TRUE,_xll.ohTrigger(RecalcTrigger,Trigger6M)),NA())</f>
        <v>2.6301463753371383E-2</v>
      </c>
      <c r="M864" s="158">
        <f>IFERROR(_xll.qlIndexFixing(ONIndex1M,I864,TRUE,_xll.ohTrigger(RecalcTrigger,Trigger1M)),NA())</f>
        <v>2.3879819442678141E-2</v>
      </c>
      <c r="N864" s="44">
        <f>IFERROR(_xll.qlIndexFixing(ONIndex3M,I864,TRUE,_xll.ohTrigger(RecalcTrigger,Trigger3M)),NA())</f>
        <v>2.4862913592897939E-2</v>
      </c>
      <c r="O864" s="159">
        <f>IFERROR(_xll.qlIndexFixing(ONIndex6M,I864,TRUE,_xll.ohTrigger(RecalcTrigger,Trigger6M)),NA())</f>
        <v>2.5786438534778355E-2</v>
      </c>
    </row>
    <row r="865" spans="2:15" x14ac:dyDescent="0.2">
      <c r="B865" s="39" t="s">
        <v>42</v>
      </c>
      <c r="D865" s="42">
        <f>_xll.qlCalendarAdvance(Calendar,$D864,B865,"f",FALSE)</f>
        <v>45509</v>
      </c>
      <c r="E865" s="153">
        <f>_xll.qlInterestRateIndexValueDate(IndexON,D865)</f>
        <v>45510</v>
      </c>
      <c r="F865" s="168">
        <f>IFERROR(_xll.qlIndexFixing(IndexON,D865,TRUE,_xll.ohTrigger(RecalcTrigger,TriggerON)),NA())</f>
        <v>2.4130436447880044E-2</v>
      </c>
      <c r="H865" s="42">
        <f>_xll.qlCalendarAdvance(Calendar,$H864,B865,"f",FALSE)</f>
        <v>45509</v>
      </c>
      <c r="I865" s="153">
        <f>_xll.qlInterestRateIndexValueDate(Index1M,$H865)</f>
        <v>45511</v>
      </c>
      <c r="J865" s="158">
        <f>IFERROR(_xll.qlIndexFixing(Index1M,$H865,TRUE,_xll.ohTrigger(RecalcTrigger,Trigger1M)),NA())</f>
        <v>2.3983747374153423E-2</v>
      </c>
      <c r="K865" s="44">
        <f>IFERROR(_xll.qlIndexFixing(Index3M,H865,TRUE,_xll.ohTrigger(RecalcTrigger,Trigger3M)),NA())</f>
        <v>2.5137806605913082E-2</v>
      </c>
      <c r="L865" s="44">
        <f>IFERROR(_xll.qlIndexFixing(Index6M,$H865,TRUE,_xll.ohTrigger(RecalcTrigger,Trigger6M)),NA())</f>
        <v>2.6329102201380315E-2</v>
      </c>
      <c r="M865" s="158">
        <f>IFERROR(_xll.qlIndexFixing(ONIndex1M,I865,TRUE,_xll.ohTrigger(RecalcTrigger,Trigger1M)),NA())</f>
        <v>2.3907674005414492E-2</v>
      </c>
      <c r="N865" s="44">
        <f>IFERROR(_xll.qlIndexFixing(ONIndex3M,I865,TRUE,_xll.ohTrigger(RecalcTrigger,Trigger3M)),NA())</f>
        <v>2.4890374223440759E-2</v>
      </c>
      <c r="O865" s="159">
        <f>IFERROR(_xll.qlIndexFixing(ONIndex6M,I865,TRUE,_xll.ohTrigger(RecalcTrigger,Trigger6M)),NA())</f>
        <v>2.5813004488641766E-2</v>
      </c>
    </row>
    <row r="866" spans="2:15" x14ac:dyDescent="0.2">
      <c r="B866" s="39" t="s">
        <v>42</v>
      </c>
      <c r="D866" s="42">
        <f>_xll.qlCalendarAdvance(Calendar,$D865,B866,"f",FALSE)</f>
        <v>45516</v>
      </c>
      <c r="E866" s="153">
        <f>_xll.qlInterestRateIndexValueDate(IndexON,D866)</f>
        <v>45517</v>
      </c>
      <c r="F866" s="168">
        <f>IFERROR(_xll.qlIndexFixing(IndexON,D866,TRUE,_xll.ohTrigger(RecalcTrigger,TriggerON)),NA())</f>
        <v>2.4153235909398774E-2</v>
      </c>
      <c r="H866" s="42">
        <f>_xll.qlCalendarAdvance(Calendar,$H865,B866,"f",FALSE)</f>
        <v>45516</v>
      </c>
      <c r="I866" s="153">
        <f>_xll.qlInterestRateIndexValueDate(Index1M,$H866)</f>
        <v>45518</v>
      </c>
      <c r="J866" s="158">
        <f>IFERROR(_xll.qlIndexFixing(Index1M,$H866,TRUE,_xll.ohTrigger(RecalcTrigger,Trigger1M)),NA())</f>
        <v>2.4011985846618022E-2</v>
      </c>
      <c r="K866" s="44">
        <f>IFERROR(_xll.qlIndexFixing(Index3M,H866,TRUE,_xll.ohTrigger(RecalcTrigger,Trigger3M)),NA())</f>
        <v>2.5166163920457445E-2</v>
      </c>
      <c r="L866" s="44">
        <f>IFERROR(_xll.qlIndexFixing(Index6M,$H866,TRUE,_xll.ohTrigger(RecalcTrigger,Trigger6M)),NA())</f>
        <v>2.6356769484597819E-2</v>
      </c>
      <c r="M866" s="158">
        <f>IFERROR(_xll.qlIndexFixing(ONIndex1M,I866,TRUE,_xll.ohTrigger(RecalcTrigger,Trigger1M)),NA())</f>
        <v>2.3935643212711355E-2</v>
      </c>
      <c r="N866" s="44">
        <f>IFERROR(_xll.qlIndexFixing(ONIndex3M,I866,TRUE,_xll.ohTrigger(RecalcTrigger,Trigger3M)),NA())</f>
        <v>2.4917936878718905E-2</v>
      </c>
      <c r="O866" s="159">
        <f>IFERROR(_xll.qlIndexFixing(ONIndex6M,I866,TRUE,_xll.ohTrigger(RecalcTrigger,Trigger6M)),NA())</f>
        <v>2.5839641281679704E-2</v>
      </c>
    </row>
    <row r="867" spans="2:15" x14ac:dyDescent="0.2">
      <c r="B867" s="39" t="s">
        <v>42</v>
      </c>
      <c r="D867" s="42">
        <f>_xll.qlCalendarAdvance(Calendar,$D866,B867,"f",FALSE)</f>
        <v>45523</v>
      </c>
      <c r="E867" s="153">
        <f>_xll.qlInterestRateIndexValueDate(IndexON,D867)</f>
        <v>45524</v>
      </c>
      <c r="F867" s="168">
        <f>IFERROR(_xll.qlIndexFixing(IndexON,D867,TRUE,_xll.ohTrigger(RecalcTrigger,TriggerON)),NA())</f>
        <v>2.4175909998724876E-2</v>
      </c>
      <c r="H867" s="42">
        <f>_xll.qlCalendarAdvance(Calendar,$H866,B867,"f",FALSE)</f>
        <v>45523</v>
      </c>
      <c r="I867" s="153">
        <f>_xll.qlInterestRateIndexValueDate(Index1M,$H867)</f>
        <v>45525</v>
      </c>
      <c r="J867" s="158">
        <f>IFERROR(_xll.qlIndexFixing(Index1M,$H867,TRUE,_xll.ohTrigger(RecalcTrigger,Trigger1M)),NA())</f>
        <v>2.4040339259828031E-2</v>
      </c>
      <c r="K867" s="44">
        <f>IFERROR(_xll.qlIndexFixing(Index3M,H867,TRUE,_xll.ohTrigger(RecalcTrigger,Trigger3M)),NA())</f>
        <v>2.5194624093200287E-2</v>
      </c>
      <c r="L867" s="44">
        <f>IFERROR(_xll.qlIndexFixing(Index6M,$H867,TRUE,_xll.ohTrigger(RecalcTrigger,Trigger6M)),NA())</f>
        <v>2.6384461077965299E-2</v>
      </c>
      <c r="M867" s="158">
        <f>IFERROR(_xll.qlIndexFixing(ONIndex1M,I867,TRUE,_xll.ohTrigger(RecalcTrigger,Trigger1M)),NA())</f>
        <v>2.3963727064675311E-2</v>
      </c>
      <c r="N867" s="44">
        <f>IFERROR(_xll.qlIndexFixing(ONIndex3M,I867,TRUE,_xll.ohTrigger(RecalcTrigger,Trigger3M)),NA())</f>
        <v>2.4945601558865604E-2</v>
      </c>
      <c r="O867" s="159">
        <f>IFERROR(_xll.qlIndexFixing(ONIndex6M,I867,TRUE,_xll.ohTrigger(RecalcTrigger,Trigger6M)),NA())</f>
        <v>2.5866348913972104E-2</v>
      </c>
    </row>
    <row r="868" spans="2:15" x14ac:dyDescent="0.2">
      <c r="B868" s="39" t="s">
        <v>42</v>
      </c>
      <c r="D868" s="42">
        <f>_xll.qlCalendarAdvance(Calendar,$D867,B868,"f",FALSE)</f>
        <v>45530</v>
      </c>
      <c r="E868" s="153">
        <f>_xll.qlInterestRateIndexValueDate(IndexON,D868)</f>
        <v>45531</v>
      </c>
      <c r="F868" s="168">
        <f>IFERROR(_xll.qlIndexFixing(IndexON,D868,TRUE,_xll.ohTrigger(RecalcTrigger,TriggerON)),NA())</f>
        <v>2.4198458716018223E-2</v>
      </c>
      <c r="H868" s="42">
        <f>_xll.qlCalendarAdvance(Calendar,$H867,B868,"f",FALSE)</f>
        <v>45530</v>
      </c>
      <c r="I868" s="153">
        <f>_xll.qlInterestRateIndexValueDate(Index1M,$H868)</f>
        <v>45532</v>
      </c>
      <c r="J868" s="158">
        <f>IFERROR(_xll.qlIndexFixing(Index1M,$H868,TRUE,_xll.ohTrigger(RecalcTrigger,Trigger1M)),NA())</f>
        <v>2.4068807614679697E-2</v>
      </c>
      <c r="K868" s="44">
        <f>IFERROR(_xll.qlIndexFixing(Index3M,H868,TRUE,_xll.ohTrigger(RecalcTrigger,Trigger3M)),NA())</f>
        <v>2.5223187126367654E-2</v>
      </c>
      <c r="L868" s="44">
        <f>IFERROR(_xll.qlIndexFixing(Index6M,$H868,TRUE,_xll.ohTrigger(RecalcTrigger,Trigger6M)),NA())</f>
        <v>2.641217245617394E-2</v>
      </c>
      <c r="M868" s="158">
        <f>IFERROR(_xll.qlIndexFixing(ONIndex1M,I868,TRUE,_xll.ohTrigger(RecalcTrigger,Trigger1M)),NA())</f>
        <v>2.3991925561333005E-2</v>
      </c>
      <c r="N868" s="44">
        <f>IFERROR(_xll.qlIndexFixing(ONIndex3M,I868,TRUE,_xll.ohTrigger(RecalcTrigger,Trigger3M)),NA())</f>
        <v>2.4973368263854212E-2</v>
      </c>
      <c r="O868" s="159">
        <f>IFERROR(_xll.qlIndexFixing(ONIndex6M,I868,TRUE,_xll.ohTrigger(RecalcTrigger,Trigger6M)),NA())</f>
        <v>2.5893127385518966E-2</v>
      </c>
    </row>
    <row r="869" spans="2:15" x14ac:dyDescent="0.2">
      <c r="B869" s="39" t="s">
        <v>42</v>
      </c>
      <c r="D869" s="42">
        <f>_xll.qlCalendarAdvance(Calendar,$D868,B869,"f",FALSE)</f>
        <v>45537</v>
      </c>
      <c r="E869" s="153">
        <f>_xll.qlInterestRateIndexValueDate(IndexON,D869)</f>
        <v>45538</v>
      </c>
      <c r="F869" s="168">
        <f>IFERROR(_xll.qlIndexFixing(IndexON,D869,TRUE,_xll.ohTrigger(RecalcTrigger,TriggerON)),NA())</f>
        <v>2.4220882061039006E-2</v>
      </c>
      <c r="H869" s="42">
        <f>_xll.qlCalendarAdvance(Calendar,$H868,B869,"f",FALSE)</f>
        <v>45537</v>
      </c>
      <c r="I869" s="153">
        <f>_xll.qlInterestRateIndexValueDate(Index1M,$H869)</f>
        <v>45539</v>
      </c>
      <c r="J869" s="158">
        <f>IFERROR(_xll.qlIndexFixing(Index1M,$H869,TRUE,_xll.ohTrigger(RecalcTrigger,Trigger1M)),NA())</f>
        <v>2.4088821439957719E-2</v>
      </c>
      <c r="K869" s="44">
        <f>IFERROR(_xll.qlIndexFixing(Index3M,H869,TRUE,_xll.ohTrigger(RecalcTrigger,Trigger3M)),NA())</f>
        <v>2.5248902456920779E-2</v>
      </c>
      <c r="L869" s="44">
        <f>IFERROR(_xll.qlIndexFixing(Index6M,$H869,TRUE,_xll.ohTrigger(RecalcTrigger,Trigger6M)),NA())</f>
        <v>2.6431048302689789E-2</v>
      </c>
      <c r="M869" s="158">
        <f>IFERROR(_xll.qlIndexFixing(ONIndex1M,I869,TRUE,_xll.ohTrigger(RecalcTrigger,Trigger1M)),NA())</f>
        <v>2.4020238702817664E-2</v>
      </c>
      <c r="N869" s="44">
        <f>IFERROR(_xll.qlIndexFixing(ONIndex3M,I869,TRUE,_xll.ohTrigger(RecalcTrigger,Trigger3M)),NA())</f>
        <v>2.5001236993817955E-2</v>
      </c>
      <c r="O869" s="159">
        <f>IFERROR(_xll.qlIndexFixing(ONIndex6M,I869,TRUE,_xll.ohTrigger(RecalcTrigger,Trigger6M)),NA())</f>
        <v>2.5919976696426872E-2</v>
      </c>
    </row>
    <row r="870" spans="2:15" x14ac:dyDescent="0.2">
      <c r="B870" s="39" t="s">
        <v>42</v>
      </c>
      <c r="D870" s="42">
        <f>_xll.qlCalendarAdvance(Calendar,$D869,B870,"f",FALSE)</f>
        <v>45544</v>
      </c>
      <c r="E870" s="153">
        <f>_xll.qlInterestRateIndexValueDate(IndexON,D870)</f>
        <v>45545</v>
      </c>
      <c r="F870" s="168">
        <f>IFERROR(_xll.qlIndexFixing(IndexON,D870,TRUE,_xll.ohTrigger(RecalcTrigger,TriggerON)),NA())</f>
        <v>2.4243180033947098E-2</v>
      </c>
      <c r="H870" s="42">
        <f>_xll.qlCalendarAdvance(Calendar,$H869,B870,"f",FALSE)</f>
        <v>45544</v>
      </c>
      <c r="I870" s="153">
        <f>_xll.qlInterestRateIndexValueDate(Index1M,$H870)</f>
        <v>45546</v>
      </c>
      <c r="J870" s="158">
        <f>IFERROR(_xll.qlIndexFixing(Index1M,$H870,TRUE,_xll.ohTrigger(RecalcTrigger,Trigger1M)),NA())</f>
        <v>2.4117489296910044E-2</v>
      </c>
      <c r="K870" s="44">
        <f>IFERROR(_xll.qlIndexFixing(Index3M,H870,TRUE,_xll.ohTrigger(RecalcTrigger,Trigger3M)),NA())</f>
        <v>2.5277657698950035E-2</v>
      </c>
      <c r="L870" s="44">
        <f>IFERROR(_xll.qlIndexFixing(Index6M,$H870,TRUE,_xll.ohTrigger(RecalcTrigger,Trigger6M)),NA())</f>
        <v>2.6458784033543462E-2</v>
      </c>
      <c r="M870" s="158">
        <f>IFERROR(_xll.qlIndexFixing(ONIndex1M,I870,TRUE,_xll.ohTrigger(RecalcTrigger,Trigger1M)),NA())</f>
        <v>2.4048666489155934E-2</v>
      </c>
      <c r="N870" s="44">
        <f>IFERROR(_xll.qlIndexFixing(ONIndex3M,I870,TRUE,_xll.ohTrigger(RecalcTrigger,Trigger3M)),NA())</f>
        <v>2.5029207748810123E-2</v>
      </c>
      <c r="O870" s="159">
        <f>IFERROR(_xll.qlIndexFixing(ONIndex6M,I870,TRUE,_xll.ohTrigger(RecalcTrigger,Trigger6M)),NA())</f>
        <v>2.5946896846749112E-2</v>
      </c>
    </row>
    <row r="871" spans="2:15" x14ac:dyDescent="0.2">
      <c r="B871" s="39" t="s">
        <v>42</v>
      </c>
      <c r="D871" s="42">
        <f>_xll.qlCalendarAdvance(Calendar,$D870,B871,"f",FALSE)</f>
        <v>45551</v>
      </c>
      <c r="E871" s="153">
        <f>_xll.qlInterestRateIndexValueDate(IndexON,D871)</f>
        <v>45552</v>
      </c>
      <c r="F871" s="168">
        <f>IFERROR(_xll.qlIndexFixing(IndexON,D871,TRUE,_xll.ohTrigger(RecalcTrigger,TriggerON)),NA())</f>
        <v>2.4265352634582626E-2</v>
      </c>
      <c r="H871" s="42">
        <f>_xll.qlCalendarAdvance(Calendar,$H870,B871,"f",FALSE)</f>
        <v>45551</v>
      </c>
      <c r="I871" s="153">
        <f>_xll.qlInterestRateIndexValueDate(Index1M,$H871)</f>
        <v>45553</v>
      </c>
      <c r="J871" s="158">
        <f>IFERROR(_xll.qlIndexFixing(Index1M,$H871,TRUE,_xll.ohTrigger(RecalcTrigger,Trigger1M)),NA())</f>
        <v>2.4146272068071184E-2</v>
      </c>
      <c r="K871" s="44">
        <f>IFERROR(_xll.qlIndexFixing(Index3M,H871,TRUE,_xll.ohTrigger(RecalcTrigger,Trigger3M)),NA())</f>
        <v>2.5306500534646118E-2</v>
      </c>
      <c r="L871" s="44">
        <f>IFERROR(_xll.qlIndexFixing(Index6M,$H871,TRUE,_xll.ohTrigger(RecalcTrigger,Trigger6M)),NA())</f>
        <v>2.6486526842882999E-2</v>
      </c>
      <c r="M871" s="158">
        <f>IFERROR(_xll.qlIndexFixing(ONIndex1M,I871,TRUE,_xll.ohTrigger(RecalcTrigger,Trigger1M)),NA())</f>
        <v>2.4077208920481041E-2</v>
      </c>
      <c r="N871" s="44">
        <f>IFERROR(_xll.qlIndexFixing(ONIndex3M,I871,TRUE,_xll.ohTrigger(RecalcTrigger,Trigger3M)),NA())</f>
        <v>2.5057280528910653E-2</v>
      </c>
      <c r="O871" s="159">
        <f>IFERROR(_xll.qlIndexFixing(ONIndex6M,I871,TRUE,_xll.ohTrigger(RecalcTrigger,Trigger6M)),NA())</f>
        <v>2.5973887836432397E-2</v>
      </c>
    </row>
    <row r="872" spans="2:15" x14ac:dyDescent="0.2">
      <c r="B872" s="39" t="s">
        <v>42</v>
      </c>
      <c r="D872" s="42">
        <f>_xll.qlCalendarAdvance(Calendar,$D871,B872,"f",FALSE)</f>
        <v>45558</v>
      </c>
      <c r="E872" s="153">
        <f>_xll.qlInterestRateIndexValueDate(IndexON,D872)</f>
        <v>45559</v>
      </c>
      <c r="F872" s="168">
        <f>IFERROR(_xll.qlIndexFixing(IndexON,D872,TRUE,_xll.ohTrigger(RecalcTrigger,TriggerON)),NA())</f>
        <v>2.4287399863105463E-2</v>
      </c>
      <c r="H872" s="42">
        <f>_xll.qlCalendarAdvance(Calendar,$H871,B872,"f",FALSE)</f>
        <v>45558</v>
      </c>
      <c r="I872" s="153">
        <f>_xll.qlInterestRateIndexValueDate(Index1M,$H872)</f>
        <v>45560</v>
      </c>
      <c r="J872" s="158">
        <f>IFERROR(_xll.qlIndexFixing(Index1M,$H872,TRUE,_xll.ohTrigger(RecalcTrigger,Trigger1M)),NA())</f>
        <v>2.417516975426981E-2</v>
      </c>
      <c r="K872" s="44">
        <f>IFERROR(_xll.qlIndexFixing(Index3M,H872,TRUE,_xll.ohTrigger(RecalcTrigger,Trigger3M)),NA())</f>
        <v>2.5341359359664691E-2</v>
      </c>
      <c r="L872" s="44">
        <f>IFERROR(_xll.qlIndexFixing(Index6M,$H872,TRUE,_xll.ohTrigger(RecalcTrigger,Trigger6M)),NA())</f>
        <v>2.6514272130416985E-2</v>
      </c>
      <c r="M872" s="158">
        <f>IFERROR(_xll.qlIndexFixing(ONIndex1M,I872,TRUE,_xll.ohTrigger(RecalcTrigger,Trigger1M)),NA())</f>
        <v>2.4105865996819631E-2</v>
      </c>
      <c r="N872" s="44">
        <f>IFERROR(_xll.qlIndexFixing(ONIndex3M,I872,TRUE,_xll.ohTrigger(RecalcTrigger,Trigger3M)),NA())</f>
        <v>2.508545533419948E-2</v>
      </c>
      <c r="O872" s="159">
        <f>IFERROR(_xll.qlIndexFixing(ONIndex6M,I872,TRUE,_xll.ohTrigger(RecalcTrigger,Trigger6M)),NA())</f>
        <v>2.6000949665636597E-2</v>
      </c>
    </row>
    <row r="873" spans="2:15" x14ac:dyDescent="0.2">
      <c r="B873" s="39" t="s">
        <v>42</v>
      </c>
      <c r="D873" s="42">
        <f>_xll.qlCalendarAdvance(Calendar,$D872,B873,"f",FALSE)</f>
        <v>45565</v>
      </c>
      <c r="E873" s="153">
        <f>_xll.qlInterestRateIndexValueDate(IndexON,D873)</f>
        <v>45566</v>
      </c>
      <c r="F873" s="168">
        <f>IFERROR(_xll.qlIndexFixing(IndexON,D873,TRUE,_xll.ohTrigger(RecalcTrigger,TriggerON)),NA())</f>
        <v>2.43093217192758E-2</v>
      </c>
      <c r="H873" s="42">
        <f>_xll.qlCalendarAdvance(Calendar,$H872,B873,"f",FALSE)</f>
        <v>45565</v>
      </c>
      <c r="I873" s="153">
        <f>_xll.qlInterestRateIndexValueDate(Index1M,$H873)</f>
        <v>45567</v>
      </c>
      <c r="J873" s="158">
        <f>IFERROR(_xll.qlIndexFixing(Index1M,$H873,TRUE,_xll.ohTrigger(RecalcTrigger,Trigger1M)),NA())</f>
        <v>2.4212873545091638E-2</v>
      </c>
      <c r="K873" s="44">
        <f>IFERROR(_xll.qlIndexFixing(Index3M,H873,TRUE,_xll.ohTrigger(RecalcTrigger,Trigger3M)),NA())</f>
        <v>2.5367375277493436E-2</v>
      </c>
      <c r="L873" s="44">
        <f>IFERROR(_xll.qlIndexFixing(Index6M,$H873,TRUE,_xll.ohTrigger(RecalcTrigger,Trigger6M)),NA())</f>
        <v>2.654496605417038E-2</v>
      </c>
      <c r="M873" s="158">
        <f>IFERROR(_xll.qlIndexFixing(ONIndex1M,I873,TRUE,_xll.ohTrigger(RecalcTrigger,Trigger1M)),NA())</f>
        <v>2.413463771830493E-2</v>
      </c>
      <c r="N873" s="44">
        <f>IFERROR(_xll.qlIndexFixing(ONIndex3M,I873,TRUE,_xll.ohTrigger(RecalcTrigger,Trigger3M)),NA())</f>
        <v>2.5113732164703251E-2</v>
      </c>
      <c r="O873" s="159">
        <f>IFERROR(_xll.qlIndexFixing(ONIndex6M,I873,TRUE,_xll.ohTrigger(RecalcTrigger,Trigger6M)),NA())</f>
        <v>2.6028082334335068E-2</v>
      </c>
    </row>
    <row r="874" spans="2:15" x14ac:dyDescent="0.2">
      <c r="B874" s="39" t="s">
        <v>42</v>
      </c>
      <c r="D874" s="42">
        <f>_xll.qlCalendarAdvance(Calendar,$D873,B874,"f",FALSE)</f>
        <v>45572</v>
      </c>
      <c r="E874" s="153">
        <f>_xll.qlInterestRateIndexValueDate(IndexON,D874)</f>
        <v>45573</v>
      </c>
      <c r="F874" s="168">
        <f>IFERROR(_xll.qlIndexFixing(IndexON,D874,TRUE,_xll.ohTrigger(RecalcTrigger,TriggerON)),NA())</f>
        <v>2.4331118203173574E-2</v>
      </c>
      <c r="H874" s="42">
        <f>_xll.qlCalendarAdvance(Calendar,$H873,B874,"f",FALSE)</f>
        <v>45572</v>
      </c>
      <c r="I874" s="153">
        <f>_xll.qlInterestRateIndexValueDate(Index1M,$H874)</f>
        <v>45574</v>
      </c>
      <c r="J874" s="158">
        <f>IFERROR(_xll.qlIndexFixing(Index1M,$H874,TRUE,_xll.ohTrigger(RecalcTrigger,Trigger1M)),NA())</f>
        <v>2.424203156876233E-2</v>
      </c>
      <c r="K874" s="44">
        <f>IFERROR(_xll.qlIndexFixing(Index3M,H874,TRUE,_xll.ohTrigger(RecalcTrigger,Trigger3M)),NA())</f>
        <v>2.5396412395707675E-2</v>
      </c>
      <c r="L874" s="44">
        <f>IFERROR(_xll.qlIndexFixing(Index6M,$H874,TRUE,_xll.ohTrigger(RecalcTrigger,Trigger6M)),NA())</f>
        <v>2.6572702038603069E-2</v>
      </c>
      <c r="M874" s="158">
        <f>IFERROR(_xll.qlIndexFixing(ONIndex1M,I874,TRUE,_xll.ohTrigger(RecalcTrigger,Trigger1M)),NA())</f>
        <v>2.4163524084990229E-2</v>
      </c>
      <c r="N874" s="44">
        <f>IFERROR(_xll.qlIndexFixing(ONIndex3M,I874,TRUE,_xll.ohTrigger(RecalcTrigger,Trigger3M)),NA())</f>
        <v>2.5142111020555191E-2</v>
      </c>
      <c r="O874" s="159">
        <f>IFERROR(_xll.qlIndexFixing(ONIndex6M,I874,TRUE,_xll.ohTrigger(RecalcTrigger,Trigger6M)),NA())</f>
        <v>2.605528584263439E-2</v>
      </c>
    </row>
    <row r="875" spans="2:15" x14ac:dyDescent="0.2">
      <c r="B875" s="39" t="s">
        <v>42</v>
      </c>
      <c r="D875" s="42">
        <f>_xll.qlCalendarAdvance(Calendar,$D874,B875,"f",FALSE)</f>
        <v>45579</v>
      </c>
      <c r="E875" s="153">
        <f>_xll.qlInterestRateIndexValueDate(IndexON,D875)</f>
        <v>45580</v>
      </c>
      <c r="F875" s="168">
        <f>IFERROR(_xll.qlIndexFixing(IndexON,D875,TRUE,_xll.ohTrigger(RecalcTrigger,TriggerON)),NA())</f>
        <v>2.4352789314718848E-2</v>
      </c>
      <c r="H875" s="42">
        <f>_xll.qlCalendarAdvance(Calendar,$H874,B875,"f",FALSE)</f>
        <v>45579</v>
      </c>
      <c r="I875" s="153">
        <f>_xll.qlInterestRateIndexValueDate(Index1M,$H875)</f>
        <v>45581</v>
      </c>
      <c r="J875" s="158">
        <f>IFERROR(_xll.qlIndexFixing(Index1M,$H875,TRUE,_xll.ohTrigger(RecalcTrigger,Trigger1M)),NA())</f>
        <v>2.4271304540435652E-2</v>
      </c>
      <c r="K875" s="44">
        <f>IFERROR(_xll.qlIndexFixing(Index3M,H875,TRUE,_xll.ohTrigger(RecalcTrigger,Trigger3M)),NA())</f>
        <v>2.5425488635109943E-2</v>
      </c>
      <c r="L875" s="44">
        <f>IFERROR(_xll.qlIndexFixing(Index6M,$H875,TRUE,_xll.ohTrigger(RecalcTrigger,Trigger6M)),NA())</f>
        <v>2.6600426505010547E-2</v>
      </c>
      <c r="M875" s="158">
        <f>IFERROR(_xll.qlIndexFixing(ONIndex1M,I875,TRUE,_xll.ohTrigger(RecalcTrigger,Trigger1M)),NA())</f>
        <v>2.4192525097008755E-2</v>
      </c>
      <c r="N875" s="44">
        <f>IFERROR(_xll.qlIndexFixing(ONIndex3M,I875,TRUE,_xll.ohTrigger(RecalcTrigger,Trigger3M)),NA())</f>
        <v>2.5170591901781947E-2</v>
      </c>
      <c r="O875" s="159">
        <f>IFERROR(_xll.qlIndexFixing(ONIndex6M,I875,TRUE,_xll.ohTrigger(RecalcTrigger,Trigger6M)),NA())</f>
        <v>2.608256019056121E-2</v>
      </c>
    </row>
    <row r="876" spans="2:15" x14ac:dyDescent="0.2">
      <c r="B876" s="39" t="s">
        <v>42</v>
      </c>
      <c r="D876" s="42">
        <f>_xll.qlCalendarAdvance(Calendar,$D875,B876,"f",FALSE)</f>
        <v>45586</v>
      </c>
      <c r="E876" s="153">
        <f>_xll.qlInterestRateIndexValueDate(IndexON,D876)</f>
        <v>45587</v>
      </c>
      <c r="F876" s="168">
        <f>IFERROR(_xll.qlIndexFixing(IndexON,D876,TRUE,_xll.ohTrigger(RecalcTrigger,TriggerON)),NA())</f>
        <v>2.4374335053991558E-2</v>
      </c>
      <c r="H876" s="42">
        <f>_xll.qlCalendarAdvance(Calendar,$H875,B876,"f",FALSE)</f>
        <v>45586</v>
      </c>
      <c r="I876" s="153">
        <f>_xll.qlInterestRateIndexValueDate(Index1M,$H876)</f>
        <v>45588</v>
      </c>
      <c r="J876" s="158">
        <f>IFERROR(_xll.qlIndexFixing(Index1M,$H876,TRUE,_xll.ohTrigger(RecalcTrigger,Trigger1M)),NA())</f>
        <v>2.4300692461027236E-2</v>
      </c>
      <c r="K876" s="44">
        <f>IFERROR(_xll.qlIndexFixing(Index3M,H876,TRUE,_xll.ohTrigger(RecalcTrigger,Trigger3M)),NA())</f>
        <v>2.5454592252518161E-2</v>
      </c>
      <c r="L876" s="44">
        <f>IFERROR(_xll.qlIndexFixing(Index6M,$H876,TRUE,_xll.ohTrigger(RecalcTrigger,Trigger6M)),NA())</f>
        <v>2.6628134877017484E-2</v>
      </c>
      <c r="M876" s="158">
        <f>IFERROR(_xll.qlIndexFixing(ONIndex1M,I876,TRUE,_xll.ohTrigger(RecalcTrigger,Trigger1M)),NA())</f>
        <v>2.4221640754387153E-2</v>
      </c>
      <c r="N876" s="44">
        <f>IFERROR(_xll.qlIndexFixing(ONIndex3M,I876,TRUE,_xll.ohTrigger(RecalcTrigger,Trigger3M)),NA())</f>
        <v>2.5199174808463454E-2</v>
      </c>
      <c r="O876" s="159">
        <f>IFERROR(_xll.qlIndexFixing(ONIndex6M,I876,TRUE,_xll.ohTrigger(RecalcTrigger,Trigger6M)),NA())</f>
        <v>2.6109905378115528E-2</v>
      </c>
    </row>
    <row r="877" spans="2:15" x14ac:dyDescent="0.2">
      <c r="B877" s="39" t="s">
        <v>42</v>
      </c>
      <c r="D877" s="42">
        <f>_xll.qlCalendarAdvance(Calendar,$D876,B877,"f",FALSE)</f>
        <v>45593</v>
      </c>
      <c r="E877" s="153">
        <f>_xll.qlInterestRateIndexValueDate(IndexON,D877)</f>
        <v>45594</v>
      </c>
      <c r="F877" s="168">
        <f>IFERROR(_xll.qlIndexFixing(IndexON,D877,TRUE,_xll.ohTrigger(RecalcTrigger,TriggerON)),NA())</f>
        <v>2.4395755420911769E-2</v>
      </c>
      <c r="H877" s="42">
        <f>_xll.qlCalendarAdvance(Calendar,$H876,B877,"f",FALSE)</f>
        <v>45593</v>
      </c>
      <c r="I877" s="153">
        <f>_xll.qlInterestRateIndexValueDate(Index1M,$H877)</f>
        <v>45595</v>
      </c>
      <c r="J877" s="158">
        <f>IFERROR(_xll.qlIndexFixing(Index1M,$H877,TRUE,_xll.ohTrigger(RecalcTrigger,Trigger1M)),NA())</f>
        <v>2.432138193991662E-2</v>
      </c>
      <c r="K877" s="44">
        <f>IFERROR(_xll.qlIndexFixing(Index3M,H877,TRUE,_xll.ohTrigger(RecalcTrigger,Trigger3M)),NA())</f>
        <v>2.5483711504401832E-2</v>
      </c>
      <c r="L877" s="44">
        <f>IFERROR(_xll.qlIndexFixing(Index6M,$H877,TRUE,_xll.ohTrigger(RecalcTrigger,Trigger6M)),NA())</f>
        <v>2.665582257799514E-2</v>
      </c>
      <c r="M877" s="158">
        <f>IFERROR(_xll.qlIndexFixing(ONIndex1M,I877,TRUE,_xll.ohTrigger(RecalcTrigger,Trigger1M)),NA())</f>
        <v>2.4250871057205359E-2</v>
      </c>
      <c r="N877" s="44">
        <f>IFERROR(_xll.qlIndexFixing(ONIndex3M,I877,TRUE,_xll.ohTrigger(RecalcTrigger,Trigger3M)),NA())</f>
        <v>2.5227859740679648E-2</v>
      </c>
      <c r="O877" s="159">
        <f>IFERROR(_xll.qlIndexFixing(ONIndex6M,I877,TRUE,_xll.ohTrigger(RecalcTrigger,Trigger6M)),NA())</f>
        <v>2.6137321405430569E-2</v>
      </c>
    </row>
    <row r="878" spans="2:15" x14ac:dyDescent="0.2">
      <c r="B878" s="39" t="s">
        <v>42</v>
      </c>
      <c r="D878" s="42">
        <f>_xll.qlCalendarAdvance(Calendar,$D877,B878,"f",FALSE)</f>
        <v>45600</v>
      </c>
      <c r="E878" s="153">
        <f>_xll.qlInterestRateIndexValueDate(IndexON,D878)</f>
        <v>45601</v>
      </c>
      <c r="F878" s="168">
        <f>IFERROR(_xll.qlIndexFixing(IndexON,D878,TRUE,_xll.ohTrigger(RecalcTrigger,TriggerON)),NA())</f>
        <v>2.4417050415399544E-2</v>
      </c>
      <c r="H878" s="42">
        <f>_xll.qlCalendarAdvance(Calendar,$H877,B878,"f",FALSE)</f>
        <v>45600</v>
      </c>
      <c r="I878" s="153">
        <f>_xll.qlInterestRateIndexValueDate(Index1M,$H878)</f>
        <v>45602</v>
      </c>
      <c r="J878" s="158">
        <f>IFERROR(_xll.qlIndexFixing(Index1M,$H878,TRUE,_xll.ohTrigger(RecalcTrigger,Trigger1M)),NA())</f>
        <v>2.4350967778868693E-2</v>
      </c>
      <c r="K878" s="44">
        <f>IFERROR(_xll.qlIndexFixing(Index3M,H878,TRUE,_xll.ohTrigger(RecalcTrigger,Trigger3M)),NA())</f>
        <v>2.551283464688639E-2</v>
      </c>
      <c r="L878" s="44">
        <f>IFERROR(_xll.qlIndexFixing(Index6M,$H878,TRUE,_xll.ohTrigger(RecalcTrigger,Trigger6M)),NA())</f>
        <v>2.6680538249497822E-2</v>
      </c>
      <c r="M878" s="158">
        <f>IFERROR(_xll.qlIndexFixing(ONIndex1M,I878,TRUE,_xll.ohTrigger(RecalcTrigger,Trigger1M)),NA())</f>
        <v>2.4280216005569955E-2</v>
      </c>
      <c r="N878" s="44">
        <f>IFERROR(_xll.qlIndexFixing(ONIndex3M,I878,TRUE,_xll.ohTrigger(RecalcTrigger,Trigger3M)),NA())</f>
        <v>2.5256646698537111E-2</v>
      </c>
      <c r="O878" s="159">
        <f>IFERROR(_xll.qlIndexFixing(ONIndex6M,I878,TRUE,_xll.ohTrigger(RecalcTrigger,Trigger6M)),NA())</f>
        <v>2.6164808272479689E-2</v>
      </c>
    </row>
    <row r="879" spans="2:15" x14ac:dyDescent="0.2">
      <c r="B879" s="39" t="s">
        <v>42</v>
      </c>
      <c r="D879" s="42">
        <f>_xll.qlCalendarAdvance(Calendar,$D878,B879,"f",FALSE)</f>
        <v>45607</v>
      </c>
      <c r="E879" s="153">
        <f>_xll.qlInterestRateIndexValueDate(IndexON,D879)</f>
        <v>45608</v>
      </c>
      <c r="F879" s="168">
        <f>IFERROR(_xll.qlIndexFixing(IndexON,D879,TRUE,_xll.ohTrigger(RecalcTrigger,TriggerON)),NA())</f>
        <v>2.4438220037534819E-2</v>
      </c>
      <c r="H879" s="42">
        <f>_xll.qlCalendarAdvance(Calendar,$H878,B879,"f",FALSE)</f>
        <v>45607</v>
      </c>
      <c r="I879" s="153">
        <f>_xll.qlInterestRateIndexValueDate(Index1M,$H879)</f>
        <v>45609</v>
      </c>
      <c r="J879" s="158">
        <f>IFERROR(_xll.qlIndexFixing(Index1M,$H879,TRUE,_xll.ohTrigger(RecalcTrigger,Trigger1M)),NA())</f>
        <v>2.4380643069354946E-2</v>
      </c>
      <c r="K879" s="44">
        <f>IFERROR(_xll.qlIndexFixing(Index3M,H879,TRUE,_xll.ohTrigger(RecalcTrigger,Trigger3M)),NA())</f>
        <v>2.5541949935747106E-2</v>
      </c>
      <c r="L879" s="44">
        <f>IFERROR(_xll.qlIndexFixing(Index6M,$H879,TRUE,_xll.ohTrigger(RecalcTrigger,Trigger6M)),NA())</f>
        <v>2.6708172054978163E-2</v>
      </c>
      <c r="M879" s="158">
        <f>IFERROR(_xll.qlIndexFixing(ONIndex1M,I879,TRUE,_xll.ohTrigger(RecalcTrigger,Trigger1M)),NA())</f>
        <v>2.4309675599587521E-2</v>
      </c>
      <c r="N879" s="44">
        <f>IFERROR(_xll.qlIndexFixing(ONIndex3M,I879,TRUE,_xll.ohTrigger(RecalcTrigger,Trigger3M)),NA())</f>
        <v>2.5285535682035842E-2</v>
      </c>
      <c r="O879" s="159">
        <f>IFERROR(_xll.qlIndexFixing(ONIndex6M,I879,TRUE,_xll.ohTrigger(RecalcTrigger,Trigger6M)),NA())</f>
        <v>2.619236597936947E-2</v>
      </c>
    </row>
    <row r="880" spans="2:15" x14ac:dyDescent="0.2">
      <c r="B880" s="39" t="s">
        <v>42</v>
      </c>
      <c r="D880" s="42">
        <f>_xll.qlCalendarAdvance(Calendar,$D879,B880,"f",FALSE)</f>
        <v>45614</v>
      </c>
      <c r="E880" s="153">
        <f>_xll.qlInterestRateIndexValueDate(IndexON,D880)</f>
        <v>45615</v>
      </c>
      <c r="F880" s="168">
        <f>IFERROR(_xll.qlIndexFixing(IndexON,D880,TRUE,_xll.ohTrigger(RecalcTrigger,TriggerON)),NA())</f>
        <v>2.4459264287237659E-2</v>
      </c>
      <c r="H880" s="42">
        <f>_xll.qlCalendarAdvance(Calendar,$H879,B880,"f",FALSE)</f>
        <v>45614</v>
      </c>
      <c r="I880" s="153">
        <f>_xll.qlInterestRateIndexValueDate(Index1M,$H880)</f>
        <v>45616</v>
      </c>
      <c r="J880" s="158">
        <f>IFERROR(_xll.qlIndexFixing(Index1M,$H880,TRUE,_xll.ohTrigger(RecalcTrigger,Trigger1M)),NA())</f>
        <v>2.4410364812525565E-2</v>
      </c>
      <c r="K880" s="44">
        <f>IFERROR(_xll.qlIndexFixing(Index3M,H880,TRUE,_xll.ohTrigger(RecalcTrigger,Trigger3M)),NA())</f>
        <v>2.5571045626413453E-2</v>
      </c>
      <c r="L880" s="44">
        <f>IFERROR(_xll.qlIndexFixing(Index6M,$H880,TRUE,_xll.ohTrigger(RecalcTrigger,Trigger6M)),NA())</f>
        <v>2.6735771527218163E-2</v>
      </c>
      <c r="M880" s="158">
        <f>IFERROR(_xll.qlIndexFixing(ONIndex1M,I880,TRUE,_xll.ohTrigger(RecalcTrigger,Trigger1M)),NA())</f>
        <v>2.4339249839284705E-2</v>
      </c>
      <c r="N880" s="44">
        <f>IFERROR(_xll.qlIndexFixing(ONIndex3M,I880,TRUE,_xll.ohTrigger(RecalcTrigger,Trigger3M)),NA())</f>
        <v>2.5314526691335715E-2</v>
      </c>
      <c r="O880" s="159">
        <f>IFERROR(_xll.qlIndexFixing(ONIndex6M,I880,TRUE,_xll.ohTrigger(RecalcTrigger,Trigger6M)),NA())</f>
        <v>2.6219994526126555E-2</v>
      </c>
    </row>
    <row r="881" spans="2:15" x14ac:dyDescent="0.2">
      <c r="B881" s="39" t="s">
        <v>42</v>
      </c>
      <c r="D881" s="42">
        <f>_xll.qlCalendarAdvance(Calendar,$D880,B881,"f",FALSE)</f>
        <v>45621</v>
      </c>
      <c r="E881" s="153">
        <f>_xll.qlInterestRateIndexValueDate(IndexON,D881)</f>
        <v>45622</v>
      </c>
      <c r="F881" s="168">
        <f>IFERROR(_xll.qlIndexFixing(IndexON,D881,TRUE,_xll.ohTrigger(RecalcTrigger,TriggerON)),NA())</f>
        <v>2.4480183164508063E-2</v>
      </c>
      <c r="H881" s="42">
        <f>_xll.qlCalendarAdvance(Calendar,$H880,B881,"f",FALSE)</f>
        <v>45621</v>
      </c>
      <c r="I881" s="153">
        <f>_xll.qlInterestRateIndexValueDate(Index1M,$H881)</f>
        <v>45623</v>
      </c>
      <c r="J881" s="158">
        <f>IFERROR(_xll.qlIndexFixing(Index1M,$H881,TRUE,_xll.ohTrigger(RecalcTrigger,Trigger1M)),NA())</f>
        <v>2.4440089437484325E-2</v>
      </c>
      <c r="K881" s="44">
        <f>IFERROR(_xll.qlIndexFixing(Index3M,H881,TRUE,_xll.ohTrigger(RecalcTrigger,Trigger3M)),NA())</f>
        <v>2.5600109973967344E-2</v>
      </c>
      <c r="L881" s="44">
        <f>IFERROR(_xll.qlIndexFixing(Index6M,$H881,TRUE,_xll.ohTrigger(RecalcTrigger,Trigger6M)),NA())</f>
        <v>2.6763332063655956E-2</v>
      </c>
      <c r="M881" s="158">
        <f>IFERROR(_xll.qlIndexFixing(ONIndex1M,I881,TRUE,_xll.ohTrigger(RecalcTrigger,Trigger1M)),NA())</f>
        <v>2.4368938724821376E-2</v>
      </c>
      <c r="N881" s="44">
        <f>IFERROR(_xll.qlIndexFixing(ONIndex3M,I881,TRUE,_xll.ohTrigger(RecalcTrigger,Trigger3M)),NA())</f>
        <v>2.5343619726436728E-2</v>
      </c>
      <c r="O881" s="159">
        <f>IFERROR(_xll.qlIndexFixing(ONIndex6M,I881,TRUE,_xll.ohTrigger(RecalcTrigger,Trigger6M)),NA())</f>
        <v>2.6247693912804237E-2</v>
      </c>
    </row>
    <row r="882" spans="2:15" x14ac:dyDescent="0.2">
      <c r="B882" s="39" t="s">
        <v>42</v>
      </c>
      <c r="D882" s="42">
        <f>_xll.qlCalendarAdvance(Calendar,$D881,B882,"f",FALSE)</f>
        <v>45628</v>
      </c>
      <c r="E882" s="153">
        <f>_xll.qlInterestRateIndexValueDate(IndexON,D882)</f>
        <v>45629</v>
      </c>
      <c r="F882" s="168">
        <f>IFERROR(_xll.qlIndexFixing(IndexON,D882,TRUE,_xll.ohTrigger(RecalcTrigger,TriggerON)),NA())</f>
        <v>2.4500984591249164E-2</v>
      </c>
      <c r="H882" s="42">
        <f>_xll.qlCalendarAdvance(Calendar,$H881,B882,"f",FALSE)</f>
        <v>45628</v>
      </c>
      <c r="I882" s="153">
        <f>_xll.qlInterestRateIndexValueDate(Index1M,$H882)</f>
        <v>45630</v>
      </c>
      <c r="J882" s="158">
        <f>IFERROR(_xll.qlIndexFixing(Index1M,$H882,TRUE,_xll.ohTrigger(RecalcTrigger,Trigger1M)),NA())</f>
        <v>2.4481553470562571E-2</v>
      </c>
      <c r="K882" s="44">
        <f>IFERROR(_xll.qlIndexFixing(Index3M,H882,TRUE,_xll.ohTrigger(RecalcTrigger,Trigger3M)),NA())</f>
        <v>2.5623184480086714E-2</v>
      </c>
      <c r="L882" s="44">
        <f>IFERROR(_xll.qlIndexFixing(Index6M,$H882,TRUE,_xll.ohTrigger(RecalcTrigger,Trigger6M)),NA())</f>
        <v>2.6793790835600108E-2</v>
      </c>
      <c r="M882" s="158">
        <f>IFERROR(_xll.qlIndexFixing(ONIndex1M,I882,TRUE,_xll.ohTrigger(RecalcTrigger,Trigger1M)),NA())</f>
        <v>2.4398683295387968E-2</v>
      </c>
      <c r="N882" s="44">
        <f>IFERROR(_xll.qlIndexFixing(ONIndex3M,I882,TRUE,_xll.ohTrigger(RecalcTrigger,Trigger3M)),NA())</f>
        <v>2.5372766267643954E-2</v>
      </c>
      <c r="O882" s="159">
        <f>IFERROR(_xll.qlIndexFixing(ONIndex6M,I882,TRUE,_xll.ohTrigger(RecalcTrigger,Trigger6M)),NA())</f>
        <v>2.6275426996846818E-2</v>
      </c>
    </row>
    <row r="883" spans="2:15" x14ac:dyDescent="0.2">
      <c r="B883" s="39" t="s">
        <v>42</v>
      </c>
      <c r="D883" s="42">
        <f>_xll.qlCalendarAdvance(Calendar,$D882,B883,"f",FALSE)</f>
        <v>45635</v>
      </c>
      <c r="E883" s="153">
        <f>_xll.qlInterestRateIndexValueDate(IndexON,D883)</f>
        <v>45636</v>
      </c>
      <c r="F883" s="168">
        <f>IFERROR(_xll.qlIndexFixing(IndexON,D883,TRUE,_xll.ohTrigger(RecalcTrigger,TriggerON)),NA())</f>
        <v>2.4521890381468125E-2</v>
      </c>
      <c r="H883" s="42">
        <f>_xll.qlCalendarAdvance(Calendar,$H882,B883,"f",FALSE)</f>
        <v>45635</v>
      </c>
      <c r="I883" s="153">
        <f>_xll.qlInterestRateIndexValueDate(Index1M,$H883)</f>
        <v>45637</v>
      </c>
      <c r="J883" s="158">
        <f>IFERROR(_xll.qlIndexFixing(Index1M,$H883,TRUE,_xll.ohTrigger(RecalcTrigger,Trigger1M)),NA())</f>
        <v>2.4508214320382103E-2</v>
      </c>
      <c r="K883" s="44">
        <f>IFERROR(_xll.qlIndexFixing(Index3M,H883,TRUE,_xll.ohTrigger(RecalcTrigger,Trigger3M)),NA())</f>
        <v>2.5652158260240476E-2</v>
      </c>
      <c r="L883" s="44">
        <f>IFERROR(_xll.qlIndexFixing(Index6M,$H883,TRUE,_xll.ohTrigger(RecalcTrigger,Trigger6M)),NA())</f>
        <v>2.6821259990386509E-2</v>
      </c>
      <c r="M883" s="158">
        <f>IFERROR(_xll.qlIndexFixing(ONIndex1M,I883,TRUE,_xll.ohTrigger(RecalcTrigger,Trigger1M)),NA())</f>
        <v>2.4428361825474809E-2</v>
      </c>
      <c r="N883" s="44">
        <f>IFERROR(_xll.qlIndexFixing(ONIndex3M,I883,TRUE,_xll.ohTrigger(RecalcTrigger,Trigger3M)),NA())</f>
        <v>2.5401866145058349E-2</v>
      </c>
      <c r="O883" s="159">
        <f>IFERROR(_xll.qlIndexFixing(ONIndex6M,I883,TRUE,_xll.ohTrigger(RecalcTrigger,Trigger6M)),NA())</f>
        <v>2.6303117096846407E-2</v>
      </c>
    </row>
    <row r="884" spans="2:15" x14ac:dyDescent="0.2">
      <c r="B884" s="39" t="s">
        <v>42</v>
      </c>
      <c r="D884" s="42">
        <f>_xll.qlCalendarAdvance(Calendar,$D883,B884,"f",FALSE)</f>
        <v>45642</v>
      </c>
      <c r="E884" s="153">
        <f>_xll.qlInterestRateIndexValueDate(IndexON,D884)</f>
        <v>45643</v>
      </c>
      <c r="F884" s="168">
        <f>IFERROR(_xll.qlIndexFixing(IndexON,D884,TRUE,_xll.ohTrigger(RecalcTrigger,TriggerON)),NA())</f>
        <v>2.454300352014549E-2</v>
      </c>
      <c r="H884" s="42">
        <f>_xll.qlCalendarAdvance(Calendar,$H883,B884,"f",FALSE)</f>
        <v>45642</v>
      </c>
      <c r="I884" s="153">
        <f>_xll.qlInterestRateIndexValueDate(Index1M,$H884)</f>
        <v>45644</v>
      </c>
      <c r="J884" s="158">
        <f>IFERROR(_xll.qlIndexFixing(Index1M,$H884,TRUE,_xll.ohTrigger(RecalcTrigger,Trigger1M)),NA())</f>
        <v>2.4537748085992177E-2</v>
      </c>
      <c r="K884" s="44">
        <f>IFERROR(_xll.qlIndexFixing(Index3M,H884,TRUE,_xll.ohTrigger(RecalcTrigger,Trigger3M)),NA())</f>
        <v>2.5681080563746406E-2</v>
      </c>
      <c r="L884" s="44">
        <f>IFERROR(_xll.qlIndexFixing(Index6M,$H884,TRUE,_xll.ohTrigger(RecalcTrigger,Trigger6M)),NA())</f>
        <v>2.6848682314691879E-2</v>
      </c>
      <c r="M884" s="158">
        <f>IFERROR(_xll.qlIndexFixing(ONIndex1M,I884,TRUE,_xll.ohTrigger(RecalcTrigger,Trigger1M)),NA())</f>
        <v>2.4457968609166159E-2</v>
      </c>
      <c r="N884" s="44">
        <f>IFERROR(_xll.qlIndexFixing(ONIndex3M,I884,TRUE,_xll.ohTrigger(RecalcTrigger,Trigger3M)),NA())</f>
        <v>2.5430914663182591E-2</v>
      </c>
      <c r="O884" s="159">
        <f>IFERROR(_xll.qlIndexFixing(ONIndex6M,I884,TRUE,_xll.ohTrigger(RecalcTrigger,Trigger6M)),NA())</f>
        <v>2.633076061839823E-2</v>
      </c>
    </row>
    <row r="885" spans="2:15" x14ac:dyDescent="0.2">
      <c r="B885" s="39" t="s">
        <v>42</v>
      </c>
      <c r="D885" s="42">
        <f>_xll.qlCalendarAdvance(Calendar,$D884,B885,"f",FALSE)</f>
        <v>45649</v>
      </c>
      <c r="E885" s="153">
        <f>_xll.qlInterestRateIndexValueDate(IndexON,D885)</f>
        <v>45653</v>
      </c>
      <c r="F885" s="168">
        <f>IFERROR(_xll.qlIndexFixing(IndexON,D885,TRUE,_xll.ohTrigger(RecalcTrigger,TriggerON)),NA())</f>
        <v>2.4578279490636845E-2</v>
      </c>
      <c r="H885" s="42">
        <f>_xll.qlCalendarAdvance(Calendar,$H884,B885,"f",FALSE)</f>
        <v>45649</v>
      </c>
      <c r="I885" s="153">
        <f>_xll.qlInterestRateIndexValueDate(Index1M,$H885)</f>
        <v>45656</v>
      </c>
      <c r="J885" s="158">
        <f>IFERROR(_xll.qlIndexFixing(Index1M,$H885,TRUE,_xll.ohTrigger(RecalcTrigger,Trigger1M)),NA())</f>
        <v>2.4585276997828864E-2</v>
      </c>
      <c r="K885" s="44">
        <f>IFERROR(_xll.qlIndexFixing(Index3M,H885,TRUE,_xll.ohTrigger(RecalcTrigger,Trigger3M)),NA())</f>
        <v>2.573350927208606E-2</v>
      </c>
      <c r="L885" s="44">
        <f>IFERROR(_xll.qlIndexFixing(Index6M,$H885,TRUE,_xll.ohTrigger(RecalcTrigger,Trigger6M)),NA())</f>
        <v>2.6895583055388285E-2</v>
      </c>
      <c r="M885" s="158">
        <f>IFERROR(_xll.qlIndexFixing(ONIndex1M,I885,TRUE,_xll.ohTrigger(RecalcTrigger,Trigger1M)),NA())</f>
        <v>2.4519903226167816E-2</v>
      </c>
      <c r="N885" s="44">
        <f>IFERROR(_xll.qlIndexFixing(ONIndex3M,I885,TRUE,_xll.ohTrigger(RecalcTrigger,Trigger3M)),NA())</f>
        <v>2.5491825347032648E-2</v>
      </c>
      <c r="O885" s="159">
        <f>IFERROR(_xll.qlIndexFixing(ONIndex6M,I885,TRUE,_xll.ohTrigger(RecalcTrigger,Trigger6M)),NA())</f>
        <v>2.6388840813018621E-2</v>
      </c>
    </row>
    <row r="886" spans="2:15" x14ac:dyDescent="0.2">
      <c r="B886" s="39" t="s">
        <v>42</v>
      </c>
      <c r="D886" s="42">
        <f>_xll.qlCalendarAdvance(Calendar,$D885,B886,"f",FALSE)</f>
        <v>45656</v>
      </c>
      <c r="E886" s="153">
        <f>_xll.qlInterestRateIndexValueDate(IndexON,D886)</f>
        <v>45659</v>
      </c>
      <c r="F886" s="168">
        <f>IFERROR(_xll.qlIndexFixing(IndexON,D886,TRUE,_xll.ohTrigger(RecalcTrigger,TriggerON)),NA())</f>
        <v>2.4592040737791976E-2</v>
      </c>
      <c r="H886" s="42">
        <f>_xll.qlCalendarAdvance(Calendar,$H885,B886,"f",FALSE)</f>
        <v>45656</v>
      </c>
      <c r="I886" s="153">
        <f>_xll.qlInterestRateIndexValueDate(Index1M,$H886)</f>
        <v>45660</v>
      </c>
      <c r="J886" s="158">
        <f>IFERROR(_xll.qlIndexFixing(Index1M,$H886,TRUE,_xll.ohTrigger(RecalcTrigger,Trigger1M)),NA())</f>
        <v>2.4599120935123623E-2</v>
      </c>
      <c r="K886" s="44">
        <f>IFERROR(_xll.qlIndexFixing(Index3M,H886,TRUE,_xll.ohTrigger(RecalcTrigger,Trigger3M)),NA())</f>
        <v>2.5746995380015569E-2</v>
      </c>
      <c r="L886" s="44">
        <f>IFERROR(_xll.qlIndexFixing(Index6M,$H886,TRUE,_xll.ohTrigger(RecalcTrigger,Trigger6M)),NA())</f>
        <v>2.6908249932894417E-2</v>
      </c>
      <c r="M886" s="158">
        <f>IFERROR(_xll.qlIndexFixing(ONIndex1M,I886,TRUE,_xll.ohTrigger(RecalcTrigger,Trigger1M)),NA())</f>
        <v>2.4532099607492697E-2</v>
      </c>
      <c r="N886" s="44">
        <f>IFERROR(_xll.qlIndexFixing(ONIndex3M,I886,TRUE,_xll.ohTrigger(RecalcTrigger,Trigger3M)),NA())</f>
        <v>2.5503568570126589E-2</v>
      </c>
      <c r="O886" s="159">
        <f>IFERROR(_xll.qlIndexFixing(ONIndex6M,I886,TRUE,_xll.ohTrigger(RecalcTrigger,Trigger6M)),NA())</f>
        <v>2.6399694392713613E-2</v>
      </c>
    </row>
    <row r="887" spans="2:15" x14ac:dyDescent="0.2">
      <c r="B887" s="39" t="s">
        <v>42</v>
      </c>
      <c r="D887" s="42">
        <f>_xll.qlCalendarAdvance(Calendar,$D886,B887,"f",FALSE)</f>
        <v>45664</v>
      </c>
      <c r="E887" s="153">
        <f>_xll.qlInterestRateIndexValueDate(IndexON,D887)</f>
        <v>45665</v>
      </c>
      <c r="F887" s="168">
        <f>IFERROR(_xll.qlIndexFixing(IndexON,D887,TRUE,_xll.ohTrigger(RecalcTrigger,TriggerON)),NA())</f>
        <v>2.4610708980423723E-2</v>
      </c>
      <c r="H887" s="42">
        <f>_xll.qlCalendarAdvance(Calendar,$H886,B887,"f",FALSE)</f>
        <v>45664</v>
      </c>
      <c r="I887" s="153">
        <f>_xll.qlInterestRateIndexValueDate(Index1M,$H887)</f>
        <v>45666</v>
      </c>
      <c r="J887" s="158">
        <f>IFERROR(_xll.qlIndexFixing(Index1M,$H887,TRUE,_xll.ohTrigger(RecalcTrigger,Trigger1M)),NA())</f>
        <v>2.4627172082218041E-2</v>
      </c>
      <c r="K887" s="44">
        <f>IFERROR(_xll.qlIndexFixing(Index3M,H887,TRUE,_xll.ohTrigger(RecalcTrigger,Trigger3M)),NA())</f>
        <v>2.5771644096019841E-2</v>
      </c>
      <c r="L887" s="44">
        <f>IFERROR(_xll.qlIndexFixing(Index6M,$H887,TRUE,_xll.ohTrigger(RecalcTrigger,Trigger6M)),NA())</f>
        <v>2.6931626879724429E-2</v>
      </c>
      <c r="M887" s="158">
        <f>IFERROR(_xll.qlIndexFixing(ONIndex1M,I887,TRUE,_xll.ohTrigger(RecalcTrigger,Trigger1M)),NA())</f>
        <v>2.4553068745118978E-2</v>
      </c>
      <c r="N887" s="44">
        <f>IFERROR(_xll.qlIndexFixing(ONIndex3M,I887,TRUE,_xll.ohTrigger(RecalcTrigger,Trigger3M)),NA())</f>
        <v>2.55241888106017E-2</v>
      </c>
      <c r="O887" s="159">
        <f>IFERROR(_xll.qlIndexFixing(ONIndex6M,I887,TRUE,_xll.ohTrigger(RecalcTrigger,Trigger6M)),NA())</f>
        <v>2.6419322815360857E-2</v>
      </c>
    </row>
    <row r="888" spans="2:15" x14ac:dyDescent="0.2">
      <c r="B888" s="39" t="s">
        <v>42</v>
      </c>
      <c r="D888" s="42">
        <f>_xll.qlCalendarAdvance(Calendar,$D887,B888,"f",FALSE)</f>
        <v>45671</v>
      </c>
      <c r="E888" s="153">
        <f>_xll.qlInterestRateIndexValueDate(IndexON,D888)</f>
        <v>45672</v>
      </c>
      <c r="F888" s="168">
        <f>IFERROR(_xll.qlIndexFixing(IndexON,D888,TRUE,_xll.ohTrigger(RecalcTrigger,TriggerON)),NA())</f>
        <v>2.4632681134679757E-2</v>
      </c>
      <c r="H888" s="42">
        <f>_xll.qlCalendarAdvance(Calendar,$H887,B888,"f",FALSE)</f>
        <v>45671</v>
      </c>
      <c r="I888" s="153">
        <f>_xll.qlInterestRateIndexValueDate(Index1M,$H888)</f>
        <v>45673</v>
      </c>
      <c r="J888" s="158">
        <f>IFERROR(_xll.qlIndexFixing(Index1M,$H888,TRUE,_xll.ohTrigger(RecalcTrigger,Trigger1M)),NA())</f>
        <v>2.4656411431185077E-2</v>
      </c>
      <c r="K888" s="44">
        <f>IFERROR(_xll.qlIndexFixing(Index3M,H888,TRUE,_xll.ohTrigger(RecalcTrigger,Trigger3M)),NA())</f>
        <v>2.580035312729656E-2</v>
      </c>
      <c r="L888" s="44">
        <f>IFERROR(_xll.qlIndexFixing(Index6M,$H888,TRUE,_xll.ohTrigger(RecalcTrigger,Trigger6M)),NA())</f>
        <v>2.6958856492883612E-2</v>
      </c>
      <c r="M888" s="158">
        <f>IFERROR(_xll.qlIndexFixing(ONIndex1M,I888,TRUE,_xll.ohTrigger(RecalcTrigger,Trigger1M)),NA())</f>
        <v>2.4582364044904992E-2</v>
      </c>
      <c r="N888" s="44">
        <f>IFERROR(_xll.qlIndexFixing(ONIndex3M,I888,TRUE,_xll.ohTrigger(RecalcTrigger,Trigger3M)),NA())</f>
        <v>2.5553013127295188E-2</v>
      </c>
      <c r="O888" s="159">
        <f>IFERROR(_xll.qlIndexFixing(ONIndex6M,I888,TRUE,_xll.ohTrigger(RecalcTrigger,Trigger6M)),NA())</f>
        <v>2.6446762684617653E-2</v>
      </c>
    </row>
    <row r="889" spans="2:15" x14ac:dyDescent="0.2">
      <c r="B889" s="39" t="s">
        <v>42</v>
      </c>
      <c r="D889" s="42">
        <f>_xll.qlCalendarAdvance(Calendar,$D888,B889,"f",FALSE)</f>
        <v>45678</v>
      </c>
      <c r="E889" s="153">
        <f>_xll.qlInterestRateIndexValueDate(IndexON,D889)</f>
        <v>45679</v>
      </c>
      <c r="F889" s="168">
        <f>IFERROR(_xll.qlIndexFixing(IndexON,D889,TRUE,_xll.ohTrigger(RecalcTrigger,TriggerON)),NA())</f>
        <v>2.4654860637713938E-2</v>
      </c>
      <c r="H889" s="42">
        <f>_xll.qlCalendarAdvance(Calendar,$H888,B889,"f",FALSE)</f>
        <v>45678</v>
      </c>
      <c r="I889" s="153">
        <f>_xll.qlInterestRateIndexValueDate(Index1M,$H889)</f>
        <v>45680</v>
      </c>
      <c r="J889" s="158">
        <f>IFERROR(_xll.qlIndexFixing(Index1M,$H889,TRUE,_xll.ohTrigger(RecalcTrigger,Trigger1M)),NA())</f>
        <v>2.4685578959430243E-2</v>
      </c>
      <c r="K889" s="44">
        <f>IFERROR(_xll.qlIndexFixing(Index3M,H889,TRUE,_xll.ohTrigger(RecalcTrigger,Trigger3M)),NA())</f>
        <v>2.5829010676226005E-2</v>
      </c>
      <c r="L889" s="44">
        <f>IFERROR(_xll.qlIndexFixing(Index6M,$H889,TRUE,_xll.ohTrigger(RecalcTrigger,Trigger6M)),NA())</f>
        <v>2.6986039267252706E-2</v>
      </c>
      <c r="M889" s="158">
        <f>IFERROR(_xll.qlIndexFixing(ONIndex1M,I889,TRUE,_xll.ohTrigger(RecalcTrigger,Trigger1M)),NA())</f>
        <v>2.4611587603118323E-2</v>
      </c>
      <c r="N889" s="44">
        <f>IFERROR(_xll.qlIndexFixing(ONIndex3M,I889,TRUE,_xll.ohTrigger(RecalcTrigger,Trigger3M)),NA())</f>
        <v>2.5581786087149894E-2</v>
      </c>
      <c r="O889" s="159">
        <f>IFERROR(_xll.qlIndexFixing(ONIndex6M,I889,TRUE,_xll.ohTrigger(RecalcTrigger,Trigger6M)),NA())</f>
        <v>2.6474155977931346E-2</v>
      </c>
    </row>
    <row r="890" spans="2:15" x14ac:dyDescent="0.2">
      <c r="B890" s="39" t="s">
        <v>42</v>
      </c>
      <c r="D890" s="42">
        <f>_xll.qlCalendarAdvance(Calendar,$D889,B890,"f",FALSE)</f>
        <v>45685</v>
      </c>
      <c r="E890" s="153">
        <f>_xll.qlInterestRateIndexValueDate(IndexON,D890)</f>
        <v>45686</v>
      </c>
      <c r="F890" s="168">
        <f>IFERROR(_xll.qlIndexFixing(IndexON,D890,TRUE,_xll.ohTrigger(RecalcTrigger,TriggerON)),NA())</f>
        <v>2.4677247489526266E-2</v>
      </c>
      <c r="H890" s="42">
        <f>_xll.qlCalendarAdvance(Calendar,$H889,B890,"f",FALSE)</f>
        <v>45685</v>
      </c>
      <c r="I890" s="153">
        <f>_xll.qlInterestRateIndexValueDate(Index1M,$H890)</f>
        <v>45687</v>
      </c>
      <c r="J890" s="158">
        <f>IFERROR(_xll.qlIndexFixing(Index1M,$H890,TRUE,_xll.ohTrigger(RecalcTrigger,Trigger1M)),NA())</f>
        <v>2.47059153581046E-2</v>
      </c>
      <c r="K890" s="44">
        <f>IFERROR(_xll.qlIndexFixing(Index3M,H890,TRUE,_xll.ohTrigger(RecalcTrigger,Trigger3M)),NA())</f>
        <v>2.585761674170417E-2</v>
      </c>
      <c r="L890" s="44">
        <f>IFERROR(_xll.qlIndexFixing(Index6M,$H890,TRUE,_xll.ohTrigger(RecalcTrigger,Trigger6M)),NA())</f>
        <v>2.7013175200927386E-2</v>
      </c>
      <c r="M890" s="158">
        <f>IFERROR(_xll.qlIndexFixing(ONIndex1M,I890,TRUE,_xll.ohTrigger(RecalcTrigger,Trigger1M)),NA())</f>
        <v>2.4640739419679036E-2</v>
      </c>
      <c r="N890" s="44">
        <f>IFERROR(_xll.qlIndexFixing(ONIndex3M,I890,TRUE,_xll.ohTrigger(RecalcTrigger,Trigger3M)),NA())</f>
        <v>2.5610507690165818E-2</v>
      </c>
      <c r="O890" s="159">
        <f>IFERROR(_xll.qlIndexFixing(ONIndex6M,I890,TRUE,_xll.ohTrigger(RecalcTrigger,Trigger6M)),NA())</f>
        <v>2.6501502695222001E-2</v>
      </c>
    </row>
    <row r="891" spans="2:15" x14ac:dyDescent="0.2">
      <c r="B891" s="39" t="s">
        <v>42</v>
      </c>
      <c r="D891" s="42">
        <f>_xll.qlCalendarAdvance(Calendar,$D890,B891,"f",FALSE)</f>
        <v>45692</v>
      </c>
      <c r="E891" s="153">
        <f>_xll.qlInterestRateIndexValueDate(IndexON,D891)</f>
        <v>45693</v>
      </c>
      <c r="F891" s="168">
        <f>IFERROR(_xll.qlIndexFixing(IndexON,D891,TRUE,_xll.ohTrigger(RecalcTrigger,TriggerON)),NA())</f>
        <v>2.4699841690116742E-2</v>
      </c>
      <c r="H891" s="42">
        <f>_xll.qlCalendarAdvance(Calendar,$H890,B891,"f",FALSE)</f>
        <v>45692</v>
      </c>
      <c r="I891" s="153">
        <f>_xll.qlInterestRateIndexValueDate(Index1M,$H891)</f>
        <v>45694</v>
      </c>
      <c r="J891" s="158">
        <f>IFERROR(_xll.qlIndexFixing(Index1M,$H891,TRUE,_xll.ohTrigger(RecalcTrigger,Trigger1M)),NA())</f>
        <v>2.4732031695006942E-2</v>
      </c>
      <c r="K891" s="44">
        <f>IFERROR(_xll.qlIndexFixing(Index3M,H891,TRUE,_xll.ohTrigger(RecalcTrigger,Trigger3M)),NA())</f>
        <v>2.5883212767522555E-2</v>
      </c>
      <c r="L891" s="44">
        <f>IFERROR(_xll.qlIndexFixing(Index6M,$H891,TRUE,_xll.ohTrigger(RecalcTrigger,Trigger6M)),NA())</f>
        <v>2.7040264292005522E-2</v>
      </c>
      <c r="M891" s="158">
        <f>IFERROR(_xll.qlIndexFixing(ONIndex1M,I891,TRUE,_xll.ohTrigger(RecalcTrigger,Trigger1M)),NA())</f>
        <v>2.4669819494507195E-2</v>
      </c>
      <c r="N891" s="44">
        <f>IFERROR(_xll.qlIndexFixing(ONIndex3M,I891,TRUE,_xll.ohTrigger(RecalcTrigger,Trigger3M)),NA())</f>
        <v>2.5639177936422897E-2</v>
      </c>
      <c r="O891" s="159">
        <f>IFERROR(_xll.qlIndexFixing(ONIndex6M,I891,TRUE,_xll.ohTrigger(RecalcTrigger,Trigger6M)),NA())</f>
        <v>2.6528802836489618E-2</v>
      </c>
    </row>
    <row r="892" spans="2:15" x14ac:dyDescent="0.2">
      <c r="B892" s="39" t="s">
        <v>42</v>
      </c>
      <c r="D892" s="42">
        <f>_xll.qlCalendarAdvance(Calendar,$D891,B892,"f",FALSE)</f>
        <v>45699</v>
      </c>
      <c r="E892" s="153">
        <f>_xll.qlInterestRateIndexValueDate(IndexON,D892)</f>
        <v>45700</v>
      </c>
      <c r="F892" s="168">
        <f>IFERROR(_xll.qlIndexFixing(IndexON,D892,TRUE,_xll.ohTrigger(RecalcTrigger,TriggerON)),NA())</f>
        <v>2.4722643239485365E-2</v>
      </c>
      <c r="H892" s="42">
        <f>_xll.qlCalendarAdvance(Calendar,$H891,B892,"f",FALSE)</f>
        <v>45699</v>
      </c>
      <c r="I892" s="153">
        <f>_xll.qlInterestRateIndexValueDate(Index1M,$H892)</f>
        <v>45701</v>
      </c>
      <c r="J892" s="158">
        <f>IFERROR(_xll.qlIndexFixing(Index1M,$H892,TRUE,_xll.ohTrigger(RecalcTrigger,Trigger1M)),NA())</f>
        <v>2.4760996320933235E-2</v>
      </c>
      <c r="K892" s="44">
        <f>IFERROR(_xll.qlIndexFixing(Index3M,H892,TRUE,_xll.ohTrigger(RecalcTrigger,Trigger3M)),NA())</f>
        <v>2.5911717496345268E-2</v>
      </c>
      <c r="L892" s="44">
        <f>IFERROR(_xll.qlIndexFixing(Index6M,$H892,TRUE,_xll.ohTrigger(RecalcTrigger,Trigger6M)),NA())</f>
        <v>2.7067306538589408E-2</v>
      </c>
      <c r="M892" s="158">
        <f>IFERROR(_xll.qlIndexFixing(ONIndex1M,I892,TRUE,_xll.ohTrigger(RecalcTrigger,Trigger1M)),NA())</f>
        <v>2.4698827827602798E-2</v>
      </c>
      <c r="N892" s="44">
        <f>IFERROR(_xll.qlIndexFixing(ONIndex3M,I892,TRUE,_xll.ohTrigger(RecalcTrigger,Trigger3M)),NA())</f>
        <v>2.5667796825761258E-2</v>
      </c>
      <c r="O892" s="159">
        <f>IFERROR(_xll.qlIndexFixing(ONIndex6M,I892,TRUE,_xll.ohTrigger(RecalcTrigger,Trigger6M)),NA())</f>
        <v>2.6556056401734196E-2</v>
      </c>
    </row>
    <row r="893" spans="2:15" x14ac:dyDescent="0.2">
      <c r="B893" s="39" t="s">
        <v>42</v>
      </c>
      <c r="D893" s="42">
        <f>_xll.qlCalendarAdvance(Calendar,$D892,B893,"f",FALSE)</f>
        <v>45706</v>
      </c>
      <c r="E893" s="153">
        <f>_xll.qlInterestRateIndexValueDate(IndexON,D893)</f>
        <v>45707</v>
      </c>
      <c r="F893" s="168">
        <f>IFERROR(_xll.qlIndexFixing(IndexON,D893,TRUE,_xll.ohTrigger(RecalcTrigger,TriggerON)),NA())</f>
        <v>2.4745652137712071E-2</v>
      </c>
      <c r="H893" s="42">
        <f>_xll.qlCalendarAdvance(Calendar,$H892,B893,"f",FALSE)</f>
        <v>45706</v>
      </c>
      <c r="I893" s="153">
        <f>_xll.qlInterestRateIndexValueDate(Index1M,$H893)</f>
        <v>45708</v>
      </c>
      <c r="J893" s="158">
        <f>IFERROR(_xll.qlIndexFixing(Index1M,$H893,TRUE,_xll.ohTrigger(RecalcTrigger,Trigger1M)),NA())</f>
        <v>2.4789889134529158E-2</v>
      </c>
      <c r="K893" s="44">
        <f>IFERROR(_xll.qlIndexFixing(Index3M,H893,TRUE,_xll.ohTrigger(RecalcTrigger,Trigger3M)),NA())</f>
        <v>2.5940170739955484E-2</v>
      </c>
      <c r="L893" s="44">
        <f>IFERROR(_xll.qlIndexFixing(Index6M,$H893,TRUE,_xll.ohTrigger(RecalcTrigger,Trigger6M)),NA())</f>
        <v>2.7094301938783986E-2</v>
      </c>
      <c r="M893" s="158">
        <f>IFERROR(_xll.qlIndexFixing(ONIndex1M,I893,TRUE,_xll.ohTrigger(RecalcTrigger,Trigger1M)),NA())</f>
        <v>2.4727764419045783E-2</v>
      </c>
      <c r="N893" s="44">
        <f>IFERROR(_xll.qlIndexFixing(ONIndex3M,I893,TRUE,_xll.ohTrigger(RecalcTrigger,Trigger3M)),NA())</f>
        <v>2.5696364358340773E-2</v>
      </c>
      <c r="O893" s="159">
        <f>IFERROR(_xll.qlIndexFixing(ONIndex6M,I893,TRUE,_xll.ohTrigger(RecalcTrigger,Trigger6M)),NA())</f>
        <v>2.65832633908758E-2</v>
      </c>
    </row>
    <row r="894" spans="2:15" x14ac:dyDescent="0.2">
      <c r="B894" s="39" t="s">
        <v>42</v>
      </c>
      <c r="D894" s="42">
        <f>_xll.qlCalendarAdvance(Calendar,$D893,B894,"f",FALSE)</f>
        <v>45713</v>
      </c>
      <c r="E894" s="153">
        <f>_xll.qlInterestRateIndexValueDate(IndexON,D894)</f>
        <v>45714</v>
      </c>
      <c r="F894" s="168">
        <f>IFERROR(_xll.qlIndexFixing(IndexON,D894,TRUE,_xll.ohTrigger(RecalcTrigger,TriggerON)),NA())</f>
        <v>2.4768868384876797E-2</v>
      </c>
      <c r="H894" s="42">
        <f>_xll.qlCalendarAdvance(Calendar,$H893,B894,"f",FALSE)</f>
        <v>45713</v>
      </c>
      <c r="I894" s="153">
        <f>_xll.qlInterestRateIndexValueDate(Index1M,$H894)</f>
        <v>45715</v>
      </c>
      <c r="J894" s="158">
        <f>IFERROR(_xll.qlIndexFixing(Index1M,$H894,TRUE,_xll.ohTrigger(RecalcTrigger,Trigger1M)),NA())</f>
        <v>2.4818710135309389E-2</v>
      </c>
      <c r="K894" s="44">
        <f>IFERROR(_xll.qlIndexFixing(Index3M,H894,TRUE,_xll.ohTrigger(RecalcTrigger,Trigger3M)),NA())</f>
        <v>2.5968572497270023E-2</v>
      </c>
      <c r="L894" s="44">
        <f>IFERROR(_xll.qlIndexFixing(Index6M,$H894,TRUE,_xll.ohTrigger(RecalcTrigger,Trigger6M)),NA())</f>
        <v>2.7121250490697729E-2</v>
      </c>
      <c r="M894" s="158">
        <f>IFERROR(_xll.qlIndexFixing(ONIndex1M,I894,TRUE,_xll.ohTrigger(RecalcTrigger,Trigger1M)),NA())</f>
        <v>2.4756629268676278E-2</v>
      </c>
      <c r="N894" s="44">
        <f>IFERROR(_xll.qlIndexFixing(ONIndex3M,I894,TRUE,_xll.ohTrigger(RecalcTrigger,Trigger3M)),NA())</f>
        <v>2.5724880533921635E-2</v>
      </c>
      <c r="O894" s="159">
        <f>IFERROR(_xll.qlIndexFixing(ONIndex6M,I894,TRUE,_xll.ohTrigger(RecalcTrigger,Trigger6M)),NA())</f>
        <v>2.6610423804074301E-2</v>
      </c>
    </row>
    <row r="895" spans="2:15" x14ac:dyDescent="0.2">
      <c r="B895" s="39" t="s">
        <v>42</v>
      </c>
      <c r="D895" s="42">
        <f>_xll.qlCalendarAdvance(Calendar,$D894,B895,"f",FALSE)</f>
        <v>45720</v>
      </c>
      <c r="E895" s="153">
        <f>_xll.qlInterestRateIndexValueDate(IndexON,D895)</f>
        <v>45721</v>
      </c>
      <c r="F895" s="168">
        <f>IFERROR(_xll.qlIndexFixing(IndexON,D895,TRUE,_xll.ohTrigger(RecalcTrigger,TriggerON)),NA())</f>
        <v>2.4792291980979542E-2</v>
      </c>
      <c r="H895" s="42">
        <f>_xll.qlCalendarAdvance(Calendar,$H894,B895,"f",FALSE)</f>
        <v>45720</v>
      </c>
      <c r="I895" s="153">
        <f>_xll.qlInterestRateIndexValueDate(Index1M,$H895)</f>
        <v>45722</v>
      </c>
      <c r="J895" s="158">
        <f>IFERROR(_xll.qlIndexFixing(Index1M,$H895,TRUE,_xll.ohTrigger(RecalcTrigger,Trigger1M)),NA())</f>
        <v>2.4859075862586899E-2</v>
      </c>
      <c r="K895" s="44">
        <f>IFERROR(_xll.qlIndexFixing(Index3M,H895,TRUE,_xll.ohTrigger(RecalcTrigger,Trigger3M)),NA())</f>
        <v>2.6005778755735703E-2</v>
      </c>
      <c r="L895" s="44">
        <f>IFERROR(_xll.qlIndexFixing(Index6M,$H895,TRUE,_xll.ohTrigger(RecalcTrigger,Trigger6M)),NA())</f>
        <v>2.7162774207092698E-2</v>
      </c>
      <c r="M895" s="158">
        <f>IFERROR(_xll.qlIndexFixing(ONIndex1M,I895,TRUE,_xll.ohTrigger(RecalcTrigger,Trigger1M)),NA())</f>
        <v>2.4785422376574218E-2</v>
      </c>
      <c r="N895" s="44">
        <f>IFERROR(_xll.qlIndexFixing(ONIndex3M,I895,TRUE,_xll.ohTrigger(RecalcTrigger,Trigger3M)),NA())</f>
        <v>2.5753345352663715E-2</v>
      </c>
      <c r="O895" s="159">
        <f>IFERROR(_xll.qlIndexFixing(ONIndex6M,I895,TRUE,_xll.ohTrigger(RecalcTrigger,Trigger6M)),NA())</f>
        <v>2.6637537641089892E-2</v>
      </c>
    </row>
    <row r="896" spans="2:15" x14ac:dyDescent="0.2">
      <c r="B896" s="39" t="s">
        <v>42</v>
      </c>
      <c r="D896" s="42">
        <f>_xll.qlCalendarAdvance(Calendar,$D895,B896,"f",FALSE)</f>
        <v>45727</v>
      </c>
      <c r="E896" s="153">
        <f>_xll.qlInterestRateIndexValueDate(IndexON,D896)</f>
        <v>45728</v>
      </c>
      <c r="F896" s="168">
        <f>IFERROR(_xll.qlIndexFixing(IndexON,D896,TRUE,_xll.ohTrigger(RecalcTrigger,TriggerON)),NA())</f>
        <v>2.4815922926100242E-2</v>
      </c>
      <c r="H896" s="42">
        <f>_xll.qlCalendarAdvance(Calendar,$H895,B896,"f",FALSE)</f>
        <v>45727</v>
      </c>
      <c r="I896" s="153">
        <f>_xll.qlInterestRateIndexValueDate(Index1M,$H896)</f>
        <v>45729</v>
      </c>
      <c r="J896" s="158">
        <f>IFERROR(_xll.qlIndexFixing(Index1M,$H896,TRUE,_xll.ohTrigger(RecalcTrigger,Trigger1M)),NA())</f>
        <v>2.4887740630231414E-2</v>
      </c>
      <c r="K896" s="44">
        <f>IFERROR(_xll.qlIndexFixing(Index3M,H896,TRUE,_xll.ohTrigger(RecalcTrigger,Trigger3M)),NA())</f>
        <v>2.6034072617742061E-2</v>
      </c>
      <c r="L896" s="44">
        <f>IFERROR(_xll.qlIndexFixing(Index6M,$H896,TRUE,_xll.ohTrigger(RecalcTrigger,Trigger6M)),NA())</f>
        <v>2.7189622383867816E-2</v>
      </c>
      <c r="M896" s="158">
        <f>IFERROR(_xll.qlIndexFixing(ONIndex1M,I896,TRUE,_xll.ohTrigger(RecalcTrigger,Trigger1M)),NA())</f>
        <v>2.4814143742659667E-2</v>
      </c>
      <c r="N896" s="44">
        <f>IFERROR(_xll.qlIndexFixing(ONIndex3M,I896,TRUE,_xll.ohTrigger(RecalcTrigger,Trigger3M)),NA())</f>
        <v>2.5781758814567013E-2</v>
      </c>
      <c r="O896" s="159">
        <f>IFERROR(_xll.qlIndexFixing(ONIndex6M,I896,TRUE,_xll.ohTrigger(RecalcTrigger,Trigger6M)),NA())</f>
        <v>2.6664604902082445E-2</v>
      </c>
    </row>
    <row r="897" spans="2:15" x14ac:dyDescent="0.2">
      <c r="B897" s="39" t="s">
        <v>42</v>
      </c>
      <c r="D897" s="42">
        <f>_xll.qlCalendarAdvance(Calendar,$D896,B897,"f",FALSE)</f>
        <v>45734</v>
      </c>
      <c r="E897" s="153">
        <f>_xll.qlInterestRateIndexValueDate(IndexON,D897)</f>
        <v>45735</v>
      </c>
      <c r="F897" s="168">
        <f>IFERROR(_xll.qlIndexFixing(IndexON,D897,TRUE,_xll.ohTrigger(RecalcTrigger,TriggerON)),NA())</f>
        <v>2.4839761220158962E-2</v>
      </c>
      <c r="H897" s="42">
        <f>_xll.qlCalendarAdvance(Calendar,$H896,B897,"f",FALSE)</f>
        <v>45734</v>
      </c>
      <c r="I897" s="153">
        <f>_xll.qlInterestRateIndexValueDate(Index1M,$H897)</f>
        <v>45736</v>
      </c>
      <c r="J897" s="158">
        <f>IFERROR(_xll.qlIndexFixing(Index1M,$H897,TRUE,_xll.ohTrigger(RecalcTrigger,Trigger1M)),NA())</f>
        <v>2.4919230983229731E-2</v>
      </c>
      <c r="K897" s="44">
        <f>IFERROR(_xll.qlIndexFixing(Index3M,H897,TRUE,_xll.ohTrigger(RecalcTrigger,Trigger3M)),NA())</f>
        <v>2.6071160989265756E-2</v>
      </c>
      <c r="L897" s="44">
        <f>IFERROR(_xll.qlIndexFixing(Index6M,$H897,TRUE,_xll.ohTrigger(RecalcTrigger,Trigger6M)),NA())</f>
        <v>2.7216423698318594E-2</v>
      </c>
      <c r="M897" s="158">
        <f>IFERROR(_xll.qlIndexFixing(ONIndex1M,I897,TRUE,_xll.ohTrigger(RecalcTrigger,Trigger1M)),NA())</f>
        <v>2.4842793367012561E-2</v>
      </c>
      <c r="N897" s="44">
        <f>IFERROR(_xll.qlIndexFixing(ONIndex3M,I897,TRUE,_xll.ohTrigger(RecalcTrigger,Trigger3M)),NA())</f>
        <v>2.5810120919551593E-2</v>
      </c>
      <c r="O897" s="159">
        <f>IFERROR(_xll.qlIndexFixing(ONIndex6M,I897,TRUE,_xll.ohTrigger(RecalcTrigger,Trigger6M)),NA())</f>
        <v>2.6691625586972023E-2</v>
      </c>
    </row>
    <row r="898" spans="2:15" x14ac:dyDescent="0.2">
      <c r="B898" s="39" t="s">
        <v>42</v>
      </c>
      <c r="D898" s="42">
        <f>_xll.qlCalendarAdvance(Calendar,$D897,B898,"f",FALSE)</f>
        <v>45741</v>
      </c>
      <c r="E898" s="153">
        <f>_xll.qlInterestRateIndexValueDate(IndexON,D898)</f>
        <v>45742</v>
      </c>
      <c r="F898" s="168">
        <f>IFERROR(_xll.qlIndexFixing(IndexON,D898,TRUE,_xll.ohTrigger(RecalcTrigger,TriggerON)),NA())</f>
        <v>2.4863806863315574E-2</v>
      </c>
      <c r="H898" s="42">
        <f>_xll.qlCalendarAdvance(Calendar,$H897,B898,"f",FALSE)</f>
        <v>45741</v>
      </c>
      <c r="I898" s="153">
        <f>_xll.qlInterestRateIndexValueDate(Index1M,$H898)</f>
        <v>45743</v>
      </c>
      <c r="J898" s="158">
        <f>IFERROR(_xll.qlIndexFixing(Index1M,$H898,TRUE,_xll.ohTrigger(RecalcTrigger,Trigger1M)),NA())</f>
        <v>2.4944854689530893E-2</v>
      </c>
      <c r="K898" s="44">
        <f>IFERROR(_xll.qlIndexFixing(Index3M,H898,TRUE,_xll.ohTrigger(RecalcTrigger,Trigger3M)),NA())</f>
        <v>2.6090505857804792E-2</v>
      </c>
      <c r="L898" s="44">
        <f>IFERROR(_xll.qlIndexFixing(Index6M,$H898,TRUE,_xll.ohTrigger(RecalcTrigger,Trigger6M)),NA())</f>
        <v>2.7243178148516244E-2</v>
      </c>
      <c r="M898" s="158">
        <f>IFERROR(_xll.qlIndexFixing(ONIndex1M,I898,TRUE,_xll.ohTrigger(RecalcTrigger,Trigger1M)),NA())</f>
        <v>2.4871371249473029E-2</v>
      </c>
      <c r="N898" s="44">
        <f>IFERROR(_xll.qlIndexFixing(ONIndex3M,I898,TRUE,_xll.ohTrigger(RecalcTrigger,Trigger3M)),NA())</f>
        <v>2.583843166753752E-2</v>
      </c>
      <c r="O898" s="159">
        <f>IFERROR(_xll.qlIndexFixing(ONIndex6M,I898,TRUE,_xll.ohTrigger(RecalcTrigger,Trigger6M)),NA())</f>
        <v>2.6718599695678691E-2</v>
      </c>
    </row>
    <row r="899" spans="2:15" x14ac:dyDescent="0.2">
      <c r="B899" s="39" t="s">
        <v>42</v>
      </c>
      <c r="D899" s="42">
        <f>_xll.qlCalendarAdvance(Calendar,$D898,B899,"f",FALSE)</f>
        <v>45748</v>
      </c>
      <c r="E899" s="153">
        <f>_xll.qlInterestRateIndexValueDate(IndexON,D899)</f>
        <v>45749</v>
      </c>
      <c r="F899" s="168">
        <f>IFERROR(_xll.qlIndexFixing(IndexON,D899,TRUE,_xll.ohTrigger(RecalcTrigger,TriggerON)),NA())</f>
        <v>2.4888059855570077E-2</v>
      </c>
      <c r="H899" s="42">
        <f>_xll.qlCalendarAdvance(Calendar,$H898,B899,"f",FALSE)</f>
        <v>45748</v>
      </c>
      <c r="I899" s="153">
        <f>_xll.qlInterestRateIndexValueDate(Index1M,$H899)</f>
        <v>45750</v>
      </c>
      <c r="J899" s="158">
        <f>IFERROR(_xll.qlIndexFixing(Index1M,$H899,TRUE,_xll.ohTrigger(RecalcTrigger,Trigger1M)),NA())</f>
        <v>2.4973303980096728E-2</v>
      </c>
      <c r="K899" s="44">
        <f>IFERROR(_xll.qlIndexFixing(Index3M,H899,TRUE,_xll.ohTrigger(RecalcTrigger,Trigger3M)),NA())</f>
        <v>2.6115699822134342E-2</v>
      </c>
      <c r="L899" s="44">
        <f>IFERROR(_xll.qlIndexFixing(Index6M,$H899,TRUE,_xll.ohTrigger(RecalcTrigger,Trigger6M)),NA())</f>
        <v>2.7261128519092445E-2</v>
      </c>
      <c r="M899" s="158">
        <f>IFERROR(_xll.qlIndexFixing(ONIndex1M,I899,TRUE,_xll.ohTrigger(RecalcTrigger,Trigger1M)),NA())</f>
        <v>2.4899877390121006E-2</v>
      </c>
      <c r="N899" s="44">
        <f>IFERROR(_xll.qlIndexFixing(ONIndex3M,I899,TRUE,_xll.ohTrigger(RecalcTrigger,Trigger3M)),NA())</f>
        <v>2.5866691058684665E-2</v>
      </c>
      <c r="O899" s="159">
        <f>IFERROR(_xll.qlIndexFixing(ONIndex6M,I899,TRUE,_xll.ohTrigger(RecalcTrigger,Trigger6M)),NA())</f>
        <v>2.674552722836232E-2</v>
      </c>
    </row>
    <row r="900" spans="2:15" x14ac:dyDescent="0.2">
      <c r="B900" s="39" t="s">
        <v>42</v>
      </c>
      <c r="D900" s="42">
        <f>_xll.qlCalendarAdvance(Calendar,$D899,B900,"f",FALSE)</f>
        <v>45755</v>
      </c>
      <c r="E900" s="153">
        <f>_xll.qlInterestRateIndexValueDate(IndexON,D900)</f>
        <v>45756</v>
      </c>
      <c r="F900" s="168">
        <f>IFERROR(_xll.qlIndexFixing(IndexON,D900,TRUE,_xll.ohTrigger(RecalcTrigger,TriggerON)),NA())</f>
        <v>2.4912520196922472E-2</v>
      </c>
      <c r="H900" s="42">
        <f>_xll.qlCalendarAdvance(Calendar,$H899,B900,"f",FALSE)</f>
        <v>45755</v>
      </c>
      <c r="I900" s="153">
        <f>_xll.qlInterestRateIndexValueDate(Index1M,$H900)</f>
        <v>45757</v>
      </c>
      <c r="J900" s="158">
        <f>IFERROR(_xll.qlIndexFixing(Index1M,$H900,TRUE,_xll.ohTrigger(RecalcTrigger,Trigger1M)),NA())</f>
        <v>2.5001681443878043E-2</v>
      </c>
      <c r="K900" s="44">
        <f>IFERROR(_xll.qlIndexFixing(Index3M,H900,TRUE,_xll.ohTrigger(RecalcTrigger,Trigger3M)),NA())</f>
        <v>2.6143789346678069E-2</v>
      </c>
      <c r="L900" s="44">
        <f>IFERROR(_xll.qlIndexFixing(Index6M,$H900,TRUE,_xll.ohTrigger(RecalcTrigger,Trigger6M)),NA())</f>
        <v>2.7287793259332969E-2</v>
      </c>
      <c r="M900" s="158">
        <f>IFERROR(_xll.qlIndexFixing(ONIndex1M,I900,TRUE,_xll.ohTrigger(RecalcTrigger,Trigger1M)),NA())</f>
        <v>2.4928311788956492E-2</v>
      </c>
      <c r="N900" s="44">
        <f>IFERROR(_xll.qlIndexFixing(ONIndex3M,I900,TRUE,_xll.ohTrigger(RecalcTrigger,Trigger3M)),NA())</f>
        <v>2.5894899092753221E-2</v>
      </c>
      <c r="O900" s="159">
        <f>IFERROR(_xll.qlIndexFixing(ONIndex6M,I900,TRUE,_xll.ohTrigger(RecalcTrigger,Trigger6M)),NA())</f>
        <v>2.6772408185022911E-2</v>
      </c>
    </row>
    <row r="901" spans="2:15" x14ac:dyDescent="0.2">
      <c r="B901" s="39" t="s">
        <v>42</v>
      </c>
      <c r="D901" s="42">
        <f>_xll.qlCalendarAdvance(Calendar,$D900,B901,"f",FALSE)</f>
        <v>45762</v>
      </c>
      <c r="E901" s="153">
        <f>_xll.qlInterestRateIndexValueDate(IndexON,D901)</f>
        <v>45763</v>
      </c>
      <c r="F901" s="168">
        <f>IFERROR(_xll.qlIndexFixing(IndexON,D901,TRUE,_xll.ohTrigger(RecalcTrigger,TriggerON)),NA())</f>
        <v>2.493718788753263E-2</v>
      </c>
      <c r="H901" s="42">
        <f>_xll.qlCalendarAdvance(Calendar,$H900,B901,"f",FALSE)</f>
        <v>45762</v>
      </c>
      <c r="I901" s="153">
        <f>_xll.qlInterestRateIndexValueDate(Index1M,$H901)</f>
        <v>45764</v>
      </c>
      <c r="J901" s="158">
        <f>IFERROR(_xll.qlIndexFixing(Index1M,$H901,TRUE,_xll.ohTrigger(RecalcTrigger,Trigger1M)),NA())</f>
        <v>2.502998708033527E-2</v>
      </c>
      <c r="K901" s="44">
        <f>IFERROR(_xll.qlIndexFixing(Index3M,H901,TRUE,_xll.ohTrigger(RecalcTrigger,Trigger3M)),NA())</f>
        <v>2.61718273741453E-2</v>
      </c>
      <c r="L901" s="44">
        <f>IFERROR(_xll.qlIndexFixing(Index6M,$H901,TRUE,_xll.ohTrigger(RecalcTrigger,Trigger6M)),NA())</f>
        <v>2.7314411134710025E-2</v>
      </c>
      <c r="M901" s="158">
        <f>IFERROR(_xll.qlIndexFixing(ONIndex1M,I901,TRUE,_xll.ohTrigger(RecalcTrigger,Trigger1M)),NA())</f>
        <v>2.4964764885098134E-2</v>
      </c>
      <c r="N901" s="44">
        <f>IFERROR(_xll.qlIndexFixing(ONIndex3M,I901,TRUE,_xll.ohTrigger(RecalcTrigger,Trigger3M)),NA())</f>
        <v>2.5931091102062709E-2</v>
      </c>
      <c r="O901" s="159">
        <f>IFERROR(_xll.qlIndexFixing(ONIndex6M,I901,TRUE,_xll.ohTrigger(RecalcTrigger,Trigger6M)),NA())</f>
        <v>2.6806900976446002E-2</v>
      </c>
    </row>
    <row r="902" spans="2:15" x14ac:dyDescent="0.2">
      <c r="B902" s="39" t="s">
        <v>42</v>
      </c>
      <c r="D902" s="42">
        <f>_xll.qlCalendarAdvance(Calendar,$D901,B902,"f",FALSE)</f>
        <v>45769</v>
      </c>
      <c r="E902" s="153">
        <f>_xll.qlInterestRateIndexValueDate(IndexON,D902)</f>
        <v>45770</v>
      </c>
      <c r="F902" s="168">
        <f>IFERROR(_xll.qlIndexFixing(IndexON,D902,TRUE,_xll.ohTrigger(RecalcTrigger,TriggerON)),NA())</f>
        <v>2.4962062927320616E-2</v>
      </c>
      <c r="H902" s="42">
        <f>_xll.qlCalendarAdvance(Calendar,$H901,B902,"f",FALSE)</f>
        <v>45769</v>
      </c>
      <c r="I902" s="153">
        <f>_xll.qlInterestRateIndexValueDate(Index1M,$H902)</f>
        <v>45771</v>
      </c>
      <c r="J902" s="158">
        <f>IFERROR(_xll.qlIndexFixing(Index1M,$H902,TRUE,_xll.ohTrigger(RecalcTrigger,Trigger1M)),NA())</f>
        <v>2.5058220888923843E-2</v>
      </c>
      <c r="K902" s="44">
        <f>IFERROR(_xll.qlIndexFixing(Index3M,H902,TRUE,_xll.ohTrigger(RecalcTrigger,Trigger3M)),NA())</f>
        <v>2.6199813903443284E-2</v>
      </c>
      <c r="L902" s="44">
        <f>IFERROR(_xll.qlIndexFixing(Index6M,$H902,TRUE,_xll.ohTrigger(RecalcTrigger,Trigger6M)),NA())</f>
        <v>2.7340982143338348E-2</v>
      </c>
      <c r="M902" s="158">
        <f>IFERROR(_xll.qlIndexFixing(ONIndex1M,I902,TRUE,_xll.ohTrigger(RecalcTrigger,Trigger1M)),NA())</f>
        <v>2.498496536103012E-2</v>
      </c>
      <c r="N902" s="44">
        <f>IFERROR(_xll.qlIndexFixing(ONIndex3M,I902,TRUE,_xll.ohTrigger(RecalcTrigger,Trigger3M)),NA())</f>
        <v>2.595116109029405E-2</v>
      </c>
      <c r="O902" s="159">
        <f>IFERROR(_xll.qlIndexFixing(ONIndex6M,I902,TRUE,_xll.ohTrigger(RecalcTrigger,Trigger6M)),NA())</f>
        <v>2.682603036963549E-2</v>
      </c>
    </row>
    <row r="903" spans="2:15" x14ac:dyDescent="0.2">
      <c r="B903" s="39" t="s">
        <v>42</v>
      </c>
      <c r="D903" s="42">
        <f>_xll.qlCalendarAdvance(Calendar,$D902,B903,"f",FALSE)</f>
        <v>45776</v>
      </c>
      <c r="E903" s="153">
        <f>_xll.qlInterestRateIndexValueDate(IndexON,D903)</f>
        <v>45777</v>
      </c>
      <c r="F903" s="168">
        <f>IFERROR(_xll.qlIndexFixing(IndexON,D903,TRUE,_xll.ohTrigger(RecalcTrigger,TriggerON)),NA())</f>
        <v>2.4989812666906808E-2</v>
      </c>
      <c r="H903" s="42">
        <f>_xll.qlCalendarAdvance(Calendar,$H902,B903,"f",FALSE)</f>
        <v>45776</v>
      </c>
      <c r="I903" s="153">
        <f>_xll.qlInterestRateIndexValueDate(Index1M,$H903)</f>
        <v>45779</v>
      </c>
      <c r="J903" s="158">
        <f>IFERROR(_xll.qlIndexFixing(Index1M,$H903,TRUE,_xll.ohTrigger(RecalcTrigger,Trigger1M)),NA())</f>
        <v>2.5087522006716902E-2</v>
      </c>
      <c r="K903" s="44">
        <f>IFERROR(_xll.qlIndexFixing(Index3M,H903,TRUE,_xll.ohTrigger(RecalcTrigger,Trigger3M)),NA())</f>
        <v>2.6240551140579767E-2</v>
      </c>
      <c r="L903" s="44">
        <f>IFERROR(_xll.qlIndexFixing(Index6M,$H903,TRUE,_xll.ohTrigger(RecalcTrigger,Trigger6M)),NA())</f>
        <v>2.7377118608795506E-2</v>
      </c>
      <c r="M903" s="158">
        <f>IFERROR(_xll.qlIndexFixing(ONIndex1M,I903,TRUE,_xll.ohTrigger(RecalcTrigger,Trigger1M)),NA())</f>
        <v>2.5017209988158484E-2</v>
      </c>
      <c r="N903" s="44">
        <f>IFERROR(_xll.qlIndexFixing(ONIndex3M,I903,TRUE,_xll.ohTrigger(RecalcTrigger,Trigger3M)),NA())</f>
        <v>2.5983218570164723E-2</v>
      </c>
      <c r="O903" s="159">
        <f>IFERROR(_xll.qlIndexFixing(ONIndex6M,I903,TRUE,_xll.ohTrigger(RecalcTrigger,Trigger6M)),NA())</f>
        <v>2.6856587971124668E-2</v>
      </c>
    </row>
    <row r="904" spans="2:15" x14ac:dyDescent="0.2">
      <c r="B904" s="39" t="s">
        <v>42</v>
      </c>
      <c r="D904" s="42">
        <f>_xll.qlCalendarAdvance(Calendar,$D903,B904,"f",FALSE)</f>
        <v>45783</v>
      </c>
      <c r="E904" s="153">
        <f>_xll.qlInterestRateIndexValueDate(IndexON,D904)</f>
        <v>45784</v>
      </c>
      <c r="F904" s="168">
        <f>IFERROR(_xll.qlIndexFixing(IndexON,D904,TRUE,_xll.ohTrigger(RecalcTrigger,TriggerON)),NA())</f>
        <v>2.5012435054829751E-2</v>
      </c>
      <c r="H904" s="42">
        <f>_xll.qlCalendarAdvance(Calendar,$H903,B904,"f",FALSE)</f>
        <v>45783</v>
      </c>
      <c r="I904" s="153">
        <f>_xll.qlInterestRateIndexValueDate(Index1M,$H904)</f>
        <v>45785</v>
      </c>
      <c r="J904" s="158">
        <f>IFERROR(_xll.qlIndexFixing(Index1M,$H904,TRUE,_xll.ohTrigger(RecalcTrigger,Trigger1M)),NA())</f>
        <v>2.5117348268936274E-2</v>
      </c>
      <c r="K904" s="44">
        <f>IFERROR(_xll.qlIndexFixing(Index3M,H904,TRUE,_xll.ohTrigger(RecalcTrigger,Trigger3M)),NA())</f>
        <v>2.6258569626677778E-2</v>
      </c>
      <c r="L904" s="44">
        <f>IFERROR(_xll.qlIndexFixing(Index6M,$H904,TRUE,_xll.ohTrigger(RecalcTrigger,Trigger6M)),NA())</f>
        <v>2.7402720592721287E-2</v>
      </c>
      <c r="M904" s="158">
        <f>IFERROR(_xll.qlIndexFixing(ONIndex1M,I904,TRUE,_xll.ohTrigger(RecalcTrigger,Trigger1M)),NA())</f>
        <v>2.5041331965454106E-2</v>
      </c>
      <c r="N904" s="44">
        <f>IFERROR(_xll.qlIndexFixing(ONIndex3M,I904,TRUE,_xll.ohTrigger(RecalcTrigger,Trigger3M)),NA())</f>
        <v>2.6007217659840265E-2</v>
      </c>
      <c r="O904" s="159">
        <f>IFERROR(_xll.qlIndexFixing(ONIndex6M,I904,TRUE,_xll.ohTrigger(RecalcTrigger,Trigger6M)),NA())</f>
        <v>2.687946624983617E-2</v>
      </c>
    </row>
    <row r="905" spans="2:15" x14ac:dyDescent="0.2">
      <c r="B905" s="39" t="s">
        <v>42</v>
      </c>
      <c r="D905" s="42">
        <f>_xll.qlCalendarAdvance(Calendar,$D904,B905,"f",FALSE)</f>
        <v>45790</v>
      </c>
      <c r="E905" s="153">
        <f>_xll.qlInterestRateIndexValueDate(IndexON,D905)</f>
        <v>45791</v>
      </c>
      <c r="F905" s="168">
        <f>IFERROR(_xll.qlIndexFixing(IndexON,D905,TRUE,_xll.ohTrigger(RecalcTrigger,TriggerON)),NA())</f>
        <v>2.50379321425509E-2</v>
      </c>
      <c r="H905" s="42">
        <f>_xll.qlCalendarAdvance(Calendar,$H904,B905,"f",FALSE)</f>
        <v>45790</v>
      </c>
      <c r="I905" s="153">
        <f>_xll.qlInterestRateIndexValueDate(Index1M,$H905)</f>
        <v>45792</v>
      </c>
      <c r="J905" s="158">
        <f>IFERROR(_xll.qlIndexFixing(Index1M,$H905,TRUE,_xll.ohTrigger(RecalcTrigger,Trigger1M)),NA())</f>
        <v>2.5142491342091955E-2</v>
      </c>
      <c r="K905" s="44">
        <f>IFERROR(_xll.qlIndexFixing(Index3M,H905,TRUE,_xll.ohTrigger(RecalcTrigger,Trigger3M)),NA())</f>
        <v>2.6286400000352941E-2</v>
      </c>
      <c r="L905" s="44">
        <f>IFERROR(_xll.qlIndexFixing(Index6M,$H905,TRUE,_xll.ohTrigger(RecalcTrigger,Trigger6M)),NA())</f>
        <v>2.7429146939389217E-2</v>
      </c>
      <c r="M905" s="158">
        <f>IFERROR(_xll.qlIndexFixing(ONIndex1M,I905,TRUE,_xll.ohTrigger(RecalcTrigger,Trigger1M)),NA())</f>
        <v>2.5069407654827458E-2</v>
      </c>
      <c r="N905" s="44">
        <f>IFERROR(_xll.qlIndexFixing(ONIndex3M,I905,TRUE,_xll.ohTrigger(RecalcTrigger,Trigger3M)),NA())</f>
        <v>2.6035168909075423E-2</v>
      </c>
      <c r="O905" s="159">
        <f>IFERROR(_xll.qlIndexFixing(ONIndex6M,I905,TRUE,_xll.ohTrigger(RecalcTrigger,Trigger6M)),NA())</f>
        <v>2.6906114325662145E-2</v>
      </c>
    </row>
    <row r="906" spans="2:15" x14ac:dyDescent="0.2">
      <c r="B906" s="39" t="s">
        <v>42</v>
      </c>
      <c r="D906" s="42">
        <f>_xll.qlCalendarAdvance(Calendar,$D905,B906,"f",FALSE)</f>
        <v>45797</v>
      </c>
      <c r="E906" s="153">
        <f>_xll.qlInterestRateIndexValueDate(IndexON,D906)</f>
        <v>45798</v>
      </c>
      <c r="F906" s="168">
        <f>IFERROR(_xll.qlIndexFixing(IndexON,D906,TRUE,_xll.ohTrigger(RecalcTrigger,TriggerON)),NA())</f>
        <v>2.5063636579769621E-2</v>
      </c>
      <c r="H906" s="42">
        <f>_xll.qlCalendarAdvance(Calendar,$H905,B906,"f",FALSE)</f>
        <v>45797</v>
      </c>
      <c r="I906" s="153">
        <f>_xll.qlInterestRateIndexValueDate(Index1M,$H906)</f>
        <v>45799</v>
      </c>
      <c r="J906" s="158">
        <f>IFERROR(_xll.qlIndexFixing(Index1M,$H906,TRUE,_xll.ohTrigger(RecalcTrigger,Trigger1M)),NA())</f>
        <v>2.5170437833827719E-2</v>
      </c>
      <c r="K906" s="44">
        <f>IFERROR(_xll.qlIndexFixing(Index3M,H906,TRUE,_xll.ohTrigger(RecalcTrigger,Trigger3M)),NA())</f>
        <v>2.631417886982633E-2</v>
      </c>
      <c r="L906" s="44">
        <f>IFERROR(_xll.qlIndexFixing(Index6M,$H906,TRUE,_xll.ohTrigger(RecalcTrigger,Trigger6M)),NA())</f>
        <v>2.7455526406484666E-2</v>
      </c>
      <c r="M906" s="158">
        <f>IFERROR(_xll.qlIndexFixing(ONIndex1M,I906,TRUE,_xll.ohTrigger(RecalcTrigger,Trigger1M)),NA())</f>
        <v>2.5097411602228448E-2</v>
      </c>
      <c r="N906" s="44">
        <f>IFERROR(_xll.qlIndexFixing(ONIndex3M,I906,TRUE,_xll.ohTrigger(RecalcTrigger,Trigger3M)),NA())</f>
        <v>2.6063068801391864E-2</v>
      </c>
      <c r="O906" s="159">
        <f>IFERROR(_xll.qlIndexFixing(ONIndex6M,I906,TRUE,_xll.ohTrigger(RecalcTrigger,Trigger6M)),NA())</f>
        <v>2.6932715825225273E-2</v>
      </c>
    </row>
    <row r="907" spans="2:15" x14ac:dyDescent="0.2">
      <c r="B907" s="39" t="s">
        <v>42</v>
      </c>
      <c r="D907" s="42">
        <f>_xll.qlCalendarAdvance(Calendar,$D906,B907,"f",FALSE)</f>
        <v>45804</v>
      </c>
      <c r="E907" s="153">
        <f>_xll.qlInterestRateIndexValueDate(IndexON,D907)</f>
        <v>45805</v>
      </c>
      <c r="F907" s="168">
        <f>IFERROR(_xll.qlIndexFixing(IndexON,D907,TRUE,_xll.ohTrigger(RecalcTrigger,TriggerON)),NA())</f>
        <v>2.509228208641634E-2</v>
      </c>
      <c r="H907" s="42">
        <f>_xll.qlCalendarAdvance(Calendar,$H906,B907,"f",FALSE)</f>
        <v>45804</v>
      </c>
      <c r="I907" s="153">
        <f>_xll.qlInterestRateIndexValueDate(Index1M,$H907)</f>
        <v>45807</v>
      </c>
      <c r="J907" s="158">
        <f>IFERROR(_xll.qlIndexFixing(Index1M,$H907,TRUE,_xll.ohTrigger(RecalcTrigger,Trigger1M)),NA())</f>
        <v>2.5199423302448412E-2</v>
      </c>
      <c r="K907" s="44">
        <f>IFERROR(_xll.qlIndexFixing(Index3M,H907,TRUE,_xll.ohTrigger(RecalcTrigger,Trigger3M)),NA())</f>
        <v>2.6342931123832743E-2</v>
      </c>
      <c r="L907" s="44">
        <f>IFERROR(_xll.qlIndexFixing(Index6M,$H907,TRUE,_xll.ohTrigger(RecalcTrigger,Trigger6M)),NA())</f>
        <v>2.747398460528952E-2</v>
      </c>
      <c r="M907" s="158">
        <f>IFERROR(_xll.qlIndexFixing(ONIndex1M,I907,TRUE,_xll.ohTrigger(RecalcTrigger,Trigger1M)),NA())</f>
        <v>2.5129328266180195E-2</v>
      </c>
      <c r="N907" s="44">
        <f>IFERROR(_xll.qlIndexFixing(ONIndex3M,I907,TRUE,_xll.ohTrigger(RecalcTrigger,Trigger3M)),NA())</f>
        <v>2.6094891506343032E-2</v>
      </c>
      <c r="O907" s="159">
        <f>IFERROR(_xll.qlIndexFixing(ONIndex6M,I907,TRUE,_xll.ohTrigger(RecalcTrigger,Trigger6M)),NA())</f>
        <v>2.6963060507032566E-2</v>
      </c>
    </row>
    <row r="908" spans="2:15" x14ac:dyDescent="0.2">
      <c r="B908" s="39" t="s">
        <v>42</v>
      </c>
      <c r="D908" s="42">
        <f>_xll.qlCalendarAdvance(Calendar,$D907,B908,"f",FALSE)</f>
        <v>45811</v>
      </c>
      <c r="E908" s="153">
        <f>_xll.qlInterestRateIndexValueDate(IndexON,D908)</f>
        <v>45812</v>
      </c>
      <c r="F908" s="168">
        <f>IFERROR(_xll.qlIndexFixing(IndexON,D908,TRUE,_xll.ohTrigger(RecalcTrigger,TriggerON)),NA())</f>
        <v>2.5115667502539907E-2</v>
      </c>
      <c r="H908" s="42">
        <f>_xll.qlCalendarAdvance(Calendar,$H907,B908,"f",FALSE)</f>
        <v>45811</v>
      </c>
      <c r="I908" s="153">
        <f>_xll.qlInterestRateIndexValueDate(Index1M,$H908)</f>
        <v>45813</v>
      </c>
      <c r="J908" s="158">
        <f>IFERROR(_xll.qlIndexFixing(Index1M,$H908,TRUE,_xll.ohTrigger(RecalcTrigger,Trigger1M)),NA())</f>
        <v>2.522611532510266E-2</v>
      </c>
      <c r="K908" s="44">
        <f>IFERROR(_xll.qlIndexFixing(Index3M,H908,TRUE,_xll.ohTrigger(RecalcTrigger,Trigger3M)),NA())</f>
        <v>2.6369582091799112E-2</v>
      </c>
      <c r="L908" s="44">
        <f>IFERROR(_xll.qlIndexFixing(Index6M,$H908,TRUE,_xll.ohTrigger(RecalcTrigger,Trigger6M)),NA())</f>
        <v>2.7499423736159396E-2</v>
      </c>
      <c r="M908" s="158">
        <f>IFERROR(_xll.qlIndexFixing(ONIndex1M,I908,TRUE,_xll.ohTrigger(RecalcTrigger,Trigger1M)),NA())</f>
        <v>2.5157178480794684E-2</v>
      </c>
      <c r="N908" s="44">
        <f>IFERROR(_xll.qlIndexFixing(ONIndex3M,I908,TRUE,_xll.ohTrigger(RecalcTrigger,Trigger3M)),NA())</f>
        <v>2.6122681347811039E-2</v>
      </c>
      <c r="O908" s="159">
        <f>IFERROR(_xll.qlIndexFixing(ONIndex6M,I908,TRUE,_xll.ohTrigger(RecalcTrigger,Trigger6M)),NA())</f>
        <v>2.698956220043236E-2</v>
      </c>
    </row>
    <row r="909" spans="2:15" x14ac:dyDescent="0.2">
      <c r="B909" s="39" t="s">
        <v>42</v>
      </c>
      <c r="D909" s="42">
        <f>_xll.qlCalendarAdvance(Calendar,$D908,B909,"f",FALSE)</f>
        <v>45818</v>
      </c>
      <c r="E909" s="153">
        <f>_xll.qlInterestRateIndexValueDate(IndexON,D909)</f>
        <v>45819</v>
      </c>
      <c r="F909" s="168">
        <f>IFERROR(_xll.qlIndexFixing(IndexON,D909,TRUE,_xll.ohTrigger(RecalcTrigger,TriggerON)),NA())</f>
        <v>2.5141993988171407E-2</v>
      </c>
      <c r="H909" s="42">
        <f>_xll.qlCalendarAdvance(Calendar,$H908,B909,"f",FALSE)</f>
        <v>45818</v>
      </c>
      <c r="I909" s="153">
        <f>_xll.qlInterestRateIndexValueDate(Index1M,$H909)</f>
        <v>45820</v>
      </c>
      <c r="J909" s="158">
        <f>IFERROR(_xll.qlIndexFixing(Index1M,$H909,TRUE,_xll.ohTrigger(RecalcTrigger,Trigger1M)),NA())</f>
        <v>2.5253846323580187E-2</v>
      </c>
      <c r="K909" s="44">
        <f>IFERROR(_xll.qlIndexFixing(Index3M,H909,TRUE,_xll.ohTrigger(RecalcTrigger,Trigger3M)),NA())</f>
        <v>2.6397206442119375E-2</v>
      </c>
      <c r="L909" s="44">
        <f>IFERROR(_xll.qlIndexFixing(Index6M,$H909,TRUE,_xll.ohTrigger(RecalcTrigger,Trigger6M)),NA())</f>
        <v>2.7525663615318084E-2</v>
      </c>
      <c r="M909" s="158">
        <f>IFERROR(_xll.qlIndexFixing(ONIndex1M,I909,TRUE,_xll.ohTrigger(RecalcTrigger,Trigger1M)),NA())</f>
        <v>2.5180992992517304E-2</v>
      </c>
      <c r="N909" s="44">
        <f>IFERROR(_xll.qlIndexFixing(ONIndex3M,I909,TRUE,_xll.ohTrigger(RecalcTrigger,Trigger3M)),NA())</f>
        <v>2.6146460335949584E-2</v>
      </c>
      <c r="O909" s="159">
        <f>IFERROR(_xll.qlIndexFixing(ONIndex6M,I909,TRUE,_xll.ohTrigger(RecalcTrigger,Trigger6M)),NA())</f>
        <v>2.701224086689713E-2</v>
      </c>
    </row>
    <row r="910" spans="2:15" x14ac:dyDescent="0.2">
      <c r="B910" s="39" t="s">
        <v>42</v>
      </c>
      <c r="D910" s="42">
        <f>_xll.qlCalendarAdvance(Calendar,$D909,B910,"f",FALSE)</f>
        <v>45825</v>
      </c>
      <c r="E910" s="153">
        <f>_xll.qlInterestRateIndexValueDate(IndexON,D910)</f>
        <v>45826</v>
      </c>
      <c r="F910" s="168">
        <f>IFERROR(_xll.qlIndexFixing(IndexON,D910,TRUE,_xll.ohTrigger(RecalcTrigger,TriggerON)),NA())</f>
        <v>2.5168527823380415E-2</v>
      </c>
      <c r="H910" s="42">
        <f>_xll.qlCalendarAdvance(Calendar,$H909,B910,"f",FALSE)</f>
        <v>45825</v>
      </c>
      <c r="I910" s="153">
        <f>_xll.qlInterestRateIndexValueDate(Index1M,$H910)</f>
        <v>45827</v>
      </c>
      <c r="J910" s="158">
        <f>IFERROR(_xll.qlIndexFixing(Index1M,$H910,TRUE,_xll.ohTrigger(RecalcTrigger,Trigger1M)),NA())</f>
        <v>2.5281505489909983E-2</v>
      </c>
      <c r="K910" s="44">
        <f>IFERROR(_xll.qlIndexFixing(Index3M,H910,TRUE,_xll.ohTrigger(RecalcTrigger,Trigger3M)),NA())</f>
        <v>2.6424779283880484E-2</v>
      </c>
      <c r="L910" s="44">
        <f>IFERROR(_xll.qlIndexFixing(Index6M,$H910,TRUE,_xll.ohTrigger(RecalcTrigger,Trigger6M)),NA())</f>
        <v>2.75518489303666E-2</v>
      </c>
      <c r="M910" s="158">
        <f>IFERROR(_xll.qlIndexFixing(ONIndex1M,I910,TRUE,_xll.ohTrigger(RecalcTrigger,Trigger1M)),NA())</f>
        <v>2.5212663683946701E-2</v>
      </c>
      <c r="N910" s="44">
        <f>IFERROR(_xll.qlIndexFixing(ONIndex3M,I910,TRUE,_xll.ohTrigger(RecalcTrigger,Trigger3M)),NA())</f>
        <v>2.6178106959671155E-2</v>
      </c>
      <c r="O910" s="159">
        <f>IFERROR(_xll.qlIndexFixing(ONIndex6M,I910,TRUE,_xll.ohTrigger(RecalcTrigger,Trigger6M)),NA())</f>
        <v>2.7042425858763153E-2</v>
      </c>
    </row>
    <row r="911" spans="2:15" x14ac:dyDescent="0.2">
      <c r="B911" s="39" t="s">
        <v>42</v>
      </c>
      <c r="D911" s="42">
        <f>_xll.qlCalendarAdvance(Calendar,$D910,B911,"f",FALSE)</f>
        <v>45832</v>
      </c>
      <c r="E911" s="153">
        <f>_xll.qlInterestRateIndexValueDate(IndexON,D911)</f>
        <v>45833</v>
      </c>
      <c r="F911" s="168">
        <f>IFERROR(_xll.qlIndexFixing(IndexON,D911,TRUE,_xll.ohTrigger(RecalcTrigger,TriggerON)),NA())</f>
        <v>2.5195269008246868E-2</v>
      </c>
      <c r="H911" s="42">
        <f>_xll.qlCalendarAdvance(Calendar,$H910,B911,"f",FALSE)</f>
        <v>45832</v>
      </c>
      <c r="I911" s="153">
        <f>_xll.qlInterestRateIndexValueDate(Index1M,$H911)</f>
        <v>45834</v>
      </c>
      <c r="J911" s="158">
        <f>IFERROR(_xll.qlIndexFixing(Index1M,$H911,TRUE,_xll.ohTrigger(RecalcTrigger,Trigger1M)),NA())</f>
        <v>2.5309092823562473E-2</v>
      </c>
      <c r="K911" s="44">
        <f>IFERROR(_xll.qlIndexFixing(Index3M,H911,TRUE,_xll.ohTrigger(RecalcTrigger,Trigger3M)),NA())</f>
        <v>2.6452300615998084E-2</v>
      </c>
      <c r="L911" s="44">
        <f>IFERROR(_xll.qlIndexFixing(Index6M,$H911,TRUE,_xll.ohTrigger(RecalcTrigger,Trigger6M)),NA())</f>
        <v>2.7586669163951933E-2</v>
      </c>
      <c r="M911" s="158">
        <f>IFERROR(_xll.qlIndexFixing(ONIndex1M,I911,TRUE,_xll.ohTrigger(RecalcTrigger,Trigger1M)),NA())</f>
        <v>2.523635520932821E-2</v>
      </c>
      <c r="N911" s="44">
        <f>IFERROR(_xll.qlIndexFixing(ONIndex3M,I911,TRUE,_xll.ohTrigger(RecalcTrigger,Trigger3M)),NA())</f>
        <v>2.6201797907035029E-2</v>
      </c>
      <c r="O911" s="159">
        <f>IFERROR(_xll.qlIndexFixing(ONIndex6M,I911,TRUE,_xll.ohTrigger(RecalcTrigger,Trigger6M)),NA())</f>
        <v>2.706502468021732E-2</v>
      </c>
    </row>
    <row r="912" spans="2:15" x14ac:dyDescent="0.2">
      <c r="B912" s="39" t="s">
        <v>42</v>
      </c>
      <c r="D912" s="42">
        <f>_xll.qlCalendarAdvance(Calendar,$D911,B912,"f",FALSE)</f>
        <v>45839</v>
      </c>
      <c r="E912" s="153">
        <f>_xll.qlInterestRateIndexValueDate(IndexON,D912)</f>
        <v>45840</v>
      </c>
      <c r="F912" s="168">
        <f>IFERROR(_xll.qlIndexFixing(IndexON,D912,TRUE,_xll.ohTrigger(RecalcTrigger,TriggerON)),NA())</f>
        <v>2.5222217542770764E-2</v>
      </c>
      <c r="H912" s="42">
        <f>_xll.qlCalendarAdvance(Calendar,$H911,B912,"f",FALSE)</f>
        <v>45839</v>
      </c>
      <c r="I912" s="153">
        <f>_xll.qlInterestRateIndexValueDate(Index1M,$H912)</f>
        <v>45841</v>
      </c>
      <c r="J912" s="158">
        <f>IFERROR(_xll.qlIndexFixing(Index1M,$H912,TRUE,_xll.ohTrigger(RecalcTrigger,Trigger1M)),NA())</f>
        <v>2.5336608324008081E-2</v>
      </c>
      <c r="K912" s="44">
        <f>IFERROR(_xll.qlIndexFixing(Index3M,H912,TRUE,_xll.ohTrigger(RecalcTrigger,Trigger3M)),NA())</f>
        <v>2.6479770437389565E-2</v>
      </c>
      <c r="L912" s="44">
        <f>IFERROR(_xll.qlIndexFixing(Index6M,$H912,TRUE,_xll.ohTrigger(RecalcTrigger,Trigger6M)),NA())</f>
        <v>2.7612718399975218E-2</v>
      </c>
      <c r="M912" s="158">
        <f>IFERROR(_xll.qlIndexFixing(ONIndex1M,I912,TRUE,_xll.ohTrigger(RecalcTrigger,Trigger1M)),NA())</f>
        <v>2.526392870473515E-2</v>
      </c>
      <c r="N912" s="44">
        <f>IFERROR(_xll.qlIndexFixing(ONIndex3M,I912,TRUE,_xll.ohTrigger(RecalcTrigger,Trigger3M)),NA())</f>
        <v>2.6229389657039803E-2</v>
      </c>
      <c r="O912" s="159">
        <f>IFERROR(_xll.qlIndexFixing(ONIndex6M,I912,TRUE,_xll.ohTrigger(RecalcTrigger,Trigger6M)),NA())</f>
        <v>2.7091346722523113E-2</v>
      </c>
    </row>
    <row r="913" spans="2:15" x14ac:dyDescent="0.2">
      <c r="B913" s="39" t="s">
        <v>42</v>
      </c>
      <c r="D913" s="42">
        <f>_xll.qlCalendarAdvance(Calendar,$D912,B913,"f",FALSE)</f>
        <v>45846</v>
      </c>
      <c r="E913" s="153">
        <f>_xll.qlInterestRateIndexValueDate(IndexON,D913)</f>
        <v>45847</v>
      </c>
      <c r="F913" s="168">
        <f>IFERROR(_xll.qlIndexFixing(IndexON,D913,TRUE,_xll.ohTrigger(RecalcTrigger,TriggerON)),NA())</f>
        <v>2.524937342703204E-2</v>
      </c>
      <c r="H913" s="42">
        <f>_xll.qlCalendarAdvance(Calendar,$H912,B913,"f",FALSE)</f>
        <v>45846</v>
      </c>
      <c r="I913" s="153">
        <f>_xll.qlInterestRateIndexValueDate(Index1M,$H913)</f>
        <v>45848</v>
      </c>
      <c r="J913" s="158">
        <f>IFERROR(_xll.qlIndexFixing(Index1M,$H913,TRUE,_xll.ohTrigger(RecalcTrigger,Trigger1M)),NA())</f>
        <v>2.5364051990722225E-2</v>
      </c>
      <c r="K913" s="44">
        <f>IFERROR(_xll.qlIndexFixing(Index3M,H913,TRUE,_xll.ohTrigger(RecalcTrigger,Trigger3M)),NA())</f>
        <v>2.650718874697492E-2</v>
      </c>
      <c r="L913" s="44">
        <f>IFERROR(_xll.qlIndexFixing(Index6M,$H913,TRUE,_xll.ohTrigger(RecalcTrigger,Trigger6M)),NA())</f>
        <v>2.7638696685921289E-2</v>
      </c>
      <c r="M913" s="158">
        <f>IFERROR(_xll.qlIndexFixing(ONIndex1M,I913,TRUE,_xll.ohTrigger(RecalcTrigger,Trigger1M)),NA())</f>
        <v>2.5291430458009856E-2</v>
      </c>
      <c r="N913" s="44">
        <f>IFERROR(_xll.qlIndexFixing(ONIndex3M,I913,TRUE,_xll.ohTrigger(RecalcTrigger,Trigger3M)),NA())</f>
        <v>2.6256930049886051E-2</v>
      </c>
      <c r="O913" s="159">
        <f>IFERROR(_xll.qlIndexFixing(ONIndex6M,I913,TRUE,_xll.ohTrigger(RecalcTrigger,Trigger6M)),NA())</f>
        <v>2.7117622188645996E-2</v>
      </c>
    </row>
    <row r="914" spans="2:15" x14ac:dyDescent="0.2">
      <c r="B914" s="39" t="s">
        <v>42</v>
      </c>
      <c r="D914" s="42">
        <f>_xll.qlCalendarAdvance(Calendar,$D913,B914,"f",FALSE)</f>
        <v>45853</v>
      </c>
      <c r="E914" s="153">
        <f>_xll.qlInterestRateIndexValueDate(IndexON,D914)</f>
        <v>45854</v>
      </c>
      <c r="F914" s="168">
        <f>IFERROR(_xll.qlIndexFixing(IndexON,D914,TRUE,_xll.ohTrigger(RecalcTrigger,TriggerON)),NA())</f>
        <v>2.5276736661110633E-2</v>
      </c>
      <c r="H914" s="42">
        <f>_xll.qlCalendarAdvance(Calendar,$H913,B914,"f",FALSE)</f>
        <v>45853</v>
      </c>
      <c r="I914" s="153">
        <f>_xll.qlInterestRateIndexValueDate(Index1M,$H914)</f>
        <v>45855</v>
      </c>
      <c r="J914" s="158">
        <f>IFERROR(_xll.qlIndexFixing(Index1M,$H914,TRUE,_xll.ohTrigger(RecalcTrigger,Trigger1M)),NA())</f>
        <v>2.5391423823182824E-2</v>
      </c>
      <c r="K914" s="44">
        <f>IFERROR(_xll.qlIndexFixing(Index3M,H914,TRUE,_xll.ohTrigger(RecalcTrigger,Trigger3M)),NA())</f>
        <v>2.6534555543675016E-2</v>
      </c>
      <c r="L914" s="44">
        <f>IFERROR(_xll.qlIndexFixing(Index6M,$H914,TRUE,_xll.ohTrigger(RecalcTrigger,Trigger6M)),NA())</f>
        <v>2.7664599207703384E-2</v>
      </c>
      <c r="M914" s="158">
        <f>IFERROR(_xll.qlIndexFixing(ONIndex1M,I914,TRUE,_xll.ohTrigger(RecalcTrigger,Trigger1M)),NA())</f>
        <v>2.5318860469232263E-2</v>
      </c>
      <c r="N914" s="44">
        <f>IFERROR(_xll.qlIndexFixing(ONIndex3M,I914,TRUE,_xll.ohTrigger(RecalcTrigger,Trigger3M)),NA())</f>
        <v>2.6284419085573774E-2</v>
      </c>
      <c r="O914" s="159">
        <f>IFERROR(_xll.qlIndexFixing(ONIndex6M,I914,TRUE,_xll.ohTrigger(RecalcTrigger,Trigger6M)),NA())</f>
        <v>2.714385107834616E-2</v>
      </c>
    </row>
    <row r="915" spans="2:15" x14ac:dyDescent="0.2">
      <c r="B915" s="39" t="s">
        <v>42</v>
      </c>
      <c r="D915" s="42">
        <f>_xll.qlCalendarAdvance(Calendar,$D914,B915,"f",FALSE)</f>
        <v>45860</v>
      </c>
      <c r="E915" s="153">
        <f>_xll.qlInterestRateIndexValueDate(IndexON,D915)</f>
        <v>45861</v>
      </c>
      <c r="F915" s="168">
        <f>IFERROR(_xll.qlIndexFixing(IndexON,D915,TRUE,_xll.ohTrigger(RecalcTrigger,TriggerON)),NA())</f>
        <v>2.5304307244926605E-2</v>
      </c>
      <c r="H915" s="42">
        <f>_xll.qlCalendarAdvance(Calendar,$H914,B915,"f",FALSE)</f>
        <v>45860</v>
      </c>
      <c r="I915" s="153">
        <f>_xll.qlInterestRateIndexValueDate(Index1M,$H915)</f>
        <v>45862</v>
      </c>
      <c r="J915" s="158">
        <f>IFERROR(_xll.qlIndexFixing(Index1M,$H915,TRUE,_xll.ohTrigger(RecalcTrigger,Trigger1M)),NA())</f>
        <v>2.5418723820862799E-2</v>
      </c>
      <c r="K915" s="44">
        <f>IFERROR(_xll.qlIndexFixing(Index3M,H915,TRUE,_xll.ohTrigger(RecalcTrigger,Trigger3M)),NA())</f>
        <v>2.6561870826414188E-2</v>
      </c>
      <c r="L915" s="44">
        <f>IFERROR(_xll.qlIndexFixing(Index6M,$H915,TRUE,_xll.ohTrigger(RecalcTrigger,Trigger6M)),NA())</f>
        <v>2.7690421150989349E-2</v>
      </c>
      <c r="M915" s="158">
        <f>IFERROR(_xll.qlIndexFixing(ONIndex1M,I915,TRUE,_xll.ohTrigger(RecalcTrigger,Trigger1M)),NA())</f>
        <v>2.5346218738322435E-2</v>
      </c>
      <c r="N915" s="44">
        <f>IFERROR(_xll.qlIndexFixing(ONIndex3M,I915,TRUE,_xll.ohTrigger(RecalcTrigger,Trigger3M)),NA())</f>
        <v>2.6311856764182906E-2</v>
      </c>
      <c r="O915" s="159">
        <f>IFERROR(_xll.qlIndexFixing(ONIndex6M,I915,TRUE,_xll.ohTrigger(RecalcTrigger,Trigger6M)),NA())</f>
        <v>2.7170033391863413E-2</v>
      </c>
    </row>
    <row r="916" spans="2:15" x14ac:dyDescent="0.2">
      <c r="B916" s="39" t="s">
        <v>42</v>
      </c>
      <c r="D916" s="42">
        <f>_xll.qlCalendarAdvance(Calendar,$D915,B916,"f",FALSE)</f>
        <v>45867</v>
      </c>
      <c r="E916" s="153">
        <f>_xll.qlInterestRateIndexValueDate(IndexON,D916)</f>
        <v>45868</v>
      </c>
      <c r="F916" s="168">
        <f>IFERROR(_xll.qlIndexFixing(IndexON,D916,TRUE,_xll.ohTrigger(RecalcTrigger,TriggerON)),NA())</f>
        <v>2.5332085178639829E-2</v>
      </c>
      <c r="H916" s="42">
        <f>_xll.qlCalendarAdvance(Calendar,$H915,B916,"f",FALSE)</f>
        <v>45867</v>
      </c>
      <c r="I916" s="153">
        <f>_xll.qlInterestRateIndexValueDate(Index1M,$H916)</f>
        <v>45869</v>
      </c>
      <c r="J916" s="158">
        <f>IFERROR(_xll.qlIndexFixing(Index1M,$H916,TRUE,_xll.ohTrigger(RecalcTrigger,Trigger1M)),NA())</f>
        <v>2.5437440165233947E-2</v>
      </c>
      <c r="K916" s="44">
        <f>IFERROR(_xll.qlIndexFixing(Index3M,H916,TRUE,_xll.ohTrigger(RecalcTrigger,Trigger3M)),NA())</f>
        <v>2.658913459412025E-2</v>
      </c>
      <c r="L916" s="44">
        <f>IFERROR(_xll.qlIndexFixing(Index6M,$H916,TRUE,_xll.ohTrigger(RecalcTrigger,Trigger6M)),NA())</f>
        <v>2.7707541062672647E-2</v>
      </c>
      <c r="M916" s="158">
        <f>IFERROR(_xll.qlIndexFixing(ONIndex1M,I916,TRUE,_xll.ohTrigger(RecalcTrigger,Trigger1M)),NA())</f>
        <v>2.5373505265280372E-2</v>
      </c>
      <c r="N916" s="44">
        <f>IFERROR(_xll.qlIndexFixing(ONIndex3M,I916,TRUE,_xll.ohTrigger(RecalcTrigger,Trigger3M)),NA())</f>
        <v>2.6339243085633512E-2</v>
      </c>
      <c r="O916" s="159">
        <f>IFERROR(_xll.qlIndexFixing(ONIndex6M,I916,TRUE,_xll.ohTrigger(RecalcTrigger,Trigger6M)),NA())</f>
        <v>2.719616912911782E-2</v>
      </c>
    </row>
    <row r="917" spans="2:15" x14ac:dyDescent="0.2">
      <c r="B917" s="39" t="s">
        <v>42</v>
      </c>
      <c r="D917" s="42">
        <f>_xll.qlCalendarAdvance(Calendar,$D916,B917,"f",FALSE)</f>
        <v>45874</v>
      </c>
      <c r="E917" s="153">
        <f>_xll.qlInterestRateIndexValueDate(IndexON,D917)</f>
        <v>45875</v>
      </c>
      <c r="F917" s="168">
        <f>IFERROR(_xll.qlIndexFixing(IndexON,D917,TRUE,_xll.ohTrigger(RecalcTrigger,TriggerON)),NA())</f>
        <v>2.5360070462250306E-2</v>
      </c>
      <c r="H917" s="42">
        <f>_xll.qlCalendarAdvance(Calendar,$H916,B917,"f",FALSE)</f>
        <v>45874</v>
      </c>
      <c r="I917" s="153">
        <f>_xll.qlInterestRateIndexValueDate(Index1M,$H917)</f>
        <v>45876</v>
      </c>
      <c r="J917" s="158">
        <f>IFERROR(_xll.qlIndexFixing(Index1M,$H917,TRUE,_xll.ohTrigger(RecalcTrigger,Trigger1M)),NA())</f>
        <v>2.5473108309797543E-2</v>
      </c>
      <c r="K917" s="44">
        <f>IFERROR(_xll.qlIndexFixing(Index3M,H917,TRUE,_xll.ohTrigger(RecalcTrigger,Trigger3M)),NA())</f>
        <v>2.6616346845719282E-2</v>
      </c>
      <c r="L917" s="44">
        <f>IFERROR(_xll.qlIndexFixing(Index6M,$H917,TRUE,_xll.ohTrigger(RecalcTrigger,Trigger6M)),NA())</f>
        <v>2.7741804043532305E-2</v>
      </c>
      <c r="M917" s="158">
        <f>IFERROR(_xll.qlIndexFixing(ONIndex1M,I917,TRUE,_xll.ohTrigger(RecalcTrigger,Trigger1M)),NA())</f>
        <v>2.540072005018601E-2</v>
      </c>
      <c r="N917" s="44">
        <f>IFERROR(_xll.qlIndexFixing(ONIndex3M,I917,TRUE,_xll.ohTrigger(RecalcTrigger,Trigger3M)),NA())</f>
        <v>2.6366578049925593E-2</v>
      </c>
      <c r="O917" s="159">
        <f>IFERROR(_xll.qlIndexFixing(ONIndex6M,I917,TRUE,_xll.ohTrigger(RecalcTrigger,Trigger6M)),NA())</f>
        <v>2.7222258290029444E-2</v>
      </c>
    </row>
    <row r="918" spans="2:15" x14ac:dyDescent="0.2">
      <c r="B918" s="39" t="s">
        <v>42</v>
      </c>
      <c r="D918" s="42">
        <f>_xll.qlCalendarAdvance(Calendar,$D917,B918,"f",FALSE)</f>
        <v>45881</v>
      </c>
      <c r="E918" s="153">
        <f>_xll.qlInterestRateIndexValueDate(IndexON,D918)</f>
        <v>45882</v>
      </c>
      <c r="F918" s="168">
        <f>IFERROR(_xll.qlIndexFixing(IndexON,D918,TRUE,_xll.ohTrigger(RecalcTrigger,TriggerON)),NA())</f>
        <v>2.5388263095837971E-2</v>
      </c>
      <c r="H918" s="42">
        <f>_xll.qlCalendarAdvance(Calendar,$H917,B918,"f",FALSE)</f>
        <v>45881</v>
      </c>
      <c r="I918" s="153">
        <f>_xll.qlInterestRateIndexValueDate(Index1M,$H918)</f>
        <v>45883</v>
      </c>
      <c r="J918" s="158">
        <f>IFERROR(_xll.qlIndexFixing(Index1M,$H918,TRUE,_xll.ohTrigger(RecalcTrigger,Trigger1M)),NA())</f>
        <v>2.5500192800013144E-2</v>
      </c>
      <c r="K918" s="44">
        <f>IFERROR(_xll.qlIndexFixing(Index3M,H918,TRUE,_xll.ohTrigger(RecalcTrigger,Trigger3M)),NA())</f>
        <v>2.6643507580140832E-2</v>
      </c>
      <c r="L918" s="44">
        <f>IFERROR(_xll.qlIndexFixing(Index6M,$H918,TRUE,_xll.ohTrigger(RecalcTrigger,Trigger6M)),NA())</f>
        <v>2.7767355362916486E-2</v>
      </c>
      <c r="M918" s="158">
        <f>IFERROR(_xll.qlIndexFixing(ONIndex1M,I918,TRUE,_xll.ohTrigger(RecalcTrigger,Trigger1M)),NA())</f>
        <v>2.5427863092959413E-2</v>
      </c>
      <c r="N918" s="44">
        <f>IFERROR(_xll.qlIndexFixing(ONIndex3M,I918,TRUE,_xll.ohTrigger(RecalcTrigger,Trigger3M)),NA())</f>
        <v>2.6393861657139084E-2</v>
      </c>
      <c r="O918" s="159">
        <f>IFERROR(_xll.qlIndexFixing(ONIndex6M,I918,TRUE,_xll.ohTrigger(RecalcTrigger,Trigger6M)),NA())</f>
        <v>2.7248300874678222E-2</v>
      </c>
    </row>
    <row r="919" spans="2:15" x14ac:dyDescent="0.2">
      <c r="B919" s="39" t="s">
        <v>42</v>
      </c>
      <c r="D919" s="42">
        <f>_xll.qlCalendarAdvance(Calendar,$D918,B919,"f",FALSE)</f>
        <v>45888</v>
      </c>
      <c r="E919" s="153">
        <f>_xll.qlInterestRateIndexValueDate(IndexON,D919)</f>
        <v>45889</v>
      </c>
      <c r="F919" s="168">
        <f>IFERROR(_xll.qlIndexFixing(IndexON,D919,TRUE,_xll.ohTrigger(RecalcTrigger,TriggerON)),NA())</f>
        <v>2.5416663079402824E-2</v>
      </c>
      <c r="H919" s="42">
        <f>_xll.qlCalendarAdvance(Calendar,$H918,B919,"f",FALSE)</f>
        <v>45888</v>
      </c>
      <c r="I919" s="153">
        <f>_xll.qlInterestRateIndexValueDate(Index1M,$H919)</f>
        <v>45890</v>
      </c>
      <c r="J919" s="158">
        <f>IFERROR(_xll.qlIndexFixing(Index1M,$H919,TRUE,_xll.ohTrigger(RecalcTrigger,Trigger1M)),NA())</f>
        <v>2.5527205453367285E-2</v>
      </c>
      <c r="K919" s="44">
        <f>IFERROR(_xll.qlIndexFixing(Index3M,H919,TRUE,_xll.ohTrigger(RecalcTrigger,Trigger3M)),NA())</f>
        <v>2.6670616796317059E-2</v>
      </c>
      <c r="L919" s="44">
        <f>IFERROR(_xll.qlIndexFixing(Index6M,$H919,TRUE,_xll.ohTrigger(RecalcTrigger,Trigger6M)),NA())</f>
        <v>2.7792806844063205E-2</v>
      </c>
      <c r="M919" s="158">
        <f>IFERROR(_xll.qlIndexFixing(ONIndex1M,I919,TRUE,_xll.ohTrigger(RecalcTrigger,Trigger1M)),NA())</f>
        <v>2.5454934393440709E-2</v>
      </c>
      <c r="N919" s="44">
        <f>IFERROR(_xll.qlIndexFixing(ONIndex3M,I919,TRUE,_xll.ohTrigger(RecalcTrigger,Trigger3M)),NA())</f>
        <v>2.6421093907114113E-2</v>
      </c>
      <c r="O919" s="159">
        <f>IFERROR(_xll.qlIndexFixing(ONIndex6M,I919,TRUE,_xll.ohTrigger(RecalcTrigger,Trigger6M)),NA())</f>
        <v>2.7274296882984217E-2</v>
      </c>
    </row>
    <row r="920" spans="2:15" x14ac:dyDescent="0.2">
      <c r="B920" s="39" t="s">
        <v>42</v>
      </c>
      <c r="D920" s="42">
        <f>_xll.qlCalendarAdvance(Calendar,$D919,B920,"f",FALSE)</f>
        <v>45895</v>
      </c>
      <c r="E920" s="153">
        <f>_xll.qlInterestRateIndexValueDate(IndexON,D920)</f>
        <v>45896</v>
      </c>
      <c r="F920" s="168">
        <f>IFERROR(_xll.qlIndexFixing(IndexON,D920,TRUE,_xll.ohTrigger(RecalcTrigger,TriggerON)),NA())</f>
        <v>2.5445270413104737E-2</v>
      </c>
      <c r="H920" s="42">
        <f>_xll.qlCalendarAdvance(Calendar,$H919,B920,"f",FALSE)</f>
        <v>45895</v>
      </c>
      <c r="I920" s="153">
        <f>_xll.qlInterestRateIndexValueDate(Index1M,$H920)</f>
        <v>45897</v>
      </c>
      <c r="J920" s="158">
        <f>IFERROR(_xll.qlIndexFixing(Index1M,$H920,TRUE,_xll.ohTrigger(RecalcTrigger,Trigger1M)),NA())</f>
        <v>2.5554146269347877E-2</v>
      </c>
      <c r="K920" s="44">
        <f>IFERROR(_xll.qlIndexFixing(Index3M,H920,TRUE,_xll.ohTrigger(RecalcTrigger,Trigger3M)),NA())</f>
        <v>2.6697674493182728E-2</v>
      </c>
      <c r="L920" s="44">
        <f>IFERROR(_xll.qlIndexFixing(Index6M,$H920,TRUE,_xll.ohTrigger(RecalcTrigger,Trigger6M)),NA())</f>
        <v>2.7809624918962796E-2</v>
      </c>
      <c r="M920" s="158">
        <f>IFERROR(_xll.qlIndexFixing(ONIndex1M,I920,TRUE,_xll.ohTrigger(RecalcTrigger,Trigger1M)),NA())</f>
        <v>2.5481933951869706E-2</v>
      </c>
      <c r="N920" s="44">
        <f>IFERROR(_xll.qlIndexFixing(ONIndex3M,I920,TRUE,_xll.ohTrigger(RecalcTrigger,Trigger3M)),NA())</f>
        <v>2.6448274799930616E-2</v>
      </c>
      <c r="O920" s="159">
        <f>IFERROR(_xll.qlIndexFixing(ONIndex6M,I920,TRUE,_xll.ohTrigger(RecalcTrigger,Trigger6M)),NA())</f>
        <v>2.7300246314947429E-2</v>
      </c>
    </row>
    <row r="921" spans="2:15" x14ac:dyDescent="0.2">
      <c r="B921" s="39" t="s">
        <v>42</v>
      </c>
      <c r="D921" s="42">
        <f>_xll.qlCalendarAdvance(Calendar,$D920,B921,"f",FALSE)</f>
        <v>45902</v>
      </c>
      <c r="E921" s="153">
        <f>_xll.qlInterestRateIndexValueDate(IndexON,D921)</f>
        <v>45903</v>
      </c>
      <c r="F921" s="168">
        <f>IFERROR(_xll.qlIndexFixing(IndexON,D921,TRUE,_xll.ohTrigger(RecalcTrigger,TriggerON)),NA())</f>
        <v>2.5474085096863774E-2</v>
      </c>
      <c r="H921" s="42">
        <f>_xll.qlCalendarAdvance(Calendar,$H920,B921,"f",FALSE)</f>
        <v>45902</v>
      </c>
      <c r="I921" s="153">
        <f>_xll.qlInterestRateIndexValueDate(Index1M,$H921)</f>
        <v>45904</v>
      </c>
      <c r="J921" s="158">
        <f>IFERROR(_xll.qlIndexFixing(Index1M,$H921,TRUE,_xll.ohTrigger(RecalcTrigger,Trigger1M)),NA())</f>
        <v>2.5581015247435335E-2</v>
      </c>
      <c r="K921" s="44">
        <f>IFERROR(_xll.qlIndexFixing(Index3M,H921,TRUE,_xll.ohTrigger(RecalcTrigger,Trigger3M)),NA())</f>
        <v>2.6721771760314268E-2</v>
      </c>
      <c r="L921" s="44">
        <f>IFERROR(_xll.qlIndexFixing(Index6M,$H921,TRUE,_xll.ohTrigger(RecalcTrigger,Trigger6M)),NA())</f>
        <v>2.7829214094779266E-2</v>
      </c>
      <c r="M921" s="158">
        <f>IFERROR(_xll.qlIndexFixing(ONIndex1M,I921,TRUE,_xll.ohTrigger(RecalcTrigger,Trigger1M)),NA())</f>
        <v>2.5508861768006597E-2</v>
      </c>
      <c r="N921" s="44">
        <f>IFERROR(_xll.qlIndexFixing(ONIndex3M,I921,TRUE,_xll.ohTrigger(RecalcTrigger,Trigger3M)),NA())</f>
        <v>2.6475404335588593E-2</v>
      </c>
      <c r="O921" s="159">
        <f>IFERROR(_xll.qlIndexFixing(ONIndex6M,I921,TRUE,_xll.ohTrigger(RecalcTrigger,Trigger6M)),NA())</f>
        <v>2.7326149170567859E-2</v>
      </c>
    </row>
    <row r="922" spans="2:15" x14ac:dyDescent="0.2">
      <c r="B922" s="39" t="s">
        <v>42</v>
      </c>
      <c r="D922" s="42">
        <f>_xll.qlCalendarAdvance(Calendar,$D921,B922,"f",FALSE)</f>
        <v>45909</v>
      </c>
      <c r="E922" s="153">
        <f>_xll.qlInterestRateIndexValueDate(IndexON,D922)</f>
        <v>45910</v>
      </c>
      <c r="F922" s="168">
        <f>IFERROR(_xll.qlIndexFixing(IndexON,D922,TRUE,_xll.ohTrigger(RecalcTrigger,TriggerON)),NA())</f>
        <v>2.5503107130839808E-2</v>
      </c>
      <c r="H922" s="42">
        <f>_xll.qlCalendarAdvance(Calendar,$H921,B922,"f",FALSE)</f>
        <v>45909</v>
      </c>
      <c r="I922" s="153">
        <f>_xll.qlInterestRateIndexValueDate(Index1M,$H922)</f>
        <v>45911</v>
      </c>
      <c r="J922" s="158">
        <f>IFERROR(_xll.qlIndexFixing(Index1M,$H922,TRUE,_xll.ohTrigger(RecalcTrigger,Trigger1M)),NA())</f>
        <v>2.5607812387117568E-2</v>
      </c>
      <c r="K922" s="44">
        <f>IFERROR(_xll.qlIndexFixing(Index3M,H922,TRUE,_xll.ohTrigger(RecalcTrigger,Trigger3M)),NA())</f>
        <v>2.6748724060487054E-2</v>
      </c>
      <c r="L922" s="44">
        <f>IFERROR(_xll.qlIndexFixing(Index6M,$H922,TRUE,_xll.ohTrigger(RecalcTrigger,Trigger6M)),NA())</f>
        <v>2.7854380233850274E-2</v>
      </c>
      <c r="M922" s="158">
        <f>IFERROR(_xll.qlIndexFixing(ONIndex1M,I922,TRUE,_xll.ohTrigger(RecalcTrigger,Trigger1M)),NA())</f>
        <v>2.5535717842011252E-2</v>
      </c>
      <c r="N922" s="44">
        <f>IFERROR(_xll.qlIndexFixing(ONIndex3M,I922,TRUE,_xll.ohTrigger(RecalcTrigger,Trigger3M)),NA())</f>
        <v>2.6502482514088044E-2</v>
      </c>
      <c r="O922" s="159">
        <f>IFERROR(_xll.qlIndexFixing(ONIndex6M,I922,TRUE,_xll.ohTrigger(RecalcTrigger,Trigger6M)),NA())</f>
        <v>2.7352005449925443E-2</v>
      </c>
    </row>
    <row r="923" spans="2:15" x14ac:dyDescent="0.2">
      <c r="B923" s="39" t="s">
        <v>42</v>
      </c>
      <c r="D923" s="42">
        <f>_xll.qlCalendarAdvance(Calendar,$D922,B923,"f",FALSE)</f>
        <v>45916</v>
      </c>
      <c r="E923" s="153">
        <f>_xll.qlInterestRateIndexValueDate(IndexON,D923)</f>
        <v>45917</v>
      </c>
      <c r="F923" s="168">
        <f>IFERROR(_xll.qlIndexFixing(IndexON,D923,TRUE,_xll.ohTrigger(RecalcTrigger,TriggerON)),NA())</f>
        <v>2.5532336514952902E-2</v>
      </c>
      <c r="H923" s="42">
        <f>_xll.qlCalendarAdvance(Calendar,$H922,B923,"f",FALSE)</f>
        <v>45916</v>
      </c>
      <c r="I923" s="153">
        <f>_xll.qlInterestRateIndexValueDate(Index1M,$H923)</f>
        <v>45918</v>
      </c>
      <c r="J923" s="158">
        <f>IFERROR(_xll.qlIndexFixing(Index1M,$H923,TRUE,_xll.ohTrigger(RecalcTrigger,Trigger1M)),NA())</f>
        <v>2.5634537687882486E-2</v>
      </c>
      <c r="K923" s="44">
        <f>IFERROR(_xll.qlIndexFixing(Index3M,H923,TRUE,_xll.ohTrigger(RecalcTrigger,Trigger3M)),NA())</f>
        <v>2.6775612633231232E-2</v>
      </c>
      <c r="L923" s="44">
        <f>IFERROR(_xll.qlIndexFixing(Index6M,$H923,TRUE,_xll.ohTrigger(RecalcTrigger,Trigger6M)),NA())</f>
        <v>2.787942884769902E-2</v>
      </c>
      <c r="M923" s="158">
        <f>IFERROR(_xll.qlIndexFixing(ONIndex1M,I923,TRUE,_xll.ohTrigger(RecalcTrigger,Trigger1M)),NA())</f>
        <v>2.5562502173803736E-2</v>
      </c>
      <c r="N923" s="44">
        <f>IFERROR(_xll.qlIndexFixing(ONIndex3M,I923,TRUE,_xll.ohTrigger(RecalcTrigger,Trigger3M)),NA())</f>
        <v>2.6529509335269097E-2</v>
      </c>
      <c r="O923" s="159">
        <f>IFERROR(_xll.qlIndexFixing(ONIndex6M,I923,TRUE,_xll.ohTrigger(RecalcTrigger,Trigger6M)),NA())</f>
        <v>2.7377815152860308E-2</v>
      </c>
    </row>
    <row r="924" spans="2:15" x14ac:dyDescent="0.2">
      <c r="B924" s="39" t="s">
        <v>42</v>
      </c>
      <c r="D924" s="42">
        <f>_xll.qlCalendarAdvance(Calendar,$D923,B924,"f",FALSE)</f>
        <v>45923</v>
      </c>
      <c r="E924" s="153">
        <f>_xll.qlInterestRateIndexValueDate(IndexON,D924)</f>
        <v>45924</v>
      </c>
      <c r="F924" s="168">
        <f>IFERROR(_xll.qlIndexFixing(IndexON,D924,TRUE,_xll.ohTrigger(RecalcTrigger,TriggerON)),NA())</f>
        <v>2.5561773249282993E-2</v>
      </c>
      <c r="H924" s="42">
        <f>_xll.qlCalendarAdvance(Calendar,$H923,B924,"f",FALSE)</f>
        <v>45923</v>
      </c>
      <c r="I924" s="153">
        <f>_xll.qlInterestRateIndexValueDate(Index1M,$H924)</f>
        <v>45925</v>
      </c>
      <c r="J924" s="158">
        <f>IFERROR(_xll.qlIndexFixing(Index1M,$H924,TRUE,_xll.ohTrigger(RecalcTrigger,Trigger1M)),NA())</f>
        <v>2.5661191149217999E-2</v>
      </c>
      <c r="K924" s="44">
        <f>IFERROR(_xll.qlIndexFixing(Index3M,H924,TRUE,_xll.ohTrigger(RecalcTrigger,Trigger3M)),NA())</f>
        <v>2.6814013833287624E-2</v>
      </c>
      <c r="L924" s="44">
        <f>IFERROR(_xll.qlIndexFixing(Index6M,$H924,TRUE,_xll.ohTrigger(RecalcTrigger,Trigger6M)),NA())</f>
        <v>2.7904354989055066E-2</v>
      </c>
      <c r="M924" s="158">
        <f>IFERROR(_xll.qlIndexFixing(ONIndex1M,I924,TRUE,_xll.ohTrigger(RecalcTrigger,Trigger1M)),NA())</f>
        <v>2.5589214763304113E-2</v>
      </c>
      <c r="N924" s="44">
        <f>IFERROR(_xll.qlIndexFixing(ONIndex3M,I924,TRUE,_xll.ohTrigger(RecalcTrigger,Trigger3M)),NA())</f>
        <v>2.6556484799211688E-2</v>
      </c>
      <c r="O924" s="159">
        <f>IFERROR(_xll.qlIndexFixing(ONIndex6M,I924,TRUE,_xll.ohTrigger(RecalcTrigger,Trigger6M)),NA())</f>
        <v>2.740357827945239E-2</v>
      </c>
    </row>
    <row r="925" spans="2:15" x14ac:dyDescent="0.2">
      <c r="B925" s="39" t="s">
        <v>42</v>
      </c>
      <c r="D925" s="42">
        <f>_xll.qlCalendarAdvance(Calendar,$D924,B925,"f",FALSE)</f>
        <v>45930</v>
      </c>
      <c r="E925" s="153">
        <f>_xll.qlInterestRateIndexValueDate(IndexON,D925)</f>
        <v>45931</v>
      </c>
      <c r="F925" s="168">
        <f>IFERROR(_xll.qlIndexFixing(IndexON,D925,TRUE,_xll.ohTrigger(RecalcTrigger,TriggerON)),NA())</f>
        <v>2.5591417334069888E-2</v>
      </c>
      <c r="H925" s="42">
        <f>_xll.qlCalendarAdvance(Calendar,$H924,B925,"f",FALSE)</f>
        <v>45930</v>
      </c>
      <c r="I925" s="153">
        <f>_xll.qlInterestRateIndexValueDate(Index1M,$H925)</f>
        <v>45932</v>
      </c>
      <c r="J925" s="158">
        <f>IFERROR(_xll.qlIndexFixing(Index1M,$H925,TRUE,_xll.ohTrigger(RecalcTrigger,Trigger1M)),NA())</f>
        <v>2.5687772770617012E-2</v>
      </c>
      <c r="K925" s="44">
        <f>IFERROR(_xll.qlIndexFixing(Index3M,H925,TRUE,_xll.ohTrigger(RecalcTrigger,Trigger3M)),NA())</f>
        <v>2.6832055566148511E-2</v>
      </c>
      <c r="L925" s="44">
        <f>IFERROR(_xll.qlIndexFixing(Index6M,$H925,TRUE,_xll.ohTrigger(RecalcTrigger,Trigger6M)),NA())</f>
        <v>2.7931954533053516E-2</v>
      </c>
      <c r="M925" s="158">
        <f>IFERROR(_xll.qlIndexFixing(ONIndex1M,I925,TRUE,_xll.ohTrigger(RecalcTrigger,Trigger1M)),NA())</f>
        <v>2.561585561059232E-2</v>
      </c>
      <c r="N925" s="44">
        <f>IFERROR(_xll.qlIndexFixing(ONIndex3M,I925,TRUE,_xll.ohTrigger(RecalcTrigger,Trigger3M)),NA())</f>
        <v>2.658340890607569E-2</v>
      </c>
      <c r="O925" s="159">
        <f>IFERROR(_xll.qlIndexFixing(ONIndex6M,I925,TRUE,_xll.ohTrigger(RecalcTrigger,Trigger6M)),NA())</f>
        <v>2.7429294829701689E-2</v>
      </c>
    </row>
    <row r="926" spans="2:15" x14ac:dyDescent="0.2">
      <c r="B926" s="39" t="s">
        <v>42</v>
      </c>
      <c r="D926" s="42">
        <f>_xll.qlCalendarAdvance(Calendar,$D925,B926,"f",FALSE)</f>
        <v>45937</v>
      </c>
      <c r="E926" s="153">
        <f>_xll.qlInterestRateIndexValueDate(IndexON,D926)</f>
        <v>45938</v>
      </c>
      <c r="F926" s="168">
        <f>IFERROR(_xll.qlIndexFixing(IndexON,D926,TRUE,_xll.ohTrigger(RecalcTrigger,TriggerON)),NA())</f>
        <v>2.5621268769073779E-2</v>
      </c>
      <c r="H926" s="42">
        <f>_xll.qlCalendarAdvance(Calendar,$H925,B926,"f",FALSE)</f>
        <v>45937</v>
      </c>
      <c r="I926" s="153">
        <f>_xll.qlInterestRateIndexValueDate(Index1M,$H926)</f>
        <v>45939</v>
      </c>
      <c r="J926" s="158">
        <f>IFERROR(_xll.qlIndexFixing(Index1M,$H926,TRUE,_xll.ohTrigger(RecalcTrigger,Trigger1M)),NA())</f>
        <v>2.5714282551564938E-2</v>
      </c>
      <c r="K926" s="44">
        <f>IFERROR(_xll.qlIndexFixing(Index3M,H926,TRUE,_xll.ohTrigger(RecalcTrigger,Trigger3M)),NA())</f>
        <v>2.685869507312277E-2</v>
      </c>
      <c r="L926" s="44">
        <f>IFERROR(_xll.qlIndexFixing(Index6M,$H926,TRUE,_xll.ohTrigger(RecalcTrigger,Trigger6M)),NA())</f>
        <v>2.7956611191117371E-2</v>
      </c>
      <c r="M926" s="158">
        <f>IFERROR(_xll.qlIndexFixing(ONIndex1M,I926,TRUE,_xll.ohTrigger(RecalcTrigger,Trigger1M)),NA())</f>
        <v>2.5642424715508483E-2</v>
      </c>
      <c r="N926" s="44">
        <f>IFERROR(_xll.qlIndexFixing(ONIndex3M,I926,TRUE,_xll.ohTrigger(RecalcTrigger,Trigger3M)),NA())</f>
        <v>2.6610281655541357E-2</v>
      </c>
      <c r="O926" s="159">
        <f>IFERROR(_xll.qlIndexFixing(ONIndex6M,I926,TRUE,_xll.ohTrigger(RecalcTrigger,Trigger6M)),NA())</f>
        <v>2.745496480352827E-2</v>
      </c>
    </row>
    <row r="927" spans="2:15" x14ac:dyDescent="0.2">
      <c r="B927" s="39" t="s">
        <v>42</v>
      </c>
      <c r="D927" s="42">
        <f>_xll.qlCalendarAdvance(Calendar,$D926,B927,"f",FALSE)</f>
        <v>45944</v>
      </c>
      <c r="E927" s="153">
        <f>_xll.qlInterestRateIndexValueDate(IndexON,D927)</f>
        <v>45945</v>
      </c>
      <c r="F927" s="168">
        <f>IFERROR(_xll.qlIndexFixing(IndexON,D927,TRUE,_xll.ohTrigger(RecalcTrigger,TriggerON)),NA())</f>
        <v>2.5651327554534475E-2</v>
      </c>
      <c r="H927" s="42">
        <f>_xll.qlCalendarAdvance(Calendar,$H926,B927,"f",FALSE)</f>
        <v>45944</v>
      </c>
      <c r="I927" s="153">
        <f>_xll.qlInterestRateIndexValueDate(Index1M,$H927)</f>
        <v>45946</v>
      </c>
      <c r="J927" s="158">
        <f>IFERROR(_xll.qlIndexFixing(Index1M,$H927,TRUE,_xll.ohTrigger(RecalcTrigger,Trigger1M)),NA())</f>
        <v>2.5740720491562175E-2</v>
      </c>
      <c r="K927" s="44">
        <f>IFERROR(_xll.qlIndexFixing(Index3M,H927,TRUE,_xll.ohTrigger(RecalcTrigger,Trigger3M)),NA())</f>
        <v>2.6885235958188997E-2</v>
      </c>
      <c r="L927" s="44">
        <f>IFERROR(_xll.qlIndexFixing(Index6M,$H927,TRUE,_xll.ohTrigger(RecalcTrigger,Trigger6M)),NA())</f>
        <v>2.7981130318569709E-2</v>
      </c>
      <c r="M927" s="158">
        <f>IFERROR(_xll.qlIndexFixing(ONIndex1M,I927,TRUE,_xll.ohTrigger(RecalcTrigger,Trigger1M)),NA())</f>
        <v>2.5668922078212475E-2</v>
      </c>
      <c r="N927" s="44">
        <f>IFERROR(_xll.qlIndexFixing(ONIndex3M,I927,TRUE,_xll.ohTrigger(RecalcTrigger,Trigger3M)),NA())</f>
        <v>2.6637103047768562E-2</v>
      </c>
      <c r="O927" s="159">
        <f>IFERROR(_xll.qlIndexFixing(ONIndex6M,I927,TRUE,_xll.ohTrigger(RecalcTrigger,Trigger6M)),NA())</f>
        <v>2.7480588200932132E-2</v>
      </c>
    </row>
    <row r="928" spans="2:15" x14ac:dyDescent="0.2">
      <c r="B928" s="39" t="s">
        <v>42</v>
      </c>
      <c r="D928" s="42">
        <f>_xll.qlCalendarAdvance(Calendar,$D927,B928,"f",FALSE)</f>
        <v>45951</v>
      </c>
      <c r="E928" s="153">
        <f>_xll.qlInterestRateIndexValueDate(IndexON,D928)</f>
        <v>45952</v>
      </c>
      <c r="F928" s="168">
        <f>IFERROR(_xll.qlIndexFixing(IndexON,D928,TRUE,_xll.ohTrigger(RecalcTrigger,TriggerON)),NA())</f>
        <v>2.5681593690451976E-2</v>
      </c>
      <c r="H928" s="42">
        <f>_xll.qlCalendarAdvance(Calendar,$H927,B928,"f",FALSE)</f>
        <v>45951</v>
      </c>
      <c r="I928" s="153">
        <f>_xll.qlInterestRateIndexValueDate(Index1M,$H928)</f>
        <v>45953</v>
      </c>
      <c r="J928" s="158">
        <f>IFERROR(_xll.qlIndexFixing(Index1M,$H928,TRUE,_xll.ohTrigger(RecalcTrigger,Trigger1M)),NA())</f>
        <v>2.5767086590099131E-2</v>
      </c>
      <c r="K928" s="44">
        <f>IFERROR(_xll.qlIndexFixing(Index3M,H928,TRUE,_xll.ohTrigger(RecalcTrigger,Trigger3M)),NA())</f>
        <v>2.691166976657727E-2</v>
      </c>
      <c r="L928" s="44">
        <f>IFERROR(_xll.qlIndexFixing(Index6M,$H928,TRUE,_xll.ohTrigger(RecalcTrigger,Trigger6M)),NA())</f>
        <v>2.8005506994013617E-2</v>
      </c>
      <c r="M928" s="158">
        <f>IFERROR(_xll.qlIndexFixing(ONIndex1M,I928,TRUE,_xll.ohTrigger(RecalcTrigger,Trigger1M)),NA())</f>
        <v>2.569534769862436E-2</v>
      </c>
      <c r="N928" s="44">
        <f>IFERROR(_xll.qlIndexFixing(ONIndex3M,I928,TRUE,_xll.ohTrigger(RecalcTrigger,Trigger3M)),NA())</f>
        <v>2.666387308267737E-2</v>
      </c>
      <c r="O928" s="159">
        <f>IFERROR(_xll.qlIndexFixing(ONIndex6M,I928,TRUE,_xll.ohTrigger(RecalcTrigger,Trigger6M)),NA())</f>
        <v>2.7506165021913276E-2</v>
      </c>
    </row>
    <row r="929" spans="2:15" x14ac:dyDescent="0.2">
      <c r="B929" s="39" t="s">
        <v>42</v>
      </c>
      <c r="D929" s="42">
        <f>_xll.qlCalendarAdvance(Calendar,$D928,B929,"f",FALSE)</f>
        <v>45958</v>
      </c>
      <c r="E929" s="153">
        <f>_xll.qlInterestRateIndexValueDate(IndexON,D929)</f>
        <v>45959</v>
      </c>
      <c r="F929" s="168">
        <f>IFERROR(_xll.qlIndexFixing(IndexON,D929,TRUE,_xll.ohTrigger(RecalcTrigger,TriggerON)),NA())</f>
        <v>2.5712067176986153E-2</v>
      </c>
      <c r="H929" s="42">
        <f>_xll.qlCalendarAdvance(Calendar,$H928,B929,"f",FALSE)</f>
        <v>45958</v>
      </c>
      <c r="I929" s="153">
        <f>_xll.qlInterestRateIndexValueDate(Index1M,$H929)</f>
        <v>45960</v>
      </c>
      <c r="J929" s="158">
        <f>IFERROR(_xll.qlIndexFixing(Index1M,$H929,TRUE,_xll.ohTrigger(RecalcTrigger,Trigger1M)),NA())</f>
        <v>2.5784995043225858E-2</v>
      </c>
      <c r="K929" s="44">
        <f>IFERROR(_xll.qlIndexFixing(Index3M,H929,TRUE,_xll.ohTrigger(RecalcTrigger,Trigger3M)),NA())</f>
        <v>2.6937988043296956E-2</v>
      </c>
      <c r="L929" s="44">
        <f>IFERROR(_xll.qlIndexFixing(Index6M,$H929,TRUE,_xll.ohTrigger(RecalcTrigger,Trigger6M)),NA())</f>
        <v>2.8029736295841358E-2</v>
      </c>
      <c r="M929" s="158">
        <f>IFERROR(_xll.qlIndexFixing(ONIndex1M,I929,TRUE,_xll.ohTrigger(RecalcTrigger,Trigger1M)),NA())</f>
        <v>2.5721701576584266E-2</v>
      </c>
      <c r="N929" s="44">
        <f>IFERROR(_xll.qlIndexFixing(ONIndex3M,I929,TRUE,_xll.ohTrigger(RecalcTrigger,Trigger3M)),NA())</f>
        <v>2.6690591760427651E-2</v>
      </c>
      <c r="O929" s="159">
        <f>IFERROR(_xll.qlIndexFixing(ONIndex6M,I929,TRUE,_xll.ohTrigger(RecalcTrigger,Trigger6M)),NA())</f>
        <v>2.7531695266551637E-2</v>
      </c>
    </row>
    <row r="930" spans="2:15" x14ac:dyDescent="0.2">
      <c r="B930" s="39" t="s">
        <v>42</v>
      </c>
      <c r="D930" s="42">
        <f>_xll.qlCalendarAdvance(Calendar,$D929,B930,"f",FALSE)</f>
        <v>45965</v>
      </c>
      <c r="E930" s="153">
        <f>_xll.qlInterestRateIndexValueDate(IndexON,D930)</f>
        <v>45966</v>
      </c>
      <c r="F930" s="168">
        <f>IFERROR(_xll.qlIndexFixing(IndexON,D930,TRUE,_xll.ohTrigger(RecalcTrigger,TriggerON)),NA())</f>
        <v>2.5742748013977135E-2</v>
      </c>
      <c r="H930" s="42">
        <f>_xll.qlCalendarAdvance(Calendar,$H929,B930,"f",FALSE)</f>
        <v>45965</v>
      </c>
      <c r="I930" s="153">
        <f>_xll.qlInterestRateIndexValueDate(Index1M,$H930)</f>
        <v>45967</v>
      </c>
      <c r="J930" s="158">
        <f>IFERROR(_xll.qlIndexFixing(Index1M,$H930,TRUE,_xll.ohTrigger(RecalcTrigger,Trigger1M)),NA())</f>
        <v>2.5819600553182165E-2</v>
      </c>
      <c r="K930" s="44">
        <f>IFERROR(_xll.qlIndexFixing(Index3M,H930,TRUE,_xll.ohTrigger(RecalcTrigger,Trigger3M)),NA())</f>
        <v>2.6964182333143703E-2</v>
      </c>
      <c r="L930" s="44">
        <f>IFERROR(_xll.qlIndexFixing(Index6M,$H930,TRUE,_xll.ohTrigger(RecalcTrigger,Trigger6M)),NA())</f>
        <v>2.805106284011331E-2</v>
      </c>
      <c r="M930" s="158">
        <f>IFERROR(_xll.qlIndexFixing(ONIndex1M,I930,TRUE,_xll.ohTrigger(RecalcTrigger,Trigger1M)),NA())</f>
        <v>2.5747983712332001E-2</v>
      </c>
      <c r="N930" s="44">
        <f>IFERROR(_xll.qlIndexFixing(ONIndex3M,I930,TRUE,_xll.ohTrigger(RecalcTrigger,Trigger3M)),NA())</f>
        <v>2.6717259080779598E-2</v>
      </c>
      <c r="O930" s="159">
        <f>IFERROR(_xll.qlIndexFixing(ONIndex6M,I930,TRUE,_xll.ohTrigger(RecalcTrigger,Trigger6M)),NA())</f>
        <v>2.7557178934767279E-2</v>
      </c>
    </row>
    <row r="931" spans="2:15" x14ac:dyDescent="0.2">
      <c r="B931" s="39" t="s">
        <v>42</v>
      </c>
      <c r="D931" s="42">
        <f>_xll.qlCalendarAdvance(Calendar,$D930,B931,"f",FALSE)</f>
        <v>45972</v>
      </c>
      <c r="E931" s="153">
        <f>_xll.qlInterestRateIndexValueDate(IndexON,D931)</f>
        <v>45973</v>
      </c>
      <c r="F931" s="168">
        <f>IFERROR(_xll.qlIndexFixing(IndexON,D931,TRUE,_xll.ohTrigger(RecalcTrigger,TriggerON)),NA())</f>
        <v>2.5773636201584793E-2</v>
      </c>
      <c r="H931" s="42">
        <f>_xll.qlCalendarAdvance(Calendar,$H930,B931,"f",FALSE)</f>
        <v>45972</v>
      </c>
      <c r="I931" s="153">
        <f>_xll.qlInterestRateIndexValueDate(Index1M,$H931)</f>
        <v>45974</v>
      </c>
      <c r="J931" s="158">
        <f>IFERROR(_xll.qlIndexFixing(Index1M,$H931,TRUE,_xll.ohTrigger(RecalcTrigger,Trigger1M)),NA())</f>
        <v>2.5845732171096703E-2</v>
      </c>
      <c r="K931" s="44">
        <f>IFERROR(_xll.qlIndexFixing(Index3M,H931,TRUE,_xll.ohTrigger(RecalcTrigger,Trigger3M)),NA())</f>
        <v>2.6990244180697665E-2</v>
      </c>
      <c r="L931" s="44">
        <f>IFERROR(_xll.qlIndexFixing(Index6M,$H931,TRUE,_xll.ohTrigger(RecalcTrigger,Trigger6M)),NA())</f>
        <v>2.8074993132180356E-2</v>
      </c>
      <c r="M931" s="158">
        <f>IFERROR(_xll.qlIndexFixing(ONIndex1M,I931,TRUE,_xll.ohTrigger(RecalcTrigger,Trigger1M)),NA())</f>
        <v>2.5774194105707693E-2</v>
      </c>
      <c r="N931" s="44">
        <f>IFERROR(_xll.qlIndexFixing(ONIndex3M,I931,TRUE,_xll.ohTrigger(RecalcTrigger,Trigger3M)),NA())</f>
        <v>2.674387504397302E-2</v>
      </c>
      <c r="O931" s="159">
        <f>IFERROR(_xll.qlIndexFixing(ONIndex6M,I931,TRUE,_xll.ohTrigger(RecalcTrigger,Trigger6M)),NA())</f>
        <v>2.7582616026480267E-2</v>
      </c>
    </row>
    <row r="932" spans="2:15" x14ac:dyDescent="0.2">
      <c r="B932" s="39" t="s">
        <v>42</v>
      </c>
      <c r="D932" s="42">
        <f>_xll.qlCalendarAdvance(Calendar,$D931,B932,"f",FALSE)</f>
        <v>45979</v>
      </c>
      <c r="E932" s="153">
        <f>_xll.qlInterestRateIndexValueDate(IndexON,D932)</f>
        <v>45980</v>
      </c>
      <c r="F932" s="168">
        <f>IFERROR(_xll.qlIndexFixing(IndexON,D932,TRUE,_xll.ohTrigger(RecalcTrigger,TriggerON)),NA())</f>
        <v>2.5804731739889064E-2</v>
      </c>
      <c r="H932" s="42">
        <f>_xll.qlCalendarAdvance(Calendar,$H931,B932,"f",FALSE)</f>
        <v>45979</v>
      </c>
      <c r="I932" s="153">
        <f>_xll.qlInterestRateIndexValueDate(Index1M,$H932)</f>
        <v>45981</v>
      </c>
      <c r="J932" s="158">
        <f>IFERROR(_xll.qlIndexFixing(Index1M,$H932,TRUE,_xll.ohTrigger(RecalcTrigger,Trigger1M)),NA())</f>
        <v>2.5871759454155485E-2</v>
      </c>
      <c r="K932" s="44">
        <f>IFERROR(_xll.qlIndexFixing(Index3M,H932,TRUE,_xll.ohTrigger(RecalcTrigger,Trigger3M)),NA())</f>
        <v>2.7016165130329603E-2</v>
      </c>
      <c r="L932" s="44">
        <f>IFERROR(_xll.qlIndexFixing(Index6M,$H932,TRUE,_xll.ohTrigger(RecalcTrigger,Trigger6M)),NA())</f>
        <v>2.8098761365857712E-2</v>
      </c>
      <c r="M932" s="158">
        <f>IFERROR(_xll.qlIndexFixing(ONIndex1M,I932,TRUE,_xll.ohTrigger(RecalcTrigger,Trigger1M)),NA())</f>
        <v>2.5800332756711342E-2</v>
      </c>
      <c r="N932" s="44">
        <f>IFERROR(_xll.qlIndexFixing(ONIndex3M,I932,TRUE,_xll.ohTrigger(RecalcTrigger,Trigger3M)),NA())</f>
        <v>2.6770439649688171E-2</v>
      </c>
      <c r="O932" s="159">
        <f>IFERROR(_xll.qlIndexFixing(ONIndex6M,I932,TRUE,_xll.ohTrigger(RecalcTrigger,Trigger6M)),NA())</f>
        <v>2.7608006541770536E-2</v>
      </c>
    </row>
    <row r="933" spans="2:15" x14ac:dyDescent="0.2">
      <c r="B933" s="39" t="s">
        <v>42</v>
      </c>
      <c r="D933" s="42">
        <f>_xll.qlCalendarAdvance(Calendar,$D932,B933,"f",FALSE)</f>
        <v>45986</v>
      </c>
      <c r="E933" s="153">
        <f>_xll.qlInterestRateIndexValueDate(IndexON,D933)</f>
        <v>45987</v>
      </c>
      <c r="F933" s="168">
        <f>IFERROR(_xll.qlIndexFixing(IndexON,D933,TRUE,_xll.ohTrigger(RecalcTrigger,TriggerON)),NA())</f>
        <v>2.583603462904982E-2</v>
      </c>
      <c r="H933" s="42">
        <f>_xll.qlCalendarAdvance(Calendar,$H932,B933,"f",FALSE)</f>
        <v>45986</v>
      </c>
      <c r="I933" s="153">
        <f>_xll.qlInterestRateIndexValueDate(Index1M,$H933)</f>
        <v>45988</v>
      </c>
      <c r="J933" s="158">
        <f>IFERROR(_xll.qlIndexFixing(Index1M,$H933,TRUE,_xll.ohTrigger(RecalcTrigger,Trigger1M)),NA())</f>
        <v>2.5897666155946797E-2</v>
      </c>
      <c r="K933" s="44">
        <f>IFERROR(_xll.qlIndexFixing(Index3M,H933,TRUE,_xll.ohTrigger(RecalcTrigger,Trigger3M)),NA())</f>
        <v>2.7041936726201744E-2</v>
      </c>
      <c r="L933" s="44">
        <f>IFERROR(_xll.qlIndexFixing(Index6M,$H933,TRUE,_xll.ohTrigger(RecalcTrigger,Trigger6M)),NA())</f>
        <v>2.8122362591992689E-2</v>
      </c>
      <c r="M933" s="158">
        <f>IFERROR(_xll.qlIndexFixing(ONIndex1M,I933,TRUE,_xll.ohTrigger(RecalcTrigger,Trigger1M)),NA())</f>
        <v>2.5826399413304557E-2</v>
      </c>
      <c r="N933" s="44">
        <f>IFERROR(_xll.qlIndexFixing(ONIndex3M,I933,TRUE,_xll.ohTrigger(RecalcTrigger,Trigger3M)),NA())</f>
        <v>2.679695252286507E-2</v>
      </c>
      <c r="O933" s="159">
        <f>IFERROR(_xll.qlIndexFixing(ONIndex6M,I933,TRUE,_xll.ohTrigger(RecalcTrigger,Trigger6M)),NA())</f>
        <v>2.7633350051861072E-2</v>
      </c>
    </row>
    <row r="934" spans="2:15" x14ac:dyDescent="0.2">
      <c r="B934" s="39" t="s">
        <v>42</v>
      </c>
      <c r="D934" s="42">
        <f>_xll.qlCalendarAdvance(Calendar,$D933,B934,"f",FALSE)</f>
        <v>45993</v>
      </c>
      <c r="E934" s="153">
        <f>_xll.qlInterestRateIndexValueDate(IndexON,D934)</f>
        <v>45994</v>
      </c>
      <c r="F934" s="168">
        <f>IFERROR(_xll.qlIndexFixing(IndexON,D934,TRUE,_xll.ohTrigger(RecalcTrigger,TriggerON)),NA())</f>
        <v>2.5867517846203114E-2</v>
      </c>
      <c r="H934" s="42">
        <f>_xll.qlCalendarAdvance(Calendar,$H933,B934,"f",FALSE)</f>
        <v>45993</v>
      </c>
      <c r="I934" s="153">
        <f>_xll.qlInterestRateIndexValueDate(Index1M,$H934)</f>
        <v>45995</v>
      </c>
      <c r="J934" s="158">
        <f>IFERROR(_xll.qlIndexFixing(Index1M,$H934,TRUE,_xll.ohTrigger(RecalcTrigger,Trigger1M)),NA())</f>
        <v>2.5923436243051046E-2</v>
      </c>
      <c r="K934" s="44">
        <f>IFERROR(_xll.qlIndexFixing(Index3M,H934,TRUE,_xll.ohTrigger(RecalcTrigger,Trigger3M)),NA())</f>
        <v>2.7061921980113368E-2</v>
      </c>
      <c r="L934" s="44">
        <f>IFERROR(_xll.qlIndexFixing(Index6M,$H934,TRUE,_xll.ohTrigger(RecalcTrigger,Trigger6M)),NA())</f>
        <v>2.8148499994784307E-2</v>
      </c>
      <c r="M934" s="158">
        <f>IFERROR(_xll.qlIndexFixing(ONIndex1M,I934,TRUE,_xll.ohTrigger(RecalcTrigger,Trigger1M)),NA())</f>
        <v>2.5852352236235276E-2</v>
      </c>
      <c r="N934" s="44">
        <f>IFERROR(_xll.qlIndexFixing(ONIndex3M,I934,TRUE,_xll.ohTrigger(RecalcTrigger,Trigger3M)),NA())</f>
        <v>2.682335136086067E-2</v>
      </c>
      <c r="O934" s="159">
        <f>IFERROR(_xll.qlIndexFixing(ONIndex6M,I934,TRUE,_xll.ohTrigger(RecalcTrigger,Trigger6M)),NA())</f>
        <v>2.7658575385602902E-2</v>
      </c>
    </row>
    <row r="935" spans="2:15" x14ac:dyDescent="0.2">
      <c r="B935" s="39" t="s">
        <v>42</v>
      </c>
      <c r="D935" s="42">
        <f>_xll.qlCalendarAdvance(Calendar,$D934,B935,"f",FALSE)</f>
        <v>46000</v>
      </c>
      <c r="E935" s="153">
        <f>_xll.qlInterestRateIndexValueDate(IndexON,D935)</f>
        <v>46001</v>
      </c>
      <c r="F935" s="168">
        <f>IFERROR(_xll.qlIndexFixing(IndexON,D935,TRUE,_xll.ohTrigger(RecalcTrigger,TriggerON)),NA())</f>
        <v>2.589887703169147E-2</v>
      </c>
      <c r="H935" s="42">
        <f>_xll.qlCalendarAdvance(Calendar,$H934,B935,"f",FALSE)</f>
        <v>46000</v>
      </c>
      <c r="I935" s="153">
        <f>_xll.qlInterestRateIndexValueDate(Index1M,$H935)</f>
        <v>46002</v>
      </c>
      <c r="J935" s="158">
        <f>IFERROR(_xll.qlIndexFixing(Index1M,$H935,TRUE,_xll.ohTrigger(RecalcTrigger,Trigger1M)),NA())</f>
        <v>2.5949060723311212E-2</v>
      </c>
      <c r="K935" s="44">
        <f>IFERROR(_xll.qlIndexFixing(Index3M,H935,TRUE,_xll.ohTrigger(RecalcTrigger,Trigger3M)),NA())</f>
        <v>2.7087392913387909E-2</v>
      </c>
      <c r="L935" s="44">
        <f>IFERROR(_xll.qlIndexFixing(Index6M,$H935,TRUE,_xll.ohTrigger(RecalcTrigger,Trigger6M)),NA())</f>
        <v>2.8171744014488465E-2</v>
      </c>
      <c r="M935" s="158">
        <f>IFERROR(_xll.qlIndexFixing(ONIndex1M,I935,TRUE,_xll.ohTrigger(RecalcTrigger,Trigger1M)),NA())</f>
        <v>2.5878159215988461E-2</v>
      </c>
      <c r="N935" s="44">
        <f>IFERROR(_xll.qlIndexFixing(ONIndex3M,I935,TRUE,_xll.ohTrigger(RecalcTrigger,Trigger3M)),NA())</f>
        <v>2.6849588498363275E-2</v>
      </c>
      <c r="O935" s="159">
        <f>IFERROR(_xll.qlIndexFixing(ONIndex6M,I935,TRUE,_xll.ohTrigger(RecalcTrigger,Trigger6M)),NA())</f>
        <v>2.7683628092551871E-2</v>
      </c>
    </row>
    <row r="936" spans="2:15" x14ac:dyDescent="0.2">
      <c r="B936" s="39" t="s">
        <v>42</v>
      </c>
      <c r="D936" s="42">
        <f>_xll.qlCalendarAdvance(Calendar,$D935,B936,"f",FALSE)</f>
        <v>46007</v>
      </c>
      <c r="E936" s="153">
        <f>_xll.qlInterestRateIndexValueDate(IndexON,D936)</f>
        <v>46008</v>
      </c>
      <c r="F936" s="168">
        <f>IFERROR(_xll.qlIndexFixing(IndexON,D936,TRUE,_xll.ohTrigger(RecalcTrigger,TriggerON)),NA())</f>
        <v>2.5930025428433368E-2</v>
      </c>
      <c r="H936" s="42">
        <f>_xll.qlCalendarAdvance(Calendar,$H935,B936,"f",FALSE)</f>
        <v>46007</v>
      </c>
      <c r="I936" s="153">
        <f>_xll.qlInterestRateIndexValueDate(Index1M,$H936)</f>
        <v>46009</v>
      </c>
      <c r="J936" s="158">
        <f>IFERROR(_xll.qlIndexFixing(Index1M,$H936,TRUE,_xll.ohTrigger(RecalcTrigger,Trigger1M)),NA())</f>
        <v>2.5974539090524718E-2</v>
      </c>
      <c r="K936" s="44">
        <f>IFERROR(_xll.qlIndexFixing(Index3M,H936,TRUE,_xll.ohTrigger(RecalcTrigger,Trigger3M)),NA())</f>
        <v>2.7112701221533975E-2</v>
      </c>
      <c r="L936" s="44">
        <f>IFERROR(_xll.qlIndexFixing(Index6M,$H936,TRUE,_xll.ohTrigger(RecalcTrigger,Trigger6M)),NA())</f>
        <v>2.8194813227846522E-2</v>
      </c>
      <c r="M936" s="158">
        <f>IFERROR(_xll.qlIndexFixing(ONIndex1M,I936,TRUE,_xll.ohTrigger(RecalcTrigger,Trigger1M)),NA())</f>
        <v>2.5903820352484175E-2</v>
      </c>
      <c r="N936" s="44">
        <f>IFERROR(_xll.qlIndexFixing(ONIndex3M,I936,TRUE,_xll.ohTrigger(RecalcTrigger,Trigger3M)),NA())</f>
        <v>2.687566393545282E-2</v>
      </c>
      <c r="O936" s="159">
        <f>IFERROR(_xll.qlIndexFixing(ONIndex6M,I936,TRUE,_xll.ohTrigger(RecalcTrigger,Trigger6M)),NA())</f>
        <v>2.7708508172867852E-2</v>
      </c>
    </row>
    <row r="937" spans="2:15" x14ac:dyDescent="0.2">
      <c r="B937" s="39" t="s">
        <v>42</v>
      </c>
      <c r="D937" s="42">
        <f>_xll.qlCalendarAdvance(Calendar,$D936,B937,"f",FALSE)</f>
        <v>46014</v>
      </c>
      <c r="E937" s="153">
        <f>_xll.qlInterestRateIndexValueDate(IndexON,D937)</f>
        <v>46020</v>
      </c>
      <c r="F937" s="168">
        <f>IFERROR(_xll.qlIndexFixing(IndexON,D937,TRUE,_xll.ohTrigger(RecalcTrigger,TriggerON)),NA())</f>
        <v>2.5982932273578285E-2</v>
      </c>
      <c r="H937" s="42">
        <f>_xll.qlCalendarAdvance(Calendar,$H936,B937,"f",FALSE)</f>
        <v>46014</v>
      </c>
      <c r="I937" s="153">
        <f>_xll.qlInterestRateIndexValueDate(Index1M,$H937)</f>
        <v>46021</v>
      </c>
      <c r="J937" s="158">
        <f>IFERROR(_xll.qlIndexFixing(Index1M,$H937,TRUE,_xll.ohTrigger(RecalcTrigger,Trigger1M)),NA())</f>
        <v>2.6015147731923132E-2</v>
      </c>
      <c r="K937" s="44">
        <f>IFERROR(_xll.qlIndexFixing(Index3M,H937,TRUE,_xll.ohTrigger(RecalcTrigger,Trigger3M)),NA())</f>
        <v>2.715848713539995E-2</v>
      </c>
      <c r="L937" s="44">
        <f>IFERROR(_xll.qlIndexFixing(Index6M,$H937,TRUE,_xll.ohTrigger(RecalcTrigger,Trigger6M)),NA())</f>
        <v>2.8233953741068685E-2</v>
      </c>
      <c r="M937" s="158">
        <f>IFERROR(_xll.qlIndexFixing(ONIndex1M,I937,TRUE,_xll.ohTrigger(RecalcTrigger,Trigger1M)),NA())</f>
        <v>2.5957446997209033E-2</v>
      </c>
      <c r="N937" s="44">
        <f>IFERROR(_xll.qlIndexFixing(ONIndex3M,I937,TRUE,_xll.ohTrigger(RecalcTrigger,Trigger3M)),NA())</f>
        <v>2.693016973368767E-2</v>
      </c>
      <c r="O937" s="159">
        <f>IFERROR(_xll.qlIndexFixing(ONIndex6M,I937,TRUE,_xll.ohTrigger(RecalcTrigger,Trigger6M)),NA())</f>
        <v>2.7760566158030464E-2</v>
      </c>
    </row>
    <row r="938" spans="2:15" x14ac:dyDescent="0.2">
      <c r="B938" s="39" t="s">
        <v>42</v>
      </c>
      <c r="D938" s="42">
        <f>_xll.qlCalendarAdvance(Calendar,$D937,B938,"f",FALSE)</f>
        <v>46021</v>
      </c>
      <c r="E938" s="153">
        <f>_xll.qlInterestRateIndexValueDate(IndexON,D938)</f>
        <v>46024</v>
      </c>
      <c r="F938" s="168">
        <f>IFERROR(_xll.qlIndexFixing(IndexON,D938,TRUE,_xll.ohTrigger(RecalcTrigger,TriggerON)),NA())</f>
        <v>2.6006671046738816E-2</v>
      </c>
      <c r="H938" s="42">
        <f>_xll.qlCalendarAdvance(Calendar,$H937,B938,"f",FALSE)</f>
        <v>46021</v>
      </c>
      <c r="I938" s="153">
        <f>_xll.qlInterestRateIndexValueDate(Index1M,$H938)</f>
        <v>46027</v>
      </c>
      <c r="J938" s="158">
        <f>IFERROR(_xll.qlIndexFixing(Index1M,$H938,TRUE,_xll.ohTrigger(RecalcTrigger,Trigger1M)),NA())</f>
        <v>2.6036662729716803E-2</v>
      </c>
      <c r="K938" s="44">
        <f>IFERROR(_xll.qlIndexFixing(Index3M,H938,TRUE,_xll.ohTrigger(RecalcTrigger,Trigger3M)),NA())</f>
        <v>2.7182572665607103E-2</v>
      </c>
      <c r="L938" s="44">
        <f>IFERROR(_xll.qlIndexFixing(Index6M,$H938,TRUE,_xll.ohTrigger(RecalcTrigger,Trigger6M)),NA())</f>
        <v>2.8253331337886371E-2</v>
      </c>
      <c r="M938" s="158">
        <f>IFERROR(_xll.qlIndexFixing(ONIndex1M,I938,TRUE,_xll.ohTrigger(RecalcTrigger,Trigger1M)),NA())</f>
        <v>2.5965533071259372E-2</v>
      </c>
      <c r="N938" s="44">
        <f>IFERROR(_xll.qlIndexFixing(ONIndex3M,I938,TRUE,_xll.ohTrigger(RecalcTrigger,Trigger3M)),NA())</f>
        <v>2.6938316795153128E-2</v>
      </c>
      <c r="O938" s="159">
        <f>IFERROR(_xll.qlIndexFixing(ONIndex6M,I938,TRUE,_xll.ohTrigger(RecalcTrigger,Trigger6M)),NA())</f>
        <v>2.7768212533842984E-2</v>
      </c>
    </row>
    <row r="939" spans="2:15" x14ac:dyDescent="0.2">
      <c r="B939" s="39" t="s">
        <v>42</v>
      </c>
      <c r="D939" s="42">
        <f>_xll.qlCalendarAdvance(Calendar,$D938,B939,"f",FALSE)</f>
        <v>46029</v>
      </c>
      <c r="E939" s="153">
        <f>_xll.qlInterestRateIndexValueDate(IndexON,D939)</f>
        <v>46030</v>
      </c>
      <c r="F939" s="168">
        <f>IFERROR(_xll.qlIndexFixing(IndexON,D939,TRUE,_xll.ohTrigger(RecalcTrigger,TriggerON)),NA())</f>
        <v>2.6026548111879322E-2</v>
      </c>
      <c r="H939" s="42">
        <f>_xll.qlCalendarAdvance(Calendar,$H938,B939,"f",FALSE)</f>
        <v>46029</v>
      </c>
      <c r="I939" s="153">
        <f>_xll.qlInterestRateIndexValueDate(Index1M,$H939)</f>
        <v>46031</v>
      </c>
      <c r="J939" s="158">
        <f>IFERROR(_xll.qlIndexFixing(Index1M,$H939,TRUE,_xll.ohTrigger(RecalcTrigger,Trigger1M)),NA())</f>
        <v>2.6050946425831726E-2</v>
      </c>
      <c r="K939" s="44">
        <f>IFERROR(_xll.qlIndexFixing(Index3M,H939,TRUE,_xll.ohTrigger(RecalcTrigger,Trigger3M)),NA())</f>
        <v>2.7191182861654895E-2</v>
      </c>
      <c r="L939" s="44">
        <f>IFERROR(_xll.qlIndexFixing(Index6M,$H939,TRUE,_xll.ohTrigger(RecalcTrigger,Trigger6M)),NA())</f>
        <v>2.8263525370649686E-2</v>
      </c>
      <c r="M939" s="158">
        <f>IFERROR(_xll.qlIndexFixing(ONIndex1M,I939,TRUE,_xll.ohTrigger(RecalcTrigger,Trigger1M)),NA())</f>
        <v>2.5983520169310381E-2</v>
      </c>
      <c r="N939" s="44">
        <f>IFERROR(_xll.qlIndexFixing(ONIndex3M,I939,TRUE,_xll.ohTrigger(RecalcTrigger,Trigger3M)),NA())</f>
        <v>2.6956562606255119E-2</v>
      </c>
      <c r="O939" s="159">
        <f>IFERROR(_xll.qlIndexFixing(ONIndex6M,I939,TRUE,_xll.ohTrigger(RecalcTrigger,Trigger6M)),NA())</f>
        <v>2.7785578875247907E-2</v>
      </c>
    </row>
    <row r="940" spans="2:15" x14ac:dyDescent="0.2">
      <c r="B940" s="39" t="s">
        <v>42</v>
      </c>
      <c r="D940" s="42">
        <f>_xll.qlCalendarAdvance(Calendar,$D939,B940,"f",FALSE)</f>
        <v>46036</v>
      </c>
      <c r="E940" s="153">
        <f>_xll.qlInterestRateIndexValueDate(IndexON,D940)</f>
        <v>46037</v>
      </c>
      <c r="F940" s="168">
        <f>IFERROR(_xll.qlIndexFixing(IndexON,D940,TRUE,_xll.ohTrigger(RecalcTrigger,TriggerON)),NA())</f>
        <v>2.6056823240683258E-2</v>
      </c>
      <c r="H940" s="42">
        <f>_xll.qlCalendarAdvance(Calendar,$H939,B940,"f",FALSE)</f>
        <v>46036</v>
      </c>
      <c r="I940" s="153">
        <f>_xll.qlInterestRateIndexValueDate(Index1M,$H940)</f>
        <v>46038</v>
      </c>
      <c r="J940" s="158">
        <f>IFERROR(_xll.qlIndexFixing(Index1M,$H940,TRUE,_xll.ohTrigger(RecalcTrigger,Trigger1M)),NA())</f>
        <v>2.607582809461384E-2</v>
      </c>
      <c r="K940" s="44">
        <f>IFERROR(_xll.qlIndexFixing(Index3M,H940,TRUE,_xll.ohTrigger(RecalcTrigger,Trigger3M)),NA())</f>
        <v>2.7215817404655951E-2</v>
      </c>
      <c r="L940" s="44">
        <f>IFERROR(_xll.qlIndexFixing(Index6M,$H940,TRUE,_xll.ohTrigger(RecalcTrigger,Trigger6M)),NA())</f>
        <v>2.8285881067683809E-2</v>
      </c>
      <c r="M940" s="158">
        <f>IFERROR(_xll.qlIndexFixing(ONIndex1M,I940,TRUE,_xll.ohTrigger(RecalcTrigger,Trigger1M)),NA())</f>
        <v>2.6008577097842434E-2</v>
      </c>
      <c r="N940" s="44">
        <f>IFERROR(_xll.qlIndexFixing(ONIndex3M,I940,TRUE,_xll.ohTrigger(RecalcTrigger,Trigger3M)),NA())</f>
        <v>2.6981968141290835E-2</v>
      </c>
      <c r="O940" s="159">
        <f>IFERROR(_xll.qlIndexFixing(ONIndex6M,I940,TRUE,_xll.ohTrigger(RecalcTrigger,Trigger6M)),NA())</f>
        <v>2.7809743787239327E-2</v>
      </c>
    </row>
    <row r="941" spans="2:15" x14ac:dyDescent="0.2">
      <c r="B941" s="39" t="s">
        <v>42</v>
      </c>
      <c r="D941" s="42">
        <f>_xll.qlCalendarAdvance(Calendar,$D940,B941,"f",FALSE)</f>
        <v>46043</v>
      </c>
      <c r="E941" s="153">
        <f>_xll.qlInterestRateIndexValueDate(IndexON,D941)</f>
        <v>46044</v>
      </c>
      <c r="F941" s="168">
        <f>IFERROR(_xll.qlIndexFixing(IndexON,D941,TRUE,_xll.ohTrigger(RecalcTrigger,TriggerON)),NA())</f>
        <v>2.60868875806608E-2</v>
      </c>
      <c r="H941" s="42">
        <f>_xll.qlCalendarAdvance(Calendar,$H940,B941,"f",FALSE)</f>
        <v>46043</v>
      </c>
      <c r="I941" s="153">
        <f>_xll.qlInterestRateIndexValueDate(Index1M,$H941)</f>
        <v>46045</v>
      </c>
      <c r="J941" s="158">
        <f>IFERROR(_xll.qlIndexFixing(Index1M,$H941,TRUE,_xll.ohTrigger(RecalcTrigger,Trigger1M)),NA())</f>
        <v>2.6100563654250526E-2</v>
      </c>
      <c r="K941" s="44">
        <f>IFERROR(_xll.qlIndexFixing(Index3M,H941,TRUE,_xll.ohTrigger(RecalcTrigger,Trigger3M)),NA())</f>
        <v>2.7240289306956988E-2</v>
      </c>
      <c r="L941" s="44">
        <f>IFERROR(_xll.qlIndexFixing(Index6M,$H941,TRUE,_xll.ohTrigger(RecalcTrigger,Trigger6M)),NA())</f>
        <v>2.8308061940508014E-2</v>
      </c>
      <c r="M941" s="158">
        <f>IFERROR(_xll.qlIndexFixing(ONIndex1M,I941,TRUE,_xll.ohTrigger(RecalcTrigger,Trigger1M)),NA())</f>
        <v>2.6033488183037079E-2</v>
      </c>
      <c r="N941" s="44">
        <f>IFERROR(_xll.qlIndexFixing(ONIndex3M,I941,TRUE,_xll.ohTrigger(RecalcTrigger,Trigger3M)),NA())</f>
        <v>2.7007211975673684E-2</v>
      </c>
      <c r="O941" s="159">
        <f>IFERROR(_xll.qlIndexFixing(ONIndex6M,I941,TRUE,_xll.ohTrigger(RecalcTrigger,Trigger6M)),NA())</f>
        <v>2.7833736072357951E-2</v>
      </c>
    </row>
    <row r="942" spans="2:15" x14ac:dyDescent="0.2">
      <c r="B942" s="39" t="s">
        <v>42</v>
      </c>
      <c r="D942" s="42">
        <f>_xll.qlCalendarAdvance(Calendar,$D941,B942,"f",FALSE)</f>
        <v>46050</v>
      </c>
      <c r="E942" s="153">
        <f>_xll.qlInterestRateIndexValueDate(IndexON,D942)</f>
        <v>46051</v>
      </c>
      <c r="F942" s="168">
        <f>IFERROR(_xll.qlIndexFixing(IndexON,D942,TRUE,_xll.ohTrigger(RecalcTrigger,TriggerON)),NA())</f>
        <v>2.6116741131652077E-2</v>
      </c>
      <c r="H942" s="42">
        <f>_xll.qlCalendarAdvance(Calendar,$H941,B942,"f",FALSE)</f>
        <v>46050</v>
      </c>
      <c r="I942" s="153">
        <f>_xll.qlInterestRateIndexValueDate(Index1M,$H942)</f>
        <v>46052</v>
      </c>
      <c r="J942" s="158">
        <f>IFERROR(_xll.qlIndexFixing(Index1M,$H942,TRUE,_xll.ohTrigger(RecalcTrigger,Trigger1M)),NA())</f>
        <v>2.6117077861053582E-2</v>
      </c>
      <c r="K942" s="44">
        <f>IFERROR(_xll.qlIndexFixing(Index3M,H942,TRUE,_xll.ohTrigger(RecalcTrigger,Trigger3M)),NA())</f>
        <v>2.7264598565594156E-2</v>
      </c>
      <c r="L942" s="44">
        <f>IFERROR(_xll.qlIndexFixing(Index6M,$H942,TRUE,_xll.ohTrigger(RecalcTrigger,Trigger6M)),NA())</f>
        <v>2.8332688716773913E-2</v>
      </c>
      <c r="M942" s="158">
        <f>IFERROR(_xll.qlIndexFixing(ONIndex1M,I942,TRUE,_xll.ohTrigger(RecalcTrigger,Trigger1M)),NA())</f>
        <v>2.6058253424974254E-2</v>
      </c>
      <c r="N942" s="44">
        <f>IFERROR(_xll.qlIndexFixing(ONIndex3M,I942,TRUE,_xll.ohTrigger(RecalcTrigger,Trigger3M)),NA())</f>
        <v>2.7032294109483601E-2</v>
      </c>
      <c r="O942" s="159">
        <f>IFERROR(_xll.qlIndexFixing(ONIndex6M,I942,TRUE,_xll.ohTrigger(RecalcTrigger,Trigger6M)),NA())</f>
        <v>2.7857555730523842E-2</v>
      </c>
    </row>
    <row r="943" spans="2:15" x14ac:dyDescent="0.2">
      <c r="B943" s="39" t="s">
        <v>42</v>
      </c>
      <c r="D943" s="42">
        <f>_xll.qlCalendarAdvance(Calendar,$D942,B943,"f",FALSE)</f>
        <v>46057</v>
      </c>
      <c r="E943" s="153">
        <f>_xll.qlInterestRateIndexValueDate(IndexON,D943)</f>
        <v>46058</v>
      </c>
      <c r="F943" s="168">
        <f>IFERROR(_xll.qlIndexFixing(IndexON,D943,TRUE,_xll.ohTrigger(RecalcTrigger,TriggerON)),NA())</f>
        <v>2.6146383893497216E-2</v>
      </c>
      <c r="H943" s="42">
        <f>_xll.qlCalendarAdvance(Calendar,$H942,B943,"f",FALSE)</f>
        <v>46057</v>
      </c>
      <c r="I943" s="153">
        <f>_xll.qlInterestRateIndexValueDate(Index1M,$H943)</f>
        <v>46059</v>
      </c>
      <c r="J943" s="158">
        <f>IFERROR(_xll.qlIndexFixing(Index1M,$H943,TRUE,_xll.ohTrigger(RecalcTrigger,Trigger1M)),NA())</f>
        <v>2.614154718599699E-2</v>
      </c>
      <c r="K943" s="44">
        <f>IFERROR(_xll.qlIndexFixing(Index3M,H943,TRUE,_xll.ohTrigger(RecalcTrigger,Trigger3M)),NA())</f>
        <v>2.7286018818810702E-2</v>
      </c>
      <c r="L943" s="44">
        <f>IFERROR(_xll.qlIndexFixing(Index6M,$H943,TRUE,_xll.ohTrigger(RecalcTrigger,Trigger6M)),NA())</f>
        <v>2.8351899190482137E-2</v>
      </c>
      <c r="M943" s="158">
        <f>IFERROR(_xll.qlIndexFixing(ONIndex1M,I943,TRUE,_xll.ohTrigger(RecalcTrigger,Trigger1M)),NA())</f>
        <v>2.6082872823334213E-2</v>
      </c>
      <c r="N943" s="44">
        <f>IFERROR(_xll.qlIndexFixing(ONIndex3M,I943,TRUE,_xll.ohTrigger(RecalcTrigger,Trigger3M)),NA())</f>
        <v>2.7057214542560715E-2</v>
      </c>
      <c r="O943" s="159">
        <f>IFERROR(_xll.qlIndexFixing(ONIndex6M,I943,TRUE,_xll.ohTrigger(RecalcTrigger,Trigger6M)),NA())</f>
        <v>2.7881202761737001E-2</v>
      </c>
    </row>
    <row r="944" spans="2:15" x14ac:dyDescent="0.2">
      <c r="B944" s="39" t="s">
        <v>42</v>
      </c>
      <c r="D944" s="42">
        <f>_xll.qlCalendarAdvance(Calendar,$D943,B944,"f",FALSE)</f>
        <v>46064</v>
      </c>
      <c r="E944" s="153">
        <f>_xll.qlInterestRateIndexValueDate(IndexON,D944)</f>
        <v>46065</v>
      </c>
      <c r="F944" s="168">
        <f>IFERROR(_xll.qlIndexFixing(IndexON,D944,TRUE,_xll.ohTrigger(RecalcTrigger,TriggerON)),NA())</f>
        <v>2.6175815866276153E-2</v>
      </c>
      <c r="H944" s="42">
        <f>_xll.qlCalendarAdvance(Calendar,$H943,B944,"f",FALSE)</f>
        <v>46064</v>
      </c>
      <c r="I944" s="153">
        <f>_xll.qlInterestRateIndexValueDate(Index1M,$H944)</f>
        <v>46066</v>
      </c>
      <c r="J944" s="158">
        <f>IFERROR(_xll.qlIndexFixing(Index1M,$H944,TRUE,_xll.ohTrigger(RecalcTrigger,Trigger1M)),NA())</f>
        <v>2.6165870426056208E-2</v>
      </c>
      <c r="K944" s="44">
        <f>IFERROR(_xll.qlIndexFixing(Index3M,H944,TRUE,_xll.ohTrigger(RecalcTrigger,Trigger3M)),NA())</f>
        <v>2.7310012586012997E-2</v>
      </c>
      <c r="L944" s="44">
        <f>IFERROR(_xll.qlIndexFixing(Index6M,$H944,TRUE,_xll.ohTrigger(RecalcTrigger,Trigger6M)),NA())</f>
        <v>2.8373555556223718E-2</v>
      </c>
      <c r="M944" s="158">
        <f>IFERROR(_xll.qlIndexFixing(ONIndex1M,I944,TRUE,_xll.ohTrigger(RecalcTrigger,Trigger1M)),NA())</f>
        <v>2.610734637827683E-2</v>
      </c>
      <c r="N944" s="44">
        <f>IFERROR(_xll.qlIndexFixing(ONIndex3M,I944,TRUE,_xll.ohTrigger(RecalcTrigger,Trigger3M)),NA())</f>
        <v>2.7081973274984961E-2</v>
      </c>
      <c r="O944" s="159">
        <f>IFERROR(_xll.qlIndexFixing(ONIndex6M,I944,TRUE,_xll.ohTrigger(RecalcTrigger,Trigger6M)),NA())</f>
        <v>2.7904677165917491E-2</v>
      </c>
    </row>
    <row r="945" spans="2:15" x14ac:dyDescent="0.2">
      <c r="B945" s="39" t="s">
        <v>42</v>
      </c>
      <c r="D945" s="42">
        <f>_xll.qlCalendarAdvance(Calendar,$D944,B945,"f",FALSE)</f>
        <v>46071</v>
      </c>
      <c r="E945" s="153">
        <f>_xll.qlInterestRateIndexValueDate(IndexON,D945)</f>
        <v>46072</v>
      </c>
      <c r="F945" s="168">
        <f>IFERROR(_xll.qlIndexFixing(IndexON,D945,TRUE,_xll.ohTrigger(RecalcTrigger,TriggerON)),NA())</f>
        <v>2.6205037049988888E-2</v>
      </c>
      <c r="H945" s="42">
        <f>_xll.qlCalendarAdvance(Calendar,$H944,B945,"f",FALSE)</f>
        <v>46071</v>
      </c>
      <c r="I945" s="153">
        <f>_xll.qlInterestRateIndexValueDate(Index1M,$H945)</f>
        <v>46073</v>
      </c>
      <c r="J945" s="158">
        <f>IFERROR(_xll.qlIndexFixing(Index1M,$H945,TRUE,_xll.ohTrigger(RecalcTrigger,Trigger1M)),NA())</f>
        <v>2.6190047580403331E-2</v>
      </c>
      <c r="K945" s="44">
        <f>IFERROR(_xll.qlIndexFixing(Index3M,H945,TRUE,_xll.ohTrigger(RecalcTrigger,Trigger3M)),NA())</f>
        <v>2.7333843711691667E-2</v>
      </c>
      <c r="L945" s="44">
        <f>IFERROR(_xll.qlIndexFixing(Index6M,$H945,TRUE,_xll.ohTrigger(RecalcTrigger,Trigger6M)),NA())</f>
        <v>2.8395037074938716E-2</v>
      </c>
      <c r="M945" s="158">
        <f>IFERROR(_xll.qlIndexFixing(ONIndex1M,I945,TRUE,_xll.ohTrigger(RecalcTrigger,Trigger1M)),NA())</f>
        <v>2.6131674089722168E-2</v>
      </c>
      <c r="N945" s="44">
        <f>IFERROR(_xll.qlIndexFixing(ONIndex3M,I945,TRUE,_xll.ohTrigger(RecalcTrigger,Trigger3M)),NA())</f>
        <v>2.7106570306676403E-2</v>
      </c>
      <c r="O945" s="159">
        <f>IFERROR(_xll.qlIndexFixing(ONIndex6M,I945,TRUE,_xll.ohTrigger(RecalcTrigger,Trigger6M)),NA())</f>
        <v>2.7927978943145249E-2</v>
      </c>
    </row>
    <row r="946" spans="2:15" x14ac:dyDescent="0.2">
      <c r="B946" s="39" t="s">
        <v>42</v>
      </c>
      <c r="D946" s="42">
        <f>_xll.qlCalendarAdvance(Calendar,$D945,B946,"f",FALSE)</f>
        <v>46078</v>
      </c>
      <c r="E946" s="153">
        <f>_xll.qlInterestRateIndexValueDate(IndexON,D946)</f>
        <v>46079</v>
      </c>
      <c r="F946" s="168">
        <f>IFERROR(_xll.qlIndexFixing(IndexON,D946,TRUE,_xll.ohTrigger(RecalcTrigger,TriggerON)),NA())</f>
        <v>2.623404744447555E-2</v>
      </c>
      <c r="H946" s="42">
        <f>_xll.qlCalendarAdvance(Calendar,$H945,B946,"f",FALSE)</f>
        <v>46078</v>
      </c>
      <c r="I946" s="153">
        <f>_xll.qlInterestRateIndexValueDate(Index1M,$H946)</f>
        <v>46080</v>
      </c>
      <c r="J946" s="158">
        <f>IFERROR(_xll.qlIndexFixing(Index1M,$H946,TRUE,_xll.ohTrigger(RecalcTrigger,Trigger1M)),NA())</f>
        <v>2.6224705427560502E-2</v>
      </c>
      <c r="K946" s="44">
        <f>IFERROR(_xll.qlIndexFixing(Index3M,H946,TRUE,_xll.ohTrigger(RecalcTrigger,Trigger3M)),NA())</f>
        <v>2.7362905213667573E-2</v>
      </c>
      <c r="L946" s="44">
        <f>IFERROR(_xll.qlIndexFixing(Index6M,$H946,TRUE,_xll.ohTrigger(RecalcTrigger,Trigger6M)),NA())</f>
        <v>2.8426648416858519E-2</v>
      </c>
      <c r="M946" s="158">
        <f>IFERROR(_xll.qlIndexFixing(ONIndex1M,I946,TRUE,_xll.ohTrigger(RecalcTrigger,Trigger1M)),NA())</f>
        <v>2.6155855957670227E-2</v>
      </c>
      <c r="N946" s="44">
        <f>IFERROR(_xll.qlIndexFixing(ONIndex3M,I946,TRUE,_xll.ohTrigger(RecalcTrigger,Trigger3M)),NA())</f>
        <v>2.7131005637555106E-2</v>
      </c>
      <c r="O946" s="159">
        <f>IFERROR(_xll.qlIndexFixing(ONIndex6M,I946,TRUE,_xll.ohTrigger(RecalcTrigger,Trigger6M)),NA())</f>
        <v>2.7951108093180466E-2</v>
      </c>
    </row>
    <row r="947" spans="2:15" x14ac:dyDescent="0.2">
      <c r="B947" s="39" t="s">
        <v>42</v>
      </c>
      <c r="D947" s="42">
        <f>_xll.qlCalendarAdvance(Calendar,$D946,B947,"f",FALSE)</f>
        <v>46085</v>
      </c>
      <c r="E947" s="153">
        <f>_xll.qlInterestRateIndexValueDate(IndexON,D947)</f>
        <v>46086</v>
      </c>
      <c r="F947" s="168">
        <f>IFERROR(_xll.qlIndexFixing(IndexON,D947,TRUE,_xll.ohTrigger(RecalcTrigger,TriggerON)),NA())</f>
        <v>2.6262847049656202E-2</v>
      </c>
      <c r="H947" s="42">
        <f>_xll.qlCalendarAdvance(Calendar,$H946,B947,"f",FALSE)</f>
        <v>46085</v>
      </c>
      <c r="I947" s="153">
        <f>_xll.qlInterestRateIndexValueDate(Index1M,$H947)</f>
        <v>46087</v>
      </c>
      <c r="J947" s="158">
        <f>IFERROR(_xll.qlIndexFixing(Index1M,$H947,TRUE,_xll.ohTrigger(RecalcTrigger,Trigger1M)),NA())</f>
        <v>2.6248555612220226E-2</v>
      </c>
      <c r="K947" s="44">
        <f>IFERROR(_xll.qlIndexFixing(Index3M,H947,TRUE,_xll.ohTrigger(RecalcTrigger,Trigger3M)),NA())</f>
        <v>2.7394445351871379E-2</v>
      </c>
      <c r="L947" s="44">
        <f>IFERROR(_xll.qlIndexFixing(Index6M,$H947,TRUE,_xll.ohTrigger(RecalcTrigger,Trigger6M)),NA())</f>
        <v>2.8447736876069194E-2</v>
      </c>
      <c r="M947" s="158">
        <f>IFERROR(_xll.qlIndexFixing(ONIndex1M,I947,TRUE,_xll.ohTrigger(RecalcTrigger,Trigger1M)),NA())</f>
        <v>2.617989198204107E-2</v>
      </c>
      <c r="N947" s="44">
        <f>IFERROR(_xll.qlIndexFixing(ONIndex3M,I947,TRUE,_xll.ohTrigger(RecalcTrigger,Trigger3M)),NA())</f>
        <v>2.7155279267701005E-2</v>
      </c>
      <c r="O947" s="159">
        <f>IFERROR(_xll.qlIndexFixing(ONIndex6M,I947,TRUE,_xll.ohTrigger(RecalcTrigger,Trigger6M)),NA())</f>
        <v>2.7974064616183014E-2</v>
      </c>
    </row>
    <row r="948" spans="2:15" x14ac:dyDescent="0.2">
      <c r="B948" s="39" t="s">
        <v>42</v>
      </c>
      <c r="D948" s="42">
        <f>_xll.qlCalendarAdvance(Calendar,$D947,B948,"f",FALSE)</f>
        <v>46092</v>
      </c>
      <c r="E948" s="153">
        <f>_xll.qlInterestRateIndexValueDate(IndexON,D948)</f>
        <v>46093</v>
      </c>
      <c r="F948" s="168">
        <f>IFERROR(_xll.qlIndexFixing(IndexON,D948,TRUE,_xll.ohTrigger(RecalcTrigger,TriggerON)),NA())</f>
        <v>2.6291435865610779E-2</v>
      </c>
      <c r="H948" s="42">
        <f>_xll.qlCalendarAdvance(Calendar,$H947,B948,"f",FALSE)</f>
        <v>46092</v>
      </c>
      <c r="I948" s="153">
        <f>_xll.qlInterestRateIndexValueDate(Index1M,$H948)</f>
        <v>46094</v>
      </c>
      <c r="J948" s="158">
        <f>IFERROR(_xll.qlIndexFixing(Index1M,$H948,TRUE,_xll.ohTrigger(RecalcTrigger,Trigger1M)),NA())</f>
        <v>2.6269621437955557E-2</v>
      </c>
      <c r="K948" s="44">
        <f>IFERROR(_xll.qlIndexFixing(Index3M,H948,TRUE,_xll.ohTrigger(RecalcTrigger,Trigger3M)),NA())</f>
        <v>2.7417739278574649E-2</v>
      </c>
      <c r="L948" s="44">
        <f>IFERROR(_xll.qlIndexFixing(Index6M,$H948,TRUE,_xll.ohTrigger(RecalcTrigger,Trigger6M)),NA())</f>
        <v>2.8468650420022678E-2</v>
      </c>
      <c r="M948" s="158">
        <f>IFERROR(_xll.qlIndexFixing(ONIndex1M,I948,TRUE,_xll.ohTrigger(RecalcTrigger,Trigger1M)),NA())</f>
        <v>2.6203782162754763E-2</v>
      </c>
      <c r="N948" s="44">
        <f>IFERROR(_xll.qlIndexFixing(ONIndex3M,I948,TRUE,_xll.ohTrigger(RecalcTrigger,Trigger3M)),NA())</f>
        <v>2.7179391197034164E-2</v>
      </c>
      <c r="O948" s="159">
        <f>IFERROR(_xll.qlIndexFixing(ONIndex6M,I948,TRUE,_xll.ohTrigger(RecalcTrigger,Trigger6M)),NA())</f>
        <v>2.7996848511913086E-2</v>
      </c>
    </row>
    <row r="949" spans="2:15" x14ac:dyDescent="0.2">
      <c r="B949" s="39" t="s">
        <v>42</v>
      </c>
      <c r="D949" s="42">
        <f>_xll.qlCalendarAdvance(Calendar,$D948,B949,"f",FALSE)</f>
        <v>46099</v>
      </c>
      <c r="E949" s="153">
        <f>_xll.qlInterestRateIndexValueDate(IndexON,D949)</f>
        <v>46100</v>
      </c>
      <c r="F949" s="168">
        <f>IFERROR(_xll.qlIndexFixing(IndexON,D949,TRUE,_xll.ohTrigger(RecalcTrigger,TriggerON)),NA())</f>
        <v>2.6319813892179411E-2</v>
      </c>
      <c r="H949" s="42">
        <f>_xll.qlCalendarAdvance(Calendar,$H948,B949,"f",FALSE)</f>
        <v>46099</v>
      </c>
      <c r="I949" s="153">
        <f>_xll.qlInterestRateIndexValueDate(Index1M,$H949)</f>
        <v>46101</v>
      </c>
      <c r="J949" s="158">
        <f>IFERROR(_xll.qlIndexFixing(Index1M,$H949,TRUE,_xll.ohTrigger(RecalcTrigger,Trigger1M)),NA())</f>
        <v>2.6293188091319825E-2</v>
      </c>
      <c r="K949" s="44">
        <f>IFERROR(_xll.qlIndexFixing(Index3M,H949,TRUE,_xll.ohTrigger(RecalcTrigger,Trigger3M)),NA())</f>
        <v>2.7440870497155202E-2</v>
      </c>
      <c r="L949" s="44">
        <f>IFERROR(_xll.qlIndexFixing(Index6M,$H949,TRUE,_xll.ohTrigger(RecalcTrigger,Trigger6M)),NA())</f>
        <v>2.848938904315584E-2</v>
      </c>
      <c r="M949" s="158">
        <f>IFERROR(_xll.qlIndexFixing(ONIndex1M,I949,TRUE,_xll.ohTrigger(RecalcTrigger,Trigger1M)),NA())</f>
        <v>2.6227526499971177E-2</v>
      </c>
      <c r="N949" s="44">
        <f>IFERROR(_xll.qlIndexFixing(ONIndex3M,I949,TRUE,_xll.ohTrigger(RecalcTrigger,Trigger3M)),NA())</f>
        <v>2.7203341425394711E-2</v>
      </c>
      <c r="O949" s="159">
        <f>IFERROR(_xll.qlIndexFixing(ONIndex6M,I949,TRUE,_xll.ohTrigger(RecalcTrigger,Trigger6M)),NA())</f>
        <v>2.8019459780530553E-2</v>
      </c>
    </row>
    <row r="950" spans="2:15" x14ac:dyDescent="0.2">
      <c r="B950" s="39" t="s">
        <v>42</v>
      </c>
      <c r="D950" s="42">
        <f>_xll.qlCalendarAdvance(Calendar,$D949,B950,"f",FALSE)</f>
        <v>46106</v>
      </c>
      <c r="E950" s="153">
        <f>_xll.qlInterestRateIndexValueDate(IndexON,D950)</f>
        <v>46107</v>
      </c>
      <c r="F950" s="168">
        <f>IFERROR(_xll.qlIndexFixing(IndexON,D950,TRUE,_xll.ohTrigger(RecalcTrigger,TriggerON)),NA())</f>
        <v>2.6347981129282161E-2</v>
      </c>
      <c r="H950" s="42">
        <f>_xll.qlCalendarAdvance(Calendar,$H949,B950,"f",FALSE)</f>
        <v>46106</v>
      </c>
      <c r="I950" s="153">
        <f>_xll.qlInterestRateIndexValueDate(Index1M,$H950)</f>
        <v>46108</v>
      </c>
      <c r="J950" s="158">
        <f>IFERROR(_xll.qlIndexFixing(Index1M,$H950,TRUE,_xll.ohTrigger(RecalcTrigger,Trigger1M)),NA())</f>
        <v>2.6316608627349084E-2</v>
      </c>
      <c r="K950" s="44">
        <f>IFERROR(_xll.qlIndexFixing(Index3M,H950,TRUE,_xll.ohTrigger(RecalcTrigger,Trigger3M)),NA())</f>
        <v>2.7463839004685162E-2</v>
      </c>
      <c r="L950" s="44">
        <f>IFERROR(_xll.qlIndexFixing(Index6M,$H950,TRUE,_xll.ohTrigger(RecalcTrigger,Trigger6M)),NA())</f>
        <v>2.8509952739953104E-2</v>
      </c>
      <c r="M950" s="158">
        <f>IFERROR(_xll.qlIndexFixing(ONIndex1M,I950,TRUE,_xll.ohTrigger(RecalcTrigger,Trigger1M)),NA())</f>
        <v>2.6251124993530439E-2</v>
      </c>
      <c r="N950" s="44">
        <f>IFERROR(_xll.qlIndexFixing(ONIndex3M,I950,TRUE,_xll.ohTrigger(RecalcTrigger,Trigger3M)),NA())</f>
        <v>2.7227129952862583E-2</v>
      </c>
      <c r="O950" s="159">
        <f>IFERROR(_xll.qlIndexFixing(ONIndex6M,I950,TRUE,_xll.ohTrigger(RecalcTrigger,Trigger6M)),NA())</f>
        <v>2.804189842195548E-2</v>
      </c>
    </row>
    <row r="951" spans="2:15" x14ac:dyDescent="0.2">
      <c r="B951" s="39" t="s">
        <v>42</v>
      </c>
      <c r="D951" s="42">
        <f>_xll.qlCalendarAdvance(Calendar,$D950,B951,"f",FALSE)</f>
        <v>46113</v>
      </c>
      <c r="E951" s="153">
        <f>_xll.qlInterestRateIndexValueDate(IndexON,D951)</f>
        <v>46114</v>
      </c>
      <c r="F951" s="168">
        <f>IFERROR(_xll.qlIndexFixing(IndexON,D951,TRUE,_xll.ohTrigger(RecalcTrigger,TriggerON)),NA())</f>
        <v>2.6387749672156957E-2</v>
      </c>
      <c r="H951" s="42">
        <f>_xll.qlCalendarAdvance(Calendar,$H950,B951,"f",FALSE)</f>
        <v>46113</v>
      </c>
      <c r="I951" s="153">
        <f>_xll.qlInterestRateIndexValueDate(Index1M,$H951)</f>
        <v>46119</v>
      </c>
      <c r="J951" s="158">
        <f>IFERROR(_xll.qlIndexFixing(Index1M,$H951,TRUE,_xll.ohTrigger(RecalcTrigger,Trigger1M)),NA())</f>
        <v>2.6350509348694651E-2</v>
      </c>
      <c r="K951" s="44">
        <f>IFERROR(_xll.qlIndexFixing(Index3M,H951,TRUE,_xll.ohTrigger(RecalcTrigger,Trigger3M)),NA())</f>
        <v>2.7491685040297774E-2</v>
      </c>
      <c r="L951" s="44">
        <f>IFERROR(_xll.qlIndexFixing(Index6M,$H951,TRUE,_xll.ohTrigger(RecalcTrigger,Trigger6M)),NA())</f>
        <v>2.8536884258299835E-2</v>
      </c>
      <c r="M951" s="158">
        <f>IFERROR(_xll.qlIndexFixing(ONIndex1M,I951,TRUE,_xll.ohTrigger(RecalcTrigger,Trigger1M)),NA())</f>
        <v>2.6281251612889633E-2</v>
      </c>
      <c r="N951" s="44">
        <f>IFERROR(_xll.qlIndexFixing(ONIndex3M,I951,TRUE,_xll.ohTrigger(RecalcTrigger,Trigger3M)),NA())</f>
        <v>2.7257477601176916E-2</v>
      </c>
      <c r="O951" s="159">
        <f>IFERROR(_xll.qlIndexFixing(ONIndex6M,I951,TRUE,_xll.ohTrigger(RecalcTrigger,Trigger6M)),NA())</f>
        <v>2.8070494447343108E-2</v>
      </c>
    </row>
    <row r="952" spans="2:15" x14ac:dyDescent="0.2">
      <c r="B952" s="39" t="s">
        <v>42</v>
      </c>
      <c r="D952" s="42">
        <f>_xll.qlCalendarAdvance(Calendar,$D951,B952,"f",FALSE)</f>
        <v>46120</v>
      </c>
      <c r="E952" s="153">
        <f>_xll.qlInterestRateIndexValueDate(IndexON,D952)</f>
        <v>46121</v>
      </c>
      <c r="F952" s="168">
        <f>IFERROR(_xll.qlIndexFixing(IndexON,D952,TRUE,_xll.ohTrigger(RecalcTrigger,TriggerON)),NA())</f>
        <v>2.640368323516995E-2</v>
      </c>
      <c r="H952" s="42">
        <f>_xll.qlCalendarAdvance(Calendar,$H951,B952,"f",FALSE)</f>
        <v>46120</v>
      </c>
      <c r="I952" s="153">
        <f>_xll.qlInterestRateIndexValueDate(Index1M,$H952)</f>
        <v>46122</v>
      </c>
      <c r="J952" s="158">
        <f>IFERROR(_xll.qlIndexFixing(Index1M,$H952,TRUE,_xll.ohTrigger(RecalcTrigger,Trigger1M)),NA())</f>
        <v>2.636301134386735E-2</v>
      </c>
      <c r="K952" s="44">
        <f>IFERROR(_xll.qlIndexFixing(Index3M,H952,TRUE,_xll.ohTrigger(RecalcTrigger,Trigger3M)),NA())</f>
        <v>2.7501382020585528E-2</v>
      </c>
      <c r="L952" s="44">
        <f>IFERROR(_xll.qlIndexFixing(Index6M,$H952,TRUE,_xll.ohTrigger(RecalcTrigger,Trigger6M)),NA())</f>
        <v>2.8550555332703984E-2</v>
      </c>
      <c r="M952" s="158">
        <f>IFERROR(_xll.qlIndexFixing(ONIndex1M,I952,TRUE,_xll.ohTrigger(RecalcTrigger,Trigger1M)),NA())</f>
        <v>2.6297884449597575E-2</v>
      </c>
      <c r="N952" s="44">
        <f>IFERROR(_xll.qlIndexFixing(ONIndex3M,I952,TRUE,_xll.ohTrigger(RecalcTrigger,Trigger3M)),NA())</f>
        <v>2.7274221905120299E-2</v>
      </c>
      <c r="O952" s="159">
        <f>IFERROR(_xll.qlIndexFixing(ONIndex6M,I952,TRUE,_xll.ohTrigger(RecalcTrigger,Trigger6M)),NA())</f>
        <v>2.8086257823067839E-2</v>
      </c>
    </row>
    <row r="953" spans="2:15" x14ac:dyDescent="0.2">
      <c r="B953" s="39" t="s">
        <v>42</v>
      </c>
      <c r="D953" s="42">
        <f>_xll.qlCalendarAdvance(Calendar,$D952,B953,"f",FALSE)</f>
        <v>46127</v>
      </c>
      <c r="E953" s="153">
        <f>_xll.qlInterestRateIndexValueDate(IndexON,D953)</f>
        <v>46128</v>
      </c>
      <c r="F953" s="168">
        <f>IFERROR(_xll.qlIndexFixing(IndexON,D953,TRUE,_xll.ohTrigger(RecalcTrigger,TriggerON)),NA())</f>
        <v>2.6431218103875054E-2</v>
      </c>
      <c r="H953" s="42">
        <f>_xll.qlCalendarAdvance(Calendar,$H952,B953,"f",FALSE)</f>
        <v>46127</v>
      </c>
      <c r="I953" s="153">
        <f>_xll.qlInterestRateIndexValueDate(Index1M,$H953)</f>
        <v>46129</v>
      </c>
      <c r="J953" s="158">
        <f>IFERROR(_xll.qlIndexFixing(Index1M,$H953,TRUE,_xll.ohTrigger(RecalcTrigger,Trigger1M)),NA())</f>
        <v>2.6385993522615815E-2</v>
      </c>
      <c r="K953" s="44">
        <f>IFERROR(_xll.qlIndexFixing(Index3M,H953,TRUE,_xll.ohTrigger(RecalcTrigger,Trigger3M)),NA())</f>
        <v>2.7523892103138634E-2</v>
      </c>
      <c r="L953" s="44">
        <f>IFERROR(_xll.qlIndexFixing(Index6M,$H953,TRUE,_xll.ohTrigger(RecalcTrigger,Trigger6M)),NA())</f>
        <v>2.8570594217856727E-2</v>
      </c>
      <c r="M953" s="158">
        <f>IFERROR(_xll.qlIndexFixing(ONIndex1M,I953,TRUE,_xll.ohTrigger(RecalcTrigger,Trigger1M)),NA())</f>
        <v>2.6321045412025512E-2</v>
      </c>
      <c r="N953" s="44">
        <f>IFERROR(_xll.qlIndexFixing(ONIndex3M,I953,TRUE,_xll.ohTrigger(RecalcTrigger,Trigger3M)),NA())</f>
        <v>2.7297525329670336E-2</v>
      </c>
      <c r="O953" s="159">
        <f>IFERROR(_xll.qlIndexFixing(ONIndex6M,I953,TRUE,_xll.ohTrigger(RecalcTrigger,Trigger6M)),NA())</f>
        <v>2.8108178582675336E-2</v>
      </c>
    </row>
    <row r="954" spans="2:15" x14ac:dyDescent="0.2">
      <c r="B954" s="39" t="s">
        <v>42</v>
      </c>
      <c r="D954" s="42">
        <f>_xll.qlCalendarAdvance(Calendar,$D953,B954,"f",FALSE)</f>
        <v>46134</v>
      </c>
      <c r="E954" s="153">
        <f>_xll.qlInterestRateIndexValueDate(IndexON,D954)</f>
        <v>46135</v>
      </c>
      <c r="F954" s="168">
        <f>IFERROR(_xll.qlIndexFixing(IndexON,D954,TRUE,_xll.ohTrigger(RecalcTrigger,TriggerON)),NA())</f>
        <v>2.6458542182954403E-2</v>
      </c>
      <c r="H954" s="42">
        <f>_xll.qlCalendarAdvance(Calendar,$H953,B954,"f",FALSE)</f>
        <v>46134</v>
      </c>
      <c r="I954" s="153">
        <f>_xll.qlInterestRateIndexValueDate(Index1M,$H954)</f>
        <v>46136</v>
      </c>
      <c r="J954" s="158">
        <f>IFERROR(_xll.qlIndexFixing(Index1M,$H954,TRUE,_xll.ohTrigger(RecalcTrigger,Trigger1M)),NA())</f>
        <v>2.6411415362178614E-2</v>
      </c>
      <c r="K954" s="44">
        <f>IFERROR(_xll.qlIndexFixing(Index3M,H954,TRUE,_xll.ohTrigger(RecalcTrigger,Trigger3M)),NA())</f>
        <v>2.7546239496762156E-2</v>
      </c>
      <c r="L954" s="44">
        <f>IFERROR(_xll.qlIndexFixing(Index6M,$H954,TRUE,_xll.ohTrigger(RecalcTrigger,Trigger6M)),NA())</f>
        <v>2.8590458155071819E-2</v>
      </c>
      <c r="M954" s="158">
        <f>IFERROR(_xll.qlIndexFixing(ONIndex1M,I954,TRUE,_xll.ohTrigger(RecalcTrigger,Trigger1M)),NA())</f>
        <v>2.6344060530716362E-2</v>
      </c>
      <c r="N954" s="44">
        <f>IFERROR(_xll.qlIndexFixing(ONIndex3M,I954,TRUE,_xll.ohTrigger(RecalcTrigger,Trigger3M)),NA())</f>
        <v>2.7320667053327696E-2</v>
      </c>
      <c r="O954" s="159">
        <f>IFERROR(_xll.qlIndexFixing(ONIndex6M,I954,TRUE,_xll.ohTrigger(RecalcTrigger,Trigger6M)),NA())</f>
        <v>2.812992671493042E-2</v>
      </c>
    </row>
    <row r="955" spans="2:15" x14ac:dyDescent="0.2">
      <c r="B955" s="39" t="s">
        <v>42</v>
      </c>
      <c r="D955" s="42">
        <f>_xll.qlCalendarAdvance(Calendar,$D954,B955,"f",FALSE)</f>
        <v>46141</v>
      </c>
      <c r="E955" s="153">
        <f>_xll.qlInterestRateIndexValueDate(IndexON,D955)</f>
        <v>46142</v>
      </c>
      <c r="F955" s="168">
        <f>IFERROR(_xll.qlIndexFixing(IndexON,D955,TRUE,_xll.ohTrigger(RecalcTrigger,TriggerON)),NA())</f>
        <v>2.6494359644211318E-2</v>
      </c>
      <c r="H955" s="42">
        <f>_xll.qlCalendarAdvance(Calendar,$H954,B955,"f",FALSE)</f>
        <v>46141</v>
      </c>
      <c r="I955" s="153">
        <f>_xll.qlInterestRateIndexValueDate(Index1M,$H955)</f>
        <v>46146</v>
      </c>
      <c r="J955" s="158">
        <f>IFERROR(_xll.qlIndexFixing(Index1M,$H955,TRUE,_xll.ohTrigger(RecalcTrigger,Trigger1M)),NA())</f>
        <v>2.6441199043784454E-2</v>
      </c>
      <c r="K955" s="44">
        <f>IFERROR(_xll.qlIndexFixing(Index3M,H955,TRUE,_xll.ohTrigger(RecalcTrigger,Trigger3M)),NA())</f>
        <v>2.7580484207061013E-2</v>
      </c>
      <c r="L955" s="44">
        <f>IFERROR(_xll.qlIndexFixing(Index6M,$H955,TRUE,_xll.ohTrigger(RecalcTrigger,Trigger6M)),NA())</f>
        <v>2.8616059620717307E-2</v>
      </c>
      <c r="M955" s="158">
        <f>IFERROR(_xll.qlIndexFixing(ONIndex1M,I955,TRUE,_xll.ohTrigger(RecalcTrigger,Trigger1M)),NA())</f>
        <v>2.6370184939272789E-2</v>
      </c>
      <c r="N955" s="44">
        <f>IFERROR(_xll.qlIndexFixing(ONIndex3M,I955,TRUE,_xll.ohTrigger(RecalcTrigger,Trigger3M)),NA())</f>
        <v>2.7346916736075144E-2</v>
      </c>
      <c r="O955" s="159">
        <f>IFERROR(_xll.qlIndexFixing(ONIndex6M,I955,TRUE,_xll.ohTrigger(RecalcTrigger,Trigger6M)),NA())</f>
        <v>2.8154570342788787E-2</v>
      </c>
    </row>
    <row r="956" spans="2:15" x14ac:dyDescent="0.2">
      <c r="B956" s="39" t="s">
        <v>42</v>
      </c>
      <c r="D956" s="42">
        <f>_xll.qlCalendarAdvance(Calendar,$D955,B956,"f",FALSE)</f>
        <v>46148</v>
      </c>
      <c r="E956" s="153">
        <f>_xll.qlInterestRateIndexValueDate(IndexON,D956)</f>
        <v>46149</v>
      </c>
      <c r="F956" s="168">
        <f>IFERROR(_xll.qlIndexFixing(IndexON,D956,TRUE,_xll.ohTrigger(RecalcTrigger,TriggerON)),NA())</f>
        <v>2.6512557972075967E-2</v>
      </c>
      <c r="H956" s="42">
        <f>_xll.qlCalendarAdvance(Calendar,$H955,B956,"f",FALSE)</f>
        <v>46148</v>
      </c>
      <c r="I956" s="153">
        <f>_xll.qlInterestRateIndexValueDate(Index1M,$H956)</f>
        <v>46150</v>
      </c>
      <c r="J956" s="158">
        <f>IFERROR(_xll.qlIndexFixing(Index1M,$H956,TRUE,_xll.ohTrigger(RecalcTrigger,Trigger1M)),NA())</f>
        <v>2.6454063330421679E-2</v>
      </c>
      <c r="K956" s="44">
        <f>IFERROR(_xll.qlIndexFixing(Index3M,H956,TRUE,_xll.ohTrigger(RecalcTrigger,Trigger3M)),NA())</f>
        <v>2.7598232956367413E-2</v>
      </c>
      <c r="L956" s="44">
        <f>IFERROR(_xll.qlIndexFixing(Index6M,$H956,TRUE,_xll.ohTrigger(RecalcTrigger,Trigger6M)),NA())</f>
        <v>2.862966116459803E-2</v>
      </c>
      <c r="M956" s="158">
        <f>IFERROR(_xll.qlIndexFixing(ONIndex1M,I956,TRUE,_xll.ohTrigger(RecalcTrigger,Trigger1M)),NA())</f>
        <v>2.6389653236806865E-2</v>
      </c>
      <c r="N956" s="44">
        <f>IFERROR(_xll.qlIndexFixing(ONIndex3M,I956,TRUE,_xll.ohTrigger(RecalcTrigger,Trigger3M)),NA())</f>
        <v>2.7366465397324902E-2</v>
      </c>
      <c r="O956" s="159">
        <f>IFERROR(_xll.qlIndexFixing(ONIndex6M,I956,TRUE,_xll.ohTrigger(RecalcTrigger,Trigger6M)),NA())</f>
        <v>2.8172905097303413E-2</v>
      </c>
    </row>
    <row r="957" spans="2:15" x14ac:dyDescent="0.2">
      <c r="B957" s="39" t="s">
        <v>42</v>
      </c>
      <c r="D957" s="42">
        <f>_xll.qlCalendarAdvance(Calendar,$D956,B957,"f",FALSE)</f>
        <v>46155</v>
      </c>
      <c r="E957" s="153">
        <f>_xll.qlInterestRateIndexValueDate(IndexON,D957)</f>
        <v>46157</v>
      </c>
      <c r="F957" s="168">
        <f>IFERROR(_xll.qlIndexFixing(IndexON,D957,TRUE,_xll.ohTrigger(RecalcTrigger,TriggerON)),NA())</f>
        <v>2.6548793378431412E-2</v>
      </c>
      <c r="H957" s="42">
        <f>_xll.qlCalendarAdvance(Calendar,$H956,B957,"f",FALSE)</f>
        <v>46155</v>
      </c>
      <c r="I957" s="153">
        <f>_xll.qlInterestRateIndexValueDate(Index1M,$H957)</f>
        <v>46160</v>
      </c>
      <c r="J957" s="158">
        <f>IFERROR(_xll.qlIndexFixing(Index1M,$H957,TRUE,_xll.ohTrigger(RecalcTrigger,Trigger1M)),NA())</f>
        <v>2.648601529895591E-2</v>
      </c>
      <c r="K957" s="44">
        <f>IFERROR(_xll.qlIndexFixing(Index3M,H957,TRUE,_xll.ohTrigger(RecalcTrigger,Trigger3M)),NA())</f>
        <v>2.7624206167474886E-2</v>
      </c>
      <c r="L957" s="44">
        <f>IFERROR(_xll.qlIndexFixing(Index6M,$H957,TRUE,_xll.ohTrigger(RecalcTrigger,Trigger6M)),NA())</f>
        <v>2.8654784676422039E-2</v>
      </c>
      <c r="M957" s="158">
        <f>IFERROR(_xll.qlIndexFixing(ONIndex1M,I957,TRUE,_xll.ohTrigger(RecalcTrigger,Trigger1M)),NA())</f>
        <v>2.6415444288101497E-2</v>
      </c>
      <c r="N957" s="44">
        <f>IFERROR(_xll.qlIndexFixing(ONIndex3M,I957,TRUE,_xll.ohTrigger(RecalcTrigger,Trigger3M)),NA())</f>
        <v>2.7392345477483815E-2</v>
      </c>
      <c r="O957" s="159">
        <f>IFERROR(_xll.qlIndexFixing(ONIndex6M,I957,TRUE,_xll.ohTrigger(RecalcTrigger,Trigger6M)),NA())</f>
        <v>2.8197154148150716E-2</v>
      </c>
    </row>
    <row r="958" spans="2:15" x14ac:dyDescent="0.2">
      <c r="B958" s="39" t="s">
        <v>42</v>
      </c>
      <c r="D958" s="42">
        <f>_xll.qlCalendarAdvance(Calendar,$D957,B958,"f",FALSE)</f>
        <v>46162</v>
      </c>
      <c r="E958" s="153">
        <f>_xll.qlInterestRateIndexValueDate(IndexON,D958)</f>
        <v>46163</v>
      </c>
      <c r="F958" s="168">
        <f>IFERROR(_xll.qlIndexFixing(IndexON,D958,TRUE,_xll.ohTrigger(RecalcTrigger,TriggerON)),NA())</f>
        <v>2.6565730602374771E-2</v>
      </c>
      <c r="H958" s="42">
        <f>_xll.qlCalendarAdvance(Calendar,$H957,B958,"f",FALSE)</f>
        <v>46162</v>
      </c>
      <c r="I958" s="153">
        <f>_xll.qlInterestRateIndexValueDate(Index1M,$H958)</f>
        <v>46164</v>
      </c>
      <c r="J958" s="158">
        <f>IFERROR(_xll.qlIndexFixing(Index1M,$H958,TRUE,_xll.ohTrigger(RecalcTrigger,Trigger1M)),NA())</f>
        <v>2.6498712586731948E-2</v>
      </c>
      <c r="K958" s="44">
        <f>IFERROR(_xll.qlIndexFixing(Index3M,H958,TRUE,_xll.ohTrigger(RecalcTrigger,Trigger3M)),NA())</f>
        <v>2.7641729122412514E-2</v>
      </c>
      <c r="L958" s="44">
        <f>IFERROR(_xll.qlIndexFixing(Index6M,$H958,TRUE,_xll.ohTrigger(RecalcTrigger,Trigger6M)),NA())</f>
        <v>2.8668164319568531E-2</v>
      </c>
      <c r="M958" s="158">
        <f>IFERROR(_xll.qlIndexFixing(ONIndex1M,I958,TRUE,_xll.ohTrigger(RecalcTrigger,Trigger1M)),NA())</f>
        <v>2.6437855196670412E-2</v>
      </c>
      <c r="N958" s="44">
        <f>IFERROR(_xll.qlIndexFixing(ONIndex3M,I958,TRUE,_xll.ohTrigger(RecalcTrigger,Trigger3M)),NA())</f>
        <v>2.7414817296609328E-2</v>
      </c>
      <c r="O958" s="159">
        <f>IFERROR(_xll.qlIndexFixing(ONIndex6M,I958,TRUE,_xll.ohTrigger(RecalcTrigger,Trigger6M)),NA())</f>
        <v>2.8218187109683157E-2</v>
      </c>
    </row>
    <row r="959" spans="2:15" x14ac:dyDescent="0.2">
      <c r="B959" s="39" t="s">
        <v>42</v>
      </c>
      <c r="D959" s="42">
        <f>_xll.qlCalendarAdvance(Calendar,$D958,B959,"f",FALSE)</f>
        <v>46169</v>
      </c>
      <c r="E959" s="153">
        <f>_xll.qlInterestRateIndexValueDate(IndexON,D959)</f>
        <v>46170</v>
      </c>
      <c r="F959" s="168">
        <f>IFERROR(_xll.qlIndexFixing(IndexON,D959,TRUE,_xll.ohTrigger(RecalcTrigger,TriggerON)),NA())</f>
        <v>2.6592000732765797E-2</v>
      </c>
      <c r="H959" s="42">
        <f>_xll.qlCalendarAdvance(Calendar,$H958,B959,"f",FALSE)</f>
        <v>46169</v>
      </c>
      <c r="I959" s="153">
        <f>_xll.qlInterestRateIndexValueDate(Index1M,$H959)</f>
        <v>46171</v>
      </c>
      <c r="J959" s="158">
        <f>IFERROR(_xll.qlIndexFixing(Index1M,$H959,TRUE,_xll.ohTrigger(RecalcTrigger,Trigger1M)),NA())</f>
        <v>2.6523359842429151E-2</v>
      </c>
      <c r="K959" s="44">
        <f>IFERROR(_xll.qlIndexFixing(Index3M,H959,TRUE,_xll.ohTrigger(RecalcTrigger,Trigger3M)),NA())</f>
        <v>2.766323310208009E-2</v>
      </c>
      <c r="L959" s="44">
        <f>IFERROR(_xll.qlIndexFixing(Index6M,$H959,TRUE,_xll.ohTrigger(RecalcTrigger,Trigger6M)),NA())</f>
        <v>2.868715343876322E-2</v>
      </c>
      <c r="M959" s="158">
        <f>IFERROR(_xll.qlIndexFixing(ONIndex1M,I959,TRUE,_xll.ohTrigger(RecalcTrigger,Trigger1M)),NA())</f>
        <v>2.6456948467075136E-2</v>
      </c>
      <c r="N959" s="44">
        <f>IFERROR(_xll.qlIndexFixing(ONIndex3M,I959,TRUE,_xll.ohTrigger(RecalcTrigger,Trigger3M)),NA())</f>
        <v>2.7433950154787112E-2</v>
      </c>
      <c r="O959" s="159">
        <f>IFERROR(_xll.qlIndexFixing(ONIndex6M,I959,TRUE,_xll.ohTrigger(RecalcTrigger,Trigger6M)),NA())</f>
        <v>2.8236077965040352E-2</v>
      </c>
    </row>
    <row r="960" spans="2:15" x14ac:dyDescent="0.2">
      <c r="B960" s="39" t="s">
        <v>42</v>
      </c>
      <c r="D960" s="42">
        <f>_xll.qlCalendarAdvance(Calendar,$D959,B960,"f",FALSE)</f>
        <v>46176</v>
      </c>
      <c r="E960" s="153">
        <f>_xll.qlInterestRateIndexValueDate(IndexON,D960)</f>
        <v>46177</v>
      </c>
      <c r="F960" s="168">
        <f>IFERROR(_xll.qlIndexFixing(IndexON,D960,TRUE,_xll.ohTrigger(RecalcTrigger,TriggerON)),NA())</f>
        <v>2.6618060073211325E-2</v>
      </c>
      <c r="H960" s="42">
        <f>_xll.qlCalendarAdvance(Calendar,$H959,B960,"f",FALSE)</f>
        <v>46176</v>
      </c>
      <c r="I960" s="153">
        <f>_xll.qlInterestRateIndexValueDate(Index1M,$H960)</f>
        <v>46178</v>
      </c>
      <c r="J960" s="158">
        <f>IFERROR(_xll.qlIndexFixing(Index1M,$H960,TRUE,_xll.ohTrigger(RecalcTrigger,Trigger1M)),NA())</f>
        <v>2.6542777342738574E-2</v>
      </c>
      <c r="K960" s="44">
        <f>IFERROR(_xll.qlIndexFixing(Index3M,H960,TRUE,_xll.ohTrigger(RecalcTrigger,Trigger3M)),NA())</f>
        <v>2.7684574342539171E-2</v>
      </c>
      <c r="L960" s="44">
        <f>IFERROR(_xll.qlIndexFixing(Index6M,$H960,TRUE,_xll.ohTrigger(RecalcTrigger,Trigger6M)),NA())</f>
        <v>2.8705967579012847E-2</v>
      </c>
      <c r="M960" s="158">
        <f>IFERROR(_xll.qlIndexFixing(ONIndex1M,I960,TRUE,_xll.ohTrigger(RecalcTrigger,Trigger1M)),NA())</f>
        <v>2.6479088522624039E-2</v>
      </c>
      <c r="N960" s="44">
        <f>IFERROR(_xll.qlIndexFixing(ONIndex3M,I960,TRUE,_xll.ohTrigger(RecalcTrigger,Trigger3M)),NA())</f>
        <v>2.7456121671569633E-2</v>
      </c>
      <c r="O960" s="159">
        <f>IFERROR(_xll.qlIndexFixing(ONIndex6M,I960,TRUE,_xll.ohTrigger(RecalcTrigger,Trigger6M)),NA())</f>
        <v>2.825679033254147E-2</v>
      </c>
    </row>
    <row r="961" spans="2:15" x14ac:dyDescent="0.2">
      <c r="B961" s="39" t="s">
        <v>42</v>
      </c>
      <c r="D961" s="42">
        <f>_xll.qlCalendarAdvance(Calendar,$D960,B961,"f",FALSE)</f>
        <v>46183</v>
      </c>
      <c r="E961" s="153">
        <f>_xll.qlInterestRateIndexValueDate(IndexON,D961)</f>
        <v>46184</v>
      </c>
      <c r="F961" s="168">
        <f>IFERROR(_xll.qlIndexFixing(IndexON,D961,TRUE,_xll.ohTrigger(RecalcTrigger,TriggerON)),NA())</f>
        <v>2.664390862379129E-2</v>
      </c>
      <c r="H961" s="42">
        <f>_xll.qlCalendarAdvance(Calendar,$H960,B961,"f",FALSE)</f>
        <v>46183</v>
      </c>
      <c r="I961" s="153">
        <f>_xll.qlInterestRateIndexValueDate(Index1M,$H961)</f>
        <v>46185</v>
      </c>
      <c r="J961" s="158">
        <f>IFERROR(_xll.qlIndexFixing(Index1M,$H961,TRUE,_xll.ohTrigger(RecalcTrigger,Trigger1M)),NA())</f>
        <v>2.6564590531041949E-2</v>
      </c>
      <c r="K961" s="44">
        <f>IFERROR(_xll.qlIndexFixing(Index3M,H961,TRUE,_xll.ohTrigger(RecalcTrigger,Trigger3M)),NA())</f>
        <v>2.7705752841089795E-2</v>
      </c>
      <c r="L961" s="44">
        <f>IFERROR(_xll.qlIndexFixing(Index6M,$H961,TRUE,_xll.ohTrigger(RecalcTrigger,Trigger6M)),NA())</f>
        <v>2.872460673531298E-2</v>
      </c>
      <c r="M961" s="158">
        <f>IFERROR(_xll.qlIndexFixing(ONIndex1M,I961,TRUE,_xll.ohTrigger(RecalcTrigger,Trigger1M)),NA())</f>
        <v>2.6501082734355919E-2</v>
      </c>
      <c r="N961" s="44">
        <f>IFERROR(_xll.qlIndexFixing(ONIndex3M,I961,TRUE,_xll.ohTrigger(RecalcTrigger,Trigger3M)),NA())</f>
        <v>2.7478131487139734E-2</v>
      </c>
      <c r="O961" s="159">
        <f>IFERROR(_xll.qlIndexFixing(ONIndex6M,I961,TRUE,_xll.ohTrigger(RecalcTrigger,Trigger6M)),NA())</f>
        <v>2.8277330072610241E-2</v>
      </c>
    </row>
    <row r="962" spans="2:15" x14ac:dyDescent="0.2">
      <c r="B962" s="39" t="s">
        <v>42</v>
      </c>
      <c r="D962" s="42">
        <f>_xll.qlCalendarAdvance(Calendar,$D961,B962,"f",FALSE)</f>
        <v>46190</v>
      </c>
      <c r="E962" s="153">
        <f>_xll.qlInterestRateIndexValueDate(IndexON,D962)</f>
        <v>46191</v>
      </c>
      <c r="F962" s="168">
        <f>IFERROR(_xll.qlIndexFixing(IndexON,D962,TRUE,_xll.ohTrigger(RecalcTrigger,TriggerON)),NA())</f>
        <v>2.6677975041178303E-2</v>
      </c>
      <c r="H962" s="42">
        <f>_xll.qlCalendarAdvance(Calendar,$H961,B962,"f",FALSE)</f>
        <v>46190</v>
      </c>
      <c r="I962" s="153">
        <f>_xll.qlInterestRateIndexValueDate(Index1M,$H962)</f>
        <v>46195</v>
      </c>
      <c r="J962" s="158">
        <f>IFERROR(_xll.qlIndexFixing(Index1M,$H962,TRUE,_xll.ohTrigger(RecalcTrigger,Trigger1M)),NA())</f>
        <v>2.6592986492450343E-2</v>
      </c>
      <c r="K962" s="44">
        <f>IFERROR(_xll.qlIndexFixing(Index3M,H962,TRUE,_xll.ohTrigger(RecalcTrigger,Trigger3M)),NA())</f>
        <v>2.7730663557751081E-2</v>
      </c>
      <c r="L962" s="44">
        <f>IFERROR(_xll.qlIndexFixing(Index6M,$H962,TRUE,_xll.ohTrigger(RecalcTrigger,Trigger6M)),NA())</f>
        <v>2.8746139453196647E-2</v>
      </c>
      <c r="M962" s="158">
        <f>IFERROR(_xll.qlIndexFixing(ONIndex1M,I962,TRUE,_xll.ohTrigger(RecalcTrigger,Trigger1M)),NA())</f>
        <v>2.6526040391816608E-2</v>
      </c>
      <c r="N962" s="44">
        <f>IFERROR(_xll.qlIndexFixing(ONIndex3M,I962,TRUE,_xll.ohTrigger(RecalcTrigger,Trigger3M)),NA())</f>
        <v>2.7503087560507566E-2</v>
      </c>
      <c r="O962" s="159">
        <f>IFERROR(_xll.qlIndexFixing(ONIndex6M,I962,TRUE,_xll.ohTrigger(RecalcTrigger,Trigger6M)),NA())</f>
        <v>2.8300592680530201E-2</v>
      </c>
    </row>
    <row r="963" spans="2:15" x14ac:dyDescent="0.2">
      <c r="B963" s="39" t="s">
        <v>42</v>
      </c>
      <c r="D963" s="42">
        <f>_xll.qlCalendarAdvance(Calendar,$D962,B963,"f",FALSE)</f>
        <v>46197</v>
      </c>
      <c r="E963" s="153">
        <f>_xll.qlInterestRateIndexValueDate(IndexON,D963)</f>
        <v>46198</v>
      </c>
      <c r="F963" s="168">
        <f>IFERROR(_xll.qlIndexFixing(IndexON,D963,TRUE,_xll.ohTrigger(RecalcTrigger,TriggerON)),NA())</f>
        <v>2.669497335503479E-2</v>
      </c>
      <c r="H963" s="42">
        <f>_xll.qlCalendarAdvance(Calendar,$H962,B963,"f",FALSE)</f>
        <v>46197</v>
      </c>
      <c r="I963" s="153">
        <f>_xll.qlInterestRateIndexValueDate(Index1M,$H963)</f>
        <v>46199</v>
      </c>
      <c r="J963" s="158">
        <f>IFERROR(_xll.qlIndexFixing(Index1M,$H963,TRUE,_xll.ohTrigger(RecalcTrigger,Trigger1M)),NA())</f>
        <v>2.6607778524161765E-2</v>
      </c>
      <c r="K963" s="44">
        <f>IFERROR(_xll.qlIndexFixing(Index3M,H963,TRUE,_xll.ohTrigger(RecalcTrigger,Trigger3M)),NA())</f>
        <v>2.7747621601753376E-2</v>
      </c>
      <c r="L963" s="44">
        <f>IFERROR(_xll.qlIndexFixing(Index6M,$H963,TRUE,_xll.ohTrigger(RecalcTrigger,Trigger6M)),NA())</f>
        <v>2.8761360076276062E-2</v>
      </c>
      <c r="M963" s="158">
        <f>IFERROR(_xll.qlIndexFixing(ONIndex1M,I963,TRUE,_xll.ohTrigger(RecalcTrigger,Trigger1M)),NA())</f>
        <v>2.6544633625729119E-2</v>
      </c>
      <c r="N963" s="44">
        <f>IFERROR(_xll.qlIndexFixing(ONIndex3M,I963,TRUE,_xll.ohTrigger(RecalcTrigger,Trigger3M)),NA())</f>
        <v>2.7521666014322932E-2</v>
      </c>
      <c r="O963" s="159">
        <f>IFERROR(_xll.qlIndexFixing(ONIndex6M,I963,TRUE,_xll.ohTrigger(RecalcTrigger,Trigger6M)),NA())</f>
        <v>2.8317891669971118E-2</v>
      </c>
    </row>
    <row r="964" spans="2:15" x14ac:dyDescent="0.2">
      <c r="B964" s="39" t="s">
        <v>42</v>
      </c>
      <c r="D964" s="42">
        <f>_xll.qlCalendarAdvance(Calendar,$D963,B964,"f",FALSE)</f>
        <v>46204</v>
      </c>
      <c r="E964" s="153">
        <f>_xll.qlInterestRateIndexValueDate(IndexON,D964)</f>
        <v>46205</v>
      </c>
      <c r="F964" s="168">
        <f>IFERROR(_xll.qlIndexFixing(IndexON,D964,TRUE,_xll.ohTrigger(RecalcTrigger,TriggerON)),NA())</f>
        <v>2.6720189535538452E-2</v>
      </c>
      <c r="H964" s="42">
        <f>_xll.qlCalendarAdvance(Calendar,$H963,B964,"f",FALSE)</f>
        <v>46204</v>
      </c>
      <c r="I964" s="153">
        <f>_xll.qlInterestRateIndexValueDate(Index1M,$H964)</f>
        <v>46206</v>
      </c>
      <c r="J964" s="158">
        <f>IFERROR(_xll.qlIndexFixing(Index1M,$H964,TRUE,_xll.ohTrigger(RecalcTrigger,Trigger1M)),NA())</f>
        <v>2.6629153327343388E-2</v>
      </c>
      <c r="K964" s="44">
        <f>IFERROR(_xll.qlIndexFixing(Index3M,H964,TRUE,_xll.ohTrigger(RecalcTrigger,Trigger3M)),NA())</f>
        <v>2.7768311858565046E-2</v>
      </c>
      <c r="L964" s="44">
        <f>IFERROR(_xll.qlIndexFixing(Index6M,$H964,TRUE,_xll.ohTrigger(RecalcTrigger,Trigger6M)),NA())</f>
        <v>2.8779474251161313E-2</v>
      </c>
      <c r="M964" s="158">
        <f>IFERROR(_xll.qlIndexFixing(ONIndex1M,I964,TRUE,_xll.ohTrigger(RecalcTrigger,Trigger1M)),NA())</f>
        <v>2.6566190305450377E-2</v>
      </c>
      <c r="N964" s="44">
        <f>IFERROR(_xll.qlIndexFixing(ONIndex3M,I964,TRUE,_xll.ohTrigger(RecalcTrigger,Trigger3M)),NA())</f>
        <v>2.7543190726015965E-2</v>
      </c>
      <c r="O964" s="159">
        <f>IFERROR(_xll.qlIndexFixing(ONIndex6M,I964,TRUE,_xll.ohTrigger(RecalcTrigger,Trigger6M)),NA())</f>
        <v>2.8337913527183289E-2</v>
      </c>
    </row>
    <row r="965" spans="2:15" x14ac:dyDescent="0.2">
      <c r="B965" s="39" t="s">
        <v>42</v>
      </c>
      <c r="D965" s="42">
        <f>_xll.qlCalendarAdvance(Calendar,$D964,B965,"f",FALSE)</f>
        <v>46211</v>
      </c>
      <c r="E965" s="153">
        <f>_xll.qlInterestRateIndexValueDate(IndexON,D965)</f>
        <v>46212</v>
      </c>
      <c r="F965" s="168">
        <f>IFERROR(_xll.qlIndexFixing(IndexON,D965,TRUE,_xll.ohTrigger(RecalcTrigger,TriggerON)),NA())</f>
        <v>2.6745194925936744E-2</v>
      </c>
      <c r="H965" s="42">
        <f>_xll.qlCalendarAdvance(Calendar,$H964,B965,"f",FALSE)</f>
        <v>46211</v>
      </c>
      <c r="I965" s="153">
        <f>_xll.qlInterestRateIndexValueDate(Index1M,$H965)</f>
        <v>46213</v>
      </c>
      <c r="J965" s="158">
        <f>IFERROR(_xll.qlIndexFixing(Index1M,$H965,TRUE,_xll.ohTrigger(RecalcTrigger,Trigger1M)),NA())</f>
        <v>2.6650382000534323E-2</v>
      </c>
      <c r="K965" s="44">
        <f>IFERROR(_xll.qlIndexFixing(Index3M,H965,TRUE,_xll.ohTrigger(RecalcTrigger,Trigger3M)),NA())</f>
        <v>2.7788839362863974E-2</v>
      </c>
      <c r="L965" s="44">
        <f>IFERROR(_xll.qlIndexFixing(Index6M,$H965,TRUE,_xll.ohTrigger(RecalcTrigger,Trigger6M)),NA())</f>
        <v>2.8797413422542554E-2</v>
      </c>
      <c r="M965" s="158">
        <f>IFERROR(_xll.qlIndexFixing(ONIndex1M,I965,TRUE,_xll.ohTrigger(RecalcTrigger,Trigger1M)),NA())</f>
        <v>2.6587601141114803E-2</v>
      </c>
      <c r="N965" s="44">
        <f>IFERROR(_xll.qlIndexFixing(ONIndex3M,I965,TRUE,_xll.ohTrigger(RecalcTrigger,Trigger3M)),NA())</f>
        <v>2.7564553736336705E-2</v>
      </c>
      <c r="O965" s="159">
        <f>IFERROR(_xll.qlIndexFixing(ONIndex6M,I965,TRUE,_xll.ohTrigger(RecalcTrigger,Trigger6M)),NA())</f>
        <v>2.8357762756643368E-2</v>
      </c>
    </row>
    <row r="966" spans="2:15" x14ac:dyDescent="0.2">
      <c r="B966" s="39" t="s">
        <v>42</v>
      </c>
      <c r="D966" s="42">
        <f>_xll.qlCalendarAdvance(Calendar,$D965,B966,"f",FALSE)</f>
        <v>46218</v>
      </c>
      <c r="E966" s="153">
        <f>_xll.qlInterestRateIndexValueDate(IndexON,D966)</f>
        <v>46219</v>
      </c>
      <c r="F966" s="168">
        <f>IFERROR(_xll.qlIndexFixing(IndexON,D966,TRUE,_xll.ohTrigger(RecalcTrigger,TriggerON)),NA())</f>
        <v>2.6769989526229665E-2</v>
      </c>
      <c r="H966" s="42">
        <f>_xll.qlCalendarAdvance(Calendar,$H965,B966,"f",FALSE)</f>
        <v>46218</v>
      </c>
      <c r="I966" s="153">
        <f>_xll.qlInterestRateIndexValueDate(Index1M,$H966)</f>
        <v>46220</v>
      </c>
      <c r="J966" s="158">
        <f>IFERROR(_xll.qlIndexFixing(Index1M,$H966,TRUE,_xll.ohTrigger(RecalcTrigger,Trigger1M)),NA())</f>
        <v>2.6671464542932628E-2</v>
      </c>
      <c r="K966" s="44">
        <f>IFERROR(_xll.qlIndexFixing(Index3M,H966,TRUE,_xll.ohTrigger(RecalcTrigger,Trigger3M)),NA())</f>
        <v>2.7809204112049683E-2</v>
      </c>
      <c r="L966" s="44">
        <f>IFERROR(_xll.qlIndexFixing(Index6M,$H966,TRUE,_xll.ohTrigger(RecalcTrigger,Trigger6M)),NA())</f>
        <v>2.8815177585646522E-2</v>
      </c>
      <c r="M966" s="158">
        <f>IFERROR(_xll.qlIndexFixing(ONIndex1M,I966,TRUE,_xll.ohTrigger(RecalcTrigger,Trigger1M)),NA())</f>
        <v>2.6608866132642461E-2</v>
      </c>
      <c r="N966" s="44">
        <f>IFERROR(_xll.qlIndexFixing(ONIndex3M,I966,TRUE,_xll.ohTrigger(RecalcTrigger,Trigger3M)),NA())</f>
        <v>2.7585755045285154E-2</v>
      </c>
      <c r="O966" s="159">
        <f>IFERROR(_xll.qlIndexFixing(ONIndex6M,I966,TRUE,_xll.ohTrigger(RecalcTrigger,Trigger6M)),NA())</f>
        <v>2.8377439358511225E-2</v>
      </c>
    </row>
    <row r="967" spans="2:15" x14ac:dyDescent="0.2">
      <c r="B967" s="39" t="s">
        <v>42</v>
      </c>
      <c r="D967" s="42">
        <f>_xll.qlCalendarAdvance(Calendar,$D966,B967,"f",FALSE)</f>
        <v>46225</v>
      </c>
      <c r="E967" s="153">
        <f>_xll.qlInterestRateIndexValueDate(IndexON,D967)</f>
        <v>46226</v>
      </c>
      <c r="F967" s="168">
        <f>IFERROR(_xll.qlIndexFixing(IndexON,D967,TRUE,_xll.ohTrigger(RecalcTrigger,TriggerON)),NA())</f>
        <v>2.679457333633728E-2</v>
      </c>
      <c r="H967" s="42">
        <f>_xll.qlCalendarAdvance(Calendar,$H966,B967,"f",FALSE)</f>
        <v>46225</v>
      </c>
      <c r="I967" s="153">
        <f>_xll.qlInterestRateIndexValueDate(Index1M,$H967)</f>
        <v>46227</v>
      </c>
      <c r="J967" s="158">
        <f>IFERROR(_xll.qlIndexFixing(Index1M,$H967,TRUE,_xll.ohTrigger(RecalcTrigger,Trigger1M)),NA())</f>
        <v>2.6692400953744103E-2</v>
      </c>
      <c r="K967" s="44">
        <f>IFERROR(_xll.qlIndexFixing(Index3M,H967,TRUE,_xll.ohTrigger(RecalcTrigger,Trigger3M)),NA())</f>
        <v>2.7829406103543813E-2</v>
      </c>
      <c r="L967" s="44">
        <f>IFERROR(_xll.qlIndexFixing(Index6M,$H967,TRUE,_xll.ohTrigger(RecalcTrigger,Trigger6M)),NA())</f>
        <v>2.8832766735747476E-2</v>
      </c>
      <c r="M967" s="158">
        <f>IFERROR(_xll.qlIndexFixing(ONIndex1M,I967,TRUE,_xll.ohTrigger(RecalcTrigger,Trigger1M)),NA())</f>
        <v>2.6629985280113289E-2</v>
      </c>
      <c r="N967" s="44">
        <f>IFERROR(_xll.qlIndexFixing(ONIndex3M,I967,TRUE,_xll.ohTrigger(RecalcTrigger,Trigger3M)),NA())</f>
        <v>2.7606794652701439E-2</v>
      </c>
      <c r="O967" s="159">
        <f>IFERROR(_xll.qlIndexFixing(ONIndex6M,I967,TRUE,_xll.ohTrigger(RecalcTrigger,Trigger6M)),NA())</f>
        <v>2.8396943332626989E-2</v>
      </c>
    </row>
    <row r="968" spans="2:15" x14ac:dyDescent="0.2">
      <c r="B968" s="39" t="s">
        <v>42</v>
      </c>
      <c r="D968" s="42">
        <f>_xll.qlCalendarAdvance(Calendar,$D967,B968,"f",FALSE)</f>
        <v>46232</v>
      </c>
      <c r="E968" s="153">
        <f>_xll.qlInterestRateIndexValueDate(IndexON,D968)</f>
        <v>46233</v>
      </c>
      <c r="F968" s="168">
        <f>IFERROR(_xll.qlIndexFixing(IndexON,D968,TRUE,_xll.ohTrigger(RecalcTrigger,TriggerON)),NA())</f>
        <v>2.6818946356259588E-2</v>
      </c>
      <c r="H968" s="42">
        <f>_xll.qlCalendarAdvance(Calendar,$H967,B968,"f",FALSE)</f>
        <v>46232</v>
      </c>
      <c r="I968" s="153">
        <f>_xll.qlInterestRateIndexValueDate(Index1M,$H968)</f>
        <v>46234</v>
      </c>
      <c r="J968" s="158">
        <f>IFERROR(_xll.qlIndexFixing(Index1M,$H968,TRUE,_xll.ohTrigger(RecalcTrigger,Trigger1M)),NA())</f>
        <v>2.67131912321797E-2</v>
      </c>
      <c r="K968" s="44">
        <f>IFERROR(_xll.qlIndexFixing(Index3M,H968,TRUE,_xll.ohTrigger(RecalcTrigger,Trigger3M)),NA())</f>
        <v>2.7842019172087579E-2</v>
      </c>
      <c r="L968" s="44">
        <f>IFERROR(_xll.qlIndexFixing(Index6M,$H968,TRUE,_xll.ohTrigger(RecalcTrigger,Trigger6M)),NA())</f>
        <v>2.8843178086082642E-2</v>
      </c>
      <c r="M968" s="158">
        <f>IFERROR(_xll.qlIndexFixing(ONIndex1M,I968,TRUE,_xll.ohTrigger(RecalcTrigger,Trigger1M)),NA())</f>
        <v>2.6650958583447348E-2</v>
      </c>
      <c r="N968" s="44">
        <f>IFERROR(_xll.qlIndexFixing(ONIndex3M,I968,TRUE,_xll.ohTrigger(RecalcTrigger,Trigger3M)),NA())</f>
        <v>2.7627672558745431E-2</v>
      </c>
      <c r="O968" s="159">
        <f>IFERROR(_xll.qlIndexFixing(ONIndex6M,I968,TRUE,_xll.ohTrigger(RecalcTrigger,Trigger6M)),NA())</f>
        <v>2.8416274678990661E-2</v>
      </c>
    </row>
    <row r="969" spans="2:15" x14ac:dyDescent="0.2">
      <c r="B969" s="39" t="s">
        <v>42</v>
      </c>
      <c r="D969" s="42">
        <f>_xll.qlCalendarAdvance(Calendar,$D968,B969,"f",FALSE)</f>
        <v>46239</v>
      </c>
      <c r="E969" s="153">
        <f>_xll.qlInterestRateIndexValueDate(IndexON,D969)</f>
        <v>46240</v>
      </c>
      <c r="F969" s="168">
        <f>IFERROR(_xll.qlIndexFixing(IndexON,D969,TRUE,_xll.ohTrigger(RecalcTrigger,TriggerON)),NA())</f>
        <v>2.6843108585836717E-2</v>
      </c>
      <c r="H969" s="42">
        <f>_xll.qlCalendarAdvance(Calendar,$H968,B969,"f",FALSE)</f>
        <v>46239</v>
      </c>
      <c r="I969" s="153">
        <f>_xll.qlInterestRateIndexValueDate(Index1M,$H969)</f>
        <v>46241</v>
      </c>
      <c r="J969" s="158">
        <f>IFERROR(_xll.qlIndexFixing(Index1M,$H969,TRUE,_xll.ohTrigger(RecalcTrigger,Trigger1M)),NA())</f>
        <v>2.6733835377460685E-2</v>
      </c>
      <c r="K969" s="44">
        <f>IFERROR(_xll.qlIndexFixing(Index3M,H969,TRUE,_xll.ohTrigger(RecalcTrigger,Trigger3M)),NA())</f>
        <v>2.7869321803246777E-2</v>
      </c>
      <c r="L969" s="44">
        <f>IFERROR(_xll.qlIndexFixing(Index6M,$H969,TRUE,_xll.ohTrigger(RecalcTrigger,Trigger6M)),NA())</f>
        <v>2.8867419978269894E-2</v>
      </c>
      <c r="M969" s="158">
        <f>IFERROR(_xll.qlIndexFixing(ONIndex1M,I969,TRUE,_xll.ohTrigger(RecalcTrigger,Trigger1M)),NA())</f>
        <v>2.6671786042564705E-2</v>
      </c>
      <c r="N969" s="44">
        <f>IFERROR(_xll.qlIndexFixing(ONIndex3M,I969,TRUE,_xll.ohTrigger(RecalcTrigger,Trigger3M)),NA())</f>
        <v>2.7648388763417131E-2</v>
      </c>
      <c r="O969" s="159">
        <f>IFERROR(_xll.qlIndexFixing(ONIndex6M,I969,TRUE,_xll.ohTrigger(RecalcTrigger,Trigger6M)),NA())</f>
        <v>2.8435433397522303E-2</v>
      </c>
    </row>
    <row r="970" spans="2:15" x14ac:dyDescent="0.2">
      <c r="B970" s="39" t="s">
        <v>42</v>
      </c>
      <c r="D970" s="42">
        <f>_xll.qlCalendarAdvance(Calendar,$D969,B970,"f",FALSE)</f>
        <v>46246</v>
      </c>
      <c r="E970" s="153">
        <f>_xll.qlInterestRateIndexValueDate(IndexON,D970)</f>
        <v>46247</v>
      </c>
      <c r="F970" s="168">
        <f>IFERROR(_xll.qlIndexFixing(IndexON,D970,TRUE,_xll.ohTrigger(RecalcTrigger,TriggerON)),NA())</f>
        <v>2.6867060025068668E-2</v>
      </c>
      <c r="H970" s="42">
        <f>_xll.qlCalendarAdvance(Calendar,$H969,B970,"f",FALSE)</f>
        <v>46246</v>
      </c>
      <c r="I970" s="153">
        <f>_xll.qlInterestRateIndexValueDate(Index1M,$H970)</f>
        <v>46248</v>
      </c>
      <c r="J970" s="158">
        <f>IFERROR(_xll.qlIndexFixing(Index1M,$H970,TRUE,_xll.ohTrigger(RecalcTrigger,Trigger1M)),NA())</f>
        <v>2.6754333388800598E-2</v>
      </c>
      <c r="K970" s="44">
        <f>IFERROR(_xll.qlIndexFixing(Index3M,H970,TRUE,_xll.ohTrigger(RecalcTrigger,Trigger3M)),NA())</f>
        <v>2.7889035506400085E-2</v>
      </c>
      <c r="L970" s="44">
        <f>IFERROR(_xll.qlIndexFixing(Index6M,$H970,TRUE,_xll.ohTrigger(RecalcTrigger,Trigger6M)),NA())</f>
        <v>2.888448406147235E-2</v>
      </c>
      <c r="M970" s="158">
        <f>IFERROR(_xll.qlIndexFixing(ONIndex1M,I970,TRUE,_xll.ohTrigger(RecalcTrigger,Trigger1M)),NA())</f>
        <v>2.669246765762523E-2</v>
      </c>
      <c r="N970" s="44">
        <f>IFERROR(_xll.qlIndexFixing(ONIndex3M,I970,TRUE,_xll.ohTrigger(RecalcTrigger,Trigger3M)),NA())</f>
        <v>2.7668943266396795E-2</v>
      </c>
      <c r="O970" s="159">
        <f>IFERROR(_xll.qlIndexFixing(ONIndex6M,I970,TRUE,_xll.ohTrigger(RecalcTrigger,Trigger6M)),NA())</f>
        <v>2.8454419488301852E-2</v>
      </c>
    </row>
    <row r="971" spans="2:15" x14ac:dyDescent="0.2">
      <c r="B971" s="39" t="s">
        <v>42</v>
      </c>
      <c r="D971" s="42">
        <f>_xll.qlCalendarAdvance(Calendar,$D970,B971,"f",FALSE)</f>
        <v>46253</v>
      </c>
      <c r="E971" s="153">
        <f>_xll.qlInterestRateIndexValueDate(IndexON,D971)</f>
        <v>46254</v>
      </c>
      <c r="F971" s="168">
        <f>IFERROR(_xll.qlIndexFixing(IndexON,D971,TRUE,_xll.ohTrigger(RecalcTrigger,TriggerON)),NA())</f>
        <v>2.6890800673955439E-2</v>
      </c>
      <c r="H971" s="42">
        <f>_xll.qlCalendarAdvance(Calendar,$H970,B971,"f",FALSE)</f>
        <v>46253</v>
      </c>
      <c r="I971" s="153">
        <f>_xll.qlInterestRateIndexValueDate(Index1M,$H971)</f>
        <v>46255</v>
      </c>
      <c r="J971" s="158">
        <f>IFERROR(_xll.qlIndexFixing(Index1M,$H971,TRUE,_xll.ohTrigger(RecalcTrigger,Trigger1M)),NA())</f>
        <v>2.677468526543875E-2</v>
      </c>
      <c r="K971" s="44">
        <f>IFERROR(_xll.qlIndexFixing(Index3M,H971,TRUE,_xll.ohTrigger(RecalcTrigger,Trigger3M)),NA())</f>
        <v>2.790858644175245E-2</v>
      </c>
      <c r="L971" s="44">
        <f>IFERROR(_xll.qlIndexFixing(Index6M,$H971,TRUE,_xll.ohTrigger(RecalcTrigger,Trigger6M)),NA())</f>
        <v>2.8901373113232924E-2</v>
      </c>
      <c r="M971" s="158">
        <f>IFERROR(_xll.qlIndexFixing(ONIndex1M,I971,TRUE,_xll.ohTrigger(RecalcTrigger,Trigger1M)),NA())</f>
        <v>2.6713003428389115E-2</v>
      </c>
      <c r="N971" s="44">
        <f>IFERROR(_xll.qlIndexFixing(ONIndex3M,I971,TRUE,_xll.ohTrigger(RecalcTrigger,Trigger3M)),NA())</f>
        <v>2.7689336068004167E-2</v>
      </c>
      <c r="O971" s="159">
        <f>IFERROR(_xll.qlIndexFixing(ONIndex6M,I971,TRUE,_xll.ohTrigger(RecalcTrigger,Trigger6M)),NA())</f>
        <v>2.8473232951249372E-2</v>
      </c>
    </row>
    <row r="972" spans="2:15" x14ac:dyDescent="0.2">
      <c r="B972" s="39" t="s">
        <v>42</v>
      </c>
      <c r="D972" s="42">
        <f>_xll.qlCalendarAdvance(Calendar,$D971,B972,"f",FALSE)</f>
        <v>46260</v>
      </c>
      <c r="E972" s="153">
        <f>_xll.qlInterestRateIndexValueDate(IndexON,D972)</f>
        <v>46261</v>
      </c>
      <c r="F972" s="168">
        <f>IFERROR(_xll.qlIndexFixing(IndexON,D972,TRUE,_xll.ohTrigger(RecalcTrigger,TriggerON)),NA())</f>
        <v>2.6914330532497033E-2</v>
      </c>
      <c r="H972" s="42">
        <f>_xll.qlCalendarAdvance(Calendar,$H971,B972,"f",FALSE)</f>
        <v>46260</v>
      </c>
      <c r="I972" s="153">
        <f>_xll.qlInterestRateIndexValueDate(Index1M,$H972)</f>
        <v>46262</v>
      </c>
      <c r="J972" s="158">
        <f>IFERROR(_xll.qlIndexFixing(Index1M,$H972,TRUE,_xll.ohTrigger(RecalcTrigger,Trigger1M)),NA())</f>
        <v>2.6794891006596409E-2</v>
      </c>
      <c r="K972" s="44">
        <f>IFERROR(_xll.qlIndexFixing(Index3M,H972,TRUE,_xll.ohTrigger(RecalcTrigger,Trigger3M)),NA())</f>
        <v>2.7927974606828408E-2</v>
      </c>
      <c r="L972" s="44">
        <f>IFERROR(_xll.qlIndexFixing(Index6M,$H972,TRUE,_xll.ohTrigger(RecalcTrigger,Trigger6M)),NA())</f>
        <v>2.8911218122185504E-2</v>
      </c>
      <c r="M972" s="158">
        <f>IFERROR(_xll.qlIndexFixing(ONIndex1M,I972,TRUE,_xll.ohTrigger(RecalcTrigger,Trigger1M)),NA())</f>
        <v>2.6733393355016233E-2</v>
      </c>
      <c r="N972" s="44">
        <f>IFERROR(_xll.qlIndexFixing(ONIndex3M,I972,TRUE,_xll.ohTrigger(RecalcTrigger,Trigger3M)),NA())</f>
        <v>2.7709567167999438E-2</v>
      </c>
      <c r="O972" s="159">
        <f>IFERROR(_xll.qlIndexFixing(ONIndex6M,I972,TRUE,_xll.ohTrigger(RecalcTrigger,Trigger6M)),NA())</f>
        <v>2.8491873786284927E-2</v>
      </c>
    </row>
    <row r="973" spans="2:15" x14ac:dyDescent="0.2">
      <c r="B973" s="39" t="s">
        <v>42</v>
      </c>
      <c r="D973" s="42">
        <f>_xll.qlCalendarAdvance(Calendar,$D972,B973,"f",FALSE)</f>
        <v>46267</v>
      </c>
      <c r="E973" s="153">
        <f>_xll.qlInterestRateIndexValueDate(IndexON,D973)</f>
        <v>46268</v>
      </c>
      <c r="F973" s="168">
        <f>IFERROR(_xll.qlIndexFixing(IndexON,D973,TRUE,_xll.ohTrigger(RecalcTrigger,TriggerON)),NA())</f>
        <v>2.6937649600533575E-2</v>
      </c>
      <c r="H973" s="42">
        <f>_xll.qlCalendarAdvance(Calendar,$H972,B973,"f",FALSE)</f>
        <v>46267</v>
      </c>
      <c r="I973" s="153">
        <f>_xll.qlInterestRateIndexValueDate(Index1M,$H973)</f>
        <v>46269</v>
      </c>
      <c r="J973" s="158">
        <f>IFERROR(_xll.qlIndexFixing(Index1M,$H973,TRUE,_xll.ohTrigger(RecalcTrigger,Trigger1M)),NA())</f>
        <v>2.6814950611520633E-2</v>
      </c>
      <c r="K973" s="44">
        <f>IFERROR(_xll.qlIndexFixing(Index3M,H973,TRUE,_xll.ohTrigger(RecalcTrigger,Trigger3M)),NA())</f>
        <v>2.793992555486623E-2</v>
      </c>
      <c r="L973" s="44">
        <f>IFERROR(_xll.qlIndexFixing(Index6M,$H973,TRUE,_xll.ohTrigger(RecalcTrigger,Trigger6M)),NA())</f>
        <v>2.8925510254926023E-2</v>
      </c>
      <c r="M973" s="158">
        <f>IFERROR(_xll.qlIndexFixing(ONIndex1M,I973,TRUE,_xll.ohTrigger(RecalcTrigger,Trigger1M)),NA())</f>
        <v>2.6753637437346711E-2</v>
      </c>
      <c r="N973" s="44">
        <f>IFERROR(_xll.qlIndexFixing(ONIndex3M,I973,TRUE,_xll.ohTrigger(RecalcTrigger,Trigger3M)),NA())</f>
        <v>2.7729636566382609E-2</v>
      </c>
      <c r="O973" s="159">
        <f>IFERROR(_xll.qlIndexFixing(ONIndex6M,I973,TRUE,_xll.ohTrigger(RecalcTrigger,Trigger6M)),NA())</f>
        <v>2.8510341993488453E-2</v>
      </c>
    </row>
    <row r="974" spans="2:15" x14ac:dyDescent="0.2">
      <c r="B974" s="39" t="s">
        <v>42</v>
      </c>
      <c r="D974" s="42">
        <f>_xll.qlCalendarAdvance(Calendar,$D973,B974,"f",FALSE)</f>
        <v>46274</v>
      </c>
      <c r="E974" s="153">
        <f>_xll.qlInterestRateIndexValueDate(IndexON,D974)</f>
        <v>46275</v>
      </c>
      <c r="F974" s="168">
        <f>IFERROR(_xll.qlIndexFixing(IndexON,D974,TRUE,_xll.ohTrigger(RecalcTrigger,TriggerON)),NA())</f>
        <v>2.6960757878145003E-2</v>
      </c>
      <c r="H974" s="42">
        <f>_xll.qlCalendarAdvance(Calendar,$H973,B974,"f",FALSE)</f>
        <v>46274</v>
      </c>
      <c r="I974" s="153">
        <f>_xll.qlInterestRateIndexValueDate(Index1M,$H974)</f>
        <v>46276</v>
      </c>
      <c r="J974" s="158">
        <f>IFERROR(_xll.qlIndexFixing(Index1M,$H974,TRUE,_xll.ohTrigger(RecalcTrigger,Trigger1M)),NA())</f>
        <v>2.6834864079453319E-2</v>
      </c>
      <c r="K974" s="44">
        <f>IFERROR(_xll.qlIndexFixing(Index3M,H974,TRUE,_xll.ohTrigger(RecalcTrigger,Trigger3M)),NA())</f>
        <v>2.7959018621133588E-2</v>
      </c>
      <c r="L974" s="44">
        <f>IFERROR(_xll.qlIndexFixing(Index6M,$H974,TRUE,_xll.ohTrigger(RecalcTrigger,Trigger6M)),NA())</f>
        <v>2.8941918962645006E-2</v>
      </c>
      <c r="M974" s="158">
        <f>IFERROR(_xll.qlIndexFixing(ONIndex1M,I974,TRUE,_xll.ohTrigger(RecalcTrigger,Trigger1M)),NA())</f>
        <v>2.677373567538055E-2</v>
      </c>
      <c r="N974" s="44">
        <f>IFERROR(_xll.qlIndexFixing(ONIndex3M,I974,TRUE,_xll.ohTrigger(RecalcTrigger,Trigger3M)),NA())</f>
        <v>2.7749544263233616E-2</v>
      </c>
      <c r="O974" s="159">
        <f>IFERROR(_xll.qlIndexFixing(ONIndex6M,I974,TRUE,_xll.ohTrigger(RecalcTrigger,Trigger6M)),NA())</f>
        <v>2.8528637572780013E-2</v>
      </c>
    </row>
    <row r="975" spans="2:15" x14ac:dyDescent="0.2">
      <c r="B975" s="39" t="s">
        <v>42</v>
      </c>
      <c r="D975" s="42">
        <f>_xll.qlCalendarAdvance(Calendar,$D974,B975,"f",FALSE)</f>
        <v>46281</v>
      </c>
      <c r="E975" s="153">
        <f>_xll.qlInterestRateIndexValueDate(IndexON,D975)</f>
        <v>46282</v>
      </c>
      <c r="F975" s="168">
        <f>IFERROR(_xll.qlIndexFixing(IndexON,D975,TRUE,_xll.ohTrigger(RecalcTrigger,TriggerON)),NA())</f>
        <v>2.6983655365171444E-2</v>
      </c>
      <c r="H975" s="42">
        <f>_xll.qlCalendarAdvance(Calendar,$H974,B975,"f",FALSE)</f>
        <v>46281</v>
      </c>
      <c r="I975" s="153">
        <f>_xll.qlInterestRateIndexValueDate(Index1M,$H975)</f>
        <v>46283</v>
      </c>
      <c r="J975" s="158">
        <f>IFERROR(_xll.qlIndexFixing(Index1M,$H975,TRUE,_xll.ohTrigger(RecalcTrigger,Trigger1M)),NA())</f>
        <v>2.6854631409644093E-2</v>
      </c>
      <c r="K975" s="44">
        <f>IFERROR(_xll.qlIndexFixing(Index3M,H975,TRUE,_xll.ohTrigger(RecalcTrigger,Trigger3M)),NA())</f>
        <v>2.7977948945130296E-2</v>
      </c>
      <c r="L975" s="44">
        <f>IFERROR(_xll.qlIndexFixing(Index6M,$H975,TRUE,_xll.ohTrigger(RecalcTrigger,Trigger6M)),NA())</f>
        <v>2.8958152675408445E-2</v>
      </c>
      <c r="M975" s="158">
        <f>IFERROR(_xll.qlIndexFixing(ONIndex1M,I975,TRUE,_xll.ohTrigger(RecalcTrigger,Trigger1M)),NA())</f>
        <v>2.6793688069117749E-2</v>
      </c>
      <c r="N975" s="44">
        <f>IFERROR(_xll.qlIndexFixing(ONIndex3M,I975,TRUE,_xll.ohTrigger(RecalcTrigger,Trigger3M)),NA())</f>
        <v>2.7769290258392587E-2</v>
      </c>
      <c r="O975" s="159">
        <f>IFERROR(_xll.qlIndexFixing(ONIndex6M,I975,TRUE,_xll.ohTrigger(RecalcTrigger,Trigger6M)),NA())</f>
        <v>2.8546760524079673E-2</v>
      </c>
    </row>
    <row r="976" spans="2:15" x14ac:dyDescent="0.2">
      <c r="B976" s="39" t="s">
        <v>42</v>
      </c>
      <c r="D976" s="42">
        <f>_xll.qlCalendarAdvance(Calendar,$D975,B976,"f",FALSE)</f>
        <v>46288</v>
      </c>
      <c r="E976" s="153">
        <f>_xll.qlInterestRateIndexValueDate(IndexON,D976)</f>
        <v>46289</v>
      </c>
      <c r="F976" s="168">
        <f>IFERROR(_xll.qlIndexFixing(IndexON,D976,TRUE,_xll.ohTrigger(RecalcTrigger,TriggerON)),NA())</f>
        <v>2.7006342061692834E-2</v>
      </c>
      <c r="H976" s="42">
        <f>_xll.qlCalendarAdvance(Calendar,$H975,B976,"f",FALSE)</f>
        <v>46288</v>
      </c>
      <c r="I976" s="153">
        <f>_xll.qlInterestRateIndexValueDate(Index1M,$H976)</f>
        <v>46290</v>
      </c>
      <c r="J976" s="158">
        <f>IFERROR(_xll.qlIndexFixing(Index1M,$H976,TRUE,_xll.ohTrigger(RecalcTrigger,Trigger1M)),NA())</f>
        <v>2.6874252601347754E-2</v>
      </c>
      <c r="K976" s="44">
        <f>IFERROR(_xll.qlIndexFixing(Index3M,H976,TRUE,_xll.ohTrigger(RecalcTrigger,Trigger3M)),NA())</f>
        <v>2.8003899515574877E-2</v>
      </c>
      <c r="L976" s="44">
        <f>IFERROR(_xll.qlIndexFixing(Index6M,$H976,TRUE,_xll.ohTrigger(RecalcTrigger,Trigger6M)),NA())</f>
        <v>2.8974211388990329E-2</v>
      </c>
      <c r="M976" s="158">
        <f>IFERROR(_xll.qlIndexFixing(ONIndex1M,I976,TRUE,_xll.ohTrigger(RecalcTrigger,Trigger1M)),NA())</f>
        <v>2.6813494618558309E-2</v>
      </c>
      <c r="N976" s="44">
        <f>IFERROR(_xll.qlIndexFixing(ONIndex3M,I976,TRUE,_xll.ohTrigger(RecalcTrigger,Trigger3M)),NA())</f>
        <v>2.7788874551939458E-2</v>
      </c>
      <c r="O976" s="159">
        <f>IFERROR(_xll.qlIndexFixing(ONIndex6M,I976,TRUE,_xll.ohTrigger(RecalcTrigger,Trigger6M)),NA())</f>
        <v>2.8564710847387431E-2</v>
      </c>
    </row>
    <row r="977" spans="2:15" x14ac:dyDescent="0.2">
      <c r="B977" s="39" t="s">
        <v>42</v>
      </c>
      <c r="D977" s="42">
        <f>_xll.qlCalendarAdvance(Calendar,$D976,B977,"f",FALSE)</f>
        <v>46295</v>
      </c>
      <c r="E977" s="153">
        <f>_xll.qlInterestRateIndexValueDate(IndexON,D977)</f>
        <v>46296</v>
      </c>
      <c r="F977" s="168">
        <f>IFERROR(_xll.qlIndexFixing(IndexON,D977,TRUE,_xll.ohTrigger(RecalcTrigger,TriggerON)),NA())</f>
        <v>2.7028817967549301E-2</v>
      </c>
      <c r="H977" s="42">
        <f>_xll.qlCalendarAdvance(Calendar,$H976,B977,"f",FALSE)</f>
        <v>46295</v>
      </c>
      <c r="I977" s="153">
        <f>_xll.qlInterestRateIndexValueDate(Index1M,$H977)</f>
        <v>46297</v>
      </c>
      <c r="J977" s="158">
        <f>IFERROR(_xll.qlIndexFixing(Index1M,$H977,TRUE,_xll.ohTrigger(RecalcTrigger,Trigger1M)),NA())</f>
        <v>2.6893727653826818E-2</v>
      </c>
      <c r="K977" s="44">
        <f>IFERROR(_xll.qlIndexFixing(Index3M,H977,TRUE,_xll.ohTrigger(RecalcTrigger,Trigger3M)),NA())</f>
        <v>2.8022473792853678E-2</v>
      </c>
      <c r="L977" s="44">
        <f>IFERROR(_xll.qlIndexFixing(Index6M,$H977,TRUE,_xll.ohTrigger(RecalcTrigger,Trigger6M)),NA())</f>
        <v>2.8992330639369283E-2</v>
      </c>
      <c r="M977" s="158">
        <f>IFERROR(_xll.qlIndexFixing(ONIndex1M,I977,TRUE,_xll.ohTrigger(RecalcTrigger,Trigger1M)),NA())</f>
        <v>2.6833155323542357E-2</v>
      </c>
      <c r="N977" s="44">
        <f>IFERROR(_xll.qlIndexFixing(ONIndex3M,I977,TRUE,_xll.ohTrigger(RecalcTrigger,Trigger3M)),NA())</f>
        <v>2.7808297143714356E-2</v>
      </c>
      <c r="O977" s="159">
        <f>IFERROR(_xll.qlIndexFixing(ONIndex6M,I977,TRUE,_xll.ohTrigger(RecalcTrigger,Trigger6M)),NA())</f>
        <v>2.8582488542783224E-2</v>
      </c>
    </row>
    <row r="978" spans="2:15" x14ac:dyDescent="0.2">
      <c r="B978" s="39" t="s">
        <v>42</v>
      </c>
      <c r="D978" s="42">
        <f>_xll.qlCalendarAdvance(Calendar,$D977,B978,"f",FALSE)</f>
        <v>46302</v>
      </c>
      <c r="E978" s="153">
        <f>_xll.qlInterestRateIndexValueDate(IndexON,D978)</f>
        <v>46303</v>
      </c>
      <c r="F978" s="168">
        <f>IFERROR(_xll.qlIndexFixing(IndexON,D978,TRUE,_xll.ohTrigger(RecalcTrigger,TriggerON)),NA())</f>
        <v>2.7051083082740845E-2</v>
      </c>
      <c r="H978" s="42">
        <f>_xll.qlCalendarAdvance(Calendar,$H977,B978,"f",FALSE)</f>
        <v>46302</v>
      </c>
      <c r="I978" s="153">
        <f>_xll.qlInterestRateIndexValueDate(Index1M,$H978)</f>
        <v>46304</v>
      </c>
      <c r="J978" s="158">
        <f>IFERROR(_xll.qlIndexFixing(Index1M,$H978,TRUE,_xll.ohTrigger(RecalcTrigger,Trigger1M)),NA())</f>
        <v>2.6913056566346395E-2</v>
      </c>
      <c r="K978" s="44">
        <f>IFERROR(_xll.qlIndexFixing(Index3M,H978,TRUE,_xll.ohTrigger(RecalcTrigger,Trigger3M)),NA())</f>
        <v>2.8040885285434417E-2</v>
      </c>
      <c r="L978" s="44">
        <f>IFERROR(_xll.qlIndexFixing(Index6M,$H978,TRUE,_xll.ohTrigger(RecalcTrigger,Trigger6M)),NA())</f>
        <v>2.9008028096276797E-2</v>
      </c>
      <c r="M978" s="158">
        <f>IFERROR(_xll.qlIndexFixing(ONIndex1M,I978,TRUE,_xll.ohTrigger(RecalcTrigger,Trigger1M)),NA())</f>
        <v>2.6852670184309702E-2</v>
      </c>
      <c r="N978" s="44">
        <f>IFERROR(_xll.qlIndexFixing(ONIndex3M,I978,TRUE,_xll.ohTrigger(RecalcTrigger,Trigger3M)),NA())</f>
        <v>2.7827558033877153E-2</v>
      </c>
      <c r="O978" s="159">
        <f>IFERROR(_xll.qlIndexFixing(ONIndex6M,I978,TRUE,_xll.ohTrigger(RecalcTrigger,Trigger6M)),NA())</f>
        <v>2.860009361010718E-2</v>
      </c>
    </row>
    <row r="979" spans="2:15" x14ac:dyDescent="0.2">
      <c r="B979" s="39" t="s">
        <v>42</v>
      </c>
      <c r="D979" s="42">
        <f>_xll.qlCalendarAdvance(Calendar,$D978,B979,"f",FALSE)</f>
        <v>46309</v>
      </c>
      <c r="E979" s="153">
        <f>_xll.qlInterestRateIndexValueDate(IndexON,D979)</f>
        <v>46310</v>
      </c>
      <c r="F979" s="168">
        <f>IFERROR(_xll.qlIndexFixing(IndexON,D979,TRUE,_xll.ohTrigger(RecalcTrigger,TriggerON)),NA())</f>
        <v>2.7073137407347403E-2</v>
      </c>
      <c r="H979" s="42">
        <f>_xll.qlCalendarAdvance(Calendar,$H978,B979,"f",FALSE)</f>
        <v>46309</v>
      </c>
      <c r="I979" s="153">
        <f>_xll.qlInterestRateIndexValueDate(Index1M,$H979)</f>
        <v>46311</v>
      </c>
      <c r="J979" s="158">
        <f>IFERROR(_xll.qlIndexFixing(Index1M,$H979,TRUE,_xll.ohTrigger(RecalcTrigger,Trigger1M)),NA())</f>
        <v>2.6932239338179325E-2</v>
      </c>
      <c r="K979" s="44">
        <f>IFERROR(_xll.qlIndexFixing(Index3M,H979,TRUE,_xll.ohTrigger(RecalcTrigger,Trigger3M)),NA())</f>
        <v>2.8059133990984496E-2</v>
      </c>
      <c r="L979" s="44">
        <f>IFERROR(_xll.qlIndexFixing(Index6M,$H979,TRUE,_xll.ohTrigger(RecalcTrigger,Trigger6M)),NA())</f>
        <v>2.9023550527981189E-2</v>
      </c>
      <c r="M979" s="158">
        <f>IFERROR(_xll.qlIndexFixing(ONIndex1M,I979,TRUE,_xll.ohTrigger(RecalcTrigger,Trigger1M)),NA())</f>
        <v>2.6872039200620534E-2</v>
      </c>
      <c r="N979" s="44">
        <f>IFERROR(_xll.qlIndexFixing(ONIndex3M,I979,TRUE,_xll.ohTrigger(RecalcTrigger,Trigger3M)),NA())</f>
        <v>2.7846657222267979E-2</v>
      </c>
      <c r="O979" s="159">
        <f>IFERROR(_xll.qlIndexFixing(ONIndex6M,I979,TRUE,_xll.ohTrigger(RecalcTrigger,Trigger6M)),NA())</f>
        <v>2.8617526049359299E-2</v>
      </c>
    </row>
    <row r="980" spans="2:15" x14ac:dyDescent="0.2">
      <c r="B980" s="39" t="s">
        <v>42</v>
      </c>
      <c r="D980" s="42">
        <f>_xll.qlCalendarAdvance(Calendar,$D979,B980,"f",FALSE)</f>
        <v>46316</v>
      </c>
      <c r="E980" s="153">
        <f>_xll.qlInterestRateIndexValueDate(IndexON,D980)</f>
        <v>46317</v>
      </c>
      <c r="F980" s="168">
        <f>IFERROR(_xll.qlIndexFixing(IndexON,D980,TRUE,_xll.ohTrigger(RecalcTrigger,TriggerON)),NA())</f>
        <v>2.7094980941129165E-2</v>
      </c>
      <c r="H980" s="42">
        <f>_xll.qlCalendarAdvance(Calendar,$H979,B980,"f",FALSE)</f>
        <v>46316</v>
      </c>
      <c r="I980" s="153">
        <f>_xll.qlInterestRateIndexValueDate(Index1M,$H980)</f>
        <v>46318</v>
      </c>
      <c r="J980" s="158">
        <f>IFERROR(_xll.qlIndexFixing(Index1M,$H980,TRUE,_xll.ohTrigger(RecalcTrigger,Trigger1M)),NA())</f>
        <v>2.6951275968601023E-2</v>
      </c>
      <c r="K980" s="44">
        <f>IFERROR(_xll.qlIndexFixing(Index3M,H980,TRUE,_xll.ohTrigger(RecalcTrigger,Trigger3M)),NA())</f>
        <v>2.8077219907195115E-2</v>
      </c>
      <c r="L980" s="44">
        <f>IFERROR(_xll.qlIndexFixing(Index6M,$H980,TRUE,_xll.ohTrigger(RecalcTrigger,Trigger6M)),NA())</f>
        <v>2.9038897930419333E-2</v>
      </c>
      <c r="M980" s="158">
        <f>IFERROR(_xll.qlIndexFixing(ONIndex1M,I980,TRUE,_xll.ohTrigger(RecalcTrigger,Trigger1M)),NA())</f>
        <v>2.6891262372474856E-2</v>
      </c>
      <c r="N980" s="44">
        <f>IFERROR(_xll.qlIndexFixing(ONIndex3M,I980,TRUE,_xll.ohTrigger(RecalcTrigger,Trigger3M)),NA())</f>
        <v>2.7865594708806896E-2</v>
      </c>
      <c r="O980" s="159">
        <f>IFERROR(_xll.qlIndexFixing(ONIndex6M,I980,TRUE,_xll.ohTrigger(RecalcTrigger,Trigger6M)),NA())</f>
        <v>2.8634785860619516E-2</v>
      </c>
    </row>
    <row r="981" spans="2:15" x14ac:dyDescent="0.2">
      <c r="B981" s="39" t="s">
        <v>42</v>
      </c>
      <c r="D981" s="42">
        <f>_xll.qlCalendarAdvance(Calendar,$D980,B981,"f",FALSE)</f>
        <v>46323</v>
      </c>
      <c r="E981" s="153">
        <f>_xll.qlInterestRateIndexValueDate(IndexON,D981)</f>
        <v>46324</v>
      </c>
      <c r="F981" s="168">
        <f>IFERROR(_xll.qlIndexFixing(IndexON,D981,TRUE,_xll.ohTrigger(RecalcTrigger,TriggerON)),NA())</f>
        <v>2.7116613684166069E-2</v>
      </c>
      <c r="H981" s="42">
        <f>_xll.qlCalendarAdvance(Calendar,$H980,B981,"f",FALSE)</f>
        <v>46323</v>
      </c>
      <c r="I981" s="153">
        <f>_xll.qlInterestRateIndexValueDate(Index1M,$H981)</f>
        <v>46325</v>
      </c>
      <c r="J981" s="158">
        <f>IFERROR(_xll.qlIndexFixing(Index1M,$H981,TRUE,_xll.ohTrigger(RecalcTrigger,Trigger1M)),NA())</f>
        <v>2.6970166456894644E-2</v>
      </c>
      <c r="K981" s="44">
        <f>IFERROR(_xll.qlIndexFixing(Index3M,H981,TRUE,_xll.ohTrigger(RecalcTrigger,Trigger3M)),NA())</f>
        <v>2.8088113172859884E-2</v>
      </c>
      <c r="L981" s="44">
        <f>IFERROR(_xll.qlIndexFixing(Index6M,$H981,TRUE,_xll.ohTrigger(RecalcTrigger,Trigger6M)),NA())</f>
        <v>2.9054070299574228E-2</v>
      </c>
      <c r="M981" s="158">
        <f>IFERROR(_xll.qlIndexFixing(ONIndex1M,I981,TRUE,_xll.ohTrigger(RecalcTrigger,Trigger1M)),NA())</f>
        <v>2.6910339699872665E-2</v>
      </c>
      <c r="N981" s="44">
        <f>IFERROR(_xll.qlIndexFixing(ONIndex3M,I981,TRUE,_xll.ohTrigger(RecalcTrigger,Trigger3M)),NA())</f>
        <v>2.7884370493653776E-2</v>
      </c>
      <c r="O981" s="159">
        <f>IFERROR(_xll.qlIndexFixing(ONIndex6M,I981,TRUE,_xll.ohTrigger(RecalcTrigger,Trigger6M)),NA())</f>
        <v>2.865187304372796E-2</v>
      </c>
    </row>
    <row r="982" spans="2:15" x14ac:dyDescent="0.2">
      <c r="B982" s="39" t="s">
        <v>42</v>
      </c>
      <c r="D982" s="42">
        <f>_xll.qlCalendarAdvance(Calendar,$D981,B982,"f",FALSE)</f>
        <v>46330</v>
      </c>
      <c r="E982" s="153">
        <f>_xll.qlInterestRateIndexValueDate(IndexON,D982)</f>
        <v>46331</v>
      </c>
      <c r="F982" s="168">
        <f>IFERROR(_xll.qlIndexFixing(IndexON,D982,TRUE,_xll.ohTrigger(RecalcTrigger,TriggerON)),NA())</f>
        <v>2.7138035636378177E-2</v>
      </c>
      <c r="H982" s="42">
        <f>_xll.qlCalendarAdvance(Calendar,$H981,B982,"f",FALSE)</f>
        <v>46330</v>
      </c>
      <c r="I982" s="153">
        <f>_xll.qlInterestRateIndexValueDate(Index1M,$H982)</f>
        <v>46332</v>
      </c>
      <c r="J982" s="158">
        <f>IFERROR(_xll.qlIndexFixing(Index1M,$H982,TRUE,_xll.ohTrigger(RecalcTrigger,Trigger1M)),NA())</f>
        <v>2.6988910802351079E-2</v>
      </c>
      <c r="K982" s="44">
        <f>IFERROR(_xll.qlIndexFixing(Index3M,H982,TRUE,_xll.ohTrigger(RecalcTrigger,Trigger3M)),NA())</f>
        <v>2.8112903362452119E-2</v>
      </c>
      <c r="L982" s="44">
        <f>IFERROR(_xll.qlIndexFixing(Index6M,$H982,TRUE,_xll.ohTrigger(RecalcTrigger,Trigger6M)),NA())</f>
        <v>2.906906763147454E-2</v>
      </c>
      <c r="M982" s="158">
        <f>IFERROR(_xll.qlIndexFixing(ONIndex1M,I982,TRUE,_xll.ohTrigger(RecalcTrigger,Trigger1M)),NA())</f>
        <v>2.6929271182813963E-2</v>
      </c>
      <c r="N982" s="44">
        <f>IFERROR(_xll.qlIndexFixing(ONIndex3M,I982,TRUE,_xll.ohTrigger(RecalcTrigger,Trigger3M)),NA())</f>
        <v>2.7902984576648748E-2</v>
      </c>
      <c r="O982" s="159">
        <f>IFERROR(_xll.qlIndexFixing(ONIndex6M,I982,TRUE,_xll.ohTrigger(RecalcTrigger,Trigger6M)),NA())</f>
        <v>2.8668787598684631E-2</v>
      </c>
    </row>
    <row r="983" spans="2:15" x14ac:dyDescent="0.2">
      <c r="B983" s="39" t="s">
        <v>42</v>
      </c>
      <c r="D983" s="42">
        <f>_xll.qlCalendarAdvance(Calendar,$D982,B983,"f",FALSE)</f>
        <v>46337</v>
      </c>
      <c r="E983" s="153">
        <f>_xll.qlInterestRateIndexValueDate(IndexON,D983)</f>
        <v>46338</v>
      </c>
      <c r="F983" s="168">
        <f>IFERROR(_xll.qlIndexFixing(IndexON,D983,TRUE,_xll.ohTrigger(RecalcTrigger,TriggerON)),NA())</f>
        <v>2.7159246797845427E-2</v>
      </c>
      <c r="H983" s="42">
        <f>_xll.qlCalendarAdvance(Calendar,$H982,B983,"f",FALSE)</f>
        <v>46337</v>
      </c>
      <c r="I983" s="153">
        <f>_xll.qlInterestRateIndexValueDate(Index1M,$H983)</f>
        <v>46339</v>
      </c>
      <c r="J983" s="158">
        <f>IFERROR(_xll.qlIndexFixing(Index1M,$H983,TRUE,_xll.ohTrigger(RecalcTrigger,Trigger1M)),NA())</f>
        <v>2.7007509004263797E-2</v>
      </c>
      <c r="K983" s="44">
        <f>IFERROR(_xll.qlIndexFixing(Index3M,H983,TRUE,_xll.ohTrigger(RecalcTrigger,Trigger3M)),NA())</f>
        <v>2.8130500896979559E-2</v>
      </c>
      <c r="L983" s="44">
        <f>IFERROR(_xll.qlIndexFixing(Index6M,$H983,TRUE,_xll.ohTrigger(RecalcTrigger,Trigger6M)),NA())</f>
        <v>2.9081722061611175E-2</v>
      </c>
      <c r="M983" s="158">
        <f>IFERROR(_xll.qlIndexFixing(ONIndex1M,I983,TRUE,_xll.ohTrigger(RecalcTrigger,Trigger1M)),NA())</f>
        <v>2.6948056821298749E-2</v>
      </c>
      <c r="N983" s="44">
        <f>IFERROR(_xll.qlIndexFixing(ONIndex3M,I983,TRUE,_xll.ohTrigger(RecalcTrigger,Trigger3M)),NA())</f>
        <v>2.7921436957871748E-2</v>
      </c>
      <c r="O983" s="159">
        <f>IFERROR(_xll.qlIndexFixing(ONIndex6M,I983,TRUE,_xll.ohTrigger(RecalcTrigger,Trigger6M)),NA())</f>
        <v>2.86855295256494E-2</v>
      </c>
    </row>
    <row r="984" spans="2:15" x14ac:dyDescent="0.2">
      <c r="B984" s="39" t="s">
        <v>42</v>
      </c>
      <c r="D984" s="42">
        <f>_xll.qlCalendarAdvance(Calendar,$D983,B984,"f",FALSE)</f>
        <v>46344</v>
      </c>
      <c r="E984" s="153">
        <f>_xll.qlInterestRateIndexValueDate(IndexON,D984)</f>
        <v>46345</v>
      </c>
      <c r="F984" s="168">
        <f>IFERROR(_xll.qlIndexFixing(IndexON,D984,TRUE,_xll.ohTrigger(RecalcTrigger,TriggerON)),NA())</f>
        <v>2.7180247168407945E-2</v>
      </c>
      <c r="H984" s="42">
        <f>_xll.qlCalendarAdvance(Calendar,$H983,B984,"f",FALSE)</f>
        <v>46344</v>
      </c>
      <c r="I984" s="153">
        <f>_xll.qlInterestRateIndexValueDate(Index1M,$H984)</f>
        <v>46346</v>
      </c>
      <c r="J984" s="158">
        <f>IFERROR(_xll.qlIndexFixing(Index1M,$H984,TRUE,_xll.ohTrigger(RecalcTrigger,Trigger1M)),NA())</f>
        <v>2.7025961061928842E-2</v>
      </c>
      <c r="K984" s="44">
        <f>IFERROR(_xll.qlIndexFixing(Index3M,H984,TRUE,_xll.ohTrigger(RecalcTrigger,Trigger3M)),NA())</f>
        <v>2.8147935633129669E-2</v>
      </c>
      <c r="L984" s="44">
        <f>IFERROR(_xll.qlIndexFixing(Index6M,$H984,TRUE,_xll.ohTrigger(RecalcTrigger,Trigger6M)),NA())</f>
        <v>2.9096380635088431E-2</v>
      </c>
      <c r="M984" s="158">
        <f>IFERROR(_xll.qlIndexFixing(ONIndex1M,I984,TRUE,_xll.ohTrigger(RecalcTrigger,Trigger1M)),NA())</f>
        <v>2.6966696615327024E-2</v>
      </c>
      <c r="N984" s="44">
        <f>IFERROR(_xll.qlIndexFixing(ONIndex3M,I984,TRUE,_xll.ohTrigger(RecalcTrigger,Trigger3M)),NA())</f>
        <v>2.7939727637162903E-2</v>
      </c>
      <c r="O984" s="159">
        <f>IFERROR(_xll.qlIndexFixing(ONIndex6M,I984,TRUE,_xll.ohTrigger(RecalcTrigger,Trigger6M)),NA())</f>
        <v>2.8702098824302524E-2</v>
      </c>
    </row>
    <row r="985" spans="2:15" x14ac:dyDescent="0.2">
      <c r="B985" s="39" t="s">
        <v>42</v>
      </c>
      <c r="D985" s="42">
        <f>_xll.qlCalendarAdvance(Calendar,$D984,B985,"f",FALSE)</f>
        <v>46351</v>
      </c>
      <c r="E985" s="153">
        <f>_xll.qlInterestRateIndexValueDate(IndexON,D985)</f>
        <v>46352</v>
      </c>
      <c r="F985" s="168">
        <f>IFERROR(_xll.qlIndexFixing(IndexON,D985,TRUE,_xll.ohTrigger(RecalcTrigger,TriggerON)),NA())</f>
        <v>2.7201036748065732E-2</v>
      </c>
      <c r="H985" s="42">
        <f>_xll.qlCalendarAdvance(Calendar,$H984,B985,"f",FALSE)</f>
        <v>46351</v>
      </c>
      <c r="I985" s="153">
        <f>_xll.qlInterestRateIndexValueDate(Index1M,$H985)</f>
        <v>46353</v>
      </c>
      <c r="J985" s="158">
        <f>IFERROR(_xll.qlIndexFixing(Index1M,$H985,TRUE,_xll.ohTrigger(RecalcTrigger,Trigger1M)),NA())</f>
        <v>2.7044266974652575E-2</v>
      </c>
      <c r="K985" s="44">
        <f>IFERROR(_xll.qlIndexFixing(Index3M,H985,TRUE,_xll.ohTrigger(RecalcTrigger,Trigger3M)),NA())</f>
        <v>2.8158300859518603E-2</v>
      </c>
      <c r="L985" s="44">
        <f>IFERROR(_xll.qlIndexFixing(Index6M,$H985,TRUE,_xll.ohTrigger(RecalcTrigger,Trigger6M)),NA())</f>
        <v>2.9110864173403628E-2</v>
      </c>
      <c r="M985" s="158">
        <f>IFERROR(_xll.qlIndexFixing(ONIndex1M,I985,TRUE,_xll.ohTrigger(RecalcTrigger,Trigger1M)),NA())</f>
        <v>2.6985190564738915E-2</v>
      </c>
      <c r="N985" s="44">
        <f>IFERROR(_xll.qlIndexFixing(ONIndex3M,I985,TRUE,_xll.ohTrigger(RecalcTrigger,Trigger3M)),NA())</f>
        <v>2.7957856614522214E-2</v>
      </c>
      <c r="O985" s="159">
        <f>IFERROR(_xll.qlIndexFixing(ONIndex6M,I985,TRUE,_xll.ohTrigger(RecalcTrigger,Trigger6M)),NA())</f>
        <v>2.8718495494803875E-2</v>
      </c>
    </row>
    <row r="986" spans="2:15" x14ac:dyDescent="0.2">
      <c r="B986" s="39" t="s">
        <v>42</v>
      </c>
      <c r="D986" s="42">
        <f>_xll.qlCalendarAdvance(Calendar,$D985,B986,"f",FALSE)</f>
        <v>46358</v>
      </c>
      <c r="E986" s="153">
        <f>_xll.qlInterestRateIndexValueDate(IndexON,D986)</f>
        <v>46359</v>
      </c>
      <c r="F986" s="168">
        <f>IFERROR(_xll.qlIndexFixing(IndexON,D986,TRUE,_xll.ohTrigger(RecalcTrigger,TriggerON)),NA())</f>
        <v>2.7221615536818788E-2</v>
      </c>
      <c r="H986" s="42">
        <f>_xll.qlCalendarAdvance(Calendar,$H985,B986,"f",FALSE)</f>
        <v>46358</v>
      </c>
      <c r="I986" s="153">
        <f>_xll.qlInterestRateIndexValueDate(Index1M,$H986)</f>
        <v>46360</v>
      </c>
      <c r="J986" s="158">
        <f>IFERROR(_xll.qlIndexFixing(Index1M,$H986,TRUE,_xll.ohTrigger(RecalcTrigger,Trigger1M)),NA())</f>
        <v>2.7062426741749097E-2</v>
      </c>
      <c r="K986" s="44">
        <f>IFERROR(_xll.qlIndexFixing(Index3M,H986,TRUE,_xll.ohTrigger(RecalcTrigger,Trigger3M)),NA())</f>
        <v>2.8173147197420256E-2</v>
      </c>
      <c r="L986" s="44">
        <f>IFERROR(_xll.qlIndexFixing(Index6M,$H986,TRUE,_xll.ohTrigger(RecalcTrigger,Trigger6M)),NA())</f>
        <v>2.912730650870916E-2</v>
      </c>
      <c r="M986" s="158">
        <f>IFERROR(_xll.qlIndexFixing(ONIndex1M,I986,TRUE,_xll.ohTrigger(RecalcTrigger,Trigger1M)),NA())</f>
        <v>2.7003538669534422E-2</v>
      </c>
      <c r="N986" s="44">
        <f>IFERROR(_xll.qlIndexFixing(ONIndex3M,I986,TRUE,_xll.ohTrigger(RecalcTrigger,Trigger3M)),NA())</f>
        <v>2.7975823890029616E-2</v>
      </c>
      <c r="O986" s="159">
        <f>IFERROR(_xll.qlIndexFixing(ONIndex6M,I986,TRUE,_xll.ohTrigger(RecalcTrigger,Trigger6M)),NA())</f>
        <v>2.8734719537073516E-2</v>
      </c>
    </row>
    <row r="987" spans="2:15" x14ac:dyDescent="0.2">
      <c r="B987" s="39" t="s">
        <v>42</v>
      </c>
      <c r="D987" s="42">
        <f>_xll.qlCalendarAdvance(Calendar,$D986,B987,"f",FALSE)</f>
        <v>46365</v>
      </c>
      <c r="E987" s="153">
        <f>_xll.qlInterestRateIndexValueDate(IndexON,D987)</f>
        <v>46366</v>
      </c>
      <c r="F987" s="168">
        <f>IFERROR(_xll.qlIndexFixing(IndexON,D987,TRUE,_xll.ohTrigger(RecalcTrigger,TriggerON)),NA())</f>
        <v>2.7241983534427305E-2</v>
      </c>
      <c r="H987" s="42">
        <f>_xll.qlCalendarAdvance(Calendar,$H986,B987,"f",FALSE)</f>
        <v>46365</v>
      </c>
      <c r="I987" s="153">
        <f>_xll.qlInterestRateIndexValueDate(Index1M,$H987)</f>
        <v>46367</v>
      </c>
      <c r="J987" s="158">
        <f>IFERROR(_xll.qlIndexFixing(Index1M,$H987,TRUE,_xll.ohTrigger(RecalcTrigger,Trigger1M)),NA())</f>
        <v>2.7080440362529924E-2</v>
      </c>
      <c r="K987" s="44">
        <f>IFERROR(_xll.qlIndexFixing(Index3M,H987,TRUE,_xll.ohTrigger(RecalcTrigger,Trigger3M)),NA())</f>
        <v>2.8190134740160744E-2</v>
      </c>
      <c r="L987" s="44">
        <f>IFERROR(_xll.qlIndexFixing(Index6M,$H987,TRUE,_xll.ohTrigger(RecalcTrigger,Trigger6M)),NA())</f>
        <v>2.9141428596371508E-2</v>
      </c>
      <c r="M987" s="158">
        <f>IFERROR(_xll.qlIndexFixing(ONIndex1M,I987,TRUE,_xll.ohTrigger(RecalcTrigger,Trigger1M)),NA())</f>
        <v>2.7021740929793481E-2</v>
      </c>
      <c r="N987" s="44">
        <f>IFERROR(_xll.qlIndexFixing(ONIndex3M,I987,TRUE,_xll.ohTrigger(RecalcTrigger,Trigger3M)),NA())</f>
        <v>2.7993629463525238E-2</v>
      </c>
      <c r="O987" s="159">
        <f>IFERROR(_xll.qlIndexFixing(ONIndex6M,I987,TRUE,_xll.ohTrigger(RecalcTrigger,Trigger6M)),NA())</f>
        <v>2.8750770951111448E-2</v>
      </c>
    </row>
    <row r="988" spans="2:15" x14ac:dyDescent="0.2">
      <c r="B988" s="39" t="s">
        <v>42</v>
      </c>
      <c r="D988" s="42">
        <f>_xll.qlCalendarAdvance(Calendar,$D987,B988,"f",FALSE)</f>
        <v>46372</v>
      </c>
      <c r="E988" s="153">
        <f>_xll.qlInterestRateIndexValueDate(IndexON,D988)</f>
        <v>46373</v>
      </c>
      <c r="F988" s="168">
        <f>IFERROR(_xll.qlIndexFixing(IndexON,D988,TRUE,_xll.ohTrigger(RecalcTrigger,TriggerON)),NA())</f>
        <v>2.7262140741211027E-2</v>
      </c>
      <c r="H988" s="42">
        <f>_xll.qlCalendarAdvance(Calendar,$H987,B988,"f",FALSE)</f>
        <v>46372</v>
      </c>
      <c r="I988" s="153">
        <f>_xll.qlInterestRateIndexValueDate(Index1M,$H988)</f>
        <v>46374</v>
      </c>
      <c r="J988" s="158">
        <f>IFERROR(_xll.qlIndexFixing(Index1M,$H988,TRUE,_xll.ohTrigger(RecalcTrigger,Trigger1M)),NA())</f>
        <v>2.7098307836316893E-2</v>
      </c>
      <c r="K988" s="44">
        <f>IFERROR(_xll.qlIndexFixing(Index3M,H988,TRUE,_xll.ohTrigger(RecalcTrigger,Trigger3M)),NA())</f>
        <v>2.8206959524077924E-2</v>
      </c>
      <c r="L988" s="44">
        <f>IFERROR(_xll.qlIndexFixing(Index6M,$H988,TRUE,_xll.ohTrigger(RecalcTrigger,Trigger6M)),NA())</f>
        <v>2.9155375623913172E-2</v>
      </c>
      <c r="M988" s="158">
        <f>IFERROR(_xll.qlIndexFixing(ONIndex1M,I988,TRUE,_xll.ohTrigger(RecalcTrigger,Trigger1M)),NA())</f>
        <v>2.7039797345516092E-2</v>
      </c>
      <c r="N988" s="44">
        <f>IFERROR(_xll.qlIndexFixing(ONIndex3M,I988,TRUE,_xll.ohTrigger(RecalcTrigger,Trigger3M)),NA())</f>
        <v>2.8011273335168951E-2</v>
      </c>
      <c r="O988" s="159">
        <f>IFERROR(_xll.qlIndexFixing(ONIndex6M,I988,TRUE,_xll.ohTrigger(RecalcTrigger,Trigger6M)),NA())</f>
        <v>2.8766649736837735E-2</v>
      </c>
    </row>
    <row r="989" spans="2:15" x14ac:dyDescent="0.2">
      <c r="B989" s="39" t="s">
        <v>42</v>
      </c>
      <c r="D989" s="42">
        <f>_xll.qlCalendarAdvance(Calendar,$D988,B989,"f",FALSE)</f>
        <v>46379</v>
      </c>
      <c r="E989" s="153">
        <f>_xll.qlInterestRateIndexValueDate(IndexON,D989)</f>
        <v>46384</v>
      </c>
      <c r="F989" s="168">
        <f>IFERROR(_xll.qlIndexFixing(IndexON,D989,TRUE,_xll.ohTrigger(RecalcTrigger,TriggerON)),NA())</f>
        <v>2.7293390467617584E-2</v>
      </c>
      <c r="H989" s="42">
        <f>_xll.qlCalendarAdvance(Calendar,$H988,B989,"f",FALSE)</f>
        <v>46379</v>
      </c>
      <c r="I989" s="153">
        <f>_xll.qlInterestRateIndexValueDate(Index1M,$H989)</f>
        <v>46385</v>
      </c>
      <c r="J989" s="158">
        <f>IFERROR(_xll.qlIndexFixing(Index1M,$H989,TRUE,_xll.ohTrigger(RecalcTrigger,Trigger1M)),NA())</f>
        <v>2.7126090016932301E-2</v>
      </c>
      <c r="K989" s="44">
        <f>IFERROR(_xll.qlIndexFixing(Index3M,H989,TRUE,_xll.ohTrigger(RecalcTrigger,Trigger3M)),NA())</f>
        <v>2.8235326452607408E-2</v>
      </c>
      <c r="L989" s="44">
        <f>IFERROR(_xll.qlIndexFixing(Index6M,$H989,TRUE,_xll.ohTrigger(RecalcTrigger,Trigger6M)),NA())</f>
        <v>2.9176938679817965E-2</v>
      </c>
      <c r="M989" s="158">
        <f>IFERROR(_xll.qlIndexFixing(ONIndex1M,I989,TRUE,_xll.ohTrigger(RecalcTrigger,Trigger1M)),NA())</f>
        <v>2.7072943754173906E-2</v>
      </c>
      <c r="N989" s="44">
        <f>IFERROR(_xll.qlIndexFixing(ONIndex3M,I989,TRUE,_xll.ohTrigger(RecalcTrigger,Trigger3M)),NA())</f>
        <v>2.8043611519938949E-2</v>
      </c>
      <c r="O989" s="159">
        <f>IFERROR(_xll.qlIndexFixing(ONIndex6M,I989,TRUE,_xll.ohTrigger(RecalcTrigger,Trigger6M)),NA())</f>
        <v>2.8795680917097499E-2</v>
      </c>
    </row>
    <row r="990" spans="2:15" x14ac:dyDescent="0.2">
      <c r="B990" s="39" t="s">
        <v>42</v>
      </c>
      <c r="D990" s="42">
        <f>_xll.qlCalendarAdvance(Calendar,$D989,B990,"f",FALSE)</f>
        <v>46386</v>
      </c>
      <c r="E990" s="153">
        <f>_xll.qlInterestRateIndexValueDate(IndexON,D990)</f>
        <v>46391</v>
      </c>
      <c r="F990" s="168">
        <f>IFERROR(_xll.qlIndexFixing(IndexON,D990,TRUE,_xll.ohTrigger(RecalcTrigger,TriggerON)),NA())</f>
        <v>2.7313005640223764E-2</v>
      </c>
      <c r="H990" s="42">
        <f>_xll.qlCalendarAdvance(Calendar,$H989,B990,"f",FALSE)</f>
        <v>46386</v>
      </c>
      <c r="I990" s="153">
        <f>_xll.qlInterestRateIndexValueDate(Index1M,$H990)</f>
        <v>46392</v>
      </c>
      <c r="J990" s="158">
        <f>IFERROR(_xll.qlIndexFixing(Index1M,$H990,TRUE,_xll.ohTrigger(RecalcTrigger,Trigger1M)),NA())</f>
        <v>2.7143581681090687E-2</v>
      </c>
      <c r="K990" s="44">
        <f>IFERROR(_xll.qlIndexFixing(Index3M,H990,TRUE,_xll.ohTrigger(RecalcTrigger,Trigger3M)),NA())</f>
        <v>2.8249475877975883E-2</v>
      </c>
      <c r="L990" s="44">
        <f>IFERROR(_xll.qlIndexFixing(Index6M,$H990,TRUE,_xll.ohTrigger(RecalcTrigger,Trigger6M)),NA())</f>
        <v>2.9188353785692876E-2</v>
      </c>
      <c r="M990" s="158">
        <f>IFERROR(_xll.qlIndexFixing(ONIndex1M,I990,TRUE,_xll.ohTrigger(RecalcTrigger,Trigger1M)),NA())</f>
        <v>2.7087595346859672E-2</v>
      </c>
      <c r="N990" s="44">
        <f>IFERROR(_xll.qlIndexFixing(ONIndex3M,I990,TRUE,_xll.ohTrigger(RecalcTrigger,Trigger3M)),NA())</f>
        <v>2.8058086220150713E-2</v>
      </c>
      <c r="O990" s="159">
        <f>IFERROR(_xll.qlIndexFixing(ONIndex6M,I990,TRUE,_xll.ohTrigger(RecalcTrigger,Trigger6M)),NA())</f>
        <v>2.8808992176552195E-2</v>
      </c>
    </row>
    <row r="991" spans="2:15" x14ac:dyDescent="0.2">
      <c r="B991" s="39" t="s">
        <v>42</v>
      </c>
      <c r="D991" s="42">
        <f>_xll.qlCalendarAdvance(Calendar,$D990,B991,"f",FALSE)</f>
        <v>46394</v>
      </c>
      <c r="E991" s="153">
        <f>_xll.qlInterestRateIndexValueDate(IndexON,D991)</f>
        <v>46395</v>
      </c>
      <c r="F991" s="168">
        <f>IFERROR(_xll.qlIndexFixing(IndexON,D991,TRUE,_xll.ohTrigger(RecalcTrigger,TriggerON)),NA())</f>
        <v>2.7328960370081035E-2</v>
      </c>
      <c r="H991" s="42">
        <f>_xll.qlCalendarAdvance(Calendar,$H990,B991,"f",FALSE)</f>
        <v>46394</v>
      </c>
      <c r="I991" s="153">
        <f>_xll.qlInterestRateIndexValueDate(Index1M,$H991)</f>
        <v>46398</v>
      </c>
      <c r="J991" s="158">
        <f>IFERROR(_xll.qlIndexFixing(Index1M,$H991,TRUE,_xll.ohTrigger(RecalcTrigger,Trigger1M)),NA())</f>
        <v>2.7158458213135638E-2</v>
      </c>
      <c r="K991" s="44">
        <f>IFERROR(_xll.qlIndexFixing(Index3M,H991,TRUE,_xll.ohTrigger(RecalcTrigger,Trigger3M)),NA())</f>
        <v>2.8265646436931961E-2</v>
      </c>
      <c r="L991" s="44">
        <f>IFERROR(_xll.qlIndexFixing(Index6M,$H991,TRUE,_xll.ohTrigger(RecalcTrigger,Trigger6M)),NA())</f>
        <v>2.9201864926435499E-2</v>
      </c>
      <c r="M991" s="158">
        <f>IFERROR(_xll.qlIndexFixing(ONIndex1M,I991,TRUE,_xll.ohTrigger(RecalcTrigger,Trigger1M)),NA())</f>
        <v>2.7095596602171312E-2</v>
      </c>
      <c r="N991" s="44">
        <f>IFERROR(_xll.qlIndexFixing(ONIndex3M,I991,TRUE,_xll.ohTrigger(RecalcTrigger,Trigger3M)),NA())</f>
        <v>2.8065672789869822E-2</v>
      </c>
      <c r="O991" s="159">
        <f>IFERROR(_xll.qlIndexFixing(ONIndex6M,I991,TRUE,_xll.ohTrigger(RecalcTrigger,Trigger6M)),NA())</f>
        <v>2.8815430646709217E-2</v>
      </c>
    </row>
    <row r="992" spans="2:15" x14ac:dyDescent="0.2">
      <c r="B992" s="39" t="s">
        <v>42</v>
      </c>
      <c r="D992" s="42">
        <f>_xll.qlCalendarAdvance(Calendar,$D991,B992,"f",FALSE)</f>
        <v>46401</v>
      </c>
      <c r="E992" s="153">
        <f>_xll.qlInterestRateIndexValueDate(IndexON,D992)</f>
        <v>46402</v>
      </c>
      <c r="F992" s="168">
        <f>IFERROR(_xll.qlIndexFixing(IndexON,D992,TRUE,_xll.ohTrigger(RecalcTrigger,TriggerON)),NA())</f>
        <v>2.7348217110469975E-2</v>
      </c>
      <c r="H992" s="42">
        <f>_xll.qlCalendarAdvance(Calendar,$H991,B992,"f",FALSE)</f>
        <v>46401</v>
      </c>
      <c r="I992" s="153">
        <f>_xll.qlInterestRateIndexValueDate(Index1M,$H992)</f>
        <v>46405</v>
      </c>
      <c r="J992" s="158">
        <f>IFERROR(_xll.qlIndexFixing(Index1M,$H992,TRUE,_xll.ohTrigger(RecalcTrigger,Trigger1M)),NA())</f>
        <v>2.71756784565114E-2</v>
      </c>
      <c r="K992" s="44">
        <f>IFERROR(_xll.qlIndexFixing(Index3M,H992,TRUE,_xll.ohTrigger(RecalcTrigger,Trigger3M)),NA())</f>
        <v>2.8281740040491221E-2</v>
      </c>
      <c r="L992" s="44">
        <f>IFERROR(_xll.qlIndexFixing(Index6M,$H992,TRUE,_xll.ohTrigger(RecalcTrigger,Trigger6M)),NA())</f>
        <v>2.9215036644477485E-2</v>
      </c>
      <c r="M992" s="158">
        <f>IFERROR(_xll.qlIndexFixing(ONIndex1M,I992,TRUE,_xll.ohTrigger(RecalcTrigger,Trigger1M)),NA())</f>
        <v>2.7113048804254802E-2</v>
      </c>
      <c r="N992" s="44">
        <f>IFERROR(_xll.qlIndexFixing(ONIndex3M,I992,TRUE,_xll.ohTrigger(RecalcTrigger,Trigger3M)),NA())</f>
        <v>2.8082646753064822E-2</v>
      </c>
      <c r="O992" s="159">
        <f>IFERROR(_xll.qlIndexFixing(ONIndex6M,I992,TRUE,_xll.ohTrigger(RecalcTrigger,Trigger6M)),NA())</f>
        <v>2.8830594258035802E-2</v>
      </c>
    </row>
    <row r="993" spans="2:15" x14ac:dyDescent="0.2">
      <c r="B993" s="39" t="s">
        <v>42</v>
      </c>
      <c r="D993" s="42">
        <f>_xll.qlCalendarAdvance(Calendar,$D992,B993,"f",FALSE)</f>
        <v>46408</v>
      </c>
      <c r="E993" s="153">
        <f>_xll.qlInterestRateIndexValueDate(IndexON,D993)</f>
        <v>46409</v>
      </c>
      <c r="F993" s="168">
        <f>IFERROR(_xll.qlIndexFixing(IndexON,D993,TRUE,_xll.ohTrigger(RecalcTrigger,TriggerON)),NA())</f>
        <v>2.7367263029658417E-2</v>
      </c>
      <c r="H993" s="42">
        <f>_xll.qlCalendarAdvance(Calendar,$H992,B993,"f",FALSE)</f>
        <v>46408</v>
      </c>
      <c r="I993" s="153">
        <f>_xll.qlInterestRateIndexValueDate(Index1M,$H993)</f>
        <v>46412</v>
      </c>
      <c r="J993" s="158">
        <f>IFERROR(_xll.qlIndexFixing(Index1M,$H993,TRUE,_xll.ohTrigger(RecalcTrigger,Trigger1M)),NA())</f>
        <v>2.7192752549306497E-2</v>
      </c>
      <c r="K993" s="44">
        <f>IFERROR(_xll.qlIndexFixing(Index3M,H993,TRUE,_xll.ohTrigger(RecalcTrigger,Trigger3M)),NA())</f>
        <v>2.8297670862214117E-2</v>
      </c>
      <c r="L993" s="44">
        <f>IFERROR(_xll.qlIndexFixing(Index6M,$H993,TRUE,_xll.ohTrigger(RecalcTrigger,Trigger6M)),NA())</f>
        <v>2.9228033283131557E-2</v>
      </c>
      <c r="M993" s="158">
        <f>IFERROR(_xll.qlIndexFixing(ONIndex1M,I993,TRUE,_xll.ohTrigger(RecalcTrigger,Trigger1M)),NA())</f>
        <v>2.7130355161641972E-2</v>
      </c>
      <c r="N993" s="44">
        <f>IFERROR(_xll.qlIndexFixing(ONIndex3M,I993,TRUE,_xll.ohTrigger(RecalcTrigger,Trigger3M)),NA())</f>
        <v>2.8099459014168104E-2</v>
      </c>
      <c r="O993" s="159">
        <f>IFERROR(_xll.qlIndexFixing(ONIndex6M,I993,TRUE,_xll.ohTrigger(RecalcTrigger,Trigger6M)),NA())</f>
        <v>2.8845585240970806E-2</v>
      </c>
    </row>
    <row r="994" spans="2:15" x14ac:dyDescent="0.2">
      <c r="B994" s="39" t="s">
        <v>42</v>
      </c>
      <c r="D994" s="42">
        <f>_xll.qlCalendarAdvance(Calendar,$D993,B994,"f",FALSE)</f>
        <v>46415</v>
      </c>
      <c r="E994" s="153">
        <f>_xll.qlInterestRateIndexValueDate(IndexON,D994)</f>
        <v>46416</v>
      </c>
      <c r="F994" s="168">
        <f>IFERROR(_xll.qlIndexFixing(IndexON,D994,TRUE,_xll.ohTrigger(RecalcTrigger,TriggerON)),NA())</f>
        <v>2.7386098127566427E-2</v>
      </c>
      <c r="H994" s="42">
        <f>_xll.qlCalendarAdvance(Calendar,$H993,B994,"f",FALSE)</f>
        <v>46415</v>
      </c>
      <c r="I994" s="153">
        <f>_xll.qlInterestRateIndexValueDate(Index1M,$H994)</f>
        <v>46419</v>
      </c>
      <c r="J994" s="158">
        <f>IFERROR(_xll.qlIndexFixing(Index1M,$H994,TRUE,_xll.ohTrigger(RecalcTrigger,Trigger1M)),NA())</f>
        <v>2.7203005971001875E-2</v>
      </c>
      <c r="K994" s="44">
        <f>IFERROR(_xll.qlIndexFixing(Index3M,H994,TRUE,_xll.ohTrigger(RecalcTrigger,Trigger3M)),NA())</f>
        <v>2.8313438900149687E-2</v>
      </c>
      <c r="L994" s="44">
        <f>IFERROR(_xll.qlIndexFixing(Index6M,$H994,TRUE,_xll.ohTrigger(RecalcTrigger,Trigger6M)),NA())</f>
        <v>2.9240854838996928E-2</v>
      </c>
      <c r="M994" s="158">
        <f>IFERROR(_xll.qlIndexFixing(ONIndex1M,I994,TRUE,_xll.ohTrigger(RecalcTrigger,Trigger1M)),NA())</f>
        <v>2.7147515674252887E-2</v>
      </c>
      <c r="N994" s="44">
        <f>IFERROR(_xll.qlIndexFixing(ONIndex3M,I994,TRUE,_xll.ohTrigger(RecalcTrigger,Trigger3M)),NA())</f>
        <v>2.8116109573179671E-2</v>
      </c>
      <c r="O994" s="159">
        <f>IFERROR(_xll.qlIndexFixing(ONIndex6M,I994,TRUE,_xll.ohTrigger(RecalcTrigger,Trigger6M)),NA())</f>
        <v>2.8860403595514228E-2</v>
      </c>
    </row>
    <row r="995" spans="2:15" x14ac:dyDescent="0.2">
      <c r="B995" s="39" t="s">
        <v>42</v>
      </c>
      <c r="D995" s="42">
        <f>_xll.qlCalendarAdvance(Calendar,$D994,B995,"f",FALSE)</f>
        <v>46422</v>
      </c>
      <c r="E995" s="153">
        <f>_xll.qlInterestRateIndexValueDate(IndexON,D995)</f>
        <v>46423</v>
      </c>
      <c r="F995" s="168">
        <f>IFERROR(_xll.qlIndexFixing(IndexON,D995,TRUE,_xll.ohTrigger(RecalcTrigger,TriggerON)),NA())</f>
        <v>2.7404722404060777E-2</v>
      </c>
      <c r="H995" s="42">
        <f>_xll.qlCalendarAdvance(Calendar,$H994,B995,"f",FALSE)</f>
        <v>46422</v>
      </c>
      <c r="I995" s="153">
        <f>_xll.qlInterestRateIndexValueDate(Index1M,$H995)</f>
        <v>46426</v>
      </c>
      <c r="J995" s="158">
        <f>IFERROR(_xll.qlIndexFixing(Index1M,$H995,TRUE,_xll.ohTrigger(RecalcTrigger,Trigger1M)),NA())</f>
        <v>2.7219815270942416E-2</v>
      </c>
      <c r="K995" s="44">
        <f>IFERROR(_xll.qlIndexFixing(Index3M,H995,TRUE,_xll.ohTrigger(RecalcTrigger,Trigger3M)),NA())</f>
        <v>2.8329044152363647E-2</v>
      </c>
      <c r="L995" s="44">
        <f>IFERROR(_xll.qlIndexFixing(Index6M,$H995,TRUE,_xll.ohTrigger(RecalcTrigger,Trigger6M)),NA())</f>
        <v>2.9253501308716272E-2</v>
      </c>
      <c r="M995" s="158">
        <f>IFERROR(_xll.qlIndexFixing(ONIndex1M,I995,TRUE,_xll.ohTrigger(RecalcTrigger,Trigger1M)),NA())</f>
        <v>2.7164530342167481E-2</v>
      </c>
      <c r="N995" s="44">
        <f>IFERROR(_xll.qlIndexFixing(ONIndex3M,I995,TRUE,_xll.ohTrigger(RecalcTrigger,Trigger3M)),NA())</f>
        <v>2.813259843009952E-2</v>
      </c>
      <c r="O995" s="159">
        <f>IFERROR(_xll.qlIndexFixing(ONIndex6M,I995,TRUE,_xll.ohTrigger(RecalcTrigger,Trigger6M)),NA())</f>
        <v>2.8875049321666069E-2</v>
      </c>
    </row>
    <row r="996" spans="2:15" x14ac:dyDescent="0.2">
      <c r="B996" s="39" t="s">
        <v>42</v>
      </c>
      <c r="D996" s="42">
        <f>_xll.qlCalendarAdvance(Calendar,$D995,B996,"f",FALSE)</f>
        <v>46429</v>
      </c>
      <c r="E996" s="153">
        <f>_xll.qlInterestRateIndexValueDate(IndexON,D996)</f>
        <v>46430</v>
      </c>
      <c r="F996" s="168">
        <f>IFERROR(_xll.qlIndexFixing(IndexON,D996,TRUE,_xll.ohTrigger(RecalcTrigger,TriggerON)),NA())</f>
        <v>2.7423135859114822E-2</v>
      </c>
      <c r="H996" s="42">
        <f>_xll.qlCalendarAdvance(Calendar,$H995,B996,"f",FALSE)</f>
        <v>46429</v>
      </c>
      <c r="I996" s="153">
        <f>_xll.qlInterestRateIndexValueDate(Index1M,$H996)</f>
        <v>46433</v>
      </c>
      <c r="J996" s="158">
        <f>IFERROR(_xll.qlIndexFixing(Index1M,$H996,TRUE,_xll.ohTrigger(RecalcTrigger,Trigger1M)),NA())</f>
        <v>2.7236478449305261E-2</v>
      </c>
      <c r="K996" s="44">
        <f>IFERROR(_xll.qlIndexFixing(Index3M,H996,TRUE,_xll.ohTrigger(RecalcTrigger,Trigger3M)),NA())</f>
        <v>2.8346671384546086E-2</v>
      </c>
      <c r="L996" s="44">
        <f>IFERROR(_xll.qlIndexFixing(Index6M,$H996,TRUE,_xll.ohTrigger(RecalcTrigger,Trigger6M)),NA())</f>
        <v>2.9265972688979722E-2</v>
      </c>
      <c r="M996" s="158">
        <f>IFERROR(_xll.qlIndexFixing(ONIndex1M,I996,TRUE,_xll.ohTrigger(RecalcTrigger,Trigger1M)),NA())</f>
        <v>2.7181399165225884E-2</v>
      </c>
      <c r="N996" s="44">
        <f>IFERROR(_xll.qlIndexFixing(ONIndex3M,I996,TRUE,_xll.ohTrigger(RecalcTrigger,Trigger3M)),NA())</f>
        <v>2.8148925584767781E-2</v>
      </c>
      <c r="O996" s="159">
        <f>IFERROR(_xll.qlIndexFixing(ONIndex6M,I996,TRUE,_xll.ohTrigger(RecalcTrigger,Trigger6M)),NA())</f>
        <v>2.8889522419266456E-2</v>
      </c>
    </row>
    <row r="997" spans="2:15" x14ac:dyDescent="0.2">
      <c r="B997" s="39" t="s">
        <v>42</v>
      </c>
      <c r="D997" s="42">
        <f>_xll.qlCalendarAdvance(Calendar,$D996,B997,"f",FALSE)</f>
        <v>46436</v>
      </c>
      <c r="E997" s="153">
        <f>_xll.qlInterestRateIndexValueDate(IndexON,D997)</f>
        <v>46437</v>
      </c>
      <c r="F997" s="168">
        <f>IFERROR(_xll.qlIndexFixing(IndexON,D997,TRUE,_xll.ohTrigger(RecalcTrigger,TriggerON)),NA())</f>
        <v>2.7441338492542044E-2</v>
      </c>
      <c r="H997" s="42">
        <f>_xll.qlCalendarAdvance(Calendar,$H996,B997,"f",FALSE)</f>
        <v>46436</v>
      </c>
      <c r="I997" s="153">
        <f>_xll.qlInterestRateIndexValueDate(Index1M,$H997)</f>
        <v>46440</v>
      </c>
      <c r="J997" s="158">
        <f>IFERROR(_xll.qlIndexFixing(Index1M,$H997,TRUE,_xll.ohTrigger(RecalcTrigger,Trigger1M)),NA())</f>
        <v>2.7252995505530855E-2</v>
      </c>
      <c r="K997" s="44">
        <f>IFERROR(_xll.qlIndexFixing(Index3M,H997,TRUE,_xll.ohTrigger(RecalcTrigger,Trigger3M)),NA())</f>
        <v>2.8359766291995936E-2</v>
      </c>
      <c r="L997" s="44">
        <f>IFERROR(_xll.qlIndexFixing(Index6M,$H997,TRUE,_xll.ohTrigger(RecalcTrigger,Trigger6M)),NA())</f>
        <v>2.9278268976523063E-2</v>
      </c>
      <c r="M997" s="158">
        <f>IFERROR(_xll.qlIndexFixing(ONIndex1M,I997,TRUE,_xll.ohTrigger(RecalcTrigger,Trigger1M)),NA())</f>
        <v>2.7198122143667902E-2</v>
      </c>
      <c r="N997" s="44">
        <f>IFERROR(_xll.qlIndexFixing(ONIndex3M,I997,TRUE,_xll.ohTrigger(RecalcTrigger,Trigger3M)),NA())</f>
        <v>2.8165091037344325E-2</v>
      </c>
      <c r="O997" s="159">
        <f>IFERROR(_xll.qlIndexFixing(ONIndex6M,I997,TRUE,_xll.ohTrigger(RecalcTrigger,Trigger6M)),NA())</f>
        <v>2.8903822888555197E-2</v>
      </c>
    </row>
    <row r="998" spans="2:15" x14ac:dyDescent="0.2">
      <c r="B998" s="39" t="s">
        <v>42</v>
      </c>
      <c r="D998" s="42">
        <f>_xll.qlCalendarAdvance(Calendar,$D997,B998,"f",FALSE)</f>
        <v>46443</v>
      </c>
      <c r="E998" s="153">
        <f>_xll.qlInterestRateIndexValueDate(IndexON,D998)</f>
        <v>46444</v>
      </c>
      <c r="F998" s="168">
        <f>IFERROR(_xll.qlIndexFixing(IndexON,D998,TRUE,_xll.ohTrigger(RecalcTrigger,TriggerON)),NA())</f>
        <v>2.7459330304289153E-2</v>
      </c>
      <c r="H998" s="42">
        <f>_xll.qlCalendarAdvance(Calendar,$H997,B998,"f",FALSE)</f>
        <v>46443</v>
      </c>
      <c r="I998" s="153">
        <f>_xll.qlInterestRateIndexValueDate(Index1M,$H998)</f>
        <v>46447</v>
      </c>
      <c r="J998" s="158">
        <f>IFERROR(_xll.qlIndexFixing(Index1M,$H998,TRUE,_xll.ohTrigger(RecalcTrigger,Trigger1M)),NA())</f>
        <v>2.727593073224913E-2</v>
      </c>
      <c r="K998" s="44">
        <f>IFERROR(_xll.qlIndexFixing(Index3M,H998,TRUE,_xll.ohTrigger(RecalcTrigger,Trigger3M)),NA())</f>
        <v>2.8377047071493574E-2</v>
      </c>
      <c r="L998" s="44">
        <f>IFERROR(_xll.qlIndexFixing(Index6M,$H998,TRUE,_xll.ohTrigger(RecalcTrigger,Trigger6M)),NA())</f>
        <v>2.9294370279292496E-2</v>
      </c>
      <c r="M998" s="158">
        <f>IFERROR(_xll.qlIndexFixing(ONIndex1M,I998,TRUE,_xll.ohTrigger(RecalcTrigger,Trigger1M)),NA())</f>
        <v>2.7214699277173793E-2</v>
      </c>
      <c r="N998" s="44">
        <f>IFERROR(_xll.qlIndexFixing(ONIndex3M,I998,TRUE,_xll.ohTrigger(RecalcTrigger,Trigger3M)),NA())</f>
        <v>2.8181094787669281E-2</v>
      </c>
      <c r="O998" s="159">
        <f>IFERROR(_xll.qlIndexFixing(ONIndex6M,I998,TRUE,_xll.ohTrigger(RecalcTrigger,Trigger6M)),NA())</f>
        <v>2.8917950729292485E-2</v>
      </c>
    </row>
    <row r="999" spans="2:15" x14ac:dyDescent="0.2">
      <c r="B999" s="39" t="s">
        <v>42</v>
      </c>
      <c r="D999" s="42">
        <f>_xll.qlCalendarAdvance(Calendar,$D998,B999,"f",FALSE)</f>
        <v>46450</v>
      </c>
      <c r="E999" s="153">
        <f>_xll.qlInterestRateIndexValueDate(IndexON,D999)</f>
        <v>46451</v>
      </c>
      <c r="F999" s="168">
        <f>IFERROR(_xll.qlIndexFixing(IndexON,D999,TRUE,_xll.ohTrigger(RecalcTrigger,TriggerON)),NA())</f>
        <v>2.7477111294276213E-2</v>
      </c>
      <c r="H999" s="42">
        <f>_xll.qlCalendarAdvance(Calendar,$H998,B999,"f",FALSE)</f>
        <v>46450</v>
      </c>
      <c r="I999" s="153">
        <f>_xll.qlInterestRateIndexValueDate(Index1M,$H999)</f>
        <v>46454</v>
      </c>
      <c r="J999" s="158">
        <f>IFERROR(_xll.qlIndexFixing(Index1M,$H999,TRUE,_xll.ohTrigger(RecalcTrigger,Trigger1M)),NA())</f>
        <v>2.7292127908244406E-2</v>
      </c>
      <c r="K999" s="44">
        <f>IFERROR(_xll.qlIndexFixing(Index3M,H999,TRUE,_xll.ohTrigger(RecalcTrigger,Trigger3M)),NA())</f>
        <v>2.8391990707580396E-2</v>
      </c>
      <c r="L999" s="44">
        <f>IFERROR(_xll.qlIndexFixing(Index6M,$H999,TRUE,_xll.ohTrigger(RecalcTrigger,Trigger6M)),NA())</f>
        <v>2.9306293282998573E-2</v>
      </c>
      <c r="M999" s="158">
        <f>IFERROR(_xll.qlIndexFixing(ONIndex1M,I999,TRUE,_xll.ohTrigger(RecalcTrigger,Trigger1M)),NA())</f>
        <v>2.7231130565743555E-2</v>
      </c>
      <c r="N999" s="44">
        <f>IFERROR(_xll.qlIndexFixing(ONIndex3M,I999,TRUE,_xll.ohTrigger(RecalcTrigger,Trigger3M)),NA())</f>
        <v>2.8196936835822584E-2</v>
      </c>
      <c r="O999" s="159">
        <f>IFERROR(_xll.qlIndexFixing(ONIndex6M,I999,TRUE,_xll.ohTrigger(RecalcTrigger,Trigger6M)),NA())</f>
        <v>2.893190594147832E-2</v>
      </c>
    </row>
    <row r="1000" spans="2:15" x14ac:dyDescent="0.2">
      <c r="B1000" s="39" t="s">
        <v>42</v>
      </c>
      <c r="D1000" s="42">
        <f>_xll.qlCalendarAdvance(Calendar,$D999,B1000,"f",FALSE)</f>
        <v>46457</v>
      </c>
      <c r="E1000" s="153">
        <f>_xll.qlInterestRateIndexValueDate(IndexON,D1000)</f>
        <v>46458</v>
      </c>
      <c r="F1000" s="168">
        <f>IFERROR(_xll.qlIndexFixing(IndexON,D1000,TRUE,_xll.ohTrigger(RecalcTrigger,TriggerON)),NA())</f>
        <v>2.7494681462369996E-2</v>
      </c>
      <c r="H1000" s="42">
        <f>_xll.qlCalendarAdvance(Calendar,$H999,B1000,"f",FALSE)</f>
        <v>46457</v>
      </c>
      <c r="I1000" s="153">
        <f>_xll.qlInterestRateIndexValueDate(Index1M,$H1000)</f>
        <v>46461</v>
      </c>
      <c r="J1000" s="158">
        <f>IFERROR(_xll.qlIndexFixing(Index1M,$H1000,TRUE,_xll.ohTrigger(RecalcTrigger,Trigger1M)),NA())</f>
        <v>2.7308178929270264E-2</v>
      </c>
      <c r="K1000" s="44">
        <f>IFERROR(_xll.qlIndexFixing(Index3M,H1000,TRUE,_xll.ohTrigger(RecalcTrigger,Trigger3M)),NA())</f>
        <v>2.8406771536266615E-2</v>
      </c>
      <c r="L1000" s="44">
        <f>IFERROR(_xll.qlIndexFixing(Index6M,$H1000,TRUE,_xll.ohTrigger(RecalcTrigger,Trigger6M)),NA())</f>
        <v>2.9318041156499528E-2</v>
      </c>
      <c r="M1000" s="158">
        <f>IFERROR(_xll.qlIndexFixing(ONIndex1M,I1000,TRUE,_xll.ohTrigger(RecalcTrigger,Trigger1M)),NA())</f>
        <v>2.7247416009616998E-2</v>
      </c>
      <c r="N1000" s="44">
        <f>IFERROR(_xll.qlIndexFixing(ONIndex3M,I1000,TRUE,_xll.ohTrigger(RecalcTrigger,Trigger3M)),NA())</f>
        <v>2.8212617181724298E-2</v>
      </c>
      <c r="O1000" s="159">
        <f>IFERROR(_xll.qlIndexFixing(ONIndex6M,I1000,TRUE,_xll.ohTrigger(RecalcTrigger,Trigger6M)),NA())</f>
        <v>2.8945688525192637E-2</v>
      </c>
    </row>
    <row r="1001" spans="2:15" x14ac:dyDescent="0.2">
      <c r="B1001" s="39" t="s">
        <v>42</v>
      </c>
      <c r="D1001" s="42">
        <f>_xll.qlCalendarAdvance(Calendar,$D1000,B1001,"f",FALSE)</f>
        <v>46464</v>
      </c>
      <c r="E1001" s="153">
        <f>_xll.qlInterestRateIndexValueDate(IndexON,D1001)</f>
        <v>46465</v>
      </c>
      <c r="F1001" s="168">
        <f>IFERROR(_xll.qlIndexFixing(IndexON,D1001,TRUE,_xll.ohTrigger(RecalcTrigger,TriggerON)),NA())</f>
        <v>2.7512040808543858E-2</v>
      </c>
      <c r="H1001" s="42">
        <f>_xll.qlCalendarAdvance(Calendar,$H1000,B1001,"f",FALSE)</f>
        <v>46464</v>
      </c>
      <c r="I1001" s="153">
        <f>_xll.qlInterestRateIndexValueDate(Index1M,$H1001)</f>
        <v>46468</v>
      </c>
      <c r="J1001" s="158">
        <f>IFERROR(_xll.qlIndexFixing(Index1M,$H1001,TRUE,_xll.ohTrigger(RecalcTrigger,Trigger1M)),NA())</f>
        <v>2.7324083794725895E-2</v>
      </c>
      <c r="K1001" s="44">
        <f>IFERROR(_xll.qlIndexFixing(Index3M,H1001,TRUE,_xll.ohTrigger(RecalcTrigger,Trigger3M)),NA())</f>
        <v>2.8421389555718914E-2</v>
      </c>
      <c r="L1001" s="44">
        <f>IFERROR(_xll.qlIndexFixing(Index6M,$H1001,TRUE,_xll.ohTrigger(RecalcTrigger,Trigger6M)),NA())</f>
        <v>2.9329613896685678E-2</v>
      </c>
      <c r="M1001" s="158">
        <f>IFERROR(_xll.qlIndexFixing(ONIndex1M,I1001,TRUE,_xll.ohTrigger(RecalcTrigger,Trigger1M)),NA())</f>
        <v>2.7263555608474377E-2</v>
      </c>
      <c r="N1001" s="44">
        <f>IFERROR(_xll.qlIndexFixing(ONIndex3M,I1001,TRUE,_xll.ohTrigger(RecalcTrigger,Trigger3M)),NA())</f>
        <v>2.8228135825374423E-2</v>
      </c>
      <c r="O1001" s="159">
        <f>IFERROR(_xll.qlIndexFixing(ONIndex6M,I1001,TRUE,_xll.ohTrigger(RecalcTrigger,Trigger6M)),NA())</f>
        <v>2.89592984803555E-2</v>
      </c>
    </row>
    <row r="1002" spans="2:15" x14ac:dyDescent="0.2">
      <c r="B1002" s="39" t="s">
        <v>42</v>
      </c>
      <c r="D1002" s="42">
        <f>_xll.qlCalendarAdvance(Calendar,$D1001,B1002,"f",FALSE)</f>
        <v>46471</v>
      </c>
      <c r="E1002" s="153">
        <f>_xll.qlInterestRateIndexValueDate(IndexON,D1002)</f>
        <v>46476</v>
      </c>
      <c r="F1002" s="168">
        <f>IFERROR(_xll.qlIndexFixing(IndexON,D1002,TRUE,_xll.ohTrigger(RecalcTrigger,TriggerON)),NA())</f>
        <v>2.7534369594590657E-2</v>
      </c>
      <c r="H1002" s="42">
        <f>_xll.qlCalendarAdvance(Calendar,$H1001,B1002,"f",FALSE)</f>
        <v>46471</v>
      </c>
      <c r="I1002" s="153">
        <f>_xll.qlInterestRateIndexValueDate(Index1M,$H1002)</f>
        <v>46477</v>
      </c>
      <c r="J1002" s="158">
        <f>IFERROR(_xll.qlIndexFixing(Index1M,$H1002,TRUE,_xll.ohTrigger(RecalcTrigger,Trigger1M)),NA())</f>
        <v>2.7342170373454877E-2</v>
      </c>
      <c r="K1002" s="44">
        <f>IFERROR(_xll.qlIndexFixing(Index3M,H1002,TRUE,_xll.ohTrigger(RecalcTrigger,Trigger3M)),NA())</f>
        <v>2.8437825914484873E-2</v>
      </c>
      <c r="L1002" s="44">
        <f>IFERROR(_xll.qlIndexFixing(Index6M,$H1002,TRUE,_xll.ohTrigger(RecalcTrigger,Trigger6M)),NA())</f>
        <v>2.934229581219816E-2</v>
      </c>
      <c r="M1002" s="158">
        <f>IFERROR(_xll.qlIndexFixing(ONIndex1M,I1002,TRUE,_xll.ohTrigger(RecalcTrigger,Trigger1M)),NA())</f>
        <v>2.7288426423774936E-2</v>
      </c>
      <c r="N1002" s="44">
        <f>IFERROR(_xll.qlIndexFixing(ONIndex3M,I1002,TRUE,_xll.ohTrigger(RecalcTrigger,Trigger3M)),NA())</f>
        <v>2.8252240614232704E-2</v>
      </c>
      <c r="O1002" s="159">
        <f>IFERROR(_xll.qlIndexFixing(ONIndex6M,I1002,TRUE,_xll.ohTrigger(RecalcTrigger,Trigger6M)),NA())</f>
        <v>2.8980773342910382E-2</v>
      </c>
    </row>
    <row r="1003" spans="2:15" x14ac:dyDescent="0.2">
      <c r="B1003" s="39" t="s">
        <v>42</v>
      </c>
      <c r="D1003" s="42">
        <f>_xll.qlCalendarAdvance(Calendar,$D1002,B1003,"f",FALSE)</f>
        <v>46478</v>
      </c>
      <c r="E1003" s="153">
        <f>_xll.qlInterestRateIndexValueDate(IndexON,D1003)</f>
        <v>46479</v>
      </c>
      <c r="F1003" s="168">
        <f>IFERROR(_xll.qlIndexFixing(IndexON,D1003,TRUE,_xll.ohTrigger(RecalcTrigger,TriggerON)),NA())</f>
        <v>2.7546127034598911E-2</v>
      </c>
      <c r="H1003" s="42">
        <f>_xll.qlCalendarAdvance(Calendar,$H1002,B1003,"f",FALSE)</f>
        <v>46478</v>
      </c>
      <c r="I1003" s="153">
        <f>_xll.qlInterestRateIndexValueDate(Index1M,$H1003)</f>
        <v>46482</v>
      </c>
      <c r="J1003" s="158">
        <f>IFERROR(_xll.qlIndexFixing(Index1M,$H1003,TRUE,_xll.ohTrigger(RecalcTrigger,Trigger1M)),NA())</f>
        <v>2.7353313894107778E-2</v>
      </c>
      <c r="K1003" s="44">
        <f>IFERROR(_xll.qlIndexFixing(Index3M,H1003,TRUE,_xll.ohTrigger(RecalcTrigger,Trigger3M)),NA())</f>
        <v>2.8448025658718266E-2</v>
      </c>
      <c r="L1003" s="44">
        <f>IFERROR(_xll.qlIndexFixing(Index6M,$H1003,TRUE,_xll.ohTrigger(RecalcTrigger,Trigger6M)),NA())</f>
        <v>2.9350302274835517E-2</v>
      </c>
      <c r="M1003" s="158">
        <f>IFERROR(_xll.qlIndexFixing(ONIndex1M,I1003,TRUE,_xll.ohTrigger(RecalcTrigger,Trigger1M)),NA())</f>
        <v>2.7295397271700494E-2</v>
      </c>
      <c r="N1003" s="44">
        <f>IFERROR(_xll.qlIndexFixing(ONIndex3M,I1003,TRUE,_xll.ohTrigger(RecalcTrigger,Trigger3M)),NA())</f>
        <v>2.8258688005760035E-2</v>
      </c>
      <c r="O1003" s="159">
        <f>IFERROR(_xll.qlIndexFixing(ONIndex6M,I1003,TRUE,_xll.ohTrigger(RecalcTrigger,Trigger6M)),NA())</f>
        <v>2.8986000504946929E-2</v>
      </c>
    </row>
    <row r="1004" spans="2:15" x14ac:dyDescent="0.2">
      <c r="B1004" s="39" t="s">
        <v>42</v>
      </c>
      <c r="D1004" s="42">
        <f>_xll.qlCalendarAdvance(Calendar,$D1003,B1004,"f",FALSE)</f>
        <v>46485</v>
      </c>
      <c r="E1004" s="153">
        <f>_xll.qlInterestRateIndexValueDate(IndexON,D1004)</f>
        <v>46486</v>
      </c>
      <c r="F1004" s="168">
        <f>IFERROR(_xll.qlIndexFixing(IndexON,D1004,TRUE,_xll.ohTrigger(RecalcTrigger,TriggerON)),NA())</f>
        <v>2.7562853914293584E-2</v>
      </c>
      <c r="H1004" s="42">
        <f>_xll.qlCalendarAdvance(Calendar,$H1003,B1004,"f",FALSE)</f>
        <v>46485</v>
      </c>
      <c r="I1004" s="153">
        <f>_xll.qlInterestRateIndexValueDate(Index1M,$H1004)</f>
        <v>46489</v>
      </c>
      <c r="J1004" s="158">
        <f>IFERROR(_xll.qlIndexFixing(Index1M,$H1004,TRUE,_xll.ohTrigger(RecalcTrigger,Trigger1M)),NA())</f>
        <v>2.736878955421318E-2</v>
      </c>
      <c r="K1004" s="44">
        <f>IFERROR(_xll.qlIndexFixing(Index3M,H1004,TRUE,_xll.ohTrigger(RecalcTrigger,Trigger3M)),NA())</f>
        <v>2.846216575574121E-2</v>
      </c>
      <c r="L1004" s="44">
        <f>IFERROR(_xll.qlIndexFixing(Index6M,$H1004,TRUE,_xll.ohTrigger(RecalcTrigger,Trigger6M)),NA())</f>
        <v>2.9361361212294421E-2</v>
      </c>
      <c r="M1004" s="158">
        <f>IFERROR(_xll.qlIndexFixing(ONIndex1M,I1004,TRUE,_xll.ohTrigger(RecalcTrigger,Trigger1M)),NA())</f>
        <v>2.7311099335829425E-2</v>
      </c>
      <c r="N1004" s="44">
        <f>IFERROR(_xll.qlIndexFixing(ONIndex3M,I1004,TRUE,_xll.ohTrigger(RecalcTrigger,Trigger3M)),NA())</f>
        <v>2.8273721542495522E-2</v>
      </c>
      <c r="O1004" s="159">
        <f>IFERROR(_xll.qlIndexFixing(ONIndex6M,I1004,TRUE,_xll.ohTrigger(RecalcTrigger,Trigger6M)),NA())</f>
        <v>2.8999092574375496E-2</v>
      </c>
    </row>
    <row r="1005" spans="2:15" x14ac:dyDescent="0.2">
      <c r="B1005" s="39" t="s">
        <v>42</v>
      </c>
      <c r="D1005" s="42">
        <f>_xll.qlCalendarAdvance(Calendar,$D1004,B1005,"f",FALSE)</f>
        <v>46492</v>
      </c>
      <c r="E1005" s="153">
        <f>_xll.qlInterestRateIndexValueDate(IndexON,D1005)</f>
        <v>46493</v>
      </c>
      <c r="F1005" s="168">
        <f>IFERROR(_xll.qlIndexFixing(IndexON,D1005,TRUE,_xll.ohTrigger(RecalcTrigger,TriggerON)),NA())</f>
        <v>2.75793699716953E-2</v>
      </c>
      <c r="H1005" s="42">
        <f>_xll.qlCalendarAdvance(Calendar,$H1004,B1005,"f",FALSE)</f>
        <v>46492</v>
      </c>
      <c r="I1005" s="153">
        <f>_xll.qlInterestRateIndexValueDate(Index1M,$H1005)</f>
        <v>46496</v>
      </c>
      <c r="J1005" s="158">
        <f>IFERROR(_xll.qlIndexFixing(Index1M,$H1005,TRUE,_xll.ohTrigger(RecalcTrigger,Trigger1M)),NA())</f>
        <v>2.7384119066864443E-2</v>
      </c>
      <c r="K1005" s="44">
        <f>IFERROR(_xll.qlIndexFixing(Index3M,H1005,TRUE,_xll.ohTrigger(RecalcTrigger,Trigger3M)),NA())</f>
        <v>2.8476143048809223E-2</v>
      </c>
      <c r="L1005" s="44">
        <f>IFERROR(_xll.qlIndexFixing(Index6M,$H1005,TRUE,_xll.ohTrigger(RecalcTrigger,Trigger6M)),NA())</f>
        <v>2.9372245018517904E-2</v>
      </c>
      <c r="M1005" s="158">
        <f>IFERROR(_xll.qlIndexFixing(ONIndex1M,I1005,TRUE,_xll.ohTrigger(RecalcTrigger,Trigger1M)),NA())</f>
        <v>2.7326655555022228E-2</v>
      </c>
      <c r="N1005" s="44">
        <f>IFERROR(_xll.qlIndexFixing(ONIndex3M,I1005,TRUE,_xll.ohTrigger(RecalcTrigger,Trigger3M)),NA())</f>
        <v>2.8288593376899485E-2</v>
      </c>
      <c r="O1005" s="159">
        <f>IFERROR(_xll.qlIndexFixing(ONIndex6M,I1005,TRUE,_xll.ohTrigger(RecalcTrigger,Trigger6M)),NA())</f>
        <v>2.9012012015172672E-2</v>
      </c>
    </row>
    <row r="1006" spans="2:15" x14ac:dyDescent="0.2">
      <c r="B1006" s="39" t="s">
        <v>42</v>
      </c>
      <c r="D1006" s="42">
        <f>_xll.qlCalendarAdvance(Calendar,$D1005,B1006,"f",FALSE)</f>
        <v>46499</v>
      </c>
      <c r="E1006" s="153">
        <f>_xll.qlInterestRateIndexValueDate(IndexON,D1006)</f>
        <v>46500</v>
      </c>
      <c r="F1006" s="168">
        <f>IFERROR(_xll.qlIndexFixing(IndexON,D1006,TRUE,_xll.ohTrigger(RecalcTrigger,TriggerON)),NA())</f>
        <v>2.7595675206697479E-2</v>
      </c>
      <c r="H1006" s="42">
        <f>_xll.qlCalendarAdvance(Calendar,$H1005,B1006,"f",FALSE)</f>
        <v>46499</v>
      </c>
      <c r="I1006" s="153">
        <f>_xll.qlInterestRateIndexValueDate(Index1M,$H1006)</f>
        <v>46503</v>
      </c>
      <c r="J1006" s="158">
        <f>IFERROR(_xll.qlIndexFixing(Index1M,$H1006,TRUE,_xll.ohTrigger(RecalcTrigger,Trigger1M)),NA())</f>
        <v>2.739930243150468E-2</v>
      </c>
      <c r="K1006" s="44">
        <f>IFERROR(_xll.qlIndexFixing(Index3M,H1006,TRUE,_xll.ohTrigger(RecalcTrigger,Trigger3M)),NA())</f>
        <v>2.848995753620763E-2</v>
      </c>
      <c r="L1006" s="44">
        <f>IFERROR(_xll.qlIndexFixing(Index6M,$H1006,TRUE,_xll.ohTrigger(RecalcTrigger,Trigger6M)),NA())</f>
        <v>2.9382953690640944E-2</v>
      </c>
      <c r="M1006" s="158">
        <f>IFERROR(_xll.qlIndexFixing(ONIndex1M,I1006,TRUE,_xll.ohTrigger(RecalcTrigger,Trigger1M)),NA())</f>
        <v>2.7342065929278903E-2</v>
      </c>
      <c r="N1006" s="44">
        <f>IFERROR(_xll.qlIndexFixing(ONIndex3M,I1006,TRUE,_xll.ohTrigger(RecalcTrigger,Trigger3M)),NA())</f>
        <v>2.8303303508891986E-2</v>
      </c>
      <c r="O1006" s="159">
        <f>IFERROR(_xll.qlIndexFixing(ONIndex6M,I1006,TRUE,_xll.ohTrigger(RecalcTrigger,Trigger6M)),NA())</f>
        <v>2.9024758827338459E-2</v>
      </c>
    </row>
    <row r="1007" spans="2:15" x14ac:dyDescent="0.2">
      <c r="B1007" s="39" t="s">
        <v>42</v>
      </c>
      <c r="D1007" s="42">
        <f>_xll.qlCalendarAdvance(Calendar,$D1006,B1007,"f",FALSE)</f>
        <v>46506</v>
      </c>
      <c r="E1007" s="153">
        <f>_xll.qlInterestRateIndexValueDate(IndexON,D1007)</f>
        <v>46507</v>
      </c>
      <c r="F1007" s="168">
        <f>IFERROR(_xll.qlIndexFixing(IndexON,D1007,TRUE,_xll.ohTrigger(RecalcTrigger,TriggerON)),NA())</f>
        <v>2.7611769619193538E-2</v>
      </c>
      <c r="H1007" s="42">
        <f>_xll.qlCalendarAdvance(Calendar,$H1006,B1007,"f",FALSE)</f>
        <v>46506</v>
      </c>
      <c r="I1007" s="153">
        <f>_xll.qlInterestRateIndexValueDate(Index1M,$H1007)</f>
        <v>46510</v>
      </c>
      <c r="J1007" s="158">
        <f>IFERROR(_xll.qlIndexFixing(Index1M,$H1007,TRUE,_xll.ohTrigger(RecalcTrigger,Trigger1M)),NA())</f>
        <v>2.7416443687275343E-2</v>
      </c>
      <c r="K1007" s="44">
        <f>IFERROR(_xll.qlIndexFixing(Index3M,H1007,TRUE,_xll.ohTrigger(RecalcTrigger,Trigger3M)),NA())</f>
        <v>2.8505678578488208E-2</v>
      </c>
      <c r="L1007" s="44">
        <f>IFERROR(_xll.qlIndexFixing(Index6M,$H1007,TRUE,_xll.ohTrigger(RecalcTrigger,Trigger6M)),NA())</f>
        <v>2.9395372369932313E-2</v>
      </c>
      <c r="M1007" s="158">
        <f>IFERROR(_xll.qlIndexFixing(ONIndex1M,I1007,TRUE,_xll.ohTrigger(RecalcTrigger,Trigger1M)),NA())</f>
        <v>2.7359454388751203E-2</v>
      </c>
      <c r="N1007" s="44">
        <f>IFERROR(_xll.qlIndexFixing(ONIndex3M,I1007,TRUE,_xll.ohTrigger(RecalcTrigger,Trigger3M)),NA())</f>
        <v>2.8319998344246144E-2</v>
      </c>
      <c r="O1007" s="159">
        <f>IFERROR(_xll.qlIndexFixing(ONIndex6M,I1007,TRUE,_xll.ohTrigger(RecalcTrigger,Trigger6M)),NA())</f>
        <v>2.9039395257486333E-2</v>
      </c>
    </row>
    <row r="1008" spans="2:15" x14ac:dyDescent="0.2">
      <c r="B1008" s="39" t="s">
        <v>42</v>
      </c>
      <c r="D1008" s="42">
        <f>_xll.qlCalendarAdvance(Calendar,$D1007,B1008,"f",FALSE)</f>
        <v>46514</v>
      </c>
      <c r="E1008" s="153">
        <f>_xll.qlInterestRateIndexValueDate(IndexON,D1008)</f>
        <v>46517</v>
      </c>
      <c r="F1008" s="168">
        <f>IFERROR(_xll.qlIndexFixing(IndexON,D1008,TRUE,_xll.ohTrigger(RecalcTrigger,TriggerON)),NA())</f>
        <v>2.7630033427445966E-2</v>
      </c>
      <c r="H1008" s="42">
        <f>_xll.qlCalendarAdvance(Calendar,$H1007,B1008,"f",FALSE)</f>
        <v>46514</v>
      </c>
      <c r="I1008" s="153">
        <f>_xll.qlInterestRateIndexValueDate(Index1M,$H1008)</f>
        <v>46518</v>
      </c>
      <c r="J1008" s="158">
        <f>IFERROR(_xll.qlIndexFixing(Index1M,$H1008,TRUE,_xll.ohTrigger(RecalcTrigger,Trigger1M)),NA())</f>
        <v>2.7433439481533751E-2</v>
      </c>
      <c r="K1008" s="44">
        <f>IFERROR(_xll.qlIndexFixing(Index3M,H1008,TRUE,_xll.ohTrigger(RecalcTrigger,Trigger3M)),NA())</f>
        <v>2.8521069064232307E-2</v>
      </c>
      <c r="L1008" s="44">
        <f>IFERROR(_xll.qlIndexFixing(Index6M,$H1008,TRUE,_xll.ohTrigger(RecalcTrigger,Trigger6M)),NA())</f>
        <v>2.9407182898732915E-2</v>
      </c>
      <c r="M1008" s="158">
        <f>IFERROR(_xll.qlIndexFixing(ONIndex1M,I1008,TRUE,_xll.ohTrigger(RecalcTrigger,Trigger1M)),NA())</f>
        <v>2.737459704915679E-2</v>
      </c>
      <c r="N1008" s="44">
        <f>IFERROR(_xll.qlIndexFixing(ONIndex3M,I1008,TRUE,_xll.ohTrigger(RecalcTrigger,Trigger3M)),NA())</f>
        <v>2.8334280712334348E-2</v>
      </c>
      <c r="O1008" s="159">
        <f>IFERROR(_xll.qlIndexFixing(ONIndex6M,I1008,TRUE,_xll.ohTrigger(RecalcTrigger,Trigger6M)),NA())</f>
        <v>2.9051492124194667E-2</v>
      </c>
    </row>
    <row r="1009" spans="2:15" x14ac:dyDescent="0.2">
      <c r="B1009" s="39" t="s">
        <v>42</v>
      </c>
      <c r="D1009" s="42">
        <f>_xll.qlCalendarAdvance(Calendar,$D1008,B1009,"f",FALSE)</f>
        <v>46521</v>
      </c>
      <c r="E1009" s="153">
        <f>_xll.qlInterestRateIndexValueDate(IndexON,D1009)</f>
        <v>46525</v>
      </c>
      <c r="F1009" s="168">
        <f>IFERROR(_xll.qlIndexFixing(IndexON,D1009,TRUE,_xll.ohTrigger(RecalcTrigger,TriggerON)),NA())</f>
        <v>2.7647856374484192E-2</v>
      </c>
      <c r="H1009" s="42">
        <f>_xll.qlCalendarAdvance(Calendar,$H1008,B1009,"f",FALSE)</f>
        <v>46521</v>
      </c>
      <c r="I1009" s="153">
        <f>_xll.qlInterestRateIndexValueDate(Index1M,$H1009)</f>
        <v>46526</v>
      </c>
      <c r="J1009" s="158">
        <f>IFERROR(_xll.qlIndexFixing(Index1M,$H1009,TRUE,_xll.ohTrigger(RecalcTrigger,Trigger1M)),NA())</f>
        <v>2.7454407524599815E-2</v>
      </c>
      <c r="K1009" s="44">
        <f>IFERROR(_xll.qlIndexFixing(Index3M,H1009,TRUE,_xll.ohTrigger(RecalcTrigger,Trigger3M)),NA())</f>
        <v>2.8536246882679587E-2</v>
      </c>
      <c r="L1009" s="44">
        <f>IFERROR(_xll.qlIndexFixing(Index6M,$H1009,TRUE,_xll.ohTrigger(RecalcTrigger,Trigger6M)),NA())</f>
        <v>2.9418764651168706E-2</v>
      </c>
      <c r="M1009" s="158">
        <f>IFERROR(_xll.qlIndexFixing(ONIndex1M,I1009,TRUE,_xll.ohTrigger(RecalcTrigger,Trigger1M)),NA())</f>
        <v>2.7395877827176562E-2</v>
      </c>
      <c r="N1009" s="44">
        <f>IFERROR(_xll.qlIndexFixing(ONIndex3M,I1009,TRUE,_xll.ohTrigger(RecalcTrigger,Trigger3M)),NA())</f>
        <v>2.8354742545468881E-2</v>
      </c>
      <c r="O1009" s="159">
        <f>IFERROR(_xll.qlIndexFixing(ONIndex6M,I1009,TRUE,_xll.ohTrigger(RecalcTrigger,Trigger6M)),NA())</f>
        <v>2.9069497445775028E-2</v>
      </c>
    </row>
    <row r="1010" spans="2:15" x14ac:dyDescent="0.2">
      <c r="B1010" s="39" t="s">
        <v>42</v>
      </c>
      <c r="D1010" s="42">
        <f>_xll.qlCalendarAdvance(Calendar,$D1009,B1010,"f",FALSE)</f>
        <v>46528</v>
      </c>
      <c r="E1010" s="153">
        <f>_xll.qlInterestRateIndexValueDate(IndexON,D1010)</f>
        <v>46531</v>
      </c>
      <c r="F1010" s="168">
        <f>IFERROR(_xll.qlIndexFixing(IndexON,D1010,TRUE,_xll.ohTrigger(RecalcTrigger,TriggerON)),NA())</f>
        <v>2.7661042906190758E-2</v>
      </c>
      <c r="H1010" s="42">
        <f>_xll.qlCalendarAdvance(Calendar,$H1009,B1010,"f",FALSE)</f>
        <v>46528</v>
      </c>
      <c r="I1010" s="153">
        <f>_xll.qlInterestRateIndexValueDate(Index1M,$H1010)</f>
        <v>46532</v>
      </c>
      <c r="J1010" s="158">
        <f>IFERROR(_xll.qlIndexFixing(Index1M,$H1010,TRUE,_xll.ohTrigger(RecalcTrigger,Trigger1M)),NA())</f>
        <v>2.7468942312953454E-2</v>
      </c>
      <c r="K1010" s="44">
        <f>IFERROR(_xll.qlIndexFixing(Index3M,H1010,TRUE,_xll.ohTrigger(RecalcTrigger,Trigger3M)),NA())</f>
        <v>2.8547490682121531E-2</v>
      </c>
      <c r="L1010" s="44">
        <f>IFERROR(_xll.qlIndexFixing(Index6M,$H1010,TRUE,_xll.ohTrigger(RecalcTrigger,Trigger6M)),NA())</f>
        <v>2.9427300828594488E-2</v>
      </c>
      <c r="M1010" s="158">
        <f>IFERROR(_xll.qlIndexFixing(ONIndex1M,I1010,TRUE,_xll.ohTrigger(RecalcTrigger,Trigger1M)),NA())</f>
        <v>2.7404355212530263E-2</v>
      </c>
      <c r="N1010" s="44">
        <f>IFERROR(_xll.qlIndexFixing(ONIndex3M,I1010,TRUE,_xll.ohTrigger(RecalcTrigger,Trigger3M)),NA())</f>
        <v>2.8362522858875749E-2</v>
      </c>
      <c r="O1010" s="159">
        <f>IFERROR(_xll.qlIndexFixing(ONIndex6M,I1010,TRUE,_xll.ohTrigger(RecalcTrigger,Trigger6M)),NA())</f>
        <v>2.9075728025240721E-2</v>
      </c>
    </row>
    <row r="1011" spans="2:15" x14ac:dyDescent="0.2">
      <c r="B1011" s="39" t="s">
        <v>42</v>
      </c>
      <c r="D1011" s="42">
        <f>_xll.qlCalendarAdvance(Calendar,$D1010,B1011,"f",FALSE)</f>
        <v>46535</v>
      </c>
      <c r="E1011" s="153">
        <f>_xll.qlInterestRateIndexValueDate(IndexON,D1011)</f>
        <v>46538</v>
      </c>
      <c r="F1011" s="168">
        <f>IFERROR(_xll.qlIndexFixing(IndexON,D1011,TRUE,_xll.ohTrigger(RecalcTrigger,TriggerON)),NA())</f>
        <v>2.7676231457967049E-2</v>
      </c>
      <c r="H1011" s="42">
        <f>_xll.qlCalendarAdvance(Calendar,$H1010,B1011,"f",FALSE)</f>
        <v>46535</v>
      </c>
      <c r="I1011" s="153">
        <f>_xll.qlInterestRateIndexValueDate(Index1M,$H1011)</f>
        <v>46539</v>
      </c>
      <c r="J1011" s="158">
        <f>IFERROR(_xll.qlIndexFixing(Index1M,$H1011,TRUE,_xll.ohTrigger(RecalcTrigger,Trigger1M)),NA())</f>
        <v>2.7475079744105457E-2</v>
      </c>
      <c r="K1011" s="44">
        <f>IFERROR(_xll.qlIndexFixing(Index3M,H1011,TRUE,_xll.ohTrigger(RecalcTrigger,Trigger3M)),NA())</f>
        <v>2.8560457251866407E-2</v>
      </c>
      <c r="L1011" s="44">
        <f>IFERROR(_xll.qlIndexFixing(Index6M,$H1011,TRUE,_xll.ohTrigger(RecalcTrigger,Trigger6M)),NA())</f>
        <v>2.9435260353399009E-2</v>
      </c>
      <c r="M1011" s="158">
        <f>IFERROR(_xll.qlIndexFixing(ONIndex1M,I1011,TRUE,_xll.ohTrigger(RecalcTrigger,Trigger1M)),NA())</f>
        <v>2.7419015526612966E-2</v>
      </c>
      <c r="N1011" s="44">
        <f>IFERROR(_xll.qlIndexFixing(ONIndex3M,I1011,TRUE,_xll.ohTrigger(RecalcTrigger,Trigger3M)),NA())</f>
        <v>2.8376401378409355E-2</v>
      </c>
      <c r="O1011" s="159">
        <f>IFERROR(_xll.qlIndexFixing(ONIndex6M,I1011,TRUE,_xll.ohTrigger(RecalcTrigger,Trigger6M)),NA())</f>
        <v>2.908758703269676E-2</v>
      </c>
    </row>
    <row r="1012" spans="2:15" x14ac:dyDescent="0.2">
      <c r="B1012" s="39" t="s">
        <v>42</v>
      </c>
      <c r="D1012" s="42">
        <f>_xll.qlCalendarAdvance(Calendar,$D1011,B1012,"f",FALSE)</f>
        <v>46542</v>
      </c>
      <c r="E1012" s="153">
        <f>_xll.qlInterestRateIndexValueDate(IndexON,D1012)</f>
        <v>46545</v>
      </c>
      <c r="F1012" s="168">
        <f>IFERROR(_xll.qlIndexFixing(IndexON,D1012,TRUE,_xll.ohTrigger(RecalcTrigger,TriggerON)),NA())</f>
        <v>2.7691209217959312E-2</v>
      </c>
      <c r="H1012" s="42">
        <f>_xll.qlCalendarAdvance(Calendar,$H1011,B1012,"f",FALSE)</f>
        <v>46542</v>
      </c>
      <c r="I1012" s="153">
        <f>_xll.qlInterestRateIndexValueDate(Index1M,$H1012)</f>
        <v>46546</v>
      </c>
      <c r="J1012" s="158">
        <f>IFERROR(_xll.qlIndexFixing(Index1M,$H1012,TRUE,_xll.ohTrigger(RecalcTrigger,Trigger1M)),NA())</f>
        <v>2.7489365330440663E-2</v>
      </c>
      <c r="K1012" s="44">
        <f>IFERROR(_xll.qlIndexFixing(Index3M,H1012,TRUE,_xll.ohTrigger(RecalcTrigger,Trigger3M)),NA())</f>
        <v>2.8573260993328253E-2</v>
      </c>
      <c r="L1012" s="44">
        <f>IFERROR(_xll.qlIndexFixing(Index6M,$H1012,TRUE,_xll.ohTrigger(RecalcTrigger,Trigger6M)),NA())</f>
        <v>2.9444894385507916E-2</v>
      </c>
      <c r="M1012" s="158">
        <f>IFERROR(_xll.qlIndexFixing(ONIndex1M,I1012,TRUE,_xll.ohTrigger(RecalcTrigger,Trigger1M)),NA())</f>
        <v>2.7433529995679606E-2</v>
      </c>
      <c r="N1012" s="44">
        <f>IFERROR(_xll.qlIndexFixing(ONIndex3M,I1012,TRUE,_xll.ohTrigger(RecalcTrigger,Trigger3M)),NA())</f>
        <v>2.83901181955315E-2</v>
      </c>
      <c r="O1012" s="159">
        <f>IFERROR(_xll.qlIndexFixing(ONIndex6M,I1012,TRUE,_xll.ohTrigger(RecalcTrigger,Trigger6M)),NA())</f>
        <v>2.9099273411441473E-2</v>
      </c>
    </row>
    <row r="1013" spans="2:15" x14ac:dyDescent="0.2">
      <c r="B1013" s="39" t="s">
        <v>42</v>
      </c>
      <c r="D1013" s="42">
        <f>_xll.qlCalendarAdvance(Calendar,$D1012,B1013,"f",FALSE)</f>
        <v>46549</v>
      </c>
      <c r="E1013" s="153">
        <f>_xll.qlInterestRateIndexValueDate(IndexON,D1013)</f>
        <v>46552</v>
      </c>
      <c r="F1013" s="168">
        <f>IFERROR(_xll.qlIndexFixing(IndexON,D1013,TRUE,_xll.ohTrigger(RecalcTrigger,TriggerON)),NA())</f>
        <v>2.7705976186167547E-2</v>
      </c>
      <c r="H1013" s="42">
        <f>_xll.qlCalendarAdvance(Calendar,$H1012,B1013,"f",FALSE)</f>
        <v>46549</v>
      </c>
      <c r="I1013" s="153">
        <f>_xll.qlInterestRateIndexValueDate(Index1M,$H1013)</f>
        <v>46553</v>
      </c>
      <c r="J1013" s="158">
        <f>IFERROR(_xll.qlIndexFixing(Index1M,$H1013,TRUE,_xll.ohTrigger(RecalcTrigger,Trigger1M)),NA())</f>
        <v>2.7503504764925246E-2</v>
      </c>
      <c r="K1013" s="44">
        <f>IFERROR(_xll.qlIndexFixing(Index3M,H1013,TRUE,_xll.ohTrigger(RecalcTrigger,Trigger3M)),NA())</f>
        <v>2.8585901904922252E-2</v>
      </c>
      <c r="L1013" s="44">
        <f>IFERROR(_xll.qlIndexFixing(Index6M,$H1013,TRUE,_xll.ohTrigger(RecalcTrigger,Trigger6M)),NA())</f>
        <v>2.9454360727531177E-2</v>
      </c>
      <c r="M1013" s="158">
        <f>IFERROR(_xll.qlIndexFixing(ONIndex1M,I1013,TRUE,_xll.ohTrigger(RecalcTrigger,Trigger1M)),NA())</f>
        <v>2.744789861957031E-2</v>
      </c>
      <c r="N1013" s="44">
        <f>IFERROR(_xll.qlIndexFixing(ONIndex3M,I1013,TRUE,_xll.ohTrigger(RecalcTrigger,Trigger3M)),NA())</f>
        <v>2.8403673310162247E-2</v>
      </c>
      <c r="O1013" s="159">
        <f>IFERROR(_xll.qlIndexFixing(ONIndex6M,I1013,TRUE,_xll.ohTrigger(RecalcTrigger,Trigger6M)),NA())</f>
        <v>2.911078716147486E-2</v>
      </c>
    </row>
    <row r="1014" spans="2:15" x14ac:dyDescent="0.2">
      <c r="B1014" s="39" t="s">
        <v>42</v>
      </c>
      <c r="D1014" s="42">
        <f>_xll.qlCalendarAdvance(Calendar,$D1013,B1014,"f",FALSE)</f>
        <v>46556</v>
      </c>
      <c r="E1014" s="153">
        <f>_xll.qlInterestRateIndexValueDate(IndexON,D1014)</f>
        <v>46559</v>
      </c>
      <c r="F1014" s="168">
        <f>IFERROR(_xll.qlIndexFixing(IndexON,D1014,TRUE,_xll.ohTrigger(RecalcTrigger,TriggerON)),NA())</f>
        <v>2.7720532362511818E-2</v>
      </c>
      <c r="H1014" s="42">
        <f>_xll.qlCalendarAdvance(Calendar,$H1013,B1014,"f",FALSE)</f>
        <v>46556</v>
      </c>
      <c r="I1014" s="153">
        <f>_xll.qlInterestRateIndexValueDate(Index1M,$H1014)</f>
        <v>46560</v>
      </c>
      <c r="J1014" s="158">
        <f>IFERROR(_xll.qlIndexFixing(Index1M,$H1014,TRUE,_xll.ohTrigger(RecalcTrigger,Trigger1M)),NA())</f>
        <v>2.7517498047044953E-2</v>
      </c>
      <c r="K1014" s="44">
        <f>IFERROR(_xll.qlIndexFixing(Index3M,H1014,TRUE,_xll.ohTrigger(RecalcTrigger,Trigger3M)),NA())</f>
        <v>2.8598379985078349E-2</v>
      </c>
      <c r="L1014" s="44">
        <f>IFERROR(_xll.qlIndexFixing(Index6M,$H1014,TRUE,_xll.ohTrigger(RecalcTrigger,Trigger6M)),NA())</f>
        <v>2.9463666840242216E-2</v>
      </c>
      <c r="M1014" s="158">
        <f>IFERROR(_xll.qlIndexFixing(ONIndex1M,I1014,TRUE,_xll.ohTrigger(RecalcTrigger,Trigger1M)),NA())</f>
        <v>2.7468291521357546E-2</v>
      </c>
      <c r="N1014" s="44">
        <f>IFERROR(_xll.qlIndexFixing(ONIndex3M,I1014,TRUE,_xll.ohTrigger(RecalcTrigger,Trigger3M)),NA())</f>
        <v>2.8423279197096196E-2</v>
      </c>
      <c r="O1014" s="159">
        <f>IFERROR(_xll.qlIndexFixing(ONIndex6M,I1014,TRUE,_xll.ohTrigger(RecalcTrigger,Trigger6M)),NA())</f>
        <v>2.9128068379131733E-2</v>
      </c>
    </row>
    <row r="1015" spans="2:15" x14ac:dyDescent="0.2">
      <c r="B1015" s="39" t="s">
        <v>42</v>
      </c>
      <c r="D1015" s="42">
        <f>_xll.qlCalendarAdvance(Calendar,$D1014,B1015,"f",FALSE)</f>
        <v>46566</v>
      </c>
      <c r="E1015" s="153">
        <f>_xll.qlInterestRateIndexValueDate(IndexON,D1015)</f>
        <v>46567</v>
      </c>
      <c r="F1015" s="168">
        <f>IFERROR(_xll.qlIndexFixing(IndexON,D1015,TRUE,_xll.ohTrigger(RecalcTrigger,TriggerON)),NA())</f>
        <v>2.7736909880093918E-2</v>
      </c>
      <c r="H1015" s="42">
        <f>_xll.qlCalendarAdvance(Calendar,$H1014,B1015,"f",FALSE)</f>
        <v>46566</v>
      </c>
      <c r="I1015" s="153">
        <f>_xll.qlInterestRateIndexValueDate(Index1M,$H1015)</f>
        <v>46568</v>
      </c>
      <c r="J1015" s="158">
        <f>IFERROR(_xll.qlIndexFixing(Index1M,$H1015,TRUE,_xll.ohTrigger(RecalcTrigger,Trigger1M)),NA())</f>
        <v>2.7533311406730654E-2</v>
      </c>
      <c r="K1015" s="44">
        <f>IFERROR(_xll.qlIndexFixing(Index3M,H1015,TRUE,_xll.ohTrigger(RecalcTrigger,Trigger3M)),NA())</f>
        <v>2.861244126069961E-2</v>
      </c>
      <c r="L1015" s="44">
        <f>IFERROR(_xll.qlIndexFixing(Index6M,$H1015,TRUE,_xll.ohTrigger(RecalcTrigger,Trigger6M)),NA())</f>
        <v>2.9474115769377918E-2</v>
      </c>
      <c r="M1015" s="158">
        <f>IFERROR(_xll.qlIndexFixing(ONIndex1M,I1015,TRUE,_xll.ohTrigger(RecalcTrigger,Trigger1M)),NA())</f>
        <v>2.748229025574922E-2</v>
      </c>
      <c r="N1015" s="44">
        <f>IFERROR(_xll.qlIndexFixing(ONIndex3M,I1015,TRUE,_xll.ohTrigger(RecalcTrigger,Trigger3M)),NA())</f>
        <v>2.8436293998579387E-2</v>
      </c>
      <c r="O1015" s="159">
        <f>IFERROR(_xll.qlIndexFixing(ONIndex6M,I1015,TRUE,_xll.ohTrigger(RecalcTrigger,Trigger6M)),NA())</f>
        <v>2.9138813101923233E-2</v>
      </c>
    </row>
    <row r="1016" spans="2:15" x14ac:dyDescent="0.2">
      <c r="B1016" s="39" t="s">
        <v>42</v>
      </c>
      <c r="D1016" s="42">
        <f>_xll.qlCalendarAdvance(Calendar,$D1015,B1016,"f",FALSE)</f>
        <v>46573</v>
      </c>
      <c r="E1016" s="153">
        <f>_xll.qlInterestRateIndexValueDate(IndexON,D1016)</f>
        <v>46574</v>
      </c>
      <c r="F1016" s="168">
        <f>IFERROR(_xll.qlIndexFixing(IndexON,D1016,TRUE,_xll.ohTrigger(RecalcTrigger,TriggerON)),NA())</f>
        <v>2.7751014359598258E-2</v>
      </c>
      <c r="H1016" s="42">
        <f>_xll.qlCalendarAdvance(Calendar,$H1015,B1016,"f",FALSE)</f>
        <v>46573</v>
      </c>
      <c r="I1016" s="153">
        <f>_xll.qlInterestRateIndexValueDate(Index1M,$H1016)</f>
        <v>46575</v>
      </c>
      <c r="J1016" s="158">
        <f>IFERROR(_xll.qlIndexFixing(Index1M,$H1016,TRUE,_xll.ohTrigger(RecalcTrigger,Trigger1M)),NA())</f>
        <v>2.755304075358047E-2</v>
      </c>
      <c r="K1016" s="44">
        <f>IFERROR(_xll.qlIndexFixing(Index3M,H1016,TRUE,_xll.ohTrigger(RecalcTrigger,Trigger3M)),NA())</f>
        <v>2.8624570411167956E-2</v>
      </c>
      <c r="L1016" s="44">
        <f>IFERROR(_xll.qlIndexFixing(Index6M,$H1016,TRUE,_xll.ohTrigger(RecalcTrigger,Trigger6M)),NA())</f>
        <v>2.9484893389556063E-2</v>
      </c>
      <c r="M1016" s="158">
        <f>IFERROR(_xll.qlIndexFixing(ONIndex1M,I1016,TRUE,_xll.ohTrigger(RecalcTrigger,Trigger1M)),NA())</f>
        <v>2.7496181795294561E-2</v>
      </c>
      <c r="N1016" s="44">
        <f>IFERROR(_xll.qlIndexFixing(ONIndex3M,I1016,TRUE,_xll.ohTrigger(RecalcTrigger,Trigger3M)),NA())</f>
        <v>2.8449319862726696E-2</v>
      </c>
      <c r="O1016" s="159">
        <f>IFERROR(_xll.qlIndexFixing(ONIndex6M,I1016,TRUE,_xll.ohTrigger(RecalcTrigger,Trigger6M)),NA())</f>
        <v>2.9149761415245834E-2</v>
      </c>
    </row>
    <row r="1017" spans="2:15" x14ac:dyDescent="0.2">
      <c r="B1017" s="39" t="s">
        <v>42</v>
      </c>
      <c r="D1017" s="42">
        <f>_xll.qlCalendarAdvance(Calendar,$D1016,B1017,"f",FALSE)</f>
        <v>46580</v>
      </c>
      <c r="E1017" s="153">
        <f>_xll.qlInterestRateIndexValueDate(IndexON,D1017)</f>
        <v>46581</v>
      </c>
      <c r="F1017" s="168">
        <f>IFERROR(_xll.qlIndexFixing(IndexON,D1017,TRUE,_xll.ohTrigger(RecalcTrigger,TriggerON)),NA())</f>
        <v>2.7764908047158698E-2</v>
      </c>
      <c r="H1017" s="42">
        <f>_xll.qlCalendarAdvance(Calendar,$H1016,B1017,"f",FALSE)</f>
        <v>46580</v>
      </c>
      <c r="I1017" s="153">
        <f>_xll.qlInterestRateIndexValueDate(Index1M,$H1017)</f>
        <v>46582</v>
      </c>
      <c r="J1017" s="158">
        <f>IFERROR(_xll.qlIndexFixing(Index1M,$H1017,TRUE,_xll.ohTrigger(RecalcTrigger,Trigger1M)),NA())</f>
        <v>2.7566546475127657E-2</v>
      </c>
      <c r="K1017" s="44">
        <f>IFERROR(_xll.qlIndexFixing(Index3M,H1017,TRUE,_xll.ohTrigger(RecalcTrigger,Trigger3M)),NA())</f>
        <v>2.8636536725405715E-2</v>
      </c>
      <c r="L1017" s="44">
        <f>IFERROR(_xll.qlIndexFixing(Index6M,$H1017,TRUE,_xll.ohTrigger(RecalcTrigger,Trigger6M)),NA())</f>
        <v>2.9493738116624202E-2</v>
      </c>
      <c r="M1017" s="158">
        <f>IFERROR(_xll.qlIndexFixing(ONIndex1M,I1017,TRUE,_xll.ohTrigger(RecalcTrigger,Trigger1M)),NA())</f>
        <v>2.750992746842762E-2</v>
      </c>
      <c r="N1017" s="44">
        <f>IFERROR(_xll.qlIndexFixing(ONIndex3M,I1017,TRUE,_xll.ohTrigger(RecalcTrigger,Trigger3M)),NA())</f>
        <v>2.8462183999655721E-2</v>
      </c>
      <c r="O1017" s="159">
        <f>IFERROR(_xll.qlIndexFixing(ONIndex6M,I1017,TRUE,_xll.ohTrigger(RecalcTrigger,Trigger6M)),NA())</f>
        <v>2.9160537072465686E-2</v>
      </c>
    </row>
    <row r="1018" spans="2:15" x14ac:dyDescent="0.2">
      <c r="B1018" s="39" t="s">
        <v>42</v>
      </c>
      <c r="D1018" s="42">
        <f>_xll.qlCalendarAdvance(Calendar,$D1017,B1018,"f",FALSE)</f>
        <v>46587</v>
      </c>
      <c r="E1018" s="153">
        <f>_xll.qlInterestRateIndexValueDate(IndexON,D1018)</f>
        <v>46588</v>
      </c>
      <c r="F1018" s="168">
        <f>IFERROR(_xll.qlIndexFixing(IndexON,D1018,TRUE,_xll.ohTrigger(RecalcTrigger,TriggerON)),NA())</f>
        <v>2.7778590942855175E-2</v>
      </c>
      <c r="H1018" s="42">
        <f>_xll.qlCalendarAdvance(Calendar,$H1017,B1018,"f",FALSE)</f>
        <v>46587</v>
      </c>
      <c r="I1018" s="153">
        <f>_xll.qlInterestRateIndexValueDate(Index1M,$H1018)</f>
        <v>46589</v>
      </c>
      <c r="J1018" s="158">
        <f>IFERROR(_xll.qlIndexFixing(Index1M,$H1018,TRUE,_xll.ohTrigger(RecalcTrigger,Trigger1M)),NA())</f>
        <v>2.7579906010092001E-2</v>
      </c>
      <c r="K1018" s="44">
        <f>IFERROR(_xll.qlIndexFixing(Index3M,H1018,TRUE,_xll.ohTrigger(RecalcTrigger,Trigger3M)),NA())</f>
        <v>2.8648340201931466E-2</v>
      </c>
      <c r="L1018" s="44">
        <f>IFERROR(_xll.qlIndexFixing(Index6M,$H1018,TRUE,_xll.ohTrigger(RecalcTrigger,Trigger6M)),NA())</f>
        <v>2.9502454326031914E-2</v>
      </c>
      <c r="M1018" s="158">
        <f>IFERROR(_xll.qlIndexFixing(ONIndex1M,I1018,TRUE,_xll.ohTrigger(RecalcTrigger,Trigger1M)),NA())</f>
        <v>2.7523527275121751E-2</v>
      </c>
      <c r="N1018" s="44">
        <f>IFERROR(_xll.qlIndexFixing(ONIndex3M,I1018,TRUE,_xll.ohTrigger(RecalcTrigger,Trigger3M)),NA())</f>
        <v>2.8474886409366462E-2</v>
      </c>
      <c r="O1018" s="159">
        <f>IFERROR(_xll.qlIndexFixing(ONIndex6M,I1018,TRUE,_xll.ohTrigger(RecalcTrigger,Trigger6M)),NA())</f>
        <v>2.9171140073502855E-2</v>
      </c>
    </row>
    <row r="1019" spans="2:15" x14ac:dyDescent="0.2">
      <c r="B1019" s="39" t="s">
        <v>42</v>
      </c>
      <c r="D1019" s="42">
        <f>_xll.qlCalendarAdvance(Calendar,$D1018,B1019,"f",FALSE)</f>
        <v>46594</v>
      </c>
      <c r="E1019" s="153">
        <f>_xll.qlInterestRateIndexValueDate(IndexON,D1019)</f>
        <v>46595</v>
      </c>
      <c r="F1019" s="168">
        <f>IFERROR(_xll.qlIndexFixing(IndexON,D1019,TRUE,_xll.ohTrigger(RecalcTrigger,TriggerON)),NA())</f>
        <v>2.7792063046447879E-2</v>
      </c>
      <c r="H1019" s="42">
        <f>_xll.qlCalendarAdvance(Calendar,$H1018,B1019,"f",FALSE)</f>
        <v>46594</v>
      </c>
      <c r="I1019" s="153">
        <f>_xll.qlInterestRateIndexValueDate(Index1M,$H1019)</f>
        <v>46596</v>
      </c>
      <c r="J1019" s="158">
        <f>IFERROR(_xll.qlIndexFixing(Index1M,$H1019,TRUE,_xll.ohTrigger(RecalcTrigger,Trigger1M)),NA())</f>
        <v>2.7593119357935757E-2</v>
      </c>
      <c r="K1019" s="44">
        <f>IFERROR(_xll.qlIndexFixing(Index3M,H1019,TRUE,_xll.ohTrigger(RecalcTrigger,Trigger3M)),NA())</f>
        <v>2.8659980839282027E-2</v>
      </c>
      <c r="L1019" s="44">
        <f>IFERROR(_xll.qlIndexFixing(Index6M,$H1019,TRUE,_xll.ohTrigger(RecalcTrigger,Trigger6M)),NA())</f>
        <v>2.9511049439459858E-2</v>
      </c>
      <c r="M1019" s="158">
        <f>IFERROR(_xll.qlIndexFixing(ONIndex1M,I1019,TRUE,_xll.ohTrigger(RecalcTrigger,Trigger1M)),NA())</f>
        <v>2.7536981215323664E-2</v>
      </c>
      <c r="N1019" s="44">
        <f>IFERROR(_xll.qlIndexFixing(ONIndex3M,I1019,TRUE,_xll.ohTrigger(RecalcTrigger,Trigger3M)),NA())</f>
        <v>2.8487427091752338E-2</v>
      </c>
      <c r="O1019" s="159">
        <f>IFERROR(_xll.qlIndexFixing(ONIndex6M,I1019,TRUE,_xll.ohTrigger(RecalcTrigger,Trigger6M)),NA())</f>
        <v>2.9181570418304048E-2</v>
      </c>
    </row>
    <row r="1020" spans="2:15" x14ac:dyDescent="0.2">
      <c r="B1020" s="39" t="s">
        <v>42</v>
      </c>
      <c r="D1020" s="42">
        <f>_xll.qlCalendarAdvance(Calendar,$D1019,B1020,"f",FALSE)</f>
        <v>46601</v>
      </c>
      <c r="E1020" s="153">
        <f>_xll.qlInterestRateIndexValueDate(IndexON,D1020)</f>
        <v>46602</v>
      </c>
      <c r="F1020" s="168">
        <f>IFERROR(_xll.qlIndexFixing(IndexON,D1020,TRUE,_xll.ohTrigger(RecalcTrigger,TriggerON)),NA())</f>
        <v>2.780532435817662E-2</v>
      </c>
      <c r="H1020" s="42">
        <f>_xll.qlCalendarAdvance(Calendar,$H1019,B1020,"f",FALSE)</f>
        <v>46601</v>
      </c>
      <c r="I1020" s="153">
        <f>_xll.qlInterestRateIndexValueDate(Index1M,$H1020)</f>
        <v>46603</v>
      </c>
      <c r="J1020" s="158">
        <f>IFERROR(_xll.qlIndexFixing(Index1M,$H1020,TRUE,_xll.ohTrigger(RecalcTrigger,Trigger1M)),NA())</f>
        <v>2.7606186518126016E-2</v>
      </c>
      <c r="K1020" s="44">
        <f>IFERROR(_xll.qlIndexFixing(Index3M,H1020,TRUE,_xll.ohTrigger(RecalcTrigger,Trigger3M)),NA())</f>
        <v>2.867145863601334E-2</v>
      </c>
      <c r="L1020" s="44">
        <f>IFERROR(_xll.qlIndexFixing(Index6M,$H1020,TRUE,_xll.ohTrigger(RecalcTrigger,Trigger6M)),NA())</f>
        <v>2.9519530878742057E-2</v>
      </c>
      <c r="M1020" s="158">
        <f>IFERROR(_xll.qlIndexFixing(ONIndex1M,I1020,TRUE,_xll.ohTrigger(RecalcTrigger,Trigger1M)),NA())</f>
        <v>2.7550289288980068E-2</v>
      </c>
      <c r="N1020" s="44">
        <f>IFERROR(_xll.qlIndexFixing(ONIndex3M,I1020,TRUE,_xll.ohTrigger(RecalcTrigger,Trigger3M)),NA())</f>
        <v>2.8499806046786702E-2</v>
      </c>
      <c r="O1020" s="159">
        <f>IFERROR(_xll.qlIndexFixing(ONIndex6M,I1020,TRUE,_xll.ohTrigger(RecalcTrigger,Trigger6M)),NA())</f>
        <v>2.9191828106869266E-2</v>
      </c>
    </row>
    <row r="1021" spans="2:15" x14ac:dyDescent="0.2">
      <c r="B1021" s="39" t="s">
        <v>42</v>
      </c>
      <c r="D1021" s="42">
        <f>_xll.qlCalendarAdvance(Calendar,$D1020,B1021,"f",FALSE)</f>
        <v>46608</v>
      </c>
      <c r="E1021" s="153">
        <f>_xll.qlInterestRateIndexValueDate(IndexON,D1021)</f>
        <v>46609</v>
      </c>
      <c r="F1021" s="168">
        <f>IFERROR(_xll.qlIndexFixing(IndexON,D1021,TRUE,_xll.ohTrigger(RecalcTrigger,TriggerON)),NA())</f>
        <v>2.7818374877881524E-2</v>
      </c>
      <c r="H1021" s="42">
        <f>_xll.qlCalendarAdvance(Calendar,$H1020,B1021,"f",FALSE)</f>
        <v>46608</v>
      </c>
      <c r="I1021" s="153">
        <f>_xll.qlInterestRateIndexValueDate(Index1M,$H1021)</f>
        <v>46610</v>
      </c>
      <c r="J1021" s="158">
        <f>IFERROR(_xll.qlIndexFixing(Index1M,$H1021,TRUE,_xll.ohTrigger(RecalcTrigger,Trigger1M)),NA())</f>
        <v>2.7619107490146826E-2</v>
      </c>
      <c r="K1021" s="44">
        <f>IFERROR(_xll.qlIndexFixing(Index3M,H1021,TRUE,_xll.ohTrigger(RecalcTrigger,Trigger3M)),NA())</f>
        <v>2.8682773590703932E-2</v>
      </c>
      <c r="L1021" s="44">
        <f>IFERROR(_xll.qlIndexFixing(Index6M,$H1021,TRUE,_xll.ohTrigger(RecalcTrigger,Trigger6M)),NA())</f>
        <v>2.9527906065859363E-2</v>
      </c>
      <c r="M1021" s="158">
        <f>IFERROR(_xll.qlIndexFixing(ONIndex1M,I1021,TRUE,_xll.ohTrigger(RecalcTrigger,Trigger1M)),NA())</f>
        <v>2.7563451496037672E-2</v>
      </c>
      <c r="N1021" s="44">
        <f>IFERROR(_xll.qlIndexFixing(ONIndex3M,I1021,TRUE,_xll.ohTrigger(RecalcTrigger,Trigger3M)),NA())</f>
        <v>2.8512023274416265E-2</v>
      </c>
      <c r="O1021" s="159">
        <f>IFERROR(_xll.qlIndexFixing(ONIndex6M,I1021,TRUE,_xll.ohTrigger(RecalcTrigger,Trigger6M)),NA())</f>
        <v>2.9201913139065283E-2</v>
      </c>
    </row>
    <row r="1022" spans="2:15" x14ac:dyDescent="0.2">
      <c r="B1022" s="39" t="s">
        <v>42</v>
      </c>
      <c r="D1022" s="42">
        <f>_xll.qlCalendarAdvance(Calendar,$D1021,B1022,"f",FALSE)</f>
        <v>46615</v>
      </c>
      <c r="E1022" s="153">
        <f>_xll.qlInterestRateIndexValueDate(IndexON,D1022)</f>
        <v>46616</v>
      </c>
      <c r="F1022" s="168">
        <f>IFERROR(_xll.qlIndexFixing(IndexON,D1022,TRUE,_xll.ohTrigger(RecalcTrigger,TriggerON)),NA())</f>
        <v>2.7831214605482657E-2</v>
      </c>
      <c r="H1022" s="42">
        <f>_xll.qlCalendarAdvance(Calendar,$H1021,B1022,"f",FALSE)</f>
        <v>46615</v>
      </c>
      <c r="I1022" s="153">
        <f>_xll.qlInterestRateIndexValueDate(Index1M,$H1022)</f>
        <v>46617</v>
      </c>
      <c r="J1022" s="158">
        <f>IFERROR(_xll.qlIndexFixing(Index1M,$H1022,TRUE,_xll.ohTrigger(RecalcTrigger,Trigger1M)),NA())</f>
        <v>2.7631882273470125E-2</v>
      </c>
      <c r="K1022" s="44">
        <f>IFERROR(_xll.qlIndexFixing(Index3M,H1022,TRUE,_xll.ohTrigger(RecalcTrigger,Trigger3M)),NA())</f>
        <v>2.8693925701949709E-2</v>
      </c>
      <c r="L1022" s="44">
        <f>IFERROR(_xll.qlIndexFixing(Index6M,$H1022,TRUE,_xll.ohTrigger(RecalcTrigger,Trigger6M)),NA())</f>
        <v>2.9536182422934688E-2</v>
      </c>
      <c r="M1022" s="158">
        <f>IFERROR(_xll.qlIndexFixing(ONIndex1M,I1022,TRUE,_xll.ohTrigger(RecalcTrigger,Trigger1M)),NA())</f>
        <v>2.7576467836443186E-2</v>
      </c>
      <c r="N1022" s="44">
        <f>IFERROR(_xll.qlIndexFixing(ONIndex3M,I1022,TRUE,_xll.ohTrigger(RecalcTrigger,Trigger3M)),NA())</f>
        <v>2.8524078774587736E-2</v>
      </c>
      <c r="O1022" s="159">
        <f>IFERROR(_xll.qlIndexFixing(ONIndex6M,I1022,TRUE,_xll.ohTrigger(RecalcTrigger,Trigger6M)),NA())</f>
        <v>2.9211825514918743E-2</v>
      </c>
    </row>
    <row r="1023" spans="2:15" x14ac:dyDescent="0.2">
      <c r="B1023" s="39" t="s">
        <v>42</v>
      </c>
      <c r="D1023" s="42">
        <f>_xll.qlCalendarAdvance(Calendar,$D1022,B1023,"f",FALSE)</f>
        <v>46622</v>
      </c>
      <c r="E1023" s="153">
        <f>_xll.qlInterestRateIndexValueDate(IndexON,D1023)</f>
        <v>46623</v>
      </c>
      <c r="F1023" s="168">
        <f>IFERROR(_xll.qlIndexFixing(IndexON,D1023,TRUE,_xll.ohTrigger(RecalcTrigger,TriggerON)),NA())</f>
        <v>2.7843843541059954E-2</v>
      </c>
      <c r="H1023" s="42">
        <f>_xll.qlCalendarAdvance(Calendar,$H1022,B1023,"f",FALSE)</f>
        <v>46622</v>
      </c>
      <c r="I1023" s="153">
        <f>_xll.qlInterestRateIndexValueDate(Index1M,$H1023)</f>
        <v>46624</v>
      </c>
      <c r="J1023" s="158">
        <f>IFERROR(_xll.qlIndexFixing(Index1M,$H1023,TRUE,_xll.ohTrigger(RecalcTrigger,Trigger1M)),NA())</f>
        <v>2.764451086758965E-2</v>
      </c>
      <c r="K1023" s="44">
        <f>IFERROR(_xll.qlIndexFixing(Index3M,H1023,TRUE,_xll.ohTrigger(RecalcTrigger,Trigger3M)),NA())</f>
        <v>2.8704914968369164E-2</v>
      </c>
      <c r="L1023" s="44">
        <f>IFERROR(_xll.qlIndexFixing(Index6M,$H1023,TRUE,_xll.ohTrigger(RecalcTrigger,Trigger6M)),NA())</f>
        <v>2.9544367372231716E-2</v>
      </c>
      <c r="M1023" s="158">
        <f>IFERROR(_xll.qlIndexFixing(ONIndex1M,I1023,TRUE,_xll.ohTrigger(RecalcTrigger,Trigger1M)),NA())</f>
        <v>2.7589338310196609E-2</v>
      </c>
      <c r="N1023" s="44">
        <f>IFERROR(_xll.qlIndexFixing(ONIndex3M,I1023,TRUE,_xll.ohTrigger(RecalcTrigger,Trigger3M)),NA())</f>
        <v>2.8535972547274469E-2</v>
      </c>
      <c r="O1023" s="159">
        <f>IFERROR(_xll.qlIndexFixing(ONIndex6M,I1023,TRUE,_xll.ohTrigger(RecalcTrigger,Trigger6M)),NA())</f>
        <v>2.9221565234403002E-2</v>
      </c>
    </row>
    <row r="1024" spans="2:15" x14ac:dyDescent="0.2">
      <c r="B1024" s="39" t="s">
        <v>42</v>
      </c>
      <c r="D1024" s="42">
        <f>_xll.qlCalendarAdvance(Calendar,$D1023,B1024,"f",FALSE)</f>
        <v>46629</v>
      </c>
      <c r="E1024" s="153">
        <f>_xll.qlInterestRateIndexValueDate(IndexON,D1024)</f>
        <v>46630</v>
      </c>
      <c r="F1024" s="168">
        <f>IFERROR(_xll.qlIndexFixing(IndexON,D1024,TRUE,_xll.ohTrigger(RecalcTrigger,TriggerON)),NA())</f>
        <v>2.7856261684533479E-2</v>
      </c>
      <c r="H1024" s="42">
        <f>_xll.qlCalendarAdvance(Calendar,$H1023,B1024,"f",FALSE)</f>
        <v>46629</v>
      </c>
      <c r="I1024" s="153">
        <f>_xll.qlInterestRateIndexValueDate(Index1M,$H1024)</f>
        <v>46631</v>
      </c>
      <c r="J1024" s="158">
        <f>IFERROR(_xll.qlIndexFixing(Index1M,$H1024,TRUE,_xll.ohTrigger(RecalcTrigger,Trigger1M)),NA())</f>
        <v>2.7651170694665161E-2</v>
      </c>
      <c r="K1024" s="44">
        <f>IFERROR(_xll.qlIndexFixing(Index3M,H1024,TRUE,_xll.ohTrigger(RecalcTrigger,Trigger3M)),NA())</f>
        <v>2.8713856430429913E-2</v>
      </c>
      <c r="L1024" s="44">
        <f>IFERROR(_xll.qlIndexFixing(Index6M,$H1024,TRUE,_xll.ohTrigger(RecalcTrigger,Trigger6M)),NA())</f>
        <v>2.9548950719588987E-2</v>
      </c>
      <c r="M1024" s="158">
        <f>IFERROR(_xll.qlIndexFixing(ONIndex1M,I1024,TRUE,_xll.ohTrigger(RecalcTrigger,Trigger1M)),NA())</f>
        <v>2.7602062917191361E-2</v>
      </c>
      <c r="N1024" s="44">
        <f>IFERROR(_xll.qlIndexFixing(ONIndex3M,I1024,TRUE,_xll.ohTrigger(RecalcTrigger,Trigger3M)),NA())</f>
        <v>2.8547704592396528E-2</v>
      </c>
      <c r="O1024" s="159">
        <f>IFERROR(_xll.qlIndexFixing(ONIndex6M,I1024,TRUE,_xll.ohTrigger(RecalcTrigger,Trigger6M)),NA())</f>
        <v>2.9231132297411477E-2</v>
      </c>
    </row>
    <row r="1025" spans="2:15" x14ac:dyDescent="0.2">
      <c r="B1025" s="39" t="s">
        <v>42</v>
      </c>
      <c r="D1025" s="42">
        <f>_xll.qlCalendarAdvance(Calendar,$D1024,B1025,"f",FALSE)</f>
        <v>46636</v>
      </c>
      <c r="E1025" s="153">
        <f>_xll.qlInterestRateIndexValueDate(IndexON,D1025)</f>
        <v>46637</v>
      </c>
      <c r="F1025" s="168">
        <f>IFERROR(_xll.qlIndexFixing(IndexON,D1025,TRUE,_xll.ohTrigger(RecalcTrigger,TriggerON)),NA())</f>
        <v>2.7868469035903232E-2</v>
      </c>
      <c r="H1025" s="42">
        <f>_xll.qlCalendarAdvance(Calendar,$H1024,B1025,"f",FALSE)</f>
        <v>46636</v>
      </c>
      <c r="I1025" s="153">
        <f>_xll.qlInterestRateIndexValueDate(Index1M,$H1025)</f>
        <v>46638</v>
      </c>
      <c r="J1025" s="158">
        <f>IFERROR(_xll.qlIndexFixing(Index1M,$H1025,TRUE,_xll.ohTrigger(RecalcTrigger,Trigger1M)),NA())</f>
        <v>2.7663535388565919E-2</v>
      </c>
      <c r="K1025" s="44">
        <f>IFERROR(_xll.qlIndexFixing(Index3M,H1025,TRUE,_xll.ohTrigger(RecalcTrigger,Trigger3M)),NA())</f>
        <v>2.8724532989524307E-2</v>
      </c>
      <c r="L1025" s="44">
        <f>IFERROR(_xll.qlIndexFixing(Index6M,$H1025,TRUE,_xll.ohTrigger(RecalcTrigger,Trigger6M)),NA())</f>
        <v>2.9556977340306961E-2</v>
      </c>
      <c r="M1025" s="158">
        <f>IFERROR(_xll.qlIndexFixing(ONIndex1M,I1025,TRUE,_xll.ohTrigger(RecalcTrigger,Trigger1M)),NA())</f>
        <v>2.7614641657427441E-2</v>
      </c>
      <c r="N1025" s="44">
        <f>IFERROR(_xll.qlIndexFixing(ONIndex3M,I1025,TRUE,_xll.ohTrigger(RecalcTrigger,Trigger3M)),NA())</f>
        <v>2.8559274909927268E-2</v>
      </c>
      <c r="O1025" s="159">
        <f>IFERROR(_xll.qlIndexFixing(ONIndex6M,I1025,TRUE,_xll.ohTrigger(RecalcTrigger,Trigger6M)),NA())</f>
        <v>2.9240526703970815E-2</v>
      </c>
    </row>
    <row r="1026" spans="2:15" x14ac:dyDescent="0.2">
      <c r="B1026" s="39" t="s">
        <v>42</v>
      </c>
      <c r="D1026" s="42">
        <f>_xll.qlCalendarAdvance(Calendar,$D1025,B1026,"f",FALSE)</f>
        <v>46643</v>
      </c>
      <c r="E1026" s="153">
        <f>_xll.qlInterestRateIndexValueDate(IndexON,D1026)</f>
        <v>46644</v>
      </c>
      <c r="F1026" s="168">
        <f>IFERROR(_xll.qlIndexFixing(IndexON,D1026,TRUE,_xll.ohTrigger(RecalcTrigger,TriggerON)),NA())</f>
        <v>2.7880465595249149E-2</v>
      </c>
      <c r="H1026" s="42">
        <f>_xll.qlCalendarAdvance(Calendar,$H1025,B1026,"f",FALSE)</f>
        <v>46643</v>
      </c>
      <c r="I1026" s="153">
        <f>_xll.qlInterestRateIndexValueDate(Index1M,$H1026)</f>
        <v>46645</v>
      </c>
      <c r="J1026" s="158">
        <f>IFERROR(_xll.qlIndexFixing(Index1M,$H1026,TRUE,_xll.ohTrigger(RecalcTrigger,Trigger1M)),NA())</f>
        <v>2.7675753924269131E-2</v>
      </c>
      <c r="K1026" s="44">
        <f>IFERROR(_xll.qlIndexFixing(Index3M,H1026,TRUE,_xll.ohTrigger(RecalcTrigger,Trigger3M)),NA())</f>
        <v>2.8735059929489309E-2</v>
      </c>
      <c r="L1026" s="44">
        <f>IFERROR(_xll.qlIndexFixing(Index6M,$H1026,TRUE,_xll.ohTrigger(RecalcTrigger,Trigger6M)),NA())</f>
        <v>2.9564933853047048E-2</v>
      </c>
      <c r="M1026" s="158">
        <f>IFERROR(_xll.qlIndexFixing(ONIndex1M,I1026,TRUE,_xll.ohTrigger(RecalcTrigger,Trigger1M)),NA())</f>
        <v>2.7627074530824913E-2</v>
      </c>
      <c r="N1026" s="44">
        <f>IFERROR(_xll.qlIndexFixing(ONIndex3M,I1026,TRUE,_xll.ohTrigger(RecalcTrigger,Trigger3M)),NA())</f>
        <v>2.8570683499786753E-2</v>
      </c>
      <c r="O1026" s="159">
        <f>IFERROR(_xll.qlIndexFixing(ONIndex6M,I1026,TRUE,_xll.ohTrigger(RecalcTrigger,Trigger6M)),NA())</f>
        <v>2.9249748454001079E-2</v>
      </c>
    </row>
    <row r="1027" spans="2:15" x14ac:dyDescent="0.2">
      <c r="B1027" s="39" t="s">
        <v>42</v>
      </c>
      <c r="D1027" s="42">
        <f>_xll.qlCalendarAdvance(Calendar,$D1026,B1027,"f",FALSE)</f>
        <v>46650</v>
      </c>
      <c r="E1027" s="153">
        <f>_xll.qlInterestRateIndexValueDate(IndexON,D1027)</f>
        <v>46651</v>
      </c>
      <c r="F1027" s="168">
        <f>IFERROR(_xll.qlIndexFixing(IndexON,D1027,TRUE,_xll.ohTrigger(RecalcTrigger,TriggerON)),NA())</f>
        <v>2.7892251362331422E-2</v>
      </c>
      <c r="H1027" s="42">
        <f>_xll.qlCalendarAdvance(Calendar,$H1026,B1027,"f",FALSE)</f>
        <v>46650</v>
      </c>
      <c r="I1027" s="153">
        <f>_xll.qlInterestRateIndexValueDate(Index1M,$H1027)</f>
        <v>46652</v>
      </c>
      <c r="J1027" s="158">
        <f>IFERROR(_xll.qlIndexFixing(Index1M,$H1027,TRUE,_xll.ohTrigger(RecalcTrigger,Trigger1M)),NA())</f>
        <v>2.7687826301324492E-2</v>
      </c>
      <c r="K1027" s="44">
        <f>IFERROR(_xll.qlIndexFixing(Index3M,H1027,TRUE,_xll.ohTrigger(RecalcTrigger,Trigger3M)),NA())</f>
        <v>2.8745450466156865E-2</v>
      </c>
      <c r="L1027" s="44">
        <f>IFERROR(_xll.qlIndexFixing(Index6M,$H1027,TRUE,_xll.ohTrigger(RecalcTrigger,Trigger6M)),NA())</f>
        <v>2.9572827760944068E-2</v>
      </c>
      <c r="M1027" s="158">
        <f>IFERROR(_xll.qlIndexFixing(ONIndex1M,I1027,TRUE,_xll.ohTrigger(RecalcTrigger,Trigger1M)),NA())</f>
        <v>2.7639361537330487E-2</v>
      </c>
      <c r="N1027" s="44">
        <f>IFERROR(_xll.qlIndexFixing(ONIndex3M,I1027,TRUE,_xll.ohTrigger(RecalcTrigger,Trigger3M)),NA())</f>
        <v>2.8581930362001629E-2</v>
      </c>
      <c r="O1027" s="159">
        <f>IFERROR(_xll.qlIndexFixing(ONIndex6M,I1027,TRUE,_xll.ohTrigger(RecalcTrigger,Trigger6M)),NA())</f>
        <v>2.9258797547448978E-2</v>
      </c>
    </row>
    <row r="1028" spans="2:15" x14ac:dyDescent="0.2">
      <c r="B1028" s="39" t="s">
        <v>42</v>
      </c>
      <c r="D1028" s="42">
        <f>_xll.qlCalendarAdvance(Calendar,$D1027,B1028,"f",FALSE)</f>
        <v>46657</v>
      </c>
      <c r="E1028" s="153">
        <f>_xll.qlInterestRateIndexValueDate(IndexON,D1028)</f>
        <v>46658</v>
      </c>
      <c r="F1028" s="168">
        <f>IFERROR(_xll.qlIndexFixing(IndexON,D1028,TRUE,_xll.ohTrigger(RecalcTrigger,TriggerON)),NA())</f>
        <v>2.7903826337309923E-2</v>
      </c>
      <c r="H1028" s="42">
        <f>_xll.qlCalendarAdvance(Calendar,$H1027,B1028,"f",FALSE)</f>
        <v>46657</v>
      </c>
      <c r="I1028" s="153">
        <f>_xll.qlInterestRateIndexValueDate(Index1M,$H1028)</f>
        <v>46659</v>
      </c>
      <c r="J1028" s="158">
        <f>IFERROR(_xll.qlIndexFixing(Index1M,$H1028,TRUE,_xll.ohTrigger(RecalcTrigger,Trigger1M)),NA())</f>
        <v>2.7699752519297682E-2</v>
      </c>
      <c r="K1028" s="44">
        <f>IFERROR(_xll.qlIndexFixing(Index3M,H1028,TRUE,_xll.ohTrigger(RecalcTrigger,Trigger3M)),NA())</f>
        <v>2.8755717815508248E-2</v>
      </c>
      <c r="L1028" s="44">
        <f>IFERROR(_xll.qlIndexFixing(Index6M,$H1028,TRUE,_xll.ohTrigger(RecalcTrigger,Trigger6M)),NA())</f>
        <v>2.9580666567257132E-2</v>
      </c>
      <c r="M1028" s="158">
        <f>IFERROR(_xll.qlIndexFixing(ONIndex1M,I1028,TRUE,_xll.ohTrigger(RecalcTrigger,Trigger1M)),NA())</f>
        <v>2.7651502676944162E-2</v>
      </c>
      <c r="N1028" s="44">
        <f>IFERROR(_xll.qlIndexFixing(ONIndex3M,I1028,TRUE,_xll.ohTrigger(RecalcTrigger,Trigger3M)),NA())</f>
        <v>2.8593015496438667E-2</v>
      </c>
      <c r="O1028" s="159">
        <f>IFERROR(_xll.qlIndexFixing(ONIndex6M,I1028,TRUE,_xll.ohTrigger(RecalcTrigger,Trigger6M)),NA())</f>
        <v>2.9267673984287867E-2</v>
      </c>
    </row>
    <row r="1029" spans="2:15" x14ac:dyDescent="0.2">
      <c r="B1029" s="39" t="s">
        <v>42</v>
      </c>
      <c r="D1029" s="42">
        <f>_xll.qlCalendarAdvance(Calendar,$D1028,B1029,"f",FALSE)</f>
        <v>46664</v>
      </c>
      <c r="E1029" s="153">
        <f>_xll.qlInterestRateIndexValueDate(IndexON,D1029)</f>
        <v>46665</v>
      </c>
      <c r="F1029" s="168">
        <f>IFERROR(_xll.qlIndexFixing(IndexON,D1029,TRUE,_xll.ohTrigger(RecalcTrigger,TriggerON)),NA())</f>
        <v>2.7915190520104716E-2</v>
      </c>
      <c r="H1029" s="42">
        <f>_xll.qlCalendarAdvance(Calendar,$H1028,B1029,"f",FALSE)</f>
        <v>46664</v>
      </c>
      <c r="I1029" s="153">
        <f>_xll.qlInterestRateIndexValueDate(Index1M,$H1029)</f>
        <v>46666</v>
      </c>
      <c r="J1029" s="158">
        <f>IFERROR(_xll.qlIndexFixing(Index1M,$H1029,TRUE,_xll.ohTrigger(RecalcTrigger,Trigger1M)),NA())</f>
        <v>2.7717212431052379E-2</v>
      </c>
      <c r="K1029" s="44">
        <f>IFERROR(_xll.qlIndexFixing(Index3M,H1029,TRUE,_xll.ohTrigger(RecalcTrigger,Trigger3M)),NA())</f>
        <v>2.8769579088903596E-2</v>
      </c>
      <c r="L1029" s="44">
        <f>IFERROR(_xll.qlIndexFixing(Index6M,$H1029,TRUE,_xll.ohTrigger(RecalcTrigger,Trigger6M)),NA())</f>
        <v>2.9590215345329653E-2</v>
      </c>
      <c r="M1029" s="158">
        <f>IFERROR(_xll.qlIndexFixing(ONIndex1M,I1029,TRUE,_xll.ohTrigger(RecalcTrigger,Trigger1M)),NA())</f>
        <v>2.7663497949612648E-2</v>
      </c>
      <c r="N1029" s="44">
        <f>IFERROR(_xll.qlIndexFixing(ONIndex3M,I1029,TRUE,_xll.ohTrigger(RecalcTrigger,Trigger3M)),NA())</f>
        <v>2.8603938903124515E-2</v>
      </c>
      <c r="O1029" s="159">
        <f>IFERROR(_xll.qlIndexFixing(ONIndex6M,I1029,TRUE,_xll.ohTrigger(RecalcTrigger,Trigger6M)),NA())</f>
        <v>2.9276377764517747E-2</v>
      </c>
    </row>
    <row r="1030" spans="2:15" x14ac:dyDescent="0.2">
      <c r="B1030" s="39" t="s">
        <v>42</v>
      </c>
      <c r="D1030" s="42">
        <f>_xll.qlCalendarAdvance(Calendar,$D1029,B1030,"f",FALSE)</f>
        <v>46671</v>
      </c>
      <c r="E1030" s="153">
        <f>_xll.qlInterestRateIndexValueDate(IndexON,D1030)</f>
        <v>46672</v>
      </c>
      <c r="F1030" s="168">
        <f>IFERROR(_xll.qlIndexFixing(IndexON,D1030,TRUE,_xll.ohTrigger(RecalcTrigger,TriggerON)),NA())</f>
        <v>2.7926343910715801E-2</v>
      </c>
      <c r="H1030" s="42">
        <f>_xll.qlCalendarAdvance(Calendar,$H1029,B1030,"f",FALSE)</f>
        <v>46671</v>
      </c>
      <c r="I1030" s="153">
        <f>_xll.qlInterestRateIndexValueDate(Index1M,$H1030)</f>
        <v>46673</v>
      </c>
      <c r="J1030" s="158">
        <f>IFERROR(_xll.qlIndexFixing(Index1M,$H1030,TRUE,_xll.ohTrigger(RecalcTrigger,Trigger1M)),NA())</f>
        <v>2.7728817686882644E-2</v>
      </c>
      <c r="K1030" s="44">
        <f>IFERROR(_xll.qlIndexFixing(Index3M,H1030,TRUE,_xll.ohTrigger(RecalcTrigger,Trigger3M)),NA())</f>
        <v>2.877778517511529E-2</v>
      </c>
      <c r="L1030" s="44">
        <f>IFERROR(_xll.qlIndexFixing(Index6M,$H1030,TRUE,_xll.ohTrigger(RecalcTrigger,Trigger6M)),NA())</f>
        <v>2.9597967360311495E-2</v>
      </c>
      <c r="M1030" s="158">
        <f>IFERROR(_xll.qlIndexFixing(ONIndex1M,I1030,TRUE,_xll.ohTrigger(RecalcTrigger,Trigger1M)),NA())</f>
        <v>2.7675347355256008E-2</v>
      </c>
      <c r="N1030" s="44">
        <f>IFERROR(_xll.qlIndexFixing(ONIndex3M,I1030,TRUE,_xll.ohTrigger(RecalcTrigger,Trigger3M)),NA())</f>
        <v>2.861470058195259E-2</v>
      </c>
      <c r="O1030" s="159">
        <f>IFERROR(_xll.qlIndexFixing(ONIndex6M,I1030,TRUE,_xll.ohTrigger(RecalcTrigger,Trigger6M)),NA())</f>
        <v>2.9284908888032035E-2</v>
      </c>
    </row>
    <row r="1031" spans="2:15" x14ac:dyDescent="0.2">
      <c r="B1031" s="39" t="s">
        <v>42</v>
      </c>
      <c r="D1031" s="42">
        <f>_xll.qlCalendarAdvance(Calendar,$D1030,B1031,"f",FALSE)</f>
        <v>46678</v>
      </c>
      <c r="E1031" s="153">
        <f>_xll.qlInterestRateIndexValueDate(IndexON,D1031)</f>
        <v>46679</v>
      </c>
      <c r="F1031" s="168">
        <f>IFERROR(_xll.qlIndexFixing(IndexON,D1031,TRUE,_xll.ohTrigger(RecalcTrigger,TriggerON)),NA())</f>
        <v>2.7937286509143178E-2</v>
      </c>
      <c r="H1031" s="42">
        <f>_xll.qlCalendarAdvance(Calendar,$H1030,B1031,"f",FALSE)</f>
        <v>46678</v>
      </c>
      <c r="I1031" s="153">
        <f>_xll.qlInterestRateIndexValueDate(Index1M,$H1031)</f>
        <v>46680</v>
      </c>
      <c r="J1031" s="158">
        <f>IFERROR(_xll.qlIndexFixing(Index1M,$H1031,TRUE,_xll.ohTrigger(RecalcTrigger,Trigger1M)),NA())</f>
        <v>2.7740276749626185E-2</v>
      </c>
      <c r="K1031" s="44">
        <f>IFERROR(_xll.qlIndexFixing(Index3M,H1031,TRUE,_xll.ohTrigger(RecalcTrigger,Trigger3M)),NA())</f>
        <v>2.8787760655079094E-2</v>
      </c>
      <c r="L1031" s="44">
        <f>IFERROR(_xll.qlIndexFixing(Index6M,$H1031,TRUE,_xll.ohTrigger(RecalcTrigger,Trigger6M)),NA())</f>
        <v>2.9605687068774353E-2</v>
      </c>
      <c r="M1031" s="158">
        <f>IFERROR(_xll.qlIndexFixing(ONIndex1M,I1031,TRUE,_xll.ohTrigger(RecalcTrigger,Trigger1M)),NA())</f>
        <v>2.7687050893847598E-2</v>
      </c>
      <c r="N1031" s="44">
        <f>IFERROR(_xll.qlIndexFixing(ONIndex3M,I1031,TRUE,_xll.ohTrigger(RecalcTrigger,Trigger3M)),NA())</f>
        <v>2.8625300532949538E-2</v>
      </c>
      <c r="O1031" s="159">
        <f>IFERROR(_xll.qlIndexFixing(ONIndex6M,I1031,TRUE,_xll.ohTrigger(RecalcTrigger,Trigger6M)),NA())</f>
        <v>2.9293267354857377E-2</v>
      </c>
    </row>
    <row r="1032" spans="2:15" x14ac:dyDescent="0.2">
      <c r="B1032" s="39" t="s">
        <v>42</v>
      </c>
      <c r="D1032" s="42">
        <f>_xll.qlCalendarAdvance(Calendar,$D1031,B1032,"f",FALSE)</f>
        <v>46685</v>
      </c>
      <c r="E1032" s="153">
        <f>_xll.qlInterestRateIndexValueDate(IndexON,D1032)</f>
        <v>46686</v>
      </c>
      <c r="F1032" s="168">
        <f>IFERROR(_xll.qlIndexFixing(IndexON,D1032,TRUE,_xll.ohTrigger(RecalcTrigger,TriggerON)),NA())</f>
        <v>2.7948018315226975E-2</v>
      </c>
      <c r="H1032" s="42">
        <f>_xll.qlCalendarAdvance(Calendar,$H1031,B1032,"f",FALSE)</f>
        <v>46685</v>
      </c>
      <c r="I1032" s="153">
        <f>_xll.qlInterestRateIndexValueDate(Index1M,$H1032)</f>
        <v>46687</v>
      </c>
      <c r="J1032" s="158">
        <f>IFERROR(_xll.qlIndexFixing(Index1M,$H1032,TRUE,_xll.ohTrigger(RecalcTrigger,Trigger1M)),NA())</f>
        <v>2.7751589618810645E-2</v>
      </c>
      <c r="K1032" s="44">
        <f>IFERROR(_xll.qlIndexFixing(Index3M,H1032,TRUE,_xll.ohTrigger(RecalcTrigger,Trigger3M)),NA())</f>
        <v>2.8797666669814544E-2</v>
      </c>
      <c r="L1032" s="44">
        <f>IFERROR(_xll.qlIndexFixing(Index6M,$H1032,TRUE,_xll.ohTrigger(RecalcTrigger,Trigger6M)),NA())</f>
        <v>2.9613381934062256E-2</v>
      </c>
      <c r="M1032" s="158">
        <f>IFERROR(_xll.qlIndexFixing(ONIndex1M,I1032,TRUE,_xll.ohTrigger(RecalcTrigger,Trigger1M)),NA())</f>
        <v>2.7698608565360772E-2</v>
      </c>
      <c r="N1032" s="44">
        <f>IFERROR(_xll.qlIndexFixing(ONIndex3M,I1032,TRUE,_xll.ohTrigger(RecalcTrigger,Trigger3M)),NA())</f>
        <v>2.8635738755982132E-2</v>
      </c>
      <c r="O1032" s="159">
        <f>IFERROR(_xll.qlIndexFixing(ONIndex6M,I1032,TRUE,_xll.ohTrigger(RecalcTrigger,Trigger6M)),NA())</f>
        <v>2.9301453164887192E-2</v>
      </c>
    </row>
    <row r="1033" spans="2:15" x14ac:dyDescent="0.2">
      <c r="B1033" s="39" t="s">
        <v>42</v>
      </c>
      <c r="D1033" s="42">
        <f>_xll.qlCalendarAdvance(Calendar,$D1032,B1033,"f",FALSE)</f>
        <v>46692</v>
      </c>
      <c r="E1033" s="153">
        <f>_xll.qlInterestRateIndexValueDate(IndexON,D1033)</f>
        <v>46693</v>
      </c>
      <c r="F1033" s="168">
        <f>IFERROR(_xll.qlIndexFixing(IndexON,D1033,TRUE,_xll.ohTrigger(RecalcTrigger,TriggerON)),NA())</f>
        <v>2.7958539329127063E-2</v>
      </c>
      <c r="H1033" s="42">
        <f>_xll.qlCalendarAdvance(Calendar,$H1032,B1033,"f",FALSE)</f>
        <v>46692</v>
      </c>
      <c r="I1033" s="153">
        <f>_xll.qlInterestRateIndexValueDate(Index1M,$H1033)</f>
        <v>46694</v>
      </c>
      <c r="J1033" s="158">
        <f>IFERROR(_xll.qlIndexFixing(Index1M,$H1033,TRUE,_xll.ohTrigger(RecalcTrigger,Trigger1M)),NA())</f>
        <v>2.7757191345997967E-2</v>
      </c>
      <c r="K1033" s="44">
        <f>IFERROR(_xll.qlIndexFixing(Index3M,H1033,TRUE,_xll.ohTrigger(RecalcTrigger,Trigger3M)),NA())</f>
        <v>2.8807516293392163E-2</v>
      </c>
      <c r="L1033" s="44">
        <f>IFERROR(_xll.qlIndexFixing(Index6M,$H1033,TRUE,_xll.ohTrigger(RecalcTrigger,Trigger6M)),NA())</f>
        <v>2.9619296697584226E-2</v>
      </c>
      <c r="M1033" s="158">
        <f>IFERROR(_xll.qlIndexFixing(ONIndex1M,I1033,TRUE,_xll.ohTrigger(RecalcTrigger,Trigger1M)),NA())</f>
        <v>2.7710020369715593E-2</v>
      </c>
      <c r="N1033" s="44">
        <f>IFERROR(_xll.qlIndexFixing(ONIndex3M,I1033,TRUE,_xll.ohTrigger(RecalcTrigger,Trigger3M)),NA())</f>
        <v>2.8646015251103663E-2</v>
      </c>
      <c r="O1033" s="159">
        <f>IFERROR(_xll.qlIndexFixing(ONIndex6M,I1033,TRUE,_xll.ohTrigger(RecalcTrigger,Trigger6M)),NA())</f>
        <v>2.9309466318201416E-2</v>
      </c>
    </row>
    <row r="1034" spans="2:15" x14ac:dyDescent="0.2">
      <c r="B1034" s="39" t="s">
        <v>42</v>
      </c>
      <c r="D1034" s="42">
        <f>_xll.qlCalendarAdvance(Calendar,$D1033,B1034,"f",FALSE)</f>
        <v>46699</v>
      </c>
      <c r="E1034" s="153">
        <f>_xll.qlInterestRateIndexValueDate(IndexON,D1034)</f>
        <v>46700</v>
      </c>
      <c r="F1034" s="168">
        <f>IFERROR(_xll.qlIndexFixing(IndexON,D1034,TRUE,_xll.ohTrigger(RecalcTrigger,TriggerON)),NA())</f>
        <v>2.7968849550763508E-2</v>
      </c>
      <c r="H1034" s="42">
        <f>_xll.qlCalendarAdvance(Calendar,$H1033,B1034,"f",FALSE)</f>
        <v>46699</v>
      </c>
      <c r="I1034" s="153">
        <f>_xll.qlInterestRateIndexValueDate(Index1M,$H1034)</f>
        <v>46701</v>
      </c>
      <c r="J1034" s="158">
        <f>IFERROR(_xll.qlIndexFixing(Index1M,$H1034,TRUE,_xll.ohTrigger(RecalcTrigger,Trigger1M)),NA())</f>
        <v>2.7768253050755476E-2</v>
      </c>
      <c r="K1034" s="44">
        <f>IFERROR(_xll.qlIndexFixing(Index3M,H1034,TRUE,_xll.ohTrigger(RecalcTrigger,Trigger3M)),NA())</f>
        <v>2.8817322600018888E-2</v>
      </c>
      <c r="L1034" s="44">
        <f>IFERROR(_xll.qlIndexFixing(Index6M,$H1034,TRUE,_xll.ohTrigger(RecalcTrigger,Trigger6M)),NA())</f>
        <v>2.9626962469557469E-2</v>
      </c>
      <c r="M1034" s="158">
        <f>IFERROR(_xll.qlIndexFixing(ONIndex1M,I1034,TRUE,_xll.ohTrigger(RecalcTrigger,Trigger1M)),NA())</f>
        <v>2.7721286306938708E-2</v>
      </c>
      <c r="N1034" s="44">
        <f>IFERROR(_xll.qlIndexFixing(ONIndex3M,I1034,TRUE,_xll.ohTrigger(RecalcTrigger,Trigger3M)),NA())</f>
        <v>2.8656130018234194E-2</v>
      </c>
      <c r="O1034" s="159">
        <f>IFERROR(_xll.qlIndexFixing(ONIndex6M,I1034,TRUE,_xll.ohTrigger(RecalcTrigger,Trigger6M)),NA())</f>
        <v>2.9317306814666821E-2</v>
      </c>
    </row>
    <row r="1035" spans="2:15" x14ac:dyDescent="0.2">
      <c r="B1035" s="39" t="s">
        <v>42</v>
      </c>
      <c r="D1035" s="42">
        <f>_xll.qlCalendarAdvance(Calendar,$D1034,B1035,"f",FALSE)</f>
        <v>46706</v>
      </c>
      <c r="E1035" s="153">
        <f>_xll.qlInterestRateIndexValueDate(IndexON,D1035)</f>
        <v>46707</v>
      </c>
      <c r="F1035" s="168">
        <f>IFERROR(_xll.qlIndexFixing(IndexON,D1035,TRUE,_xll.ohTrigger(RecalcTrigger,TriggerON)),NA())</f>
        <v>2.7978948979976437E-2</v>
      </c>
      <c r="H1035" s="42">
        <f>_xll.qlCalendarAdvance(Calendar,$H1034,B1035,"f",FALSE)</f>
        <v>46706</v>
      </c>
      <c r="I1035" s="153">
        <f>_xll.qlInterestRateIndexValueDate(Index1M,$H1035)</f>
        <v>46708</v>
      </c>
      <c r="J1035" s="158">
        <f>IFERROR(_xll.qlIndexFixing(Index1M,$H1035,TRUE,_xll.ohTrigger(RecalcTrigger,Trigger1M)),NA())</f>
        <v>2.7779214284718634E-2</v>
      </c>
      <c r="K1035" s="44">
        <f>IFERROR(_xll.qlIndexFixing(Index3M,H1035,TRUE,_xll.ohTrigger(RecalcTrigger,Trigger3M)),NA())</f>
        <v>2.8827098664029379E-2</v>
      </c>
      <c r="L1035" s="44">
        <f>IFERROR(_xll.qlIndexFixing(Index6M,$H1035,TRUE,_xll.ohTrigger(RecalcTrigger,Trigger6M)),NA())</f>
        <v>2.9634625666093702E-2</v>
      </c>
      <c r="M1035" s="158">
        <f>IFERROR(_xll.qlIndexFixing(ONIndex1M,I1035,TRUE,_xll.ohTrigger(RecalcTrigger,Trigger1M)),NA())</f>
        <v>2.7732406376923535E-2</v>
      </c>
      <c r="N1035" s="44">
        <f>IFERROR(_xll.qlIndexFixing(ONIndex3M,I1035,TRUE,_xll.ohTrigger(RecalcTrigger,Trigger3M)),NA())</f>
        <v>2.866608305729379E-2</v>
      </c>
      <c r="O1035" s="159">
        <f>IFERROR(_xll.qlIndexFixing(ONIndex6M,I1035,TRUE,_xll.ohTrigger(RecalcTrigger,Trigger6M)),NA())</f>
        <v>2.9324974654256764E-2</v>
      </c>
    </row>
    <row r="1036" spans="2:15" x14ac:dyDescent="0.2">
      <c r="B1036" s="39" t="s">
        <v>42</v>
      </c>
      <c r="D1036" s="42">
        <f>_xll.qlCalendarAdvance(Calendar,$D1035,B1036,"f",FALSE)</f>
        <v>46713</v>
      </c>
      <c r="E1036" s="153">
        <f>_xll.qlInterestRateIndexValueDate(IndexON,D1036)</f>
        <v>46714</v>
      </c>
      <c r="F1036" s="168">
        <f>IFERROR(_xll.qlIndexFixing(IndexON,D1036,TRUE,_xll.ohTrigger(RecalcTrigger,TriggerON)),NA())</f>
        <v>2.7988837617005657E-2</v>
      </c>
      <c r="H1036" s="42">
        <f>_xll.qlCalendarAdvance(Calendar,$H1035,B1036,"f",FALSE)</f>
        <v>46713</v>
      </c>
      <c r="I1036" s="153">
        <f>_xll.qlInterestRateIndexValueDate(Index1M,$H1036)</f>
        <v>46715</v>
      </c>
      <c r="J1036" s="158">
        <f>IFERROR(_xll.qlIndexFixing(Index1M,$H1036,TRUE,_xll.ohTrigger(RecalcTrigger,Trigger1M)),NA())</f>
        <v>2.7795655126887038E-2</v>
      </c>
      <c r="K1036" s="44">
        <f>IFERROR(_xll.qlIndexFixing(Index3M,H1036,TRUE,_xll.ohTrigger(RecalcTrigger,Trigger3M)),NA())</f>
        <v>2.8836857559892962E-2</v>
      </c>
      <c r="L1036" s="44">
        <f>IFERROR(_xll.qlIndexFixing(Index6M,$H1036,TRUE,_xll.ohTrigger(RecalcTrigger,Trigger6M)),NA())</f>
        <v>2.9642293791391074E-2</v>
      </c>
      <c r="M1036" s="158">
        <f>IFERROR(_xll.qlIndexFixing(ONIndex1M,I1036,TRUE,_xll.ohTrigger(RecalcTrigger,Trigger1M)),NA())</f>
        <v>2.7743380579643429E-2</v>
      </c>
      <c r="N1036" s="44">
        <f>IFERROR(_xll.qlIndexFixing(ONIndex3M,I1036,TRUE,_xll.ohTrigger(RecalcTrigger,Trigger3M)),NA())</f>
        <v>2.867587436828245E-2</v>
      </c>
      <c r="O1036" s="159">
        <f>IFERROR(_xll.qlIndexFixing(ONIndex6M,I1036,TRUE,_xll.ohTrigger(RecalcTrigger,Trigger6M)),NA())</f>
        <v>2.9332469836944597E-2</v>
      </c>
    </row>
    <row r="1037" spans="2:15" x14ac:dyDescent="0.2">
      <c r="B1037" s="39" t="s">
        <v>42</v>
      </c>
      <c r="D1037" s="42">
        <f>_xll.qlCalendarAdvance(Calendar,$D1036,B1037,"f",FALSE)</f>
        <v>46720</v>
      </c>
      <c r="E1037" s="153">
        <f>_xll.qlInterestRateIndexValueDate(IndexON,D1037)</f>
        <v>46721</v>
      </c>
      <c r="F1037" s="168">
        <f>IFERROR(_xll.qlIndexFixing(IndexON,D1037,TRUE,_xll.ohTrigger(RecalcTrigger,TriggerON)),NA())</f>
        <v>2.7998515461691298E-2</v>
      </c>
      <c r="H1037" s="42">
        <f>_xll.qlCalendarAdvance(Calendar,$H1036,B1037,"f",FALSE)</f>
        <v>46720</v>
      </c>
      <c r="I1037" s="153">
        <f>_xll.qlInterestRateIndexValueDate(Index1M,$H1037)</f>
        <v>46722</v>
      </c>
      <c r="J1037" s="158">
        <f>IFERROR(_xll.qlIndexFixing(Index1M,$H1037,TRUE,_xll.ohTrigger(RecalcTrigger,Trigger1M)),NA())</f>
        <v>2.7806525323966467E-2</v>
      </c>
      <c r="K1037" s="44">
        <f>IFERROR(_xll.qlIndexFixing(Index3M,H1037,TRUE,_xll.ohTrigger(RecalcTrigger,Trigger3M)),NA())</f>
        <v>2.8844761238602051E-2</v>
      </c>
      <c r="L1037" s="44">
        <f>IFERROR(_xll.qlIndexFixing(Index6M,$H1037,TRUE,_xll.ohTrigger(RecalcTrigger,Trigger6M)),NA())</f>
        <v>2.96517448380135E-2</v>
      </c>
      <c r="M1037" s="158">
        <f>IFERROR(_xll.qlIndexFixing(ONIndex1M,I1037,TRUE,_xll.ohTrigger(RecalcTrigger,Trigger1M)),NA())</f>
        <v>2.7754229076677461E-2</v>
      </c>
      <c r="N1037" s="44">
        <f>IFERROR(_xll.qlIndexFixing(ONIndex3M,I1037,TRUE,_xll.ohTrigger(RecalcTrigger,Trigger3M)),NA())</f>
        <v>2.8685526584775189E-2</v>
      </c>
      <c r="O1037" s="159">
        <f>IFERROR(_xll.qlIndexFixing(ONIndex6M,I1037,TRUE,_xll.ohTrigger(RecalcTrigger,Trigger6M)),NA())</f>
        <v>2.9339817868754281E-2</v>
      </c>
    </row>
    <row r="1038" spans="2:15" x14ac:dyDescent="0.2">
      <c r="B1038" s="39" t="s">
        <v>42</v>
      </c>
      <c r="D1038" s="42">
        <f>_xll.qlCalendarAdvance(Calendar,$D1037,B1038,"f",FALSE)</f>
        <v>46727</v>
      </c>
      <c r="E1038" s="153">
        <f>_xll.qlInterestRateIndexValueDate(IndexON,D1038)</f>
        <v>46728</v>
      </c>
      <c r="F1038" s="168">
        <f>IFERROR(_xll.qlIndexFixing(IndexON,D1038,TRUE,_xll.ohTrigger(RecalcTrigger,TriggerON)),NA())</f>
        <v>2.8008088284225963E-2</v>
      </c>
      <c r="H1038" s="42">
        <f>_xll.qlCalendarAdvance(Calendar,$H1037,B1038,"f",FALSE)</f>
        <v>46727</v>
      </c>
      <c r="I1038" s="153">
        <f>_xll.qlInterestRateIndexValueDate(Index1M,$H1038)</f>
        <v>46729</v>
      </c>
      <c r="J1038" s="158">
        <f>IFERROR(_xll.qlIndexFixing(Index1M,$H1038,TRUE,_xll.ohTrigger(RecalcTrigger,Trigger1M)),NA())</f>
        <v>2.7817396279382321E-2</v>
      </c>
      <c r="K1038" s="44">
        <f>IFERROR(_xll.qlIndexFixing(Index3M,H1038,TRUE,_xll.ohTrigger(RecalcTrigger,Trigger3M)),NA())</f>
        <v>2.8854521422095113E-2</v>
      </c>
      <c r="L1038" s="44">
        <f>IFERROR(_xll.qlIndexFixing(Index6M,$H1038,TRUE,_xll.ohTrigger(RecalcTrigger,Trigger6M)),NA())</f>
        <v>2.9659446136959821E-2</v>
      </c>
      <c r="M1038" s="158">
        <f>IFERROR(_xll.qlIndexFixing(ONIndex1M,I1038,TRUE,_xll.ohTrigger(RecalcTrigger,Trigger1M)),NA())</f>
        <v>2.7765063532196876E-2</v>
      </c>
      <c r="N1038" s="44">
        <f>IFERROR(_xll.qlIndexFixing(ONIndex3M,I1038,TRUE,_xll.ohTrigger(RecalcTrigger,Trigger3M)),NA())</f>
        <v>2.8695165062044836E-2</v>
      </c>
      <c r="O1038" s="159">
        <f>IFERROR(_xll.qlIndexFixing(ONIndex6M,I1038,TRUE,_xll.ohTrigger(RecalcTrigger,Trigger6M)),NA())</f>
        <v>2.9347160013859508E-2</v>
      </c>
    </row>
    <row r="1039" spans="2:15" x14ac:dyDescent="0.2">
      <c r="B1039" s="39" t="s">
        <v>42</v>
      </c>
      <c r="D1039" s="42">
        <f>_xll.qlCalendarAdvance(Calendar,$D1038,B1039,"f",FALSE)</f>
        <v>46734</v>
      </c>
      <c r="E1039" s="153">
        <f>_xll.qlInterestRateIndexValueDate(IndexON,D1039)</f>
        <v>46735</v>
      </c>
      <c r="F1039" s="168">
        <f>IFERROR(_xll.qlIndexFixing(IndexON,D1039,TRUE,_xll.ohTrigger(RecalcTrigger,TriggerON)),NA())</f>
        <v>2.8017694335620291E-2</v>
      </c>
      <c r="H1039" s="42">
        <f>_xll.qlCalendarAdvance(Calendar,$H1038,B1039,"f",FALSE)</f>
        <v>46734</v>
      </c>
      <c r="I1039" s="153">
        <f>_xll.qlInterestRateIndexValueDate(Index1M,$H1039)</f>
        <v>46736</v>
      </c>
      <c r="J1039" s="158">
        <f>IFERROR(_xll.qlIndexFixing(Index1M,$H1039,TRUE,_xll.ohTrigger(RecalcTrigger,Trigger1M)),NA())</f>
        <v>2.7828273378889472E-2</v>
      </c>
      <c r="K1039" s="44">
        <f>IFERROR(_xll.qlIndexFixing(Index3M,H1039,TRUE,_xll.ohTrigger(RecalcTrigger,Trigger3M)),NA())</f>
        <v>2.8864290585837685E-2</v>
      </c>
      <c r="L1039" s="44">
        <f>IFERROR(_xll.qlIndexFixing(Index6M,$H1039,TRUE,_xll.ohTrigger(RecalcTrigger,Trigger6M)),NA())</f>
        <v>2.96671673754377E-2</v>
      </c>
      <c r="M1039" s="158">
        <f>IFERROR(_xll.qlIndexFixing(ONIndex1M,I1039,TRUE,_xll.ohTrigger(RecalcTrigger,Trigger1M)),NA())</f>
        <v>2.7775904107780747E-2</v>
      </c>
      <c r="N1039" s="44">
        <f>IFERROR(_xll.qlIndexFixing(ONIndex3M,I1039,TRUE,_xll.ohTrigger(RecalcTrigger,Trigger3M)),NA())</f>
        <v>2.8704812433666405E-2</v>
      </c>
      <c r="O1039" s="159">
        <f>IFERROR(_xll.qlIndexFixing(ONIndex6M,I1039,TRUE,_xll.ohTrigger(RecalcTrigger,Trigger6M)),NA())</f>
        <v>2.9354521778204301E-2</v>
      </c>
    </row>
    <row r="1040" spans="2:15" x14ac:dyDescent="0.2">
      <c r="B1040" s="39" t="s">
        <v>42</v>
      </c>
      <c r="D1040" s="42">
        <f>_xll.qlCalendarAdvance(Calendar,$D1039,B1040,"f",FALSE)</f>
        <v>46741</v>
      </c>
      <c r="E1040" s="153">
        <f>_xll.qlInterestRateIndexValueDate(IndexON,D1040)</f>
        <v>46742</v>
      </c>
      <c r="F1040" s="168">
        <f>IFERROR(_xll.qlIndexFixing(IndexON,D1040,TRUE,_xll.ohTrigger(RecalcTrigger,TriggerON)),NA())</f>
        <v>2.802733444872807E-2</v>
      </c>
      <c r="H1040" s="42">
        <f>_xll.qlCalendarAdvance(Calendar,$H1039,B1040,"f",FALSE)</f>
        <v>46741</v>
      </c>
      <c r="I1040" s="153">
        <f>_xll.qlInterestRateIndexValueDate(Index1M,$H1040)</f>
        <v>46743</v>
      </c>
      <c r="J1040" s="158">
        <f>IFERROR(_xll.qlIndexFixing(Index1M,$H1040,TRUE,_xll.ohTrigger(RecalcTrigger,Trigger1M)),NA())</f>
        <v>2.7839156622504874E-2</v>
      </c>
      <c r="K1040" s="44">
        <f>IFERROR(_xll.qlIndexFixing(Index3M,H1040,TRUE,_xll.ohTrigger(RecalcTrigger,Trigger3M)),NA())</f>
        <v>2.8874068729893891E-2</v>
      </c>
      <c r="L1040" s="44">
        <f>IFERROR(_xll.qlIndexFixing(Index6M,$H1040,TRUE,_xll.ohTrigger(RecalcTrigger,Trigger6M)),NA())</f>
        <v>2.9674908553678204E-2</v>
      </c>
      <c r="M1040" s="158">
        <f>IFERROR(_xll.qlIndexFixing(ONIndex1M,I1040,TRUE,_xll.ohTrigger(RecalcTrigger,Trigger1M)),NA())</f>
        <v>2.7787706007158519E-2</v>
      </c>
      <c r="N1040" s="44">
        <f>IFERROR(_xll.qlIndexFixing(ONIndex3M,I1040,TRUE,_xll.ohTrigger(RecalcTrigger,Trigger3M)),NA())</f>
        <v>2.8714938734717421E-2</v>
      </c>
      <c r="O1040" s="159">
        <f>IFERROR(_xll.qlIndexFixing(ONIndex6M,I1040,TRUE,_xll.ohTrigger(RecalcTrigger,Trigger6M)),NA())</f>
        <v>2.9361620798056265E-2</v>
      </c>
    </row>
    <row r="1041" spans="2:15" x14ac:dyDescent="0.2">
      <c r="B1041" s="39" t="s">
        <v>42</v>
      </c>
      <c r="D1041" s="42">
        <f>_xll.qlCalendarAdvance(Calendar,$D1040,B1041,"f",FALSE)</f>
        <v>46748</v>
      </c>
      <c r="E1041" s="153">
        <f>_xll.qlInterestRateIndexValueDate(IndexON,D1041)</f>
        <v>46749</v>
      </c>
      <c r="F1041" s="168">
        <f>IFERROR(_xll.qlIndexFixing(IndexON,D1041,TRUE,_xll.ohTrigger(RecalcTrigger,TriggerON)),NA())</f>
        <v>2.8037008623469362E-2</v>
      </c>
      <c r="H1041" s="42">
        <f>_xll.qlCalendarAdvance(Calendar,$H1040,B1041,"f",FALSE)</f>
        <v>46748</v>
      </c>
      <c r="I1041" s="153">
        <f>_xll.qlInterestRateIndexValueDate(Index1M,$H1041)</f>
        <v>46750</v>
      </c>
      <c r="J1041" s="158">
        <f>IFERROR(_xll.qlIndexFixing(Index1M,$H1041,TRUE,_xll.ohTrigger(RecalcTrigger,Trigger1M)),NA())</f>
        <v>2.7850046010247907E-2</v>
      </c>
      <c r="K1041" s="44">
        <f>IFERROR(_xll.qlIndexFixing(Index3M,H1041,TRUE,_xll.ohTrigger(RecalcTrigger,Trigger3M)),NA())</f>
        <v>2.8883855854329617E-2</v>
      </c>
      <c r="L1041" s="44">
        <f>IFERROR(_xll.qlIndexFixing(Index6M,$H1041,TRUE,_xll.ohTrigger(RecalcTrigger,Trigger6M)),NA())</f>
        <v>2.968266967191328E-2</v>
      </c>
      <c r="M1041" s="158">
        <f>IFERROR(_xll.qlIndexFixing(ONIndex1M,I1041,TRUE,_xll.ohTrigger(RecalcTrigger,Trigger1M)),NA())</f>
        <v>2.7798558895666403E-2</v>
      </c>
      <c r="N1041" s="44">
        <f>IFERROR(_xll.qlIndexFixing(ONIndex3M,I1041,TRUE,_xll.ohTrigger(RecalcTrigger,Trigger3M)),NA())</f>
        <v>2.8724604894030392E-2</v>
      </c>
      <c r="O1041" s="159">
        <f>IFERROR(_xll.qlIndexFixing(ONIndex6M,I1041,TRUE,_xll.ohTrigger(RecalcTrigger,Trigger6M)),NA())</f>
        <v>2.9369026198349246E-2</v>
      </c>
    </row>
    <row r="1042" spans="2:15" x14ac:dyDescent="0.2">
      <c r="B1042" s="39" t="s">
        <v>42</v>
      </c>
      <c r="D1042" s="42">
        <f>_xll.qlCalendarAdvance(Calendar,$D1041,B1042,"f",FALSE)</f>
        <v>46755</v>
      </c>
      <c r="E1042" s="153">
        <f>_xll.qlInterestRateIndexValueDate(IndexON,D1042)</f>
        <v>46756</v>
      </c>
      <c r="F1042" s="168">
        <f>IFERROR(_xll.qlIndexFixing(IndexON,D1042,TRUE,_xll.ohTrigger(RecalcTrigger,TriggerON)),NA())</f>
        <v>2.8046716859924103E-2</v>
      </c>
      <c r="H1042" s="42">
        <f>_xll.qlCalendarAdvance(Calendar,$H1041,B1042,"f",FALSE)</f>
        <v>46755</v>
      </c>
      <c r="I1042" s="153">
        <f>_xll.qlInterestRateIndexValueDate(Index1M,$H1042)</f>
        <v>46757</v>
      </c>
      <c r="J1042" s="158">
        <f>IFERROR(_xll.qlIndexFixing(Index1M,$H1042,TRUE,_xll.ohTrigger(RecalcTrigger,Trigger1M)),NA())</f>
        <v>2.7860941542137949E-2</v>
      </c>
      <c r="K1042" s="44">
        <f>IFERROR(_xll.qlIndexFixing(Index3M,H1042,TRUE,_xll.ohTrigger(RecalcTrigger,Trigger3M)),NA())</f>
        <v>2.8893651959213375E-2</v>
      </c>
      <c r="L1042" s="44">
        <f>IFERROR(_xll.qlIndexFixing(Index6M,$H1042,TRUE,_xll.ohTrigger(RecalcTrigger,Trigger6M)),NA())</f>
        <v>2.9688669955084106E-2</v>
      </c>
      <c r="M1042" s="158">
        <f>IFERROR(_xll.qlIndexFixing(ONIndex1M,I1042,TRUE,_xll.ohTrigger(RecalcTrigger,Trigger1M)),NA())</f>
        <v>2.7809417902640021E-2</v>
      </c>
      <c r="N1042" s="44">
        <f>IFERROR(_xll.qlIndexFixing(ONIndex3M,I1042,TRUE,_xll.ohTrigger(RecalcTrigger,Trigger3M)),NA())</f>
        <v>2.873427994583011E-2</v>
      </c>
      <c r="O1042" s="159">
        <f>IFERROR(_xll.qlIndexFixing(ONIndex6M,I1042,TRUE,_xll.ohTrigger(RecalcTrigger,Trigger6M)),NA())</f>
        <v>2.9376451214391253E-2</v>
      </c>
    </row>
    <row r="1043" spans="2:15" x14ac:dyDescent="0.2">
      <c r="B1043" s="39" t="s">
        <v>42</v>
      </c>
      <c r="D1043" s="42">
        <f>_xll.qlCalendarAdvance(Calendar,$D1042,B1043,"f",FALSE)</f>
        <v>46762</v>
      </c>
      <c r="E1043" s="153">
        <f>_xll.qlInterestRateIndexValueDate(IndexON,D1043)</f>
        <v>46763</v>
      </c>
      <c r="F1043" s="168">
        <f>IFERROR(_xll.qlIndexFixing(IndexON,D1043,TRUE,_xll.ohTrigger(RecalcTrigger,TriggerON)),NA())</f>
        <v>2.8056459157932423E-2</v>
      </c>
      <c r="H1043" s="42">
        <f>_xll.qlCalendarAdvance(Calendar,$H1042,B1043,"f",FALSE)</f>
        <v>46762</v>
      </c>
      <c r="I1043" s="153">
        <f>_xll.qlInterestRateIndexValueDate(Index1M,$H1043)</f>
        <v>46764</v>
      </c>
      <c r="J1043" s="158">
        <f>IFERROR(_xll.qlIndexFixing(Index1M,$H1043,TRUE,_xll.ohTrigger(RecalcTrigger,Trigger1M)),NA())</f>
        <v>2.7871843218189536E-2</v>
      </c>
      <c r="K1043" s="44">
        <f>IFERROR(_xll.qlIndexFixing(Index3M,H1043,TRUE,_xll.ohTrigger(RecalcTrigger,Trigger3M)),NA())</f>
        <v>2.8903457044608415E-2</v>
      </c>
      <c r="L1043" s="44">
        <f>IFERROR(_xll.qlIndexFixing(Index6M,$H1043,TRUE,_xll.ohTrigger(RecalcTrigger,Trigger6M)),NA())</f>
        <v>2.9696468891157755E-2</v>
      </c>
      <c r="M1043" s="158">
        <f>IFERROR(_xll.qlIndexFixing(ONIndex1M,I1043,TRUE,_xll.ohTrigger(RecalcTrigger,Trigger1M)),NA())</f>
        <v>2.7819327610867361E-2</v>
      </c>
      <c r="N1043" s="44">
        <f>IFERROR(_xll.qlIndexFixing(ONIndex3M,I1043,TRUE,_xll.ohTrigger(RecalcTrigger,Trigger3M)),NA())</f>
        <v>2.8743490863885057E-2</v>
      </c>
      <c r="O1043" s="159">
        <f>IFERROR(_xll.qlIndexFixing(ONIndex6M,I1043,TRUE,_xll.ohTrigger(RecalcTrigger,Trigger6M)),NA())</f>
        <v>2.9384165028485398E-2</v>
      </c>
    </row>
    <row r="1044" spans="2:15" x14ac:dyDescent="0.2">
      <c r="B1044" s="39" t="s">
        <v>42</v>
      </c>
      <c r="D1044" s="42">
        <f>_xll.qlCalendarAdvance(Calendar,$D1043,B1044,"f",FALSE)</f>
        <v>46769</v>
      </c>
      <c r="E1044" s="153">
        <f>_xll.qlInterestRateIndexValueDate(IndexON,D1044)</f>
        <v>46770</v>
      </c>
      <c r="F1044" s="168">
        <f>IFERROR(_xll.qlIndexFixing(IndexON,D1044,TRUE,_xll.ohTrigger(RecalcTrigger,TriggerON)),NA())</f>
        <v>2.8066235517654192E-2</v>
      </c>
      <c r="H1044" s="42">
        <f>_xll.qlCalendarAdvance(Calendar,$H1043,B1044,"f",FALSE)</f>
        <v>46769</v>
      </c>
      <c r="I1044" s="153">
        <f>_xll.qlInterestRateIndexValueDate(Index1M,$H1044)</f>
        <v>46771</v>
      </c>
      <c r="J1044" s="158">
        <f>IFERROR(_xll.qlIndexFixing(Index1M,$H1044,TRUE,_xll.ohTrigger(RecalcTrigger,Trigger1M)),NA())</f>
        <v>2.7882751038426887E-2</v>
      </c>
      <c r="K1044" s="44">
        <f>IFERROR(_xll.qlIndexFixing(Index3M,H1044,TRUE,_xll.ohTrigger(RecalcTrigger,Trigger3M)),NA())</f>
        <v>2.8913271110581489E-2</v>
      </c>
      <c r="L1044" s="44">
        <f>IFERROR(_xll.qlIndexFixing(Index6M,$H1044,TRUE,_xll.ohTrigger(RecalcTrigger,Trigger6M)),NA())</f>
        <v>2.9704287766107885E-2</v>
      </c>
      <c r="M1044" s="158">
        <f>IFERROR(_xll.qlIndexFixing(ONIndex1M,I1044,TRUE,_xll.ohTrigger(RecalcTrigger,Trigger1M)),NA())</f>
        <v>2.7830198786853444E-2</v>
      </c>
      <c r="N1044" s="44">
        <f>IFERROR(_xll.qlIndexFixing(ONIndex3M,I1044,TRUE,_xll.ohTrigger(RecalcTrigger,Trigger3M)),NA())</f>
        <v>2.8753182707372815E-2</v>
      </c>
      <c r="O1044" s="159">
        <f>IFERROR(_xll.qlIndexFixing(ONIndex6M,I1044,TRUE,_xll.ohTrigger(RecalcTrigger,Trigger6M)),NA())</f>
        <v>2.9391624889321122E-2</v>
      </c>
    </row>
    <row r="1045" spans="2:15" x14ac:dyDescent="0.2">
      <c r="B1045" s="39" t="s">
        <v>42</v>
      </c>
      <c r="D1045" s="42">
        <f>_xll.qlCalendarAdvance(Calendar,$D1044,B1045,"f",FALSE)</f>
        <v>46776</v>
      </c>
      <c r="E1045" s="153">
        <f>_xll.qlInterestRateIndexValueDate(IndexON,D1045)</f>
        <v>46777</v>
      </c>
      <c r="F1045" s="168">
        <f>IFERROR(_xll.qlIndexFixing(IndexON,D1045,TRUE,_xll.ohTrigger(RecalcTrigger,TriggerON)),NA())</f>
        <v>2.8076045939169347E-2</v>
      </c>
      <c r="H1045" s="42">
        <f>_xll.qlCalendarAdvance(Calendar,$H1044,B1045,"f",FALSE)</f>
        <v>46776</v>
      </c>
      <c r="I1045" s="153">
        <f>_xll.qlInterestRateIndexValueDate(Index1M,$H1045)</f>
        <v>46778</v>
      </c>
      <c r="J1045" s="158">
        <f>IFERROR(_xll.qlIndexFixing(Index1M,$H1045,TRUE,_xll.ohTrigger(RecalcTrigger,Trigger1M)),NA())</f>
        <v>2.7893665002862118E-2</v>
      </c>
      <c r="K1045" s="44">
        <f>IFERROR(_xll.qlIndexFixing(Index3M,H1045,TRUE,_xll.ohTrigger(RecalcTrigger,Trigger3M)),NA())</f>
        <v>2.8923094157200246E-2</v>
      </c>
      <c r="L1045" s="44">
        <f>IFERROR(_xll.qlIndexFixing(Index6M,$H1045,TRUE,_xll.ohTrigger(RecalcTrigger,Trigger6M)),NA())</f>
        <v>2.9712126580167281E-2</v>
      </c>
      <c r="M1045" s="158">
        <f>IFERROR(_xll.qlIndexFixing(ONIndex1M,I1045,TRUE,_xll.ohTrigger(RecalcTrigger,Trigger1M)),NA())</f>
        <v>2.7841076082903982E-2</v>
      </c>
      <c r="N1045" s="44">
        <f>IFERROR(_xll.qlIndexFixing(ONIndex3M,I1045,TRUE,_xll.ohTrigger(RecalcTrigger,Trigger3M)),NA())</f>
        <v>2.8762883445265786E-2</v>
      </c>
      <c r="O1045" s="159">
        <f>IFERROR(_xll.qlIndexFixing(ONIndex6M,I1045,TRUE,_xll.ohTrigger(RecalcTrigger,Trigger6M)),NA())</f>
        <v>2.9399104369423057E-2</v>
      </c>
    </row>
    <row r="1046" spans="2:15" x14ac:dyDescent="0.2">
      <c r="B1046" s="39" t="s">
        <v>42</v>
      </c>
      <c r="D1046" s="42">
        <f>_xll.qlCalendarAdvance(Calendar,$D1045,B1046,"f",FALSE)</f>
        <v>46783</v>
      </c>
      <c r="E1046" s="153">
        <f>_xll.qlInterestRateIndexValueDate(IndexON,D1046)</f>
        <v>46784</v>
      </c>
      <c r="F1046" s="168">
        <f>IFERROR(_xll.qlIndexFixing(IndexON,D1046,TRUE,_xll.ohTrigger(RecalcTrigger,TriggerON)),NA())</f>
        <v>2.808589042223808E-2</v>
      </c>
      <c r="H1046" s="42">
        <f>_xll.qlCalendarAdvance(Calendar,$H1045,B1046,"f",FALSE)</f>
        <v>46783</v>
      </c>
      <c r="I1046" s="153">
        <f>_xll.qlInterestRateIndexValueDate(Index1M,$H1046)</f>
        <v>46785</v>
      </c>
      <c r="J1046" s="158">
        <f>IFERROR(_xll.qlIndexFixing(Index1M,$H1046,TRUE,_xll.ohTrigger(RecalcTrigger,Trigger1M)),NA())</f>
        <v>2.7897142335050664E-2</v>
      </c>
      <c r="K1046" s="44">
        <f>IFERROR(_xll.qlIndexFixing(Index3M,H1046,TRUE,_xll.ohTrigger(RecalcTrigger,Trigger3M)),NA())</f>
        <v>2.8931062473319891E-2</v>
      </c>
      <c r="L1046" s="44">
        <f>IFERROR(_xll.qlIndexFixing(Index6M,$H1046,TRUE,_xll.ohTrigger(RecalcTrigger,Trigger6M)),NA())</f>
        <v>2.971998533357004E-2</v>
      </c>
      <c r="M1046" s="158">
        <f>IFERROR(_xll.qlIndexFixing(ONIndex1M,I1046,TRUE,_xll.ohTrigger(RecalcTrigger,Trigger1M)),NA())</f>
        <v>2.785195949904562E-2</v>
      </c>
      <c r="N1046" s="44">
        <f>IFERROR(_xll.qlIndexFixing(ONIndex3M,I1046,TRUE,_xll.ohTrigger(RecalcTrigger,Trigger3M)),NA())</f>
        <v>2.8772593077537323E-2</v>
      </c>
      <c r="O1046" s="159">
        <f>IFERROR(_xll.qlIndexFixing(ONIndex6M,I1046,TRUE,_xll.ohTrigger(RecalcTrigger,Trigger6M)),NA())</f>
        <v>2.9406603468844494E-2</v>
      </c>
    </row>
    <row r="1047" spans="2:15" x14ac:dyDescent="0.2">
      <c r="B1047" s="39" t="s">
        <v>42</v>
      </c>
      <c r="D1047" s="42">
        <f>_xll.qlCalendarAdvance(Calendar,$D1046,B1047,"f",FALSE)</f>
        <v>46790</v>
      </c>
      <c r="E1047" s="153">
        <f>_xll.qlInterestRateIndexValueDate(IndexON,D1047)</f>
        <v>46791</v>
      </c>
      <c r="F1047" s="168">
        <f>IFERROR(_xll.qlIndexFixing(IndexON,D1047,TRUE,_xll.ohTrigger(RecalcTrigger,TriggerON)),NA())</f>
        <v>2.8095768967100199E-2</v>
      </c>
      <c r="H1047" s="42">
        <f>_xll.qlCalendarAdvance(Calendar,$H1046,B1047,"f",FALSE)</f>
        <v>46790</v>
      </c>
      <c r="I1047" s="153">
        <f>_xll.qlInterestRateIndexValueDate(Index1M,$H1047)</f>
        <v>46792</v>
      </c>
      <c r="J1047" s="158">
        <f>IFERROR(_xll.qlIndexFixing(Index1M,$H1047,TRUE,_xll.ohTrigger(RecalcTrigger,Trigger1M)),NA())</f>
        <v>2.7908063449860396E-2</v>
      </c>
      <c r="K1047" s="44">
        <f>IFERROR(_xll.qlIndexFixing(Index3M,H1047,TRUE,_xll.ohTrigger(RecalcTrigger,Trigger3M)),NA())</f>
        <v>2.8940902051869166E-2</v>
      </c>
      <c r="L1047" s="44">
        <f>IFERROR(_xll.qlIndexFixing(Index6M,$H1047,TRUE,_xll.ohTrigger(RecalcTrigger,Trigger6M)),NA())</f>
        <v>2.9727864026549384E-2</v>
      </c>
      <c r="M1047" s="158">
        <f>IFERROR(_xll.qlIndexFixing(ONIndex1M,I1047,TRUE,_xll.ohTrigger(RecalcTrigger,Trigger1M)),NA())</f>
        <v>2.7862849035305004E-2</v>
      </c>
      <c r="N1047" s="44">
        <f>IFERROR(_xll.qlIndexFixing(ONIndex3M,I1047,TRUE,_xll.ohTrigger(RecalcTrigger,Trigger3M)),NA())</f>
        <v>2.8782311604187427E-2</v>
      </c>
      <c r="O1047" s="159">
        <f>IFERROR(_xll.qlIndexFixing(ONIndex6M,I1047,TRUE,_xll.ohTrigger(RecalcTrigger,Trigger6M)),NA())</f>
        <v>2.9414122187585434E-2</v>
      </c>
    </row>
    <row r="1048" spans="2:15" x14ac:dyDescent="0.2">
      <c r="B1048" s="39" t="s">
        <v>42</v>
      </c>
      <c r="D1048" s="42">
        <f>_xll.qlCalendarAdvance(Calendar,$D1047,B1048,"f",FALSE)</f>
        <v>46797</v>
      </c>
      <c r="E1048" s="153">
        <f>_xll.qlInterestRateIndexValueDate(IndexON,D1048)</f>
        <v>46798</v>
      </c>
      <c r="F1048" s="168">
        <f>IFERROR(_xll.qlIndexFixing(IndexON,D1048,TRUE,_xll.ohTrigger(RecalcTrigger,TriggerON)),NA())</f>
        <v>2.8105681573595831E-2</v>
      </c>
      <c r="H1048" s="42">
        <f>_xll.qlCalendarAdvance(Calendar,$H1047,B1048,"f",FALSE)</f>
        <v>46797</v>
      </c>
      <c r="I1048" s="153">
        <f>_xll.qlInterestRateIndexValueDate(Index1M,$H1048)</f>
        <v>46799</v>
      </c>
      <c r="J1048" s="158">
        <f>IFERROR(_xll.qlIndexFixing(Index1M,$H1048,TRUE,_xll.ohTrigger(RecalcTrigger,Trigger1M)),NA())</f>
        <v>2.7918990705691614E-2</v>
      </c>
      <c r="K1048" s="44">
        <f>IFERROR(_xll.qlIndexFixing(Index3M,H1048,TRUE,_xll.ohTrigger(RecalcTrigger,Trigger3M)),NA())</f>
        <v>2.8950750610269971E-2</v>
      </c>
      <c r="L1048" s="44">
        <f>IFERROR(_xll.qlIndexFixing(Index6M,$H1048,TRUE,_xll.ohTrigger(RecalcTrigger,Trigger6M)),NA())</f>
        <v>2.9735762659339408E-2</v>
      </c>
      <c r="M1048" s="158">
        <f>IFERROR(_xll.qlIndexFixing(ONIndex1M,I1048,TRUE,_xll.ohTrigger(RecalcTrigger,Trigger1M)),NA())</f>
        <v>2.7873744691628843E-2</v>
      </c>
      <c r="N1048" s="44">
        <f>IFERROR(_xll.qlIndexFixing(ONIndex3M,I1048,TRUE,_xll.ohTrigger(RecalcTrigger,Trigger3M)),NA())</f>
        <v>2.8792039025216098E-2</v>
      </c>
      <c r="O1048" s="159">
        <f>IFERROR(_xll.qlIndexFixing(ONIndex6M,I1048,TRUE,_xll.ohTrigger(RecalcTrigger,Trigger6M)),NA())</f>
        <v>2.9421660525645876E-2</v>
      </c>
    </row>
    <row r="1049" spans="2:15" x14ac:dyDescent="0.2">
      <c r="B1049" s="39" t="s">
        <v>42</v>
      </c>
      <c r="D1049" s="42">
        <f>_xll.qlCalendarAdvance(Calendar,$D1048,B1049,"f",FALSE)</f>
        <v>46804</v>
      </c>
      <c r="E1049" s="153">
        <f>_xll.qlInterestRateIndexValueDate(IndexON,D1049)</f>
        <v>46805</v>
      </c>
      <c r="F1049" s="168">
        <f>IFERROR(_xll.qlIndexFixing(IndexON,D1049,TRUE,_xll.ohTrigger(RecalcTrigger,TriggerON)),NA())</f>
        <v>2.8115628241804913E-2</v>
      </c>
      <c r="H1049" s="42">
        <f>_xll.qlCalendarAdvance(Calendar,$H1048,B1049,"f",FALSE)</f>
        <v>46804</v>
      </c>
      <c r="I1049" s="153">
        <f>_xll.qlInterestRateIndexValueDate(Index1M,$H1049)</f>
        <v>46806</v>
      </c>
      <c r="J1049" s="158">
        <f>IFERROR(_xll.qlIndexFixing(Index1M,$H1049,TRUE,_xll.ohTrigger(RecalcTrigger,Trigger1M)),NA())</f>
        <v>2.7929924102569125E-2</v>
      </c>
      <c r="K1049" s="44">
        <f>IFERROR(_xll.qlIndexFixing(Index3M,H1049,TRUE,_xll.ohTrigger(RecalcTrigger,Trigger3M)),NA())</f>
        <v>2.8960608148590694E-2</v>
      </c>
      <c r="L1049" s="44">
        <f>IFERROR(_xll.qlIndexFixing(Index6M,$H1049,TRUE,_xll.ohTrigger(RecalcTrigger,Trigger6M)),NA())</f>
        <v>2.974368123217597E-2</v>
      </c>
      <c r="M1049" s="158">
        <f>IFERROR(_xll.qlIndexFixing(ONIndex1M,I1049,TRUE,_xll.ohTrigger(RecalcTrigger,Trigger1M)),NA())</f>
        <v>2.7884646468017138E-2</v>
      </c>
      <c r="N1049" s="44">
        <f>IFERROR(_xll.qlIndexFixing(ONIndex3M,I1049,TRUE,_xll.ohTrigger(RecalcTrigger,Trigger3M)),NA())</f>
        <v>2.8801775340649982E-2</v>
      </c>
      <c r="O1049" s="159">
        <f>IFERROR(_xll.qlIndexFixing(ONIndex6M,I1049,TRUE,_xll.ohTrigger(RecalcTrigger,Trigger6M)),NA())</f>
        <v>2.9429218482999175E-2</v>
      </c>
    </row>
    <row r="1050" spans="2:15" x14ac:dyDescent="0.2">
      <c r="B1050" s="39" t="s">
        <v>42</v>
      </c>
      <c r="D1050" s="42">
        <f>_xll.qlCalendarAdvance(Calendar,$D1049,B1050,"f",FALSE)</f>
        <v>46811</v>
      </c>
      <c r="E1050" s="153">
        <f>_xll.qlInterestRateIndexValueDate(IndexON,D1050)</f>
        <v>46812</v>
      </c>
      <c r="F1050" s="168">
        <f>IFERROR(_xll.qlIndexFixing(IndexON,D1050,TRUE,_xll.ohTrigger(RecalcTrigger,TriggerON)),NA())</f>
        <v>2.8125608971727445E-2</v>
      </c>
      <c r="H1050" s="42">
        <f>_xll.qlCalendarAdvance(Calendar,$H1049,B1050,"f",FALSE)</f>
        <v>46811</v>
      </c>
      <c r="I1050" s="153">
        <f>_xll.qlInterestRateIndexValueDate(Index1M,$H1050)</f>
        <v>46813</v>
      </c>
      <c r="J1050" s="158">
        <f>IFERROR(_xll.qlIndexFixing(Index1M,$H1050,TRUE,_xll.ohTrigger(RecalcTrigger,Trigger1M)),NA())</f>
        <v>2.7948326988704059E-2</v>
      </c>
      <c r="K1050" s="44">
        <f>IFERROR(_xll.qlIndexFixing(Index3M,H1050,TRUE,_xll.ohTrigger(RecalcTrigger,Trigger3M)),NA())</f>
        <v>2.8974213774245909E-2</v>
      </c>
      <c r="L1050" s="44">
        <f>IFERROR(_xll.qlIndexFixing(Index6M,$H1050,TRUE,_xll.ohTrigger(RecalcTrigger,Trigger6M)),NA())</f>
        <v>2.975521470008289E-2</v>
      </c>
      <c r="M1050" s="158">
        <f>IFERROR(_xll.qlIndexFixing(ONIndex1M,I1050,TRUE,_xll.ohTrigger(RecalcTrigger,Trigger1M)),NA())</f>
        <v>2.7895554364549824E-2</v>
      </c>
      <c r="N1050" s="44">
        <f>IFERROR(_xll.qlIndexFixing(ONIndex3M,I1050,TRUE,_xll.ohTrigger(RecalcTrigger,Trigger3M)),NA())</f>
        <v>2.8811520550489078E-2</v>
      </c>
      <c r="O1050" s="159">
        <f>IFERROR(_xll.qlIndexFixing(ONIndex6M,I1050,TRUE,_xll.ohTrigger(RecalcTrigger,Trigger6M)),NA())</f>
        <v>2.9436796059698622E-2</v>
      </c>
    </row>
    <row r="1051" spans="2:15" x14ac:dyDescent="0.2">
      <c r="B1051" s="39" t="s">
        <v>42</v>
      </c>
      <c r="D1051" s="42">
        <f>_xll.qlCalendarAdvance(Calendar,$D1050,B1051,"f",FALSE)</f>
        <v>46818</v>
      </c>
      <c r="E1051" s="153">
        <f>_xll.qlInterestRateIndexValueDate(IndexON,D1051)</f>
        <v>46819</v>
      </c>
      <c r="F1051" s="168">
        <f>IFERROR(_xll.qlIndexFixing(IndexON,D1051,TRUE,_xll.ohTrigger(RecalcTrigger,TriggerON)),NA())</f>
        <v>2.813562376328349E-2</v>
      </c>
      <c r="H1051" s="42">
        <f>_xll.qlCalendarAdvance(Calendar,$H1050,B1051,"f",FALSE)</f>
        <v>46818</v>
      </c>
      <c r="I1051" s="153">
        <f>_xll.qlInterestRateIndexValueDate(Index1M,$H1051)</f>
        <v>46820</v>
      </c>
      <c r="J1051" s="158">
        <f>IFERROR(_xll.qlIndexFixing(Index1M,$H1051,TRUE,_xll.ohTrigger(RecalcTrigger,Trigger1M)),NA())</f>
        <v>2.7959277818731081E-2</v>
      </c>
      <c r="K1051" s="44">
        <f>IFERROR(_xll.qlIndexFixing(Index3M,H1051,TRUE,_xll.ohTrigger(RecalcTrigger,Trigger3M)),NA())</f>
        <v>2.8984092139859238E-2</v>
      </c>
      <c r="L1051" s="44">
        <f>IFERROR(_xll.qlIndexFixing(Index6M,$H1051,TRUE,_xll.ohTrigger(RecalcTrigger,Trigger6M)),NA())</f>
        <v>2.9763177308863482E-2</v>
      </c>
      <c r="M1051" s="158">
        <f>IFERROR(_xll.qlIndexFixing(ONIndex1M,I1051,TRUE,_xll.ohTrigger(RecalcTrigger,Trigger1M)),NA())</f>
        <v>2.7906468381146965E-2</v>
      </c>
      <c r="N1051" s="44">
        <f>IFERROR(_xll.qlIndexFixing(ONIndex3M,I1051,TRUE,_xll.ohTrigger(RecalcTrigger,Trigger3M)),NA())</f>
        <v>2.8821274654706741E-2</v>
      </c>
      <c r="O1051" s="159">
        <f>IFERROR(_xll.qlIndexFixing(ONIndex6M,I1051,TRUE,_xll.ohTrigger(RecalcTrigger,Trigger6M)),NA())</f>
        <v>2.9444393255717571E-2</v>
      </c>
    </row>
    <row r="1052" spans="2:15" x14ac:dyDescent="0.2">
      <c r="B1052" s="39" t="s">
        <v>42</v>
      </c>
      <c r="D1052" s="42">
        <f>_xll.qlCalendarAdvance(Calendar,$D1051,B1052,"f",FALSE)</f>
        <v>46825</v>
      </c>
      <c r="E1052" s="153">
        <f>_xll.qlInterestRateIndexValueDate(IndexON,D1052)</f>
        <v>46826</v>
      </c>
      <c r="F1052" s="168">
        <f>IFERROR(_xll.qlIndexFixing(IndexON,D1052,TRUE,_xll.ohTrigger(RecalcTrigger,TriggerON)),NA())</f>
        <v>2.8145672616552986E-2</v>
      </c>
      <c r="H1052" s="42">
        <f>_xll.qlCalendarAdvance(Calendar,$H1051,B1052,"f",FALSE)</f>
        <v>46825</v>
      </c>
      <c r="I1052" s="153">
        <f>_xll.qlInterestRateIndexValueDate(Index1M,$H1052)</f>
        <v>46827</v>
      </c>
      <c r="J1052" s="158">
        <f>IFERROR(_xll.qlIndexFixing(Index1M,$H1052,TRUE,_xll.ohTrigger(RecalcTrigger,Trigger1M)),NA())</f>
        <v>2.7972103755130661E-2</v>
      </c>
      <c r="K1052" s="44">
        <f>IFERROR(_xll.qlIndexFixing(Index3M,H1052,TRUE,_xll.ohTrigger(RecalcTrigger,Trigger3M)),NA())</f>
        <v>2.899397948757719E-2</v>
      </c>
      <c r="L1052" s="44">
        <f>IFERROR(_xll.qlIndexFixing(Index6M,$H1052,TRUE,_xll.ohTrigger(RecalcTrigger,Trigger6M)),NA())</f>
        <v>2.9771159862054544E-2</v>
      </c>
      <c r="M1052" s="158">
        <f>IFERROR(_xll.qlIndexFixing(ONIndex1M,I1052,TRUE,_xll.ohTrigger(RecalcTrigger,Trigger1M)),NA())</f>
        <v>2.7917388517835207E-2</v>
      </c>
      <c r="N1052" s="44">
        <f>IFERROR(_xll.qlIndexFixing(ONIndex3M,I1052,TRUE,_xll.ohTrigger(RecalcTrigger,Trigger3M)),NA())</f>
        <v>2.8831037653302971E-2</v>
      </c>
      <c r="O1052" s="159">
        <f>IFERROR(_xll.qlIndexFixing(ONIndex6M,I1052,TRUE,_xll.ohTrigger(RecalcTrigger,Trigger6M)),NA())</f>
        <v>2.9452010071056023E-2</v>
      </c>
    </row>
    <row r="1053" spans="2:15" x14ac:dyDescent="0.2">
      <c r="B1053" s="39" t="s">
        <v>42</v>
      </c>
      <c r="D1053" s="42">
        <f>_xll.qlCalendarAdvance(Calendar,$D1052,B1053,"f",FALSE)</f>
        <v>46832</v>
      </c>
      <c r="E1053" s="153">
        <f>_xll.qlInterestRateIndexValueDate(IndexON,D1053)</f>
        <v>46833</v>
      </c>
      <c r="F1053" s="168">
        <f>IFERROR(_xll.qlIndexFixing(IndexON,D1053,TRUE,_xll.ohTrigger(RecalcTrigger,TriggerON)),NA())</f>
        <v>2.8155755531535931E-2</v>
      </c>
      <c r="H1053" s="42">
        <f>_xll.qlCalendarAdvance(Calendar,$H1052,B1053,"f",FALSE)</f>
        <v>46832</v>
      </c>
      <c r="I1053" s="153">
        <f>_xll.qlInterestRateIndexValueDate(Index1M,$H1053)</f>
        <v>46834</v>
      </c>
      <c r="J1053" s="158">
        <f>IFERROR(_xll.qlIndexFixing(Index1M,$H1053,TRUE,_xll.ohTrigger(RecalcTrigger,Trigger1M)),NA())</f>
        <v>2.7981197911797814E-2</v>
      </c>
      <c r="K1053" s="44">
        <f>IFERROR(_xll.qlIndexFixing(Index3M,H1053,TRUE,_xll.ohTrigger(RecalcTrigger,Trigger3M)),NA())</f>
        <v>2.9003875817466673E-2</v>
      </c>
      <c r="L1053" s="44">
        <f>IFERROR(_xll.qlIndexFixing(Index6M,$H1053,TRUE,_xll.ohTrigger(RecalcTrigger,Trigger6M)),NA())</f>
        <v>2.9779162359894584E-2</v>
      </c>
      <c r="M1053" s="158">
        <f>IFERROR(_xll.qlIndexFixing(ONIndex1M,I1053,TRUE,_xll.ohTrigger(RecalcTrigger,Trigger1M)),NA())</f>
        <v>2.7928314774614549E-2</v>
      </c>
      <c r="N1053" s="44">
        <f>IFERROR(_xll.qlIndexFixing(ONIndex3M,I1053,TRUE,_xll.ohTrigger(RecalcTrigger,Trigger3M)),NA())</f>
        <v>2.8840809546331059E-2</v>
      </c>
      <c r="O1053" s="159">
        <f>IFERROR(_xll.qlIndexFixing(ONIndex6M,I1053,TRUE,_xll.ohTrigger(RecalcTrigger,Trigger6M)),NA())</f>
        <v>2.9459646505740622E-2</v>
      </c>
    </row>
    <row r="1054" spans="2:15" x14ac:dyDescent="0.2">
      <c r="B1054" s="39" t="s">
        <v>42</v>
      </c>
      <c r="D1054" s="42">
        <f>_xll.qlCalendarAdvance(Calendar,$D1053,B1054,"f",FALSE)</f>
        <v>46839</v>
      </c>
      <c r="E1054" s="153">
        <f>_xll.qlInterestRateIndexValueDate(IndexON,D1054)</f>
        <v>46840</v>
      </c>
      <c r="F1054" s="168">
        <f>IFERROR(_xll.qlIndexFixing(IndexON,D1054,TRUE,_xll.ohTrigger(RecalcTrigger,TriggerON)),NA())</f>
        <v>2.816587250815239E-2</v>
      </c>
      <c r="H1054" s="42">
        <f>_xll.qlCalendarAdvance(Calendar,$H1053,B1054,"f",FALSE)</f>
        <v>46839</v>
      </c>
      <c r="I1054" s="153">
        <f>_xll.qlInterestRateIndexValueDate(Index1M,$H1054)</f>
        <v>46841</v>
      </c>
      <c r="J1054" s="158">
        <f>IFERROR(_xll.qlIndexFixing(Index1M,$H1054,TRUE,_xll.ohTrigger(RecalcTrigger,Trigger1M)),NA())</f>
        <v>2.7986553866379715E-2</v>
      </c>
      <c r="K1054" s="44">
        <f>IFERROR(_xll.qlIndexFixing(Index3M,H1054,TRUE,_xll.ohTrigger(RecalcTrigger,Trigger3M)),NA())</f>
        <v>2.9013781129596326E-2</v>
      </c>
      <c r="L1054" s="44">
        <f>IFERROR(_xll.qlIndexFixing(Index6M,$H1054,TRUE,_xll.ohTrigger(RecalcTrigger,Trigger6M)),NA())</f>
        <v>2.9787184802625578E-2</v>
      </c>
      <c r="M1054" s="158">
        <f>IFERROR(_xll.qlIndexFixing(ONIndex1M,I1054,TRUE,_xll.ohTrigger(RecalcTrigger,Trigger1M)),NA())</f>
        <v>2.7939247151484992E-2</v>
      </c>
      <c r="N1054" s="44">
        <f>IFERROR(_xll.qlIndexFixing(ONIndex3M,I1054,TRUE,_xll.ohTrigger(RecalcTrigger,Trigger3M)),NA())</f>
        <v>2.8850590333764359E-2</v>
      </c>
      <c r="O1054" s="159">
        <f>IFERROR(_xll.qlIndexFixing(ONIndex6M,I1054,TRUE,_xll.ohTrigger(RecalcTrigger,Trigger6M)),NA())</f>
        <v>2.9467302559744724E-2</v>
      </c>
    </row>
    <row r="1055" spans="2:15" x14ac:dyDescent="0.2">
      <c r="B1055" s="39" t="s">
        <v>42</v>
      </c>
      <c r="D1055" s="42">
        <f>_xll.qlCalendarAdvance(Calendar,$D1054,B1055,"f",FALSE)</f>
        <v>46846</v>
      </c>
      <c r="E1055" s="153">
        <f>_xll.qlInterestRateIndexValueDate(IndexON,D1055)</f>
        <v>46847</v>
      </c>
      <c r="F1055" s="168">
        <f>IFERROR(_xll.qlIndexFixing(IndexON,D1055,TRUE,_xll.ohTrigger(RecalcTrigger,TriggerON)),NA())</f>
        <v>2.817602354664217E-2</v>
      </c>
      <c r="H1055" s="42">
        <f>_xll.qlCalendarAdvance(Calendar,$H1054,B1055,"f",FALSE)</f>
        <v>46846</v>
      </c>
      <c r="I1055" s="153">
        <f>_xll.qlInterestRateIndexValueDate(Index1M,$H1055)</f>
        <v>46848</v>
      </c>
      <c r="J1055" s="158">
        <f>IFERROR(_xll.qlIndexFixing(Index1M,$H1055,TRUE,_xll.ohTrigger(RecalcTrigger,Trigger1M)),NA())</f>
        <v>2.7997525400567547E-2</v>
      </c>
      <c r="K1055" s="44">
        <f>IFERROR(_xll.qlIndexFixing(Index3M,H1055,TRUE,_xll.ohTrigger(RecalcTrigger,Trigger3M)),NA())</f>
        <v>2.9021818573453699E-2</v>
      </c>
      <c r="L1055" s="44">
        <f>IFERROR(_xll.qlIndexFixing(Index6M,$H1055,TRUE,_xll.ohTrigger(RecalcTrigger,Trigger6M)),NA())</f>
        <v>2.9793419157769476E-2</v>
      </c>
      <c r="M1055" s="158">
        <f>IFERROR(_xll.qlIndexFixing(ONIndex1M,I1055,TRUE,_xll.ohTrigger(RecalcTrigger,Trigger1M)),NA())</f>
        <v>2.7950185648499826E-2</v>
      </c>
      <c r="N1055" s="44">
        <f>IFERROR(_xll.qlIndexFixing(ONIndex3M,I1055,TRUE,_xll.ohTrigger(RecalcTrigger,Trigger3M)),NA())</f>
        <v>2.8860380015576226E-2</v>
      </c>
      <c r="O1055" s="159">
        <f>IFERROR(_xll.qlIndexFixing(ONIndex6M,I1055,TRUE,_xll.ohTrigger(RecalcTrigger,Trigger6M)),NA())</f>
        <v>2.9474978233121618E-2</v>
      </c>
    </row>
    <row r="1056" spans="2:15" x14ac:dyDescent="0.2">
      <c r="B1056" s="39" t="s">
        <v>42</v>
      </c>
      <c r="D1056" s="42">
        <f>_xll.qlCalendarAdvance(Calendar,$D1055,B1056,"f",FALSE)</f>
        <v>46853</v>
      </c>
      <c r="E1056" s="153">
        <f>_xll.qlInterestRateIndexValueDate(IndexON,D1056)</f>
        <v>46854</v>
      </c>
      <c r="F1056" s="168">
        <f>IFERROR(_xll.qlIndexFixing(IndexON,D1056,TRUE,_xll.ohTrigger(RecalcTrigger,TriggerON)),NA())</f>
        <v>2.8186208646685529E-2</v>
      </c>
      <c r="H1056" s="42">
        <f>_xll.qlCalendarAdvance(Calendar,$H1055,B1056,"f",FALSE)</f>
        <v>46853</v>
      </c>
      <c r="I1056" s="153">
        <f>_xll.qlInterestRateIndexValueDate(Index1M,$H1056)</f>
        <v>46855</v>
      </c>
      <c r="J1056" s="158">
        <f>IFERROR(_xll.qlIndexFixing(Index1M,$H1056,TRUE,_xll.ohTrigger(RecalcTrigger,Trigger1M)),NA())</f>
        <v>2.8008503076722313E-2</v>
      </c>
      <c r="K1056" s="44">
        <f>IFERROR(_xll.qlIndexFixing(Index3M,H1056,TRUE,_xll.ohTrigger(RecalcTrigger,Trigger3M)),NA())</f>
        <v>2.9031740411552945E-2</v>
      </c>
      <c r="L1056" s="44">
        <f>IFERROR(_xll.qlIndexFixing(Index6M,$H1056,TRUE,_xll.ohTrigger(RecalcTrigger,Trigger6M)),NA())</f>
        <v>2.9801479404127047E-2</v>
      </c>
      <c r="M1056" s="158">
        <f>IFERROR(_xll.qlIndexFixing(ONIndex1M,I1056,TRUE,_xll.ohTrigger(RecalcTrigger,Trigger1M)),NA())</f>
        <v>2.7963650464322143E-2</v>
      </c>
      <c r="N1056" s="44">
        <f>IFERROR(_xll.qlIndexFixing(ONIndex3M,I1056,TRUE,_xll.ohTrigger(RecalcTrigger,Trigger3M)),NA())</f>
        <v>2.887206503716655E-2</v>
      </c>
      <c r="O1056" s="159">
        <f>IFERROR(_xll.qlIndexFixing(ONIndex6M,I1056,TRUE,_xll.ohTrigger(RecalcTrigger,Trigger6M)),NA())</f>
        <v>2.9483562646994699E-2</v>
      </c>
    </row>
    <row r="1057" spans="2:15" x14ac:dyDescent="0.2">
      <c r="B1057" s="39" t="s">
        <v>42</v>
      </c>
      <c r="D1057" s="42">
        <f>_xll.qlCalendarAdvance(Calendar,$D1056,B1057,"f",FALSE)</f>
        <v>46861</v>
      </c>
      <c r="E1057" s="153">
        <f>_xll.qlInterestRateIndexValueDate(IndexON,D1057)</f>
        <v>46862</v>
      </c>
      <c r="F1057" s="168">
        <f>IFERROR(_xll.qlIndexFixing(IndexON,D1057,TRUE,_xll.ohTrigger(RecalcTrigger,TriggerON)),NA())</f>
        <v>2.8197890469314757E-2</v>
      </c>
      <c r="H1057" s="42">
        <f>_xll.qlCalendarAdvance(Calendar,$H1056,B1057,"f",FALSE)</f>
        <v>46861</v>
      </c>
      <c r="I1057" s="153">
        <f>_xll.qlInterestRateIndexValueDate(Index1M,$H1057)</f>
        <v>46863</v>
      </c>
      <c r="J1057" s="158">
        <f>IFERROR(_xll.qlIndexFixing(Index1M,$H1057,TRUE,_xll.ohTrigger(RecalcTrigger,Trigger1M)),NA())</f>
        <v>2.8024806619287301E-2</v>
      </c>
      <c r="K1057" s="44">
        <f>IFERROR(_xll.qlIndexFixing(Index3M,H1057,TRUE,_xll.ohTrigger(RecalcTrigger,Trigger3M)),NA())</f>
        <v>2.904309065278423E-2</v>
      </c>
      <c r="L1057" s="44">
        <f>IFERROR(_xll.qlIndexFixing(Index6M,$H1057,TRUE,_xll.ohTrigger(RecalcTrigger,Trigger6M)),NA())</f>
        <v>2.9810715535221081E-2</v>
      </c>
      <c r="M1057" s="158">
        <f>IFERROR(_xll.qlIndexFixing(ONIndex1M,I1057,TRUE,_xll.ohTrigger(RecalcTrigger,Trigger1M)),NA())</f>
        <v>2.7973037225370589E-2</v>
      </c>
      <c r="N1057" s="44">
        <f>IFERROR(_xll.qlIndexFixing(ONIndex3M,I1057,TRUE,_xll.ohTrigger(RecalcTrigger,Trigger3M)),NA())</f>
        <v>2.8880472814440949E-2</v>
      </c>
      <c r="O1057" s="159">
        <f>IFERROR(_xll.qlIndexFixing(ONIndex6M,I1057,TRUE,_xll.ohTrigger(RecalcTrigger,Trigger6M)),NA())</f>
        <v>2.9490180350499884E-2</v>
      </c>
    </row>
    <row r="1058" spans="2:15" x14ac:dyDescent="0.2">
      <c r="B1058" s="39" t="s">
        <v>42</v>
      </c>
      <c r="D1058" s="42">
        <f>_xll.qlCalendarAdvance(Calendar,$D1057,B1058,"f",FALSE)</f>
        <v>46868</v>
      </c>
      <c r="E1058" s="153">
        <f>_xll.qlInterestRateIndexValueDate(IndexON,D1058)</f>
        <v>46869</v>
      </c>
      <c r="F1058" s="168">
        <f>IFERROR(_xll.qlIndexFixing(IndexON,D1058,TRUE,_xll.ohTrigger(RecalcTrigger,TriggerON)),NA())</f>
        <v>2.8208148558812596E-2</v>
      </c>
      <c r="H1058" s="42">
        <f>_xll.qlCalendarAdvance(Calendar,$H1057,B1058,"f",FALSE)</f>
        <v>46868</v>
      </c>
      <c r="I1058" s="153">
        <f>_xll.qlInterestRateIndexValueDate(Index1M,$H1058)</f>
        <v>46870</v>
      </c>
      <c r="J1058" s="158">
        <f>IFERROR(_xll.qlIndexFixing(Index1M,$H1058,TRUE,_xll.ohTrigger(RecalcTrigger,Trigger1M)),NA())</f>
        <v>2.8035800043962888E-2</v>
      </c>
      <c r="K1058" s="44">
        <f>IFERROR(_xll.qlIndexFixing(Index3M,H1058,TRUE,_xll.ohTrigger(RecalcTrigger,Trigger3M)),NA())</f>
        <v>2.9053031736915938E-2</v>
      </c>
      <c r="L1058" s="44">
        <f>IFERROR(_xll.qlIndexFixing(Index6M,$H1058,TRUE,_xll.ohTrigger(RecalcTrigger,Trigger6M)),NA())</f>
        <v>2.9818818518550207E-2</v>
      </c>
      <c r="M1058" s="158">
        <f>IFERROR(_xll.qlIndexFixing(ONIndex1M,I1058,TRUE,_xll.ohTrigger(RecalcTrigger,Trigger1M)),NA())</f>
        <v>2.7985559899468271E-2</v>
      </c>
      <c r="N1058" s="44">
        <f>IFERROR(_xll.qlIndexFixing(ONIndex3M,I1058,TRUE,_xll.ohTrigger(RecalcTrigger,Trigger3M)),NA())</f>
        <v>2.8891693347024017E-2</v>
      </c>
      <c r="O1058" s="159">
        <f>IFERROR(_xll.qlIndexFixing(ONIndex6M,I1058,TRUE,_xll.ohTrigger(RecalcTrigger,Trigger6M)),NA())</f>
        <v>2.9499026373374093E-2</v>
      </c>
    </row>
    <row r="1059" spans="2:15" x14ac:dyDescent="0.2">
      <c r="B1059" s="39" t="s">
        <v>42</v>
      </c>
      <c r="D1059" s="42">
        <f>_xll.qlCalendarAdvance(Calendar,$D1058,B1059,"f",FALSE)</f>
        <v>46875</v>
      </c>
      <c r="E1059" s="153">
        <f>_xll.qlInterestRateIndexValueDate(IndexON,D1059)</f>
        <v>46876</v>
      </c>
      <c r="F1059" s="168">
        <f>IFERROR(_xll.qlIndexFixing(IndexON,D1059,TRUE,_xll.ohTrigger(RecalcTrigger,TriggerON)),NA())</f>
        <v>2.8218440710023884E-2</v>
      </c>
      <c r="H1059" s="42">
        <f>_xll.qlCalendarAdvance(Calendar,$H1058,B1059,"f",FALSE)</f>
        <v>46875</v>
      </c>
      <c r="I1059" s="153">
        <f>_xll.qlInterestRateIndexValueDate(Index1M,$H1059)</f>
        <v>46877</v>
      </c>
      <c r="J1059" s="158">
        <f>IFERROR(_xll.qlIndexFixing(Index1M,$H1059,TRUE,_xll.ohTrigger(RecalcTrigger,Trigger1M)),NA())</f>
        <v>2.8048677584425651E-2</v>
      </c>
      <c r="K1059" s="44">
        <f>IFERROR(_xll.qlIndexFixing(Index3M,H1059,TRUE,_xll.ohTrigger(RecalcTrigger,Trigger3M)),NA())</f>
        <v>2.9064864620098319E-2</v>
      </c>
      <c r="L1059" s="44">
        <f>IFERROR(_xll.qlIndexFixing(Index6M,$H1059,TRUE,_xll.ohTrigger(RecalcTrigger,Trigger6M)),NA())</f>
        <v>2.9832392416324408E-2</v>
      </c>
      <c r="M1059" s="158">
        <f>IFERROR(_xll.qlIndexFixing(ONIndex1M,I1059,TRUE,_xll.ohTrigger(RecalcTrigger,Trigger1M)),NA())</f>
        <v>2.7994957149326538E-2</v>
      </c>
      <c r="N1059" s="44">
        <f>IFERROR(_xll.qlIndexFixing(ONIndex3M,I1059,TRUE,_xll.ohTrigger(RecalcTrigger,Trigger3M)),NA())</f>
        <v>2.8900116368504314E-2</v>
      </c>
      <c r="O1059" s="159">
        <f>IFERROR(_xll.qlIndexFixing(ONIndex6M,I1059,TRUE,_xll.ohTrigger(RecalcTrigger,Trigger6M)),NA())</f>
        <v>2.9505677703980382E-2</v>
      </c>
    </row>
    <row r="1060" spans="2:15" x14ac:dyDescent="0.2">
      <c r="B1060" s="39" t="s">
        <v>42</v>
      </c>
      <c r="D1060" s="42">
        <f>_xll.qlCalendarAdvance(Calendar,$D1059,B1060,"f",FALSE)</f>
        <v>46882</v>
      </c>
      <c r="E1060" s="153">
        <f>_xll.qlInterestRateIndexValueDate(IndexON,D1060)</f>
        <v>46883</v>
      </c>
      <c r="F1060" s="168">
        <f>IFERROR(_xll.qlIndexFixing(IndexON,D1060,TRUE,_xll.ohTrigger(RecalcTrigger,TriggerON)),NA())</f>
        <v>2.8228766922948623E-2</v>
      </c>
      <c r="H1060" s="42">
        <f>_xll.qlCalendarAdvance(Calendar,$H1059,B1060,"f",FALSE)</f>
        <v>46882</v>
      </c>
      <c r="I1060" s="153">
        <f>_xll.qlInterestRateIndexValueDate(Index1M,$H1060)</f>
        <v>46884</v>
      </c>
      <c r="J1060" s="158">
        <f>IFERROR(_xll.qlIndexFixing(Index1M,$H1060,TRUE,_xll.ohTrigger(RecalcTrigger,Trigger1M)),NA())</f>
        <v>2.8057805324273322E-2</v>
      </c>
      <c r="K1060" s="44">
        <f>IFERROR(_xll.qlIndexFixing(Index3M,H1060,TRUE,_xll.ohTrigger(RecalcTrigger,Trigger3M)),NA())</f>
        <v>2.9074825110327451E-2</v>
      </c>
      <c r="L1060" s="44">
        <f>IFERROR(_xll.qlIndexFixing(Index6M,$H1060,TRUE,_xll.ohTrigger(RecalcTrigger,Trigger6M)),NA())</f>
        <v>2.9840541572915231E-2</v>
      </c>
      <c r="M1060" s="158">
        <f>IFERROR(_xll.qlIndexFixing(ONIndex1M,I1060,TRUE,_xll.ohTrigger(RecalcTrigger,Trigger1M)),NA())</f>
        <v>2.800592628908305E-2</v>
      </c>
      <c r="N1060" s="44">
        <f>IFERROR(_xll.qlIndexFixing(ONIndex3M,I1060,TRUE,_xll.ohTrigger(RecalcTrigger,Trigger3M)),NA())</f>
        <v>2.8909951484266116E-2</v>
      </c>
      <c r="O1060" s="159">
        <f>IFERROR(_xll.qlIndexFixing(ONIndex6M,I1060,TRUE,_xll.ohTrigger(RecalcTrigger,Trigger6M)),NA())</f>
        <v>2.9513455804464073E-2</v>
      </c>
    </row>
    <row r="1061" spans="2:15" x14ac:dyDescent="0.2">
      <c r="B1061" s="39" t="s">
        <v>42</v>
      </c>
      <c r="D1061" s="42">
        <f>_xll.qlCalendarAdvance(Calendar,$D1060,B1061,"f",FALSE)</f>
        <v>46889</v>
      </c>
      <c r="E1061" s="153">
        <f>_xll.qlInterestRateIndexValueDate(IndexON,D1061)</f>
        <v>46890</v>
      </c>
      <c r="F1061" s="168">
        <f>IFERROR(_xll.qlIndexFixing(IndexON,D1061,TRUE,_xll.ohTrigger(RecalcTrigger,TriggerON)),NA())</f>
        <v>2.8239127197666747E-2</v>
      </c>
      <c r="H1061" s="42">
        <f>_xll.qlCalendarAdvance(Calendar,$H1060,B1061,"f",FALSE)</f>
        <v>46889</v>
      </c>
      <c r="I1061" s="153">
        <f>_xll.qlInterestRateIndexValueDate(Index1M,$H1061)</f>
        <v>46891</v>
      </c>
      <c r="J1061" s="158">
        <f>IFERROR(_xll.qlIndexFixing(Index1M,$H1061,TRUE,_xll.ohTrigger(RecalcTrigger,Trigger1M)),NA())</f>
        <v>2.8068817179945638E-2</v>
      </c>
      <c r="K1061" s="44">
        <f>IFERROR(_xll.qlIndexFixing(Index3M,H1061,TRUE,_xll.ohTrigger(RecalcTrigger,Trigger3M)),NA())</f>
        <v>2.9084794583279845E-2</v>
      </c>
      <c r="L1061" s="44">
        <f>IFERROR(_xll.qlIndexFixing(Index6M,$H1061,TRUE,_xll.ohTrigger(RecalcTrigger,Trigger6M)),NA())</f>
        <v>2.9848710679815843E-2</v>
      </c>
      <c r="M1061" s="158">
        <f>IFERROR(_xll.qlIndexFixing(ONIndex1M,I1061,TRUE,_xll.ohTrigger(RecalcTrigger,Trigger1M)),NA())</f>
        <v>2.8016901547305295E-2</v>
      </c>
      <c r="N1061" s="44">
        <f>IFERROR(_xll.qlIndexFixing(ONIndex3M,I1061,TRUE,_xll.ohTrigger(RecalcTrigger,Trigger3M)),NA())</f>
        <v>2.891979549243473E-2</v>
      </c>
      <c r="O1061" s="159">
        <f>IFERROR(_xll.qlIndexFixing(ONIndex6M,I1061,TRUE,_xll.ohTrigger(RecalcTrigger,Trigger6M)),NA())</f>
        <v>2.9521253520696789E-2</v>
      </c>
    </row>
    <row r="1062" spans="2:15" x14ac:dyDescent="0.2">
      <c r="B1062" s="39" t="s">
        <v>42</v>
      </c>
      <c r="D1062" s="42">
        <f>_xll.qlCalendarAdvance(Calendar,$D1061,B1062,"f",FALSE)</f>
        <v>46896</v>
      </c>
      <c r="E1062" s="153">
        <f>_xll.qlInterestRateIndexValueDate(IndexON,D1062)</f>
        <v>46897</v>
      </c>
      <c r="F1062" s="168">
        <f>IFERROR(_xll.qlIndexFixing(IndexON,D1062,TRUE,_xll.ohTrigger(RecalcTrigger,TriggerON)),NA())</f>
        <v>2.8251373817864689E-2</v>
      </c>
      <c r="H1062" s="42">
        <f>_xll.qlCalendarAdvance(Calendar,$H1061,B1062,"f",FALSE)</f>
        <v>46896</v>
      </c>
      <c r="I1062" s="153">
        <f>_xll.qlInterestRateIndexValueDate(Index1M,$H1062)</f>
        <v>46899</v>
      </c>
      <c r="J1062" s="158">
        <f>IFERROR(_xll.qlIndexFixing(Index1M,$H1062,TRUE,_xll.ohTrigger(RecalcTrigger,Trigger1M)),NA())</f>
        <v>2.8079527855774711E-2</v>
      </c>
      <c r="K1062" s="44">
        <f>IFERROR(_xll.qlIndexFixing(Index3M,H1062,TRUE,_xll.ohTrigger(RecalcTrigger,Trigger3M)),NA())</f>
        <v>2.909997469450373E-2</v>
      </c>
      <c r="L1062" s="44">
        <f>IFERROR(_xll.qlIndexFixing(Index6M,$H1062,TRUE,_xll.ohTrigger(RecalcTrigger,Trigger6M)),NA())</f>
        <v>2.9856247350585539E-2</v>
      </c>
      <c r="M1062" s="158">
        <f>IFERROR(_xll.qlIndexFixing(ONIndex1M,I1062,TRUE,_xll.ohTrigger(RecalcTrigger,Trigger1M)),NA())</f>
        <v>2.8029452191509208E-2</v>
      </c>
      <c r="N1062" s="44">
        <f>IFERROR(_xll.qlIndexFixing(ONIndex3M,I1062,TRUE,_xll.ohTrigger(RecalcTrigger,Trigger3M)),NA())</f>
        <v>2.8931056676180233E-2</v>
      </c>
      <c r="O1062" s="159">
        <f>IFERROR(_xll.qlIndexFixing(ONIndex6M,I1062,TRUE,_xll.ohTrigger(RecalcTrigger,Trigger6M)),NA())</f>
        <v>2.9530189215760672E-2</v>
      </c>
    </row>
    <row r="1063" spans="2:15" x14ac:dyDescent="0.2">
      <c r="B1063" s="39" t="s">
        <v>42</v>
      </c>
      <c r="D1063" s="42">
        <f>_xll.qlCalendarAdvance(Calendar,$D1062,B1063,"f",FALSE)</f>
        <v>46903</v>
      </c>
      <c r="E1063" s="153">
        <f>_xll.qlInterestRateIndexValueDate(IndexON,D1063)</f>
        <v>46904</v>
      </c>
      <c r="F1063" s="168">
        <f>IFERROR(_xll.qlIndexFixing(IndexON,D1063,TRUE,_xll.ohTrigger(RecalcTrigger,TriggerON)),NA())</f>
        <v>2.8259949932163408E-2</v>
      </c>
      <c r="H1063" s="42">
        <f>_xll.qlCalendarAdvance(Calendar,$H1062,B1063,"f",FALSE)</f>
        <v>46903</v>
      </c>
      <c r="I1063" s="153">
        <f>_xll.qlInterestRateIndexValueDate(Index1M,$H1063)</f>
        <v>46905</v>
      </c>
      <c r="J1063" s="158">
        <f>IFERROR(_xll.qlIndexFixing(Index1M,$H1063,TRUE,_xll.ohTrigger(RecalcTrigger,Trigger1M)),NA())</f>
        <v>2.8090859322409401E-2</v>
      </c>
      <c r="K1063" s="44">
        <f>IFERROR(_xll.qlIndexFixing(Index3M,H1063,TRUE,_xll.ohTrigger(RecalcTrigger,Trigger3M)),NA())</f>
        <v>2.9104760477626369E-2</v>
      </c>
      <c r="L1063" s="44">
        <f>IFERROR(_xll.qlIndexFixing(Index6M,$H1063,TRUE,_xll.ohTrigger(RecalcTrigger,Trigger6M)),NA())</f>
        <v>2.9859632604586735E-2</v>
      </c>
      <c r="M1063" s="158">
        <f>IFERROR(_xll.qlIndexFixing(ONIndex1M,I1063,TRUE,_xll.ohTrigger(RecalcTrigger,Trigger1M)),NA())</f>
        <v>2.8040440560843649E-2</v>
      </c>
      <c r="N1063" s="44">
        <f>IFERROR(_xll.qlIndexFixing(ONIndex3M,I1063,TRUE,_xll.ohTrigger(RecalcTrigger,Trigger3M)),NA())</f>
        <v>2.8940919739586235E-2</v>
      </c>
      <c r="O1063" s="159">
        <f>IFERROR(_xll.qlIndexFixing(ONIndex6M,I1063,TRUE,_xll.ohTrigger(RecalcTrigger,Trigger6M)),NA())</f>
        <v>2.9538028965889751E-2</v>
      </c>
    </row>
    <row r="1064" spans="2:15" x14ac:dyDescent="0.2">
      <c r="B1064" s="39" t="s">
        <v>42</v>
      </c>
      <c r="D1064" s="42">
        <f>_xll.qlCalendarAdvance(Calendar,$D1063,B1064,"f",FALSE)</f>
        <v>46910</v>
      </c>
      <c r="E1064" s="153">
        <f>_xll.qlInterestRateIndexValueDate(IndexON,D1064)</f>
        <v>46911</v>
      </c>
      <c r="F1064" s="168">
        <f>IFERROR(_xll.qlIndexFixing(IndexON,D1064,TRUE,_xll.ohTrigger(RecalcTrigger,TriggerON)),NA())</f>
        <v>2.8270412392021882E-2</v>
      </c>
      <c r="H1064" s="42">
        <f>_xll.qlCalendarAdvance(Calendar,$H1063,B1064,"f",FALSE)</f>
        <v>46910</v>
      </c>
      <c r="I1064" s="153">
        <f>_xll.qlInterestRateIndexValueDate(Index1M,$H1064)</f>
        <v>46912</v>
      </c>
      <c r="J1064" s="158">
        <f>IFERROR(_xll.qlIndexFixing(Index1M,$H1064,TRUE,_xll.ohTrigger(RecalcTrigger,Trigger1M)),NA())</f>
        <v>2.8101889609238317E-2</v>
      </c>
      <c r="K1064" s="44">
        <f>IFERROR(_xll.qlIndexFixing(Index3M,H1064,TRUE,_xll.ohTrigger(RecalcTrigger,Trigger3M)),NA())</f>
        <v>2.9114756899157785E-2</v>
      </c>
      <c r="L1064" s="44">
        <f>IFERROR(_xll.qlIndexFixing(Index6M,$H1064,TRUE,_xll.ohTrigger(RecalcTrigger,Trigger6M)),NA())</f>
        <v>2.9867855257382326E-2</v>
      </c>
      <c r="M1064" s="158">
        <f>IFERROR(_xll.qlIndexFixing(ONIndex1M,I1064,TRUE,_xll.ohTrigger(RecalcTrigger,Trigger1M)),NA())</f>
        <v>2.8049864032926308E-2</v>
      </c>
      <c r="N1064" s="44">
        <f>IFERROR(_xll.qlIndexFixing(ONIndex3M,I1064,TRUE,_xll.ohTrigger(RecalcTrigger,Trigger3M)),NA())</f>
        <v>2.8949380871621244E-2</v>
      </c>
      <c r="O1064" s="159">
        <f>IFERROR(_xll.qlIndexFixing(ONIndex6M,I1064,TRUE,_xll.ohTrigger(RecalcTrigger,Trigger6M)),NA())</f>
        <v>2.9544764364368703E-2</v>
      </c>
    </row>
    <row r="1065" spans="2:15" x14ac:dyDescent="0.2">
      <c r="B1065" s="39" t="s">
        <v>42</v>
      </c>
      <c r="D1065" s="42">
        <f>_xll.qlCalendarAdvance(Calendar,$D1064,B1065,"f",FALSE)</f>
        <v>46917</v>
      </c>
      <c r="E1065" s="153">
        <f>_xll.qlInterestRateIndexValueDate(IndexON,D1065)</f>
        <v>46918</v>
      </c>
      <c r="F1065" s="168">
        <f>IFERROR(_xll.qlIndexFixing(IndexON,D1065,TRUE,_xll.ohTrigger(RecalcTrigger,TriggerON)),NA())</f>
        <v>2.8280908913593805E-2</v>
      </c>
      <c r="H1065" s="42">
        <f>_xll.qlCalendarAdvance(Calendar,$H1064,B1065,"f",FALSE)</f>
        <v>46917</v>
      </c>
      <c r="I1065" s="153">
        <f>_xll.qlInterestRateIndexValueDate(Index1M,$H1065)</f>
        <v>46919</v>
      </c>
      <c r="J1065" s="158">
        <f>IFERROR(_xll.qlIndexFixing(Index1M,$H1065,TRUE,_xll.ohTrigger(RecalcTrigger,Trigger1M)),NA())</f>
        <v>2.8112926039822739E-2</v>
      </c>
      <c r="K1065" s="44">
        <f>IFERROR(_xll.qlIndexFixing(Index3M,H1065,TRUE,_xll.ohTrigger(RecalcTrigger,Trigger3M)),NA())</f>
        <v>2.9124762303685284E-2</v>
      </c>
      <c r="L1065" s="44">
        <f>IFERROR(_xll.qlIndexFixing(Index6M,$H1065,TRUE,_xll.ohTrigger(RecalcTrigger,Trigger6M)),NA())</f>
        <v>2.9876097855946235E-2</v>
      </c>
      <c r="M1065" s="158">
        <f>IFERROR(_xll.qlIndexFixing(ONIndex1M,I1065,TRUE,_xll.ohTrigger(RecalcTrigger,Trigger1M)),NA())</f>
        <v>2.806086376501149E-2</v>
      </c>
      <c r="N1065" s="44">
        <f>IFERROR(_xll.qlIndexFixing(ONIndex3M,I1065,TRUE,_xll.ohTrigger(RecalcTrigger,Trigger3M)),NA())</f>
        <v>2.8959260449576973E-2</v>
      </c>
      <c r="O1065" s="159">
        <f>IFERROR(_xll.qlIndexFixing(ONIndex6M,I1065,TRUE,_xll.ohTrigger(RecalcTrigger,Trigger6M)),NA())</f>
        <v>2.9552640543837327E-2</v>
      </c>
    </row>
    <row r="1066" spans="2:15" x14ac:dyDescent="0.2">
      <c r="B1066" s="39" t="s">
        <v>42</v>
      </c>
      <c r="D1066" s="42">
        <f>_xll.qlCalendarAdvance(Calendar,$D1065,B1066,"f",FALSE)</f>
        <v>46924</v>
      </c>
      <c r="E1066" s="153">
        <f>_xll.qlInterestRateIndexValueDate(IndexON,D1066)</f>
        <v>46925</v>
      </c>
      <c r="F1066" s="168">
        <f>IFERROR(_xll.qlIndexFixing(IndexON,D1066,TRUE,_xll.ohTrigger(RecalcTrigger,TriggerON)),NA())</f>
        <v>2.8291439496959114E-2</v>
      </c>
      <c r="H1066" s="42">
        <f>_xll.qlCalendarAdvance(Calendar,$H1065,B1066,"f",FALSE)</f>
        <v>46924</v>
      </c>
      <c r="I1066" s="153">
        <f>_xll.qlInterestRateIndexValueDate(Index1M,$H1066)</f>
        <v>46926</v>
      </c>
      <c r="J1066" s="158">
        <f>IFERROR(_xll.qlIndexFixing(Index1M,$H1066,TRUE,_xll.ohTrigger(RecalcTrigger,Trigger1M)),NA())</f>
        <v>2.8123968614182648E-2</v>
      </c>
      <c r="K1066" s="44">
        <f>IFERROR(_xll.qlIndexFixing(Index3M,H1066,TRUE,_xll.ohTrigger(RecalcTrigger,Trigger3M)),NA())</f>
        <v>2.9134776691277512E-2</v>
      </c>
      <c r="L1066" s="44">
        <f>IFERROR(_xll.qlIndexFixing(Index6M,$H1066,TRUE,_xll.ohTrigger(RecalcTrigger,Trigger6M)),NA())</f>
        <v>2.9884360400526132E-2</v>
      </c>
      <c r="M1066" s="158">
        <f>IFERROR(_xll.qlIndexFixing(ONIndex1M,I1066,TRUE,_xll.ohTrigger(RecalcTrigger,Trigger1M)),NA())</f>
        <v>2.8073442379561442E-2</v>
      </c>
      <c r="N1066" s="44">
        <f>IFERROR(_xll.qlIndexFixing(ONIndex3M,I1066,TRUE,_xll.ohTrigger(RecalcTrigger,Trigger3M)),NA())</f>
        <v>2.8970562284564849E-2</v>
      </c>
      <c r="O1066" s="159">
        <f>IFERROR(_xll.qlIndexFixing(ONIndex6M,I1066,TRUE,_xll.ohTrigger(RecalcTrigger,Trigger6M)),NA())</f>
        <v>2.9561665911250756E-2</v>
      </c>
    </row>
    <row r="1067" spans="2:15" x14ac:dyDescent="0.2">
      <c r="B1067" s="39" t="s">
        <v>42</v>
      </c>
      <c r="D1067" s="42">
        <f>_xll.qlCalendarAdvance(Calendar,$D1066,B1067,"f",FALSE)</f>
        <v>46931</v>
      </c>
      <c r="E1067" s="153">
        <f>_xll.qlInterestRateIndexValueDate(IndexON,D1067)</f>
        <v>46932</v>
      </c>
      <c r="F1067" s="168">
        <f>IFERROR(_xll.qlIndexFixing(IndexON,D1067,TRUE,_xll.ohTrigger(RecalcTrigger,TriggerON)),NA())</f>
        <v>2.8302004142037873E-2</v>
      </c>
      <c r="H1067" s="42">
        <f>_xll.qlCalendarAdvance(Calendar,$H1066,B1067,"f",FALSE)</f>
        <v>46931</v>
      </c>
      <c r="I1067" s="153">
        <f>_xll.qlInterestRateIndexValueDate(Index1M,$H1067)</f>
        <v>46933</v>
      </c>
      <c r="J1067" s="158">
        <f>IFERROR(_xll.qlIndexFixing(Index1M,$H1067,TRUE,_xll.ohTrigger(RecalcTrigger,Trigger1M)),NA())</f>
        <v>2.8135017332333034E-2</v>
      </c>
      <c r="K1067" s="44">
        <f>IFERROR(_xll.qlIndexFixing(Index3M,H1067,TRUE,_xll.ohTrigger(RecalcTrigger,Trigger3M)),NA())</f>
        <v>2.9144800062002235E-2</v>
      </c>
      <c r="L1067" s="44">
        <f>IFERROR(_xll.qlIndexFixing(Index6M,$H1067,TRUE,_xll.ohTrigger(RecalcTrigger,Trigger6M)),NA())</f>
        <v>2.9892642891368372E-2</v>
      </c>
      <c r="M1067" s="158">
        <f>IFERROR(_xll.qlIndexFixing(ONIndex1M,I1067,TRUE,_xll.ohTrigger(RecalcTrigger,Trigger1M)),NA())</f>
        <v>2.8082881584818864E-2</v>
      </c>
      <c r="N1067" s="44">
        <f>IFERROR(_xll.qlIndexFixing(ONIndex3M,I1067,TRUE,_xll.ohTrigger(RecalcTrigger,Trigger3M)),NA())</f>
        <v>2.8979046282868737E-2</v>
      </c>
      <c r="O1067" s="159">
        <f>IFERROR(_xll.qlIndexFixing(ONIndex6M,I1067,TRUE,_xll.ohTrigger(RecalcTrigger,Trigger6M)),NA())</f>
        <v>2.956845175026146E-2</v>
      </c>
    </row>
    <row r="1068" spans="2:15" x14ac:dyDescent="0.2">
      <c r="B1068" s="39" t="s">
        <v>42</v>
      </c>
      <c r="D1068" s="42">
        <f>_xll.qlCalendarAdvance(Calendar,$D1067,B1068,"f",FALSE)</f>
        <v>46938</v>
      </c>
      <c r="E1068" s="153">
        <f>_xll.qlInterestRateIndexValueDate(IndexON,D1068)</f>
        <v>46939</v>
      </c>
      <c r="F1068" s="168">
        <f>IFERROR(_xll.qlIndexFixing(IndexON,D1068,TRUE,_xll.ohTrigger(RecalcTrigger,TriggerON)),NA())</f>
        <v>2.8312602848830082E-2</v>
      </c>
      <c r="H1068" s="42">
        <f>_xll.qlCalendarAdvance(Calendar,$H1067,B1068,"f",FALSE)</f>
        <v>46938</v>
      </c>
      <c r="I1068" s="153">
        <f>_xll.qlInterestRateIndexValueDate(Index1M,$H1068)</f>
        <v>46940</v>
      </c>
      <c r="J1068" s="158">
        <f>IFERROR(_xll.qlIndexFixing(Index1M,$H1068,TRUE,_xll.ohTrigger(RecalcTrigger,Trigger1M)),NA())</f>
        <v>2.8146072194288885E-2</v>
      </c>
      <c r="K1068" s="44">
        <f>IFERROR(_xll.qlIndexFixing(Index3M,H1068,TRUE,_xll.ohTrigger(RecalcTrigger,Trigger3M)),NA())</f>
        <v>2.91548324159281E-2</v>
      </c>
      <c r="L1068" s="44">
        <f>IFERROR(_xll.qlIndexFixing(Index6M,$H1068,TRUE,_xll.ohTrigger(RecalcTrigger,Trigger6M)),NA())</f>
        <v>2.9906453057728939E-2</v>
      </c>
      <c r="M1068" s="158">
        <f>IFERROR(_xll.qlIndexFixing(ONIndex1M,I1068,TRUE,_xll.ohTrigger(RecalcTrigger,Trigger1M)),NA())</f>
        <v>2.8093899672541056E-2</v>
      </c>
      <c r="N1068" s="44">
        <f>IFERROR(_xll.qlIndexFixing(ONIndex3M,I1068,TRUE,_xll.ohTrigger(RecalcTrigger,Trigger3M)),NA())</f>
        <v>2.8988952538284707E-2</v>
      </c>
      <c r="O1068" s="159">
        <f>IFERROR(_xll.qlIndexFixing(ONIndex6M,I1068,TRUE,_xll.ohTrigger(RecalcTrigger,Trigger6M)),NA())</f>
        <v>2.9576386777296904E-2</v>
      </c>
    </row>
    <row r="1069" spans="2:15" x14ac:dyDescent="0.2">
      <c r="B1069" s="39" t="s">
        <v>42</v>
      </c>
      <c r="D1069" s="42">
        <f>_xll.qlCalendarAdvance(Calendar,$D1068,B1069,"f",FALSE)</f>
        <v>46945</v>
      </c>
      <c r="E1069" s="153">
        <f>_xll.qlInterestRateIndexValueDate(IndexON,D1069)</f>
        <v>46946</v>
      </c>
      <c r="F1069" s="168">
        <f>IFERROR(_xll.qlIndexFixing(IndexON,D1069,TRUE,_xll.ohTrigger(RecalcTrigger,TriggerON)),NA())</f>
        <v>2.8323235617415676E-2</v>
      </c>
      <c r="H1069" s="42">
        <f>_xll.qlCalendarAdvance(Calendar,$H1068,B1069,"f",FALSE)</f>
        <v>46945</v>
      </c>
      <c r="I1069" s="153">
        <f>_xll.qlInterestRateIndexValueDate(Index1M,$H1069)</f>
        <v>46947</v>
      </c>
      <c r="J1069" s="158">
        <f>IFERROR(_xll.qlIndexFixing(Index1M,$H1069,TRUE,_xll.ohTrigger(RecalcTrigger,Trigger1M)),NA())</f>
        <v>2.8157133200077678E-2</v>
      </c>
      <c r="K1069" s="44">
        <f>IFERROR(_xll.qlIndexFixing(Index3M,H1069,TRUE,_xll.ohTrigger(RecalcTrigger,Trigger3M)),NA())</f>
        <v>2.9164873753122877E-2</v>
      </c>
      <c r="L1069" s="44">
        <f>IFERROR(_xll.qlIndexFixing(Index6M,$H1069,TRUE,_xll.ohTrigger(RecalcTrigger,Trigger6M)),NA())</f>
        <v>2.9914781776100689E-2</v>
      </c>
      <c r="M1069" s="158">
        <f>IFERROR(_xll.qlIndexFixing(ONIndex1M,I1069,TRUE,_xll.ohTrigger(RecalcTrigger,Trigger1M)),NA())</f>
        <v>2.8104923878649046E-2</v>
      </c>
      <c r="N1069" s="44">
        <f>IFERROR(_xll.qlIndexFixing(ONIndex3M,I1069,TRUE,_xll.ohTrigger(RecalcTrigger,Trigger3M)),NA())</f>
        <v>2.8998867686027552E-2</v>
      </c>
      <c r="O1069" s="159">
        <f>IFERROR(_xll.qlIndexFixing(ONIndex6M,I1069,TRUE,_xll.ohTrigger(RecalcTrigger,Trigger6M)),NA())</f>
        <v>2.9584341420001437E-2</v>
      </c>
    </row>
    <row r="1070" spans="2:15" x14ac:dyDescent="0.2">
      <c r="B1070" s="39" t="s">
        <v>42</v>
      </c>
      <c r="D1070" s="42">
        <f>_xll.qlCalendarAdvance(Calendar,$D1069,B1070,"f",FALSE)</f>
        <v>46952</v>
      </c>
      <c r="E1070" s="153">
        <f>_xll.qlInterestRateIndexValueDate(IndexON,D1070)</f>
        <v>46953</v>
      </c>
      <c r="F1070" s="168">
        <f>IFERROR(_xll.qlIndexFixing(IndexON,D1070,TRUE,_xll.ohTrigger(RecalcTrigger,TriggerON)),NA())</f>
        <v>2.8333902447714721E-2</v>
      </c>
      <c r="H1070" s="42">
        <f>_xll.qlCalendarAdvance(Calendar,$H1069,B1070,"f",FALSE)</f>
        <v>46952</v>
      </c>
      <c r="I1070" s="153">
        <f>_xll.qlInterestRateIndexValueDate(Index1M,$H1070)</f>
        <v>46954</v>
      </c>
      <c r="J1070" s="158">
        <f>IFERROR(_xll.qlIndexFixing(Index1M,$H1070,TRUE,_xll.ohTrigger(RecalcTrigger,Trigger1M)),NA())</f>
        <v>2.8168200349709405E-2</v>
      </c>
      <c r="K1070" s="44">
        <f>IFERROR(_xll.qlIndexFixing(Index3M,H1070,TRUE,_xll.ohTrigger(RecalcTrigger,Trigger3M)),NA())</f>
        <v>2.9174924073656943E-2</v>
      </c>
      <c r="L1070" s="44">
        <f>IFERROR(_xll.qlIndexFixing(Index6M,$H1070,TRUE,_xll.ohTrigger(RecalcTrigger,Trigger6M)),NA())</f>
        <v>2.9923130447040636E-2</v>
      </c>
      <c r="M1070" s="158">
        <f>IFERROR(_xll.qlIndexFixing(ONIndex1M,I1070,TRUE,_xll.ohTrigger(RecalcTrigger,Trigger1M)),NA())</f>
        <v>2.8115954203302707E-2</v>
      </c>
      <c r="N1070" s="44">
        <f>IFERROR(_xll.qlIndexFixing(ONIndex3M,I1070,TRUE,_xll.ohTrigger(RecalcTrigger,Trigger3M)),NA())</f>
        <v>2.9008791726257144E-2</v>
      </c>
      <c r="O1070" s="159">
        <f>IFERROR(_xll.qlIndexFixing(ONIndex6M,I1070,TRUE,_xll.ohTrigger(RecalcTrigger,Trigger6M)),NA())</f>
        <v>2.9592315678694803E-2</v>
      </c>
    </row>
    <row r="1071" spans="2:15" x14ac:dyDescent="0.2">
      <c r="B1071" s="39" t="s">
        <v>42</v>
      </c>
      <c r="D1071" s="42">
        <f>_xll.qlCalendarAdvance(Calendar,$D1070,B1071,"f",FALSE)</f>
        <v>46959</v>
      </c>
      <c r="E1071" s="153">
        <f>_xll.qlInterestRateIndexValueDate(IndexON,D1071)</f>
        <v>46960</v>
      </c>
      <c r="F1071" s="168">
        <f>IFERROR(_xll.qlIndexFixing(IndexON,D1071,TRUE,_xll.ohTrigger(RecalcTrigger,TriggerON)),NA())</f>
        <v>2.8344603339887087E-2</v>
      </c>
      <c r="H1071" s="42">
        <f>_xll.qlCalendarAdvance(Calendar,$H1070,B1071,"f",FALSE)</f>
        <v>46959</v>
      </c>
      <c r="I1071" s="153">
        <f>_xll.qlInterestRateIndexValueDate(Index1M,$H1071)</f>
        <v>46961</v>
      </c>
      <c r="J1071" s="158">
        <f>IFERROR(_xll.qlIndexFixing(Index1M,$H1071,TRUE,_xll.ohTrigger(RecalcTrigger,Trigger1M)),NA())</f>
        <v>2.817927364320405E-2</v>
      </c>
      <c r="K1071" s="44">
        <f>IFERROR(_xll.qlIndexFixing(Index3M,H1071,TRUE,_xll.ohTrigger(RecalcTrigger,Trigger3M)),NA())</f>
        <v>2.9184983377596334E-2</v>
      </c>
      <c r="L1071" s="44">
        <f>IFERROR(_xll.qlIndexFixing(Index6M,$H1071,TRUE,_xll.ohTrigger(RecalcTrigger,Trigger6M)),NA())</f>
        <v>2.9931499070801056E-2</v>
      </c>
      <c r="M1071" s="158">
        <f>IFERROR(_xll.qlIndexFixing(ONIndex1M,I1071,TRUE,_xll.ohTrigger(RecalcTrigger,Trigger1M)),NA())</f>
        <v>2.8126990646422101E-2</v>
      </c>
      <c r="N1071" s="44">
        <f>IFERROR(_xll.qlIndexFixing(ONIndex3M,I1071,TRUE,_xll.ohTrigger(RecalcTrigger,Trigger3M)),NA())</f>
        <v>2.9018724659053419E-2</v>
      </c>
      <c r="O1071" s="159">
        <f>IFERROR(_xll.qlIndexFixing(ONIndex6M,I1071,TRUE,_xll.ohTrigger(RecalcTrigger,Trigger6M)),NA())</f>
        <v>2.9600309553137194E-2</v>
      </c>
    </row>
    <row r="1072" spans="2:15" x14ac:dyDescent="0.2">
      <c r="B1072" s="39" t="s">
        <v>42</v>
      </c>
      <c r="D1072" s="42">
        <f>_xll.qlCalendarAdvance(Calendar,$D1071,B1072,"f",FALSE)</f>
        <v>46966</v>
      </c>
      <c r="E1072" s="153">
        <f>_xll.qlInterestRateIndexValueDate(IndexON,D1072)</f>
        <v>46967</v>
      </c>
      <c r="F1072" s="168">
        <f>IFERROR(_xll.qlIndexFixing(IndexON,D1072,TRUE,_xll.ohTrigger(RecalcTrigger,TriggerON)),NA())</f>
        <v>2.8355338293692967E-2</v>
      </c>
      <c r="H1072" s="42">
        <f>_xll.qlCalendarAdvance(Calendar,$H1071,B1072,"f",FALSE)</f>
        <v>46966</v>
      </c>
      <c r="I1072" s="153">
        <f>_xll.qlInterestRateIndexValueDate(Index1M,$H1072)</f>
        <v>46968</v>
      </c>
      <c r="J1072" s="158">
        <f>IFERROR(_xll.qlIndexFixing(Index1M,$H1072,TRUE,_xll.ohTrigger(RecalcTrigger,Trigger1M)),NA())</f>
        <v>2.8190353080581598E-2</v>
      </c>
      <c r="K1072" s="44">
        <f>IFERROR(_xll.qlIndexFixing(Index3M,H1072,TRUE,_xll.ohTrigger(RecalcTrigger,Trigger3M)),NA())</f>
        <v>2.9195051665011428E-2</v>
      </c>
      <c r="L1072" s="44">
        <f>IFERROR(_xll.qlIndexFixing(Index6M,$H1072,TRUE,_xll.ohTrigger(RecalcTrigger,Trigger6M)),NA())</f>
        <v>2.9939887647638518E-2</v>
      </c>
      <c r="M1072" s="158">
        <f>IFERROR(_xll.qlIndexFixing(ONIndex1M,I1072,TRUE,_xll.ohTrigger(RecalcTrigger,Trigger1M)),NA())</f>
        <v>2.8138033208087165E-2</v>
      </c>
      <c r="N1072" s="44">
        <f>IFERROR(_xll.qlIndexFixing(ONIndex3M,I1072,TRUE,_xll.ohTrigger(RecalcTrigger,Trigger3M)),NA())</f>
        <v>2.9028666484176568E-2</v>
      </c>
      <c r="O1072" s="159">
        <f>IFERROR(_xll.qlIndexFixing(ONIndex6M,I1072,TRUE,_xll.ohTrigger(RecalcTrigger,Trigger6M)),NA())</f>
        <v>2.960832304332861E-2</v>
      </c>
    </row>
    <row r="1073" spans="2:15" x14ac:dyDescent="0.2">
      <c r="B1073" s="39" t="s">
        <v>42</v>
      </c>
      <c r="D1073" s="42">
        <f>_xll.qlCalendarAdvance(Calendar,$D1072,B1073,"f",FALSE)</f>
        <v>46973</v>
      </c>
      <c r="E1073" s="153">
        <f>_xll.qlInterestRateIndexValueDate(IndexON,D1073)</f>
        <v>46974</v>
      </c>
      <c r="F1073" s="168">
        <f>IFERROR(_xll.qlIndexFixing(IndexON,D1073,TRUE,_xll.ohTrigger(RecalcTrigger,TriggerON)),NA())</f>
        <v>2.8366107309292232E-2</v>
      </c>
      <c r="H1073" s="42">
        <f>_xll.qlCalendarAdvance(Calendar,$H1072,B1073,"f",FALSE)</f>
        <v>46973</v>
      </c>
      <c r="I1073" s="153">
        <f>_xll.qlInterestRateIndexValueDate(Index1M,$H1073)</f>
        <v>46975</v>
      </c>
      <c r="J1073" s="158">
        <f>IFERROR(_xll.qlIndexFixing(Index1M,$H1073,TRUE,_xll.ohTrigger(RecalcTrigger,Trigger1M)),NA())</f>
        <v>2.8201438661857037E-2</v>
      </c>
      <c r="K1073" s="44">
        <f>IFERROR(_xll.qlIndexFixing(Index3M,H1073,TRUE,_xll.ohTrigger(RecalcTrigger,Trigger3M)),NA())</f>
        <v>2.920512893597086E-2</v>
      </c>
      <c r="L1073" s="44">
        <f>IFERROR(_xll.qlIndexFixing(Index6M,$H1073,TRUE,_xll.ohTrigger(RecalcTrigger,Trigger6M)),NA())</f>
        <v>2.9948296177807008E-2</v>
      </c>
      <c r="M1073" s="158">
        <f>IFERROR(_xll.qlIndexFixing(ONIndex1M,I1073,TRUE,_xll.ohTrigger(RecalcTrigger,Trigger1M)),NA())</f>
        <v>2.8149081888217964E-2</v>
      </c>
      <c r="N1073" s="44">
        <f>IFERROR(_xll.qlIndexFixing(ONIndex3M,I1073,TRUE,_xll.ohTrigger(RecalcTrigger,Trigger3M)),NA())</f>
        <v>2.9038617201866401E-2</v>
      </c>
      <c r="O1073" s="159">
        <f>IFERROR(_xll.qlIndexFixing(ONIndex6M,I1073,TRUE,_xll.ohTrigger(RecalcTrigger,Trigger6M)),NA())</f>
        <v>2.9616356149428924E-2</v>
      </c>
    </row>
    <row r="1074" spans="2:15" x14ac:dyDescent="0.2">
      <c r="B1074" s="39" t="s">
        <v>42</v>
      </c>
      <c r="D1074" s="42">
        <f>_xll.qlCalendarAdvance(Calendar,$D1073,B1074,"f",FALSE)</f>
        <v>46980</v>
      </c>
      <c r="E1074" s="153">
        <f>_xll.qlInterestRateIndexValueDate(IndexON,D1074)</f>
        <v>46981</v>
      </c>
      <c r="F1074" s="168">
        <f>IFERROR(_xll.qlIndexFixing(IndexON,D1074,TRUE,_xll.ohTrigger(RecalcTrigger,TriggerON)),NA())</f>
        <v>2.8376910386684884E-2</v>
      </c>
      <c r="H1074" s="42">
        <f>_xll.qlCalendarAdvance(Calendar,$H1073,B1074,"f",FALSE)</f>
        <v>46980</v>
      </c>
      <c r="I1074" s="153">
        <f>_xll.qlInterestRateIndexValueDate(Index1M,$H1074)</f>
        <v>46982</v>
      </c>
      <c r="J1074" s="158">
        <f>IFERROR(_xll.qlIndexFixing(Index1M,$H1074,TRUE,_xll.ohTrigger(RecalcTrigger,Trigger1M)),NA())</f>
        <v>2.8212530387052848E-2</v>
      </c>
      <c r="K1074" s="44">
        <f>IFERROR(_xll.qlIndexFixing(Index3M,H1074,TRUE,_xll.ohTrigger(RecalcTrigger,Trigger3M)),NA())</f>
        <v>2.9215215190543282E-2</v>
      </c>
      <c r="L1074" s="44">
        <f>IFERROR(_xll.qlIndexFixing(Index6M,$H1074,TRUE,_xll.ohTrigger(RecalcTrigger,Trigger6M)),NA())</f>
        <v>2.995672466156267E-2</v>
      </c>
      <c r="M1074" s="158">
        <f>IFERROR(_xll.qlIndexFixing(ONIndex1M,I1074,TRUE,_xll.ohTrigger(RecalcTrigger,Trigger1M)),NA())</f>
        <v>2.8160136686814496E-2</v>
      </c>
      <c r="N1074" s="44">
        <f>IFERROR(_xll.qlIndexFixing(ONIndex3M,I1074,TRUE,_xll.ohTrigger(RecalcTrigger,Trigger3M)),NA())</f>
        <v>2.9048576811883109E-2</v>
      </c>
      <c r="O1074" s="159">
        <f>IFERROR(_xll.qlIndexFixing(ONIndex6M,I1074,TRUE,_xll.ohTrigger(RecalcTrigger,Trigger6M)),NA())</f>
        <v>2.9624408871358199E-2</v>
      </c>
    </row>
    <row r="1075" spans="2:15" x14ac:dyDescent="0.2">
      <c r="B1075" s="39" t="s">
        <v>42</v>
      </c>
      <c r="D1075" s="42">
        <f>_xll.qlCalendarAdvance(Calendar,$D1074,B1075,"f",FALSE)</f>
        <v>46987</v>
      </c>
      <c r="E1075" s="153">
        <f>_xll.qlInterestRateIndexValueDate(IndexON,D1075)</f>
        <v>46988</v>
      </c>
      <c r="F1075" s="168">
        <f>IFERROR(_xll.qlIndexFixing(IndexON,D1075,TRUE,_xll.ohTrigger(RecalcTrigger,TriggerON)),NA())</f>
        <v>2.8387747525790985E-2</v>
      </c>
      <c r="H1075" s="42">
        <f>_xll.qlCalendarAdvance(Calendar,$H1074,B1075,"f",FALSE)</f>
        <v>46987</v>
      </c>
      <c r="I1075" s="153">
        <f>_xll.qlInterestRateIndexValueDate(Index1M,$H1075)</f>
        <v>46989</v>
      </c>
      <c r="J1075" s="158">
        <f>IFERROR(_xll.qlIndexFixing(Index1M,$H1075,TRUE,_xll.ohTrigger(RecalcTrigger,Trigger1M)),NA())</f>
        <v>2.8223628256184019E-2</v>
      </c>
      <c r="K1075" s="44">
        <f>IFERROR(_xll.qlIndexFixing(Index3M,H1075,TRUE,_xll.ohTrigger(RecalcTrigger,Trigger3M)),NA())</f>
        <v>2.9225310428796458E-2</v>
      </c>
      <c r="L1075" s="44">
        <f>IFERROR(_xll.qlIndexFixing(Index6M,$H1075,TRUE,_xll.ohTrigger(RecalcTrigger,Trigger6M)),NA())</f>
        <v>2.9965173099162069E-2</v>
      </c>
      <c r="M1075" s="158">
        <f>IFERROR(_xll.qlIndexFixing(ONIndex1M,I1075,TRUE,_xll.ohTrigger(RecalcTrigger,Trigger1M)),NA())</f>
        <v>2.8171197603956699E-2</v>
      </c>
      <c r="N1075" s="44">
        <f>IFERROR(_xll.qlIndexFixing(ONIndex3M,I1075,TRUE,_xll.ohTrigger(RecalcTrigger,Trigger3M)),NA())</f>
        <v>2.9058545314546436E-2</v>
      </c>
      <c r="O1075" s="159">
        <f>IFERROR(_xll.qlIndexFixing(ONIndex6M,I1075,TRUE,_xll.ohTrigger(RecalcTrigger,Trigger6M)),NA())</f>
        <v>2.9632481209116435E-2</v>
      </c>
    </row>
    <row r="1076" spans="2:15" x14ac:dyDescent="0.2">
      <c r="B1076" s="39" t="s">
        <v>42</v>
      </c>
      <c r="D1076" s="42">
        <f>_xll.qlCalendarAdvance(Calendar,$D1075,B1076,"f",FALSE)</f>
        <v>46994</v>
      </c>
      <c r="E1076" s="153">
        <f>_xll.qlInterestRateIndexValueDate(IndexON,D1076)</f>
        <v>46995</v>
      </c>
      <c r="F1076" s="168">
        <f>IFERROR(_xll.qlIndexFixing(IndexON,D1076,TRUE,_xll.ohTrigger(RecalcTrigger,TriggerON)),NA())</f>
        <v>2.8398618726690472E-2</v>
      </c>
      <c r="H1076" s="42">
        <f>_xll.qlCalendarAdvance(Calendar,$H1075,B1076,"f",FALSE)</f>
        <v>46994</v>
      </c>
      <c r="I1076" s="153">
        <f>_xll.qlInterestRateIndexValueDate(Index1M,$H1076)</f>
        <v>46996</v>
      </c>
      <c r="J1076" s="158">
        <f>IFERROR(_xll.qlIndexFixing(Index1M,$H1076,TRUE,_xll.ohTrigger(RecalcTrigger,Trigger1M)),NA())</f>
        <v>2.8229033293984195E-2</v>
      </c>
      <c r="K1076" s="44">
        <f>IFERROR(_xll.qlIndexFixing(Index3M,H1076,TRUE,_xll.ohTrigger(RecalcTrigger,Trigger3M)),NA())</f>
        <v>2.9233507168141441E-2</v>
      </c>
      <c r="L1076" s="44">
        <f>IFERROR(_xll.qlIndexFixing(Index6M,$H1076,TRUE,_xll.ohTrigger(RecalcTrigger,Trigger6M)),NA())</f>
        <v>2.9964378751483844E-2</v>
      </c>
      <c r="M1076" s="158">
        <f>IFERROR(_xll.qlIndexFixing(ONIndex1M,I1076,TRUE,_xll.ohTrigger(RecalcTrigger,Trigger1M)),NA())</f>
        <v>2.8182264639564636E-2</v>
      </c>
      <c r="N1076" s="44">
        <f>IFERROR(_xll.qlIndexFixing(ONIndex3M,I1076,TRUE,_xll.ohTrigger(RecalcTrigger,Trigger3M)),NA())</f>
        <v>2.9068522709536637E-2</v>
      </c>
      <c r="O1076" s="159">
        <f>IFERROR(_xll.qlIndexFixing(ONIndex6M,I1076,TRUE,_xll.ohTrigger(RecalcTrigger,Trigger6M)),NA())</f>
        <v>2.9640573162623696E-2</v>
      </c>
    </row>
    <row r="1077" spans="2:15" x14ac:dyDescent="0.2">
      <c r="B1077" s="39" t="s">
        <v>42</v>
      </c>
      <c r="D1077" s="42">
        <f>_xll.qlCalendarAdvance(Calendar,$D1076,B1077,"f",FALSE)</f>
        <v>47001</v>
      </c>
      <c r="E1077" s="153">
        <f>_xll.qlInterestRateIndexValueDate(IndexON,D1077)</f>
        <v>47002</v>
      </c>
      <c r="F1077" s="168">
        <f>IFERROR(_xll.qlIndexFixing(IndexON,D1077,TRUE,_xll.ohTrigger(RecalcTrigger,TriggerON)),NA())</f>
        <v>2.8409523989463281E-2</v>
      </c>
      <c r="H1077" s="42">
        <f>_xll.qlCalendarAdvance(Calendar,$H1076,B1077,"f",FALSE)</f>
        <v>47001</v>
      </c>
      <c r="I1077" s="153">
        <f>_xll.qlInterestRateIndexValueDate(Index1M,$H1077)</f>
        <v>47003</v>
      </c>
      <c r="J1077" s="158">
        <f>IFERROR(_xll.qlIndexFixing(Index1M,$H1077,TRUE,_xll.ohTrigger(RecalcTrigger,Trigger1M)),NA())</f>
        <v>2.8245842426322387E-2</v>
      </c>
      <c r="K1077" s="44">
        <f>IFERROR(_xll.qlIndexFixing(Index3M,H1077,TRUE,_xll.ohTrigger(RecalcTrigger,Trigger3M)),NA())</f>
        <v>2.9243618913986479E-2</v>
      </c>
      <c r="L1077" s="44">
        <f>IFERROR(_xll.qlIndexFixing(Index6M,$H1077,TRUE,_xll.ohTrigger(RecalcTrigger,Trigger6M)),NA())</f>
        <v>2.9972856467731752E-2</v>
      </c>
      <c r="M1077" s="158">
        <f>IFERROR(_xll.qlIndexFixing(ONIndex1M,I1077,TRUE,_xll.ohTrigger(RecalcTrigger,Trigger1M)),NA())</f>
        <v>2.8193337793718243E-2</v>
      </c>
      <c r="N1077" s="44">
        <f>IFERROR(_xll.qlIndexFixing(ONIndex3M,I1077,TRUE,_xll.ohTrigger(RecalcTrigger,Trigger3M)),NA())</f>
        <v>2.9078508997013586E-2</v>
      </c>
      <c r="O1077" s="159">
        <f>IFERROR(_xll.qlIndexFixing(ONIndex6M,I1077,TRUE,_xll.ohTrigger(RecalcTrigger,Trigger6M)),NA())</f>
        <v>2.9648684732039854E-2</v>
      </c>
    </row>
    <row r="1078" spans="2:15" x14ac:dyDescent="0.2">
      <c r="B1078" s="39" t="s">
        <v>42</v>
      </c>
      <c r="D1078" s="42">
        <f>_xll.qlCalendarAdvance(Calendar,$D1077,B1078,"f",FALSE)</f>
        <v>47008</v>
      </c>
      <c r="E1078" s="153">
        <f>_xll.qlInterestRateIndexValueDate(IndexON,D1078)</f>
        <v>47009</v>
      </c>
      <c r="F1078" s="168">
        <f>IFERROR(_xll.qlIndexFixing(IndexON,D1078,TRUE,_xll.ohTrigger(RecalcTrigger,TriggerON)),NA())</f>
        <v>2.8420463313869604E-2</v>
      </c>
      <c r="H1078" s="42">
        <f>_xll.qlCalendarAdvance(Calendar,$H1077,B1078,"f",FALSE)</f>
        <v>47008</v>
      </c>
      <c r="I1078" s="153">
        <f>_xll.qlInterestRateIndexValueDate(Index1M,$H1078)</f>
        <v>47010</v>
      </c>
      <c r="J1078" s="158">
        <f>IFERROR(_xll.qlIndexFixing(Index1M,$H1078,TRUE,_xll.ohTrigger(RecalcTrigger,Trigger1M)),NA())</f>
        <v>2.825695872737205E-2</v>
      </c>
      <c r="K1078" s="44">
        <f>IFERROR(_xll.qlIndexFixing(Index3M,H1078,TRUE,_xll.ohTrigger(RecalcTrigger,Trigger3M)),NA())</f>
        <v>2.925373964270574E-2</v>
      </c>
      <c r="L1078" s="44">
        <f>IFERROR(_xll.qlIndexFixing(Index6M,$H1078,TRUE,_xll.ohTrigger(RecalcTrigger,Trigger6M)),NA())</f>
        <v>2.9981354129274135E-2</v>
      </c>
      <c r="M1078" s="158">
        <f>IFERROR(_xll.qlIndexFixing(ONIndex1M,I1078,TRUE,_xll.ohTrigger(RecalcTrigger,Trigger1M)),NA())</f>
        <v>2.8204417066337584E-2</v>
      </c>
      <c r="N1078" s="44">
        <f>IFERROR(_xll.qlIndexFixing(ONIndex3M,I1078,TRUE,_xll.ohTrigger(RecalcTrigger,Trigger3M)),NA())</f>
        <v>2.9088504176897345E-2</v>
      </c>
      <c r="O1078" s="159">
        <f>IFERROR(_xll.qlIndexFixing(ONIndex6M,I1078,TRUE,_xll.ohTrigger(RecalcTrigger,Trigger6M)),NA())</f>
        <v>2.9656815917284973E-2</v>
      </c>
    </row>
    <row r="1079" spans="2:15" x14ac:dyDescent="0.2">
      <c r="B1079" s="39" t="s">
        <v>42</v>
      </c>
      <c r="D1079" s="42">
        <f>_xll.qlCalendarAdvance(Calendar,$D1078,B1079,"f",FALSE)</f>
        <v>47015</v>
      </c>
      <c r="E1079" s="153">
        <f>_xll.qlInterestRateIndexValueDate(IndexON,D1079)</f>
        <v>47016</v>
      </c>
      <c r="F1079" s="168">
        <f>IFERROR(_xll.qlIndexFixing(IndexON,D1079,TRUE,_xll.ohTrigger(RecalcTrigger,TriggerON)),NA())</f>
        <v>2.8431436700149249E-2</v>
      </c>
      <c r="H1079" s="42">
        <f>_xll.qlCalendarAdvance(Calendar,$H1078,B1079,"f",FALSE)</f>
        <v>47015</v>
      </c>
      <c r="I1079" s="153">
        <f>_xll.qlInterestRateIndexValueDate(Index1M,$H1079)</f>
        <v>47017</v>
      </c>
      <c r="J1079" s="158">
        <f>IFERROR(_xll.qlIndexFixing(Index1M,$H1079,TRUE,_xll.ohTrigger(RecalcTrigger,Trigger1M)),NA())</f>
        <v>2.826808117242452E-2</v>
      </c>
      <c r="K1079" s="44">
        <f>IFERROR(_xll.qlIndexFixing(Index3M,H1079,TRUE,_xll.ohTrigger(RecalcTrigger,Trigger3M)),NA())</f>
        <v>2.9263869354367745E-2</v>
      </c>
      <c r="L1079" s="44">
        <f>IFERROR(_xll.qlIndexFixing(Index6M,$H1079,TRUE,_xll.ohTrigger(RecalcTrigger,Trigger6M)),NA())</f>
        <v>2.9989871736363614E-2</v>
      </c>
      <c r="M1079" s="158">
        <f>IFERROR(_xll.qlIndexFixing(ONIndex1M,I1079,TRUE,_xll.ohTrigger(RecalcTrigger,Trigger1M)),NA())</f>
        <v>2.8215502457422659E-2</v>
      </c>
      <c r="N1079" s="44">
        <f>IFERROR(_xll.qlIndexFixing(ONIndex3M,I1079,TRUE,_xll.ohTrigger(RecalcTrigger,Trigger3M)),NA())</f>
        <v>2.9098508249347788E-2</v>
      </c>
      <c r="O1079" s="159">
        <f>IFERROR(_xll.qlIndexFixing(ONIndex6M,I1079,TRUE,_xll.ohTrigger(RecalcTrigger,Trigger6M)),NA())</f>
        <v>2.9664966718359054E-2</v>
      </c>
    </row>
    <row r="1080" spans="2:15" x14ac:dyDescent="0.2">
      <c r="B1080" s="39" t="s">
        <v>42</v>
      </c>
      <c r="D1080" s="42">
        <f>_xll.qlCalendarAdvance(Calendar,$D1079,B1080,"f",FALSE)</f>
        <v>47022</v>
      </c>
      <c r="E1080" s="153">
        <f>_xll.qlInterestRateIndexValueDate(IndexON,D1080)</f>
        <v>47023</v>
      </c>
      <c r="F1080" s="168">
        <f>IFERROR(_xll.qlIndexFixing(IndexON,D1080,TRUE,_xll.ohTrigger(RecalcTrigger,TriggerON)),NA())</f>
        <v>2.8442444148142343E-2</v>
      </c>
      <c r="H1080" s="42">
        <f>_xll.qlCalendarAdvance(Calendar,$H1079,B1080,"f",FALSE)</f>
        <v>47022</v>
      </c>
      <c r="I1080" s="153">
        <f>_xll.qlInterestRateIndexValueDate(Index1M,$H1080)</f>
        <v>47024</v>
      </c>
      <c r="J1080" s="158">
        <f>IFERROR(_xll.qlIndexFixing(Index1M,$H1080,TRUE,_xll.ohTrigger(RecalcTrigger,Trigger1M)),NA())</f>
        <v>2.8279209761507274E-2</v>
      </c>
      <c r="K1080" s="44">
        <f>IFERROR(_xll.qlIndexFixing(Index3M,H1080,TRUE,_xll.ohTrigger(RecalcTrigger,Trigger3M)),NA())</f>
        <v>2.927400804904013E-2</v>
      </c>
      <c r="L1080" s="44">
        <f>IFERROR(_xll.qlIndexFixing(Index6M,$H1080,TRUE,_xll.ohTrigger(RecalcTrigger,Trigger6M)),NA())</f>
        <v>2.999840928925103E-2</v>
      </c>
      <c r="M1080" s="158">
        <f>IFERROR(_xll.qlIndexFixing(ONIndex1M,I1080,TRUE,_xll.ohTrigger(RecalcTrigger,Trigger1M)),NA())</f>
        <v>2.8226593967053404E-2</v>
      </c>
      <c r="N1080" s="44">
        <f>IFERROR(_xll.qlIndexFixing(ONIndex3M,I1080,TRUE,_xll.ohTrigger(RecalcTrigger,Trigger3M)),NA())</f>
        <v>2.9108521214284977E-2</v>
      </c>
      <c r="O1080" s="159">
        <f>IFERROR(_xll.qlIndexFixing(ONIndex6M,I1080,TRUE,_xll.ohTrigger(RecalcTrigger,Trigger6M)),NA())</f>
        <v>2.9673137135342031E-2</v>
      </c>
    </row>
    <row r="1081" spans="2:15" x14ac:dyDescent="0.2">
      <c r="B1081" s="39" t="s">
        <v>42</v>
      </c>
      <c r="D1081" s="42">
        <f>_xll.qlCalendarAdvance(Calendar,$D1080,B1081,"f",FALSE)</f>
        <v>47029</v>
      </c>
      <c r="E1081" s="153">
        <f>_xll.qlInterestRateIndexValueDate(IndexON,D1081)</f>
        <v>47030</v>
      </c>
      <c r="F1081" s="168">
        <f>IFERROR(_xll.qlIndexFixing(IndexON,D1081,TRUE,_xll.ohTrigger(RecalcTrigger,TriggerON)),NA())</f>
        <v>2.8453485657928823E-2</v>
      </c>
      <c r="H1081" s="42">
        <f>_xll.qlCalendarAdvance(Calendar,$H1080,B1081,"f",FALSE)</f>
        <v>47029</v>
      </c>
      <c r="I1081" s="153">
        <f>_xll.qlInterestRateIndexValueDate(Index1M,$H1081)</f>
        <v>47031</v>
      </c>
      <c r="J1081" s="158">
        <f>IFERROR(_xll.qlIndexFixing(Index1M,$H1081,TRUE,_xll.ohTrigger(RecalcTrigger,Trigger1M)),NA())</f>
        <v>2.8290344494637798E-2</v>
      </c>
      <c r="K1081" s="44">
        <f>IFERROR(_xll.qlIndexFixing(Index3M,H1081,TRUE,_xll.ohTrigger(RecalcTrigger,Trigger3M)),NA())</f>
        <v>2.9286070519491756E-2</v>
      </c>
      <c r="L1081" s="44">
        <f>IFERROR(_xll.qlIndexFixing(Index6M,$H1081,TRUE,_xll.ohTrigger(RecalcTrigger,Trigger6M)),NA())</f>
        <v>3.000882937108678E-2</v>
      </c>
      <c r="M1081" s="158">
        <f>IFERROR(_xll.qlIndexFixing(ONIndex1M,I1081,TRUE,_xll.ohTrigger(RecalcTrigger,Trigger1M)),NA())</f>
        <v>2.8237691595229819E-2</v>
      </c>
      <c r="N1081" s="44">
        <f>IFERROR(_xll.qlIndexFixing(ONIndex3M,I1081,TRUE,_xll.ohTrigger(RecalcTrigger,Trigger3M)),NA())</f>
        <v>2.9118543071549041E-2</v>
      </c>
      <c r="O1081" s="159">
        <f>IFERROR(_xll.qlIndexFixing(ONIndex6M,I1081,TRUE,_xll.ohTrigger(RecalcTrigger,Trigger6M)),NA())</f>
        <v>2.9681327167994098E-2</v>
      </c>
    </row>
    <row r="1082" spans="2:15" x14ac:dyDescent="0.2">
      <c r="B1082" s="39" t="s">
        <v>42</v>
      </c>
      <c r="D1082" s="42">
        <f>_xll.qlCalendarAdvance(Calendar,$D1081,B1082,"f",FALSE)</f>
        <v>47036</v>
      </c>
      <c r="E1082" s="153">
        <f>_xll.qlInterestRateIndexValueDate(IndexON,D1082)</f>
        <v>47037</v>
      </c>
      <c r="F1082" s="168">
        <f>IFERROR(_xll.qlIndexFixing(IndexON,D1082,TRUE,_xll.ohTrigger(RecalcTrigger,TriggerON)),NA())</f>
        <v>2.8464561229588625E-2</v>
      </c>
      <c r="H1082" s="42">
        <f>_xll.qlCalendarAdvance(Calendar,$H1081,B1082,"f",FALSE)</f>
        <v>47036</v>
      </c>
      <c r="I1082" s="153">
        <f>_xll.qlInterestRateIndexValueDate(Index1M,$H1082)</f>
        <v>47038</v>
      </c>
      <c r="J1082" s="158">
        <f>IFERROR(_xll.qlIndexFixing(Index1M,$H1082,TRUE,_xll.ohTrigger(RecalcTrigger,Trigger1M)),NA())</f>
        <v>2.8301485371823587E-2</v>
      </c>
      <c r="K1082" s="44">
        <f>IFERROR(_xll.qlIndexFixing(Index3M,H1082,TRUE,_xll.ohTrigger(RecalcTrigger,Trigger3M)),NA())</f>
        <v>2.9296228645447803E-2</v>
      </c>
      <c r="L1082" s="44">
        <f>IFERROR(_xll.qlIndexFixing(Index6M,$H1082,TRUE,_xll.ohTrigger(RecalcTrigger,Trigger6M)),NA())</f>
        <v>3.0017408950977709E-2</v>
      </c>
      <c r="M1082" s="158">
        <f>IFERROR(_xll.qlIndexFixing(ONIndex1M,I1082,TRUE,_xll.ohTrigger(RecalcTrigger,Trigger1M)),NA())</f>
        <v>2.8248795341871968E-2</v>
      </c>
      <c r="N1082" s="44">
        <f>IFERROR(_xll.qlIndexFixing(ONIndex3M,I1082,TRUE,_xll.ohTrigger(RecalcTrigger,Trigger3M)),NA())</f>
        <v>2.9128573821379788E-2</v>
      </c>
      <c r="O1082" s="159">
        <f>IFERROR(_xll.qlIndexFixing(ONIndex6M,I1082,TRUE,_xll.ohTrigger(RecalcTrigger,Trigger6M)),NA())</f>
        <v>2.9689536816634998E-2</v>
      </c>
    </row>
    <row r="1083" spans="2:15" x14ac:dyDescent="0.2">
      <c r="B1083" s="39" t="s">
        <v>42</v>
      </c>
      <c r="D1083" s="42">
        <f>_xll.qlCalendarAdvance(Calendar,$D1082,B1083,"f",FALSE)</f>
        <v>47043</v>
      </c>
      <c r="E1083" s="153">
        <f>_xll.qlInterestRateIndexValueDate(IndexON,D1083)</f>
        <v>47044</v>
      </c>
      <c r="F1083" s="168">
        <f>IFERROR(_xll.qlIndexFixing(IndexON,D1083,TRUE,_xll.ohTrigger(RecalcTrigger,TriggerON)),NA())</f>
        <v>2.8475670862961877E-2</v>
      </c>
      <c r="H1083" s="42">
        <f>_xll.qlCalendarAdvance(Calendar,$H1082,B1083,"f",FALSE)</f>
        <v>47043</v>
      </c>
      <c r="I1083" s="153">
        <f>_xll.qlInterestRateIndexValueDate(Index1M,$H1083)</f>
        <v>47045</v>
      </c>
      <c r="J1083" s="158">
        <f>IFERROR(_xll.qlIndexFixing(Index1M,$H1083,TRUE,_xll.ohTrigger(RecalcTrigger,Trigger1M)),NA())</f>
        <v>2.8312632393094617E-2</v>
      </c>
      <c r="K1083" s="44">
        <f>IFERROR(_xll.qlIndexFixing(Index3M,H1083,TRUE,_xll.ohTrigger(RecalcTrigger,Trigger3M)),NA())</f>
        <v>2.9306395755638075E-2</v>
      </c>
      <c r="L1083" s="44">
        <f>IFERROR(_xll.qlIndexFixing(Index6M,$H1083,TRUE,_xll.ohTrigger(RecalcTrigger,Trigger6M)),NA())</f>
        <v>3.0026008479298795E-2</v>
      </c>
      <c r="M1083" s="158">
        <f>IFERROR(_xll.qlIndexFixing(ONIndex1M,I1083,TRUE,_xll.ohTrigger(RecalcTrigger,Trigger1M)),NA())</f>
        <v>2.8259905206979852E-2</v>
      </c>
      <c r="N1083" s="44">
        <f>IFERROR(_xll.qlIndexFixing(ONIndex3M,I1083,TRUE,_xll.ohTrigger(RecalcTrigger,Trigger3M)),NA())</f>
        <v>2.9138613463617347E-2</v>
      </c>
      <c r="O1083" s="159">
        <f>IFERROR(_xll.qlIndexFixing(ONIndex6M,I1083,TRUE,_xll.ohTrigger(RecalcTrigger,Trigger6M)),NA())</f>
        <v>2.9697766081024923E-2</v>
      </c>
    </row>
    <row r="1084" spans="2:15" x14ac:dyDescent="0.2">
      <c r="B1084" s="39" t="s">
        <v>42</v>
      </c>
      <c r="D1084" s="42">
        <f>_xll.qlCalendarAdvance(Calendar,$D1083,B1084,"f",FALSE)</f>
        <v>47050</v>
      </c>
      <c r="E1084" s="153">
        <f>_xll.qlInterestRateIndexValueDate(IndexON,D1084)</f>
        <v>47051</v>
      </c>
      <c r="F1084" s="168">
        <f>IFERROR(_xll.qlIndexFixing(IndexON,D1084,TRUE,_xll.ohTrigger(RecalcTrigger,TriggerON)),NA())</f>
        <v>2.8486814558208451E-2</v>
      </c>
      <c r="H1084" s="42">
        <f>_xll.qlCalendarAdvance(Calendar,$H1083,B1084,"f",FALSE)</f>
        <v>47050</v>
      </c>
      <c r="I1084" s="153">
        <f>_xll.qlInterestRateIndexValueDate(Index1M,$H1084)</f>
        <v>47052</v>
      </c>
      <c r="J1084" s="158">
        <f>IFERROR(_xll.qlIndexFixing(Index1M,$H1084,TRUE,_xll.ohTrigger(RecalcTrigger,Trigger1M)),NA())</f>
        <v>2.8323785558465875E-2</v>
      </c>
      <c r="K1084" s="44">
        <f>IFERROR(_xll.qlIndexFixing(Index3M,H1084,TRUE,_xll.ohTrigger(RecalcTrigger,Trigger3M)),NA())</f>
        <v>2.9316571850132953E-2</v>
      </c>
      <c r="L1084" s="44">
        <f>IFERROR(_xll.qlIndexFixing(Index6M,$H1084,TRUE,_xll.ohTrigger(RecalcTrigger,Trigger6M)),NA())</f>
        <v>3.0034627956305227E-2</v>
      </c>
      <c r="M1084" s="158">
        <f>IFERROR(_xll.qlIndexFixing(ONIndex1M,I1084,TRUE,_xll.ohTrigger(RecalcTrigger,Trigger1M)),NA())</f>
        <v>2.8271021190633405E-2</v>
      </c>
      <c r="N1084" s="44">
        <f>IFERROR(_xll.qlIndexFixing(ONIndex3M,I1084,TRUE,_xll.ohTrigger(RecalcTrigger,Trigger3M)),NA())</f>
        <v>2.9148661998341652E-2</v>
      </c>
      <c r="O1084" s="159">
        <f>IFERROR(_xll.qlIndexFixing(ONIndex6M,I1084,TRUE,_xll.ohTrigger(RecalcTrigger,Trigger6M)),NA())</f>
        <v>2.9706014961323746E-2</v>
      </c>
    </row>
    <row r="1085" spans="2:15" x14ac:dyDescent="0.2">
      <c r="B1085" s="39" t="s">
        <v>42</v>
      </c>
      <c r="D1085" s="42">
        <f>_xll.qlCalendarAdvance(Calendar,$D1084,B1085,"f",FALSE)</f>
        <v>47057</v>
      </c>
      <c r="E1085" s="153">
        <f>_xll.qlInterestRateIndexValueDate(IndexON,D1085)</f>
        <v>47058</v>
      </c>
      <c r="F1085" s="168">
        <f>IFERROR(_xll.qlIndexFixing(IndexON,D1085,TRUE,_xll.ohTrigger(RecalcTrigger,TriggerON)),NA())</f>
        <v>2.8497992315168474E-2</v>
      </c>
      <c r="H1085" s="42">
        <f>_xll.qlCalendarAdvance(Calendar,$H1084,B1085,"f",FALSE)</f>
        <v>47057</v>
      </c>
      <c r="I1085" s="153">
        <f>_xll.qlInterestRateIndexValueDate(Index1M,$H1085)</f>
        <v>47059</v>
      </c>
      <c r="J1085" s="158">
        <f>IFERROR(_xll.qlIndexFixing(Index1M,$H1085,TRUE,_xll.ohTrigger(RecalcTrigger,Trigger1M)),NA())</f>
        <v>2.833494486795235E-2</v>
      </c>
      <c r="K1085" s="44">
        <f>IFERROR(_xll.qlIndexFixing(Index3M,H1085,TRUE,_xll.ohTrigger(RecalcTrigger,Trigger3M)),NA())</f>
        <v>2.9326756929001076E-2</v>
      </c>
      <c r="L1085" s="44">
        <f>IFERROR(_xll.qlIndexFixing(Index6M,$H1085,TRUE,_xll.ohTrigger(RecalcTrigger,Trigger6M)),NA())</f>
        <v>3.0041396249534561E-2</v>
      </c>
      <c r="M1085" s="158">
        <f>IFERROR(_xll.qlIndexFixing(ONIndex1M,I1085,TRUE,_xll.ohTrigger(RecalcTrigger,Trigger1M)),NA())</f>
        <v>2.8282143292752693E-2</v>
      </c>
      <c r="N1085" s="44">
        <f>IFERROR(_xll.qlIndexFixing(ONIndex3M,I1085,TRUE,_xll.ohTrigger(RecalcTrigger,Trigger3M)),NA())</f>
        <v>2.9158719425552704E-2</v>
      </c>
      <c r="O1085" s="159">
        <f>IFERROR(_xll.qlIndexFixing(ONIndex6M,I1085,TRUE,_xll.ohTrigger(RecalcTrigger,Trigger6M)),NA())</f>
        <v>2.9714283457371593E-2</v>
      </c>
    </row>
    <row r="1086" spans="2:15" x14ac:dyDescent="0.2">
      <c r="B1086" s="39" t="s">
        <v>42</v>
      </c>
      <c r="D1086" s="42">
        <f>_xll.qlCalendarAdvance(Calendar,$D1085,B1086,"f",FALSE)</f>
        <v>47064</v>
      </c>
      <c r="E1086" s="153">
        <f>_xll.qlInterestRateIndexValueDate(IndexON,D1086)</f>
        <v>47065</v>
      </c>
      <c r="F1086" s="168">
        <f>IFERROR(_xll.qlIndexFixing(IndexON,D1086,TRUE,_xll.ohTrigger(RecalcTrigger,TriggerON)),NA())</f>
        <v>2.8509204133921884E-2</v>
      </c>
      <c r="H1086" s="42">
        <f>_xll.qlCalendarAdvance(Calendar,$H1085,B1086,"f",FALSE)</f>
        <v>47064</v>
      </c>
      <c r="I1086" s="153">
        <f>_xll.qlInterestRateIndexValueDate(Index1M,$H1086)</f>
        <v>47066</v>
      </c>
      <c r="J1086" s="158">
        <f>IFERROR(_xll.qlIndexFixing(Index1M,$H1086,TRUE,_xll.ohTrigger(RecalcTrigger,Trigger1M)),NA())</f>
        <v>2.8346110321576523E-2</v>
      </c>
      <c r="K1086" s="44">
        <f>IFERROR(_xll.qlIndexFixing(Index3M,H1086,TRUE,_xll.ohTrigger(RecalcTrigger,Trigger3M)),NA())</f>
        <v>2.9336950992311085E-2</v>
      </c>
      <c r="L1086" s="44">
        <f>IFERROR(_xll.qlIndexFixing(Index6M,$H1086,TRUE,_xll.ohTrigger(RecalcTrigger,Trigger6M)),NA())</f>
        <v>3.0050053482541937E-2</v>
      </c>
      <c r="M1086" s="158">
        <f>IFERROR(_xll.qlIndexFixing(ONIndex1M,I1086,TRUE,_xll.ohTrigger(RecalcTrigger,Trigger1M)),NA())</f>
        <v>2.829327151341765E-2</v>
      </c>
      <c r="N1086" s="44">
        <f>IFERROR(_xll.qlIndexFixing(ONIndex3M,I1086,TRUE,_xll.ohTrigger(RecalcTrigger,Trigger3M)),NA())</f>
        <v>2.9168785745250503E-2</v>
      </c>
      <c r="O1086" s="159">
        <f>IFERROR(_xll.qlIndexFixing(ONIndex6M,I1086,TRUE,_xll.ohTrigger(RecalcTrigger,Trigger6M)),NA())</f>
        <v>2.9722571569328338E-2</v>
      </c>
    </row>
    <row r="1087" spans="2:15" x14ac:dyDescent="0.2">
      <c r="B1087" s="39" t="s">
        <v>42</v>
      </c>
      <c r="D1087" s="42">
        <f>_xll.qlCalendarAdvance(Calendar,$D1086,B1087,"f",FALSE)</f>
        <v>47071</v>
      </c>
      <c r="E1087" s="153">
        <f>_xll.qlInterestRateIndexValueDate(IndexON,D1087)</f>
        <v>47072</v>
      </c>
      <c r="F1087" s="168">
        <f>IFERROR(_xll.qlIndexFixing(IndexON,D1087,TRUE,_xll.ohTrigger(RecalcTrigger,TriggerON)),NA())</f>
        <v>2.8520450014468679E-2</v>
      </c>
      <c r="H1087" s="42">
        <f>_xll.qlCalendarAdvance(Calendar,$H1086,B1087,"f",FALSE)</f>
        <v>47071</v>
      </c>
      <c r="I1087" s="153">
        <f>_xll.qlInterestRateIndexValueDate(Index1M,$H1087)</f>
        <v>47073</v>
      </c>
      <c r="J1087" s="158">
        <f>IFERROR(_xll.qlIndexFixing(Index1M,$H1087,TRUE,_xll.ohTrigger(RecalcTrigger,Trigger1M)),NA())</f>
        <v>2.8357281919353383E-2</v>
      </c>
      <c r="K1087" s="44">
        <f>IFERROR(_xll.qlIndexFixing(Index3M,H1087,TRUE,_xll.ohTrigger(RecalcTrigger,Trigger3M)),NA())</f>
        <v>2.9347154040134226E-2</v>
      </c>
      <c r="L1087" s="44">
        <f>IFERROR(_xll.qlIndexFixing(Index6M,$H1087,TRUE,_xll.ohTrigger(RecalcTrigger,Trigger6M)),NA())</f>
        <v>3.0058730663129255E-2</v>
      </c>
      <c r="M1087" s="158">
        <f>IFERROR(_xll.qlIndexFixing(ONIndex1M,I1087,TRUE,_xll.ohTrigger(RecalcTrigger,Trigger1M)),NA())</f>
        <v>2.8304405852548342E-2</v>
      </c>
      <c r="N1087" s="44">
        <f>IFERROR(_xll.qlIndexFixing(ONIndex3M,I1087,TRUE,_xll.ohTrigger(RecalcTrigger,Trigger3M)),NA())</f>
        <v>2.9178860957435049E-2</v>
      </c>
      <c r="O1087" s="159">
        <f>IFERROR(_xll.qlIndexFixing(ONIndex6M,I1087,TRUE,_xll.ohTrigger(RecalcTrigger,Trigger6M)),NA())</f>
        <v>2.9730879297193979E-2</v>
      </c>
    </row>
    <row r="1088" spans="2:15" x14ac:dyDescent="0.2">
      <c r="B1088" s="39" t="s">
        <v>42</v>
      </c>
      <c r="D1088" s="42">
        <f>_xll.qlCalendarAdvance(Calendar,$D1087,B1088,"f",FALSE)</f>
        <v>47078</v>
      </c>
      <c r="E1088" s="153">
        <f>_xll.qlInterestRateIndexValueDate(IndexON,D1088)</f>
        <v>47079</v>
      </c>
      <c r="F1088" s="168">
        <f>IFERROR(_xll.qlIndexFixing(IndexON,D1088,TRUE,_xll.ohTrigger(RecalcTrigger,TriggerON)),NA())</f>
        <v>2.8531729956888796E-2</v>
      </c>
      <c r="H1088" s="42">
        <f>_xll.qlCalendarAdvance(Calendar,$H1087,B1088,"f",FALSE)</f>
        <v>47078</v>
      </c>
      <c r="I1088" s="153">
        <f>_xll.qlInterestRateIndexValueDate(Index1M,$H1088)</f>
        <v>47080</v>
      </c>
      <c r="J1088" s="158">
        <f>IFERROR(_xll.qlIndexFixing(Index1M,$H1088,TRUE,_xll.ohTrigger(RecalcTrigger,Trigger1M)),NA())</f>
        <v>2.8372291634530027E-2</v>
      </c>
      <c r="K1088" s="44">
        <f>IFERROR(_xll.qlIndexFixing(Index3M,H1088,TRUE,_xll.ohTrigger(RecalcTrigger,Trigger3M)),NA())</f>
        <v>2.9357366072538277E-2</v>
      </c>
      <c r="L1088" s="44">
        <f>IFERROR(_xll.qlIndexFixing(Index6M,$H1088,TRUE,_xll.ohTrigger(RecalcTrigger,Trigger6M)),NA())</f>
        <v>3.0067427791553546E-2</v>
      </c>
      <c r="M1088" s="158">
        <f>IFERROR(_xll.qlIndexFixing(ONIndex1M,I1088,TRUE,_xll.ohTrigger(RecalcTrigger,Trigger1M)),NA())</f>
        <v>2.8315546310144768E-2</v>
      </c>
      <c r="N1088" s="44">
        <f>IFERROR(_xll.qlIndexFixing(ONIndex3M,I1088,TRUE,_xll.ohTrigger(RecalcTrigger,Trigger3M)),NA())</f>
        <v>2.9188945062106342E-2</v>
      </c>
      <c r="O1088" s="159">
        <f>IFERROR(_xll.qlIndexFixing(ONIndex6M,I1088,TRUE,_xll.ohTrigger(RecalcTrigger,Trigger6M)),NA())</f>
        <v>2.9739206640808646E-2</v>
      </c>
    </row>
    <row r="1089" spans="2:15" x14ac:dyDescent="0.2">
      <c r="B1089" s="39" t="s">
        <v>42</v>
      </c>
      <c r="D1089" s="42">
        <f>_xll.qlCalendarAdvance(Calendar,$D1088,B1089,"f",FALSE)</f>
        <v>47085</v>
      </c>
      <c r="E1089" s="153">
        <f>_xll.qlInterestRateIndexValueDate(IndexON,D1089)</f>
        <v>47086</v>
      </c>
      <c r="F1089" s="168">
        <f>IFERROR(_xll.qlIndexFixing(IndexON,D1089,TRUE,_xll.ohTrigger(RecalcTrigger,TriggerON)),NA())</f>
        <v>2.8543043961182235E-2</v>
      </c>
      <c r="H1089" s="42">
        <f>_xll.qlCalendarAdvance(Calendar,$H1088,B1089,"f",FALSE)</f>
        <v>47085</v>
      </c>
      <c r="I1089" s="153">
        <f>_xll.qlInterestRateIndexValueDate(Index1M,$H1089)</f>
        <v>47087</v>
      </c>
      <c r="J1089" s="158">
        <f>IFERROR(_xll.qlIndexFixing(Index1M,$H1089,TRUE,_xll.ohTrigger(RecalcTrigger,Trigger1M)),NA())</f>
        <v>2.8373893326747827E-2</v>
      </c>
      <c r="K1089" s="44">
        <f>IFERROR(_xll.qlIndexFixing(Index3M,H1089,TRUE,_xll.ohTrigger(RecalcTrigger,Trigger3M)),NA())</f>
        <v>2.9363734250956064E-2</v>
      </c>
      <c r="L1089" s="44">
        <f>IFERROR(_xll.qlIndexFixing(Index6M,$H1089,TRUE,_xll.ohTrigger(RecalcTrigger,Trigger6M)),NA())</f>
        <v>3.0078024580617764E-2</v>
      </c>
      <c r="M1089" s="158">
        <f>IFERROR(_xll.qlIndexFixing(ONIndex1M,I1089,TRUE,_xll.ohTrigger(RecalcTrigger,Trigger1M)),NA())</f>
        <v>2.83266928863668E-2</v>
      </c>
      <c r="N1089" s="44">
        <f>IFERROR(_xll.qlIndexFixing(ONIndex3M,I1089,TRUE,_xll.ohTrigger(RecalcTrigger,Trigger3M)),NA())</f>
        <v>2.9199038059184446E-2</v>
      </c>
      <c r="O1089" s="159">
        <f>IFERROR(_xll.qlIndexFixing(ONIndex6M,I1089,TRUE,_xll.ohTrigger(RecalcTrigger,Trigger6M)),NA())</f>
        <v>2.9747553600332211E-2</v>
      </c>
    </row>
    <row r="1090" spans="2:15" x14ac:dyDescent="0.2">
      <c r="B1090" s="39" t="s">
        <v>42</v>
      </c>
      <c r="D1090" s="42">
        <f>_xll.qlCalendarAdvance(Calendar,$D1089,B1090,"f",FALSE)</f>
        <v>47092</v>
      </c>
      <c r="E1090" s="153">
        <f>_xll.qlInterestRateIndexValueDate(IndexON,D1090)</f>
        <v>47093</v>
      </c>
      <c r="F1090" s="168">
        <f>IFERROR(_xll.qlIndexFixing(IndexON,D1090,TRUE,_xll.ohTrigger(RecalcTrigger,TriggerON)),NA())</f>
        <v>2.8554392027189124E-2</v>
      </c>
      <c r="H1090" s="42">
        <f>_xll.qlCalendarAdvance(Calendar,$H1089,B1090,"f",FALSE)</f>
        <v>47092</v>
      </c>
      <c r="I1090" s="153">
        <f>_xll.qlInterestRateIndexValueDate(Index1M,$H1090)</f>
        <v>47094</v>
      </c>
      <c r="J1090" s="158">
        <f>IFERROR(_xll.qlIndexFixing(Index1M,$H1090,TRUE,_xll.ohTrigger(RecalcTrigger,Trigger1M)),NA())</f>
        <v>2.8390833577792429E-2</v>
      </c>
      <c r="K1090" s="44">
        <f>IFERROR(_xll.qlIndexFixing(Index3M,H1090,TRUE,_xll.ohTrigger(RecalcTrigger,Trigger3M)),NA())</f>
        <v>2.9373961306501606E-2</v>
      </c>
      <c r="L1090" s="44">
        <f>IFERROR(_xll.qlIndexFixing(Index6M,$H1090,TRUE,_xll.ohTrigger(RecalcTrigger,Trigger6M)),NA())</f>
        <v>3.0086763755145098E-2</v>
      </c>
      <c r="M1090" s="158">
        <f>IFERROR(_xll.qlIndexFixing(ONIndex1M,I1090,TRUE,_xll.ohTrigger(RecalcTrigger,Trigger1M)),NA())</f>
        <v>2.833784558097463E-2</v>
      </c>
      <c r="N1090" s="44">
        <f>IFERROR(_xll.qlIndexFixing(ONIndex3M,I1090,TRUE,_xll.ohTrigger(RecalcTrigger,Trigger3M)),NA())</f>
        <v>2.920913994866936E-2</v>
      </c>
      <c r="O1090" s="159">
        <f>IFERROR(_xll.qlIndexFixing(ONIndex6M,I1090,TRUE,_xll.ohTrigger(RecalcTrigger,Trigger6M)),NA())</f>
        <v>2.97559201756048E-2</v>
      </c>
    </row>
    <row r="1091" spans="2:15" x14ac:dyDescent="0.2">
      <c r="B1091" s="39" t="s">
        <v>42</v>
      </c>
      <c r="D1091" s="42">
        <f>_xll.qlCalendarAdvance(Calendar,$D1090,B1091,"f",FALSE)</f>
        <v>47099</v>
      </c>
      <c r="E1091" s="153">
        <f>_xll.qlInterestRateIndexValueDate(IndexON,D1091)</f>
        <v>47100</v>
      </c>
      <c r="F1091" s="168">
        <f>IFERROR(_xll.qlIndexFixing(IndexON,D1091,TRUE,_xll.ohTrigger(RecalcTrigger,TriggerON)),NA())</f>
        <v>2.8565774154989398E-2</v>
      </c>
      <c r="H1091" s="42">
        <f>_xll.qlCalendarAdvance(Calendar,$H1090,B1091,"f",FALSE)</f>
        <v>47099</v>
      </c>
      <c r="I1091" s="153">
        <f>_xll.qlInterestRateIndexValueDate(Index1M,$H1091)</f>
        <v>47101</v>
      </c>
      <c r="J1091" s="158">
        <f>IFERROR(_xll.qlIndexFixing(Index1M,$H1091,TRUE,_xll.ohTrigger(RecalcTrigger,Trigger1M)),NA())</f>
        <v>2.8402029752369884E-2</v>
      </c>
      <c r="K1091" s="44">
        <f>IFERROR(_xll.qlIndexFixing(Index3M,H1091,TRUE,_xll.ohTrigger(RecalcTrigger,Trigger3M)),NA())</f>
        <v>2.9384197344789698E-2</v>
      </c>
      <c r="L1091" s="44">
        <f>IFERROR(_xll.qlIndexFixing(Index6M,$H1091,TRUE,_xll.ohTrigger(RecalcTrigger,Trigger6M)),NA())</f>
        <v>3.0095522880165999E-2</v>
      </c>
      <c r="M1091" s="158">
        <f>IFERROR(_xll.qlIndexFixing(ONIndex1M,I1091,TRUE,_xll.ohTrigger(RecalcTrigger,Trigger1M)),NA())</f>
        <v>2.834900439412813E-2</v>
      </c>
      <c r="N1091" s="44">
        <f>IFERROR(_xll.qlIndexFixing(ONIndex3M,I1091,TRUE,_xll.ohTrigger(RecalcTrigger,Trigger3M)),NA())</f>
        <v>2.9219250730720958E-2</v>
      </c>
      <c r="O1091" s="159">
        <f>IFERROR(_xll.qlIndexFixing(ONIndex6M,I1091,TRUE,_xll.ohTrigger(RecalcTrigger,Trigger6M)),NA())</f>
        <v>2.9764306366786286E-2</v>
      </c>
    </row>
    <row r="1092" spans="2:15" x14ac:dyDescent="0.2">
      <c r="B1092" s="39" t="s">
        <v>42</v>
      </c>
      <c r="D1092" s="42">
        <f>_xll.qlCalendarAdvance(Calendar,$D1091,B1092,"f",FALSE)</f>
        <v>47106</v>
      </c>
      <c r="E1092" s="153">
        <f>_xll.qlInterestRateIndexValueDate(IndexON,D1092)</f>
        <v>47107</v>
      </c>
      <c r="F1092" s="168">
        <f>IFERROR(_xll.qlIndexFixing(IndexON,D1092,TRUE,_xll.ohTrigger(RecalcTrigger,TriggerON)),NA())</f>
        <v>2.8577190344742931E-2</v>
      </c>
      <c r="H1092" s="42">
        <f>_xll.qlCalendarAdvance(Calendar,$H1091,B1092,"f",FALSE)</f>
        <v>47106</v>
      </c>
      <c r="I1092" s="153">
        <f>_xll.qlInterestRateIndexValueDate(Index1M,$H1092)</f>
        <v>47108</v>
      </c>
      <c r="J1092" s="158">
        <f>IFERROR(_xll.qlIndexFixing(Index1M,$H1092,TRUE,_xll.ohTrigger(RecalcTrigger,Trigger1M)),NA())</f>
        <v>2.8413232071189953E-2</v>
      </c>
      <c r="K1092" s="44">
        <f>IFERROR(_xll.qlIndexFixing(Index3M,H1092,TRUE,_xll.ohTrigger(RecalcTrigger,Trigger3M)),NA())</f>
        <v>2.9394442365890505E-2</v>
      </c>
      <c r="L1092" s="44">
        <f>IFERROR(_xll.qlIndexFixing(Index6M,$H1092,TRUE,_xll.ohTrigger(RecalcTrigger,Trigger6M)),NA())</f>
        <v>3.0104301955941354E-2</v>
      </c>
      <c r="M1092" s="158">
        <f>IFERROR(_xll.qlIndexFixing(ONIndex1M,I1092,TRUE,_xll.ohTrigger(RecalcTrigger,Trigger1M)),NA())</f>
        <v>2.8363360430168072E-2</v>
      </c>
      <c r="N1092" s="44">
        <f>IFERROR(_xll.qlIndexFixing(ONIndex3M,I1092,TRUE,_xll.ohTrigger(RecalcTrigger,Trigger3M)),NA())</f>
        <v>2.9232263374163736E-2</v>
      </c>
      <c r="O1092" s="159">
        <f>IFERROR(_xll.qlIndexFixing(ONIndex6M,I1092,TRUE,_xll.ohTrigger(RecalcTrigger,Trigger6M)),NA())</f>
        <v>2.9775117435946186E-2</v>
      </c>
    </row>
    <row r="1093" spans="2:15" x14ac:dyDescent="0.2">
      <c r="B1093" s="39" t="s">
        <v>42</v>
      </c>
      <c r="D1093" s="42">
        <f>_xll.qlCalendarAdvance(Calendar,$D1092,B1093,"f",FALSE)</f>
        <v>47114</v>
      </c>
      <c r="E1093" s="153">
        <f>_xll.qlInterestRateIndexValueDate(IndexON,D1093)</f>
        <v>47115</v>
      </c>
      <c r="F1093" s="168">
        <f>IFERROR(_xll.qlIndexFixing(IndexON,D1093,TRUE,_xll.ohTrigger(RecalcTrigger,TriggerON)),NA())</f>
        <v>2.8590279126960993E-2</v>
      </c>
      <c r="H1093" s="42">
        <f>_xll.qlCalendarAdvance(Calendar,$H1092,B1093,"f",FALSE)</f>
        <v>47114</v>
      </c>
      <c r="I1093" s="153">
        <f>_xll.qlInterestRateIndexValueDate(Index1M,$H1093)</f>
        <v>47116</v>
      </c>
      <c r="J1093" s="158">
        <f>IFERROR(_xll.qlIndexFixing(Index1M,$H1093,TRUE,_xll.ohTrigger(RecalcTrigger,Trigger1M)),NA())</f>
        <v>2.8427964912399843E-2</v>
      </c>
      <c r="K1093" s="44">
        <f>IFERROR(_xll.qlIndexFixing(Index3M,H1093,TRUE,_xll.ohTrigger(RecalcTrigger,Trigger3M)),NA())</f>
        <v>2.940616196088186E-2</v>
      </c>
      <c r="L1093" s="44">
        <f>IFERROR(_xll.qlIndexFixing(Index6M,$H1093,TRUE,_xll.ohTrigger(RecalcTrigger,Trigger6M)),NA())</f>
        <v>3.0114359615230062E-2</v>
      </c>
      <c r="M1093" s="158">
        <f>IFERROR(_xll.qlIndexFixing(ONIndex1M,I1093,TRUE,_xll.ohTrigger(RecalcTrigger,Trigger1M)),NA())</f>
        <v>2.8374533228454624E-2</v>
      </c>
      <c r="N1093" s="44">
        <f>IFERROR(_xll.qlIndexFixing(ONIndex3M,I1093,TRUE,_xll.ohTrigger(RecalcTrigger,Trigger3M)),NA())</f>
        <v>2.9242394481876488E-2</v>
      </c>
      <c r="O1093" s="159">
        <f>IFERROR(_xll.qlIndexFixing(ONIndex6M,I1093,TRUE,_xll.ohTrigger(RecalcTrigger,Trigger6M)),NA())</f>
        <v>2.9783548463342413E-2</v>
      </c>
    </row>
    <row r="1094" spans="2:15" x14ac:dyDescent="0.2">
      <c r="B1094" s="39" t="s">
        <v>42</v>
      </c>
      <c r="D1094" s="42">
        <f>_xll.qlCalendarAdvance(Calendar,$D1093,B1094,"f",FALSE)</f>
        <v>47121</v>
      </c>
      <c r="E1094" s="153">
        <f>_xll.qlInterestRateIndexValueDate(IndexON,D1094)</f>
        <v>47122</v>
      </c>
      <c r="F1094" s="168">
        <f>IFERROR(_xll.qlIndexFixing(IndexON,D1094,TRUE,_xll.ohTrigger(RecalcTrigger,TriggerON)),NA())</f>
        <v>2.8601768306248943E-2</v>
      </c>
      <c r="H1094" s="42">
        <f>_xll.qlCalendarAdvance(Calendar,$H1093,B1094,"f",FALSE)</f>
        <v>47121</v>
      </c>
      <c r="I1094" s="153">
        <f>_xll.qlInterestRateIndexValueDate(Index1M,$H1094)</f>
        <v>47123</v>
      </c>
      <c r="J1094" s="158">
        <f>IFERROR(_xll.qlIndexFixing(Index1M,$H1094,TRUE,_xll.ohTrigger(RecalcTrigger,Trigger1M)),NA())</f>
        <v>2.8435333966130152E-2</v>
      </c>
      <c r="K1094" s="44">
        <f>IFERROR(_xll.qlIndexFixing(Index3M,H1094,TRUE,_xll.ohTrigger(RecalcTrigger,Trigger3M)),NA())</f>
        <v>2.9416426231094306E-2</v>
      </c>
      <c r="L1094" s="44">
        <f>IFERROR(_xll.qlIndexFixing(Index6M,$H1094,TRUE,_xll.ohTrigger(RecalcTrigger,Trigger6M)),NA())</f>
        <v>3.0121290655510422E-2</v>
      </c>
      <c r="M1094" s="158">
        <f>IFERROR(_xll.qlIndexFixing(ONIndex1M,I1094,TRUE,_xll.ohTrigger(RecalcTrigger,Trigger1M)),NA())</f>
        <v>2.8384114782564751E-2</v>
      </c>
      <c r="N1094" s="44">
        <f>IFERROR(_xll.qlIndexFixing(ONIndex3M,I1094,TRUE,_xll.ohTrigger(RecalcTrigger,Trigger3M)),NA())</f>
        <v>2.9251085366208684E-2</v>
      </c>
      <c r="O1094" s="159">
        <f>IFERROR(_xll.qlIndexFixing(ONIndex6M,I1094,TRUE,_xll.ohTrigger(RecalcTrigger,Trigger6M)),NA())</f>
        <v>2.9790790670896072E-2</v>
      </c>
    </row>
    <row r="1095" spans="2:15" x14ac:dyDescent="0.2">
      <c r="B1095" s="39" t="s">
        <v>42</v>
      </c>
      <c r="D1095" s="42">
        <f>_xll.qlCalendarAdvance(Calendar,$D1094,B1095,"f",FALSE)</f>
        <v>47128</v>
      </c>
      <c r="E1095" s="153">
        <f>_xll.qlInterestRateIndexValueDate(IndexON,D1095)</f>
        <v>47129</v>
      </c>
      <c r="F1095" s="168">
        <f>IFERROR(_xll.qlIndexFixing(IndexON,D1095,TRUE,_xll.ohTrigger(RecalcTrigger,TriggerON)),NA())</f>
        <v>2.8613291547330277E-2</v>
      </c>
      <c r="H1095" s="42">
        <f>_xll.qlCalendarAdvance(Calendar,$H1094,B1095,"f",FALSE)</f>
        <v>47128</v>
      </c>
      <c r="I1095" s="153">
        <f>_xll.qlInterestRateIndexValueDate(Index1M,$H1095)</f>
        <v>47130</v>
      </c>
      <c r="J1095" s="158">
        <f>IFERROR(_xll.qlIndexFixing(Index1M,$H1095,TRUE,_xll.ohTrigger(RecalcTrigger,Trigger1M)),NA())</f>
        <v>2.8446554271289975E-2</v>
      </c>
      <c r="K1095" s="44">
        <f>IFERROR(_xll.qlIndexFixing(Index3M,H1095,TRUE,_xll.ohTrigger(RecalcTrigger,Trigger3M)),NA())</f>
        <v>2.942669948433263E-2</v>
      </c>
      <c r="L1095" s="44">
        <f>IFERROR(_xll.qlIndexFixing(Index6M,$H1095,TRUE,_xll.ohTrigger(RecalcTrigger,Trigger6M)),NA())</f>
        <v>3.0130130276007219E-2</v>
      </c>
      <c r="M1095" s="158">
        <f>IFERROR(_xll.qlIndexFixing(ONIndex1M,I1095,TRUE,_xll.ohTrigger(RecalcTrigger,Trigger1M)),NA())</f>
        <v>2.8395298943841851E-2</v>
      </c>
      <c r="N1095" s="44">
        <f>IFERROR(_xll.qlIndexFixing(ONIndex3M,I1095,TRUE,_xll.ohTrigger(RecalcTrigger,Trigger3M)),NA())</f>
        <v>2.9261232988471164E-2</v>
      </c>
      <c r="O1095" s="159">
        <f>IFERROR(_xll.qlIndexFixing(ONIndex6M,I1095,TRUE,_xll.ohTrigger(RecalcTrigger,Trigger6M)),NA())</f>
        <v>2.9799258127791717E-2</v>
      </c>
    </row>
    <row r="1096" spans="2:15" x14ac:dyDescent="0.2">
      <c r="B1096" s="39" t="s">
        <v>42</v>
      </c>
      <c r="D1096" s="42">
        <f>_xll.qlCalendarAdvance(Calendar,$D1095,B1096,"f",FALSE)</f>
        <v>47135</v>
      </c>
      <c r="E1096" s="153">
        <f>_xll.qlInterestRateIndexValueDate(IndexON,D1096)</f>
        <v>47136</v>
      </c>
      <c r="F1096" s="168">
        <f>IFERROR(_xll.qlIndexFixing(IndexON,D1096,TRUE,_xll.ohTrigger(RecalcTrigger,TriggerON)),NA())</f>
        <v>2.862484885036487E-2</v>
      </c>
      <c r="H1096" s="42">
        <f>_xll.qlCalendarAdvance(Calendar,$H1095,B1096,"f",FALSE)</f>
        <v>47135</v>
      </c>
      <c r="I1096" s="153">
        <f>_xll.qlInterestRateIndexValueDate(Index1M,$H1096)</f>
        <v>47137</v>
      </c>
      <c r="J1096" s="158">
        <f>IFERROR(_xll.qlIndexFixing(Index1M,$H1096,TRUE,_xll.ohTrigger(RecalcTrigger,Trigger1M)),NA())</f>
        <v>2.8457780719935523E-2</v>
      </c>
      <c r="K1096" s="44">
        <f>IFERROR(_xll.qlIndexFixing(Index3M,H1096,TRUE,_xll.ohTrigger(RecalcTrigger,Trigger3M)),NA())</f>
        <v>2.9436981720666111E-2</v>
      </c>
      <c r="L1096" s="44">
        <f>IFERROR(_xll.qlIndexFixing(Index6M,$H1096,TRUE,_xll.ohTrigger(RecalcTrigger,Trigger6M)),NA())</f>
        <v>3.0138989846454217E-2</v>
      </c>
      <c r="M1096" s="158">
        <f>IFERROR(_xll.qlIndexFixing(ONIndex1M,I1096,TRUE,_xll.ohTrigger(RecalcTrigger,Trigger1M)),NA())</f>
        <v>2.8406489223664622E-2</v>
      </c>
      <c r="N1096" s="44">
        <f>IFERROR(_xll.qlIndexFixing(ONIndex3M,I1096,TRUE,_xll.ohTrigger(RecalcTrigger,Trigger3M)),NA())</f>
        <v>2.9271389503220391E-2</v>
      </c>
      <c r="O1096" s="159">
        <f>IFERROR(_xll.qlIndexFixing(ONIndex6M,I1096,TRUE,_xll.ohTrigger(RecalcTrigger,Trigger6M)),NA())</f>
        <v>2.9807745200516322E-2</v>
      </c>
    </row>
    <row r="1097" spans="2:15" x14ac:dyDescent="0.2">
      <c r="B1097" s="39" t="s">
        <v>42</v>
      </c>
      <c r="D1097" s="42">
        <f>_xll.qlCalendarAdvance(Calendar,$D1096,B1097,"f",FALSE)</f>
        <v>47142</v>
      </c>
      <c r="E1097" s="153">
        <f>_xll.qlInterestRateIndexValueDate(IndexON,D1097)</f>
        <v>47143</v>
      </c>
      <c r="F1097" s="168">
        <f>IFERROR(_xll.qlIndexFixing(IndexON,D1097,TRUE,_xll.ohTrigger(RecalcTrigger,TriggerON)),NA())</f>
        <v>2.8636440215192849E-2</v>
      </c>
      <c r="H1097" s="42">
        <f>_xll.qlCalendarAdvance(Calendar,$H1096,B1097,"f",FALSE)</f>
        <v>47142</v>
      </c>
      <c r="I1097" s="153">
        <f>_xll.qlInterestRateIndexValueDate(Index1M,$H1097)</f>
        <v>47144</v>
      </c>
      <c r="J1097" s="158">
        <f>IFERROR(_xll.qlIndexFixing(Index1M,$H1097,TRUE,_xll.ohTrigger(RecalcTrigger,Trigger1M)),NA())</f>
        <v>2.8469013312087416E-2</v>
      </c>
      <c r="K1097" s="44">
        <f>IFERROR(_xll.qlIndexFixing(Index3M,H1097,TRUE,_xll.ohTrigger(RecalcTrigger,Trigger3M)),NA())</f>
        <v>2.9447272940163138E-2</v>
      </c>
      <c r="L1097" s="44">
        <f>IFERROR(_xll.qlIndexFixing(Index6M,$H1097,TRUE,_xll.ohTrigger(RecalcTrigger,Trigger6M)),NA())</f>
        <v>3.0147869367114628E-2</v>
      </c>
      <c r="M1097" s="158">
        <f>IFERROR(_xll.qlIndexFixing(ONIndex1M,I1097,TRUE,_xll.ohTrigger(RecalcTrigger,Trigger1M)),NA())</f>
        <v>2.8417685621953126E-2</v>
      </c>
      <c r="N1097" s="44">
        <f>IFERROR(_xll.qlIndexFixing(ONIndex3M,I1097,TRUE,_xll.ohTrigger(RecalcTrigger,Trigger3M)),NA())</f>
        <v>2.92815549105363E-2</v>
      </c>
      <c r="O1097" s="159">
        <f>IFERROR(_xll.qlIndexFixing(ONIndex6M,I1097,TRUE,_xll.ohTrigger(RecalcTrigger,Trigger6M)),NA())</f>
        <v>2.9816251889149825E-2</v>
      </c>
    </row>
    <row r="1098" spans="2:15" x14ac:dyDescent="0.2">
      <c r="B1098" s="39" t="s">
        <v>42</v>
      </c>
      <c r="D1098" s="42">
        <f>_xll.qlCalendarAdvance(Calendar,$D1097,B1098,"f",FALSE)</f>
        <v>47149</v>
      </c>
      <c r="E1098" s="153">
        <f>_xll.qlInterestRateIndexValueDate(IndexON,D1098)</f>
        <v>47150</v>
      </c>
      <c r="F1098" s="168">
        <f>IFERROR(_xll.qlIndexFixing(IndexON,D1098,TRUE,_xll.ohTrigger(RecalcTrigger,TriggerON)),NA())</f>
        <v>2.8648065641814213E-2</v>
      </c>
      <c r="H1098" s="42">
        <f>_xll.qlCalendarAdvance(Calendar,$H1097,B1098,"f",FALSE)</f>
        <v>47149</v>
      </c>
      <c r="I1098" s="153">
        <f>_xll.qlInterestRateIndexValueDate(Index1M,$H1098)</f>
        <v>47151</v>
      </c>
      <c r="J1098" s="158">
        <f>IFERROR(_xll.qlIndexFixing(Index1M,$H1098,TRUE,_xll.ohTrigger(RecalcTrigger,Trigger1M)),NA())</f>
        <v>2.847446621801808E-2</v>
      </c>
      <c r="K1098" s="44">
        <f>IFERROR(_xll.qlIndexFixing(Index3M,H1098,TRUE,_xll.ohTrigger(RecalcTrigger,Trigger3M)),NA())</f>
        <v>2.9455633586952943E-2</v>
      </c>
      <c r="L1098" s="44">
        <f>IFERROR(_xll.qlIndexFixing(Index6M,$H1098,TRUE,_xll.ohTrigger(RecalcTrigger,Trigger6M)),NA())</f>
        <v>3.0156768838250345E-2</v>
      </c>
      <c r="M1098" s="158">
        <f>IFERROR(_xll.qlIndexFixing(ONIndex1M,I1098,TRUE,_xll.ohTrigger(RecalcTrigger,Trigger1M)),NA())</f>
        <v>2.8428888138707364E-2</v>
      </c>
      <c r="N1098" s="44">
        <f>IFERROR(_xll.qlIndexFixing(ONIndex3M,I1098,TRUE,_xll.ohTrigger(RecalcTrigger,Trigger3M)),NA())</f>
        <v>2.9291729210179085E-2</v>
      </c>
      <c r="O1098" s="159">
        <f>IFERROR(_xll.qlIndexFixing(ONIndex6M,I1098,TRUE,_xll.ohTrigger(RecalcTrigger,Trigger6M)),NA())</f>
        <v>2.9824778193532353E-2</v>
      </c>
    </row>
    <row r="1099" spans="2:15" x14ac:dyDescent="0.2">
      <c r="B1099" s="39" t="s">
        <v>42</v>
      </c>
      <c r="D1099" s="42">
        <f>_xll.qlCalendarAdvance(Calendar,$D1098,B1099,"f",FALSE)</f>
        <v>47156</v>
      </c>
      <c r="E1099" s="153">
        <f>_xll.qlInterestRateIndexValueDate(IndexON,D1099)</f>
        <v>47157</v>
      </c>
      <c r="F1099" s="168">
        <f>IFERROR(_xll.qlIndexFixing(IndexON,D1099,TRUE,_xll.ohTrigger(RecalcTrigger,TriggerON)),NA())</f>
        <v>2.8659725130388836E-2</v>
      </c>
      <c r="H1099" s="42">
        <f>_xll.qlCalendarAdvance(Calendar,$H1098,B1099,"f",FALSE)</f>
        <v>47156</v>
      </c>
      <c r="I1099" s="153">
        <f>_xll.qlInterestRateIndexValueDate(Index1M,$H1099)</f>
        <v>47158</v>
      </c>
      <c r="J1099" s="158">
        <f>IFERROR(_xll.qlIndexFixing(Index1M,$H1099,TRUE,_xll.ohTrigger(RecalcTrigger,Trigger1M)),NA())</f>
        <v>2.8485707115539452E-2</v>
      </c>
      <c r="K1099" s="44">
        <f>IFERROR(_xll.qlIndexFixing(Index3M,H1099,TRUE,_xll.ohTrigger(RecalcTrigger,Trigger3M)),NA())</f>
        <v>2.9465941290800265E-2</v>
      </c>
      <c r="L1099" s="44">
        <f>IFERROR(_xll.qlIndexFixing(Index6M,$H1099,TRUE,_xll.ohTrigger(RecalcTrigger,Trigger6M)),NA())</f>
        <v>3.0165688260125906E-2</v>
      </c>
      <c r="M1099" s="158">
        <f>IFERROR(_xll.qlIndexFixing(ONIndex1M,I1099,TRUE,_xll.ohTrigger(RecalcTrigger,Trigger1M)),NA())</f>
        <v>2.8440096774087209E-2</v>
      </c>
      <c r="N1099" s="44">
        <f>IFERROR(_xll.qlIndexFixing(ONIndex3M,I1099,TRUE,_xll.ohTrigger(RecalcTrigger,Trigger3M)),NA())</f>
        <v>2.9301912402388552E-2</v>
      </c>
      <c r="O1099" s="159">
        <f>IFERROR(_xll.qlIndexFixing(ONIndex6M,I1099,TRUE,_xll.ohTrigger(RecalcTrigger,Trigger6M)),NA())</f>
        <v>2.9833324113903714E-2</v>
      </c>
    </row>
    <row r="1100" spans="2:15" x14ac:dyDescent="0.2">
      <c r="B1100" s="39" t="s">
        <v>42</v>
      </c>
      <c r="D1100" s="42">
        <f>_xll.qlCalendarAdvance(Calendar,$D1099,B1100,"f",FALSE)</f>
        <v>47163</v>
      </c>
      <c r="E1100" s="153">
        <f>_xll.qlInterestRateIndexValueDate(IndexON,D1100)</f>
        <v>47164</v>
      </c>
      <c r="F1100" s="168">
        <f>IFERROR(_xll.qlIndexFixing(IndexON,D1100,TRUE,_xll.ohTrigger(RecalcTrigger,TriggerON)),NA())</f>
        <v>2.8671418680676908E-2</v>
      </c>
      <c r="H1100" s="42">
        <f>_xll.qlCalendarAdvance(Calendar,$H1099,B1100,"f",FALSE)</f>
        <v>47163</v>
      </c>
      <c r="I1100" s="153">
        <f>_xll.qlInterestRateIndexValueDate(Index1M,$H1100)</f>
        <v>47165</v>
      </c>
      <c r="J1100" s="158">
        <f>IFERROR(_xll.qlIndexFixing(Index1M,$H1100,TRUE,_xll.ohTrigger(RecalcTrigger,Trigger1M)),NA())</f>
        <v>2.8496954154105643E-2</v>
      </c>
      <c r="K1100" s="44">
        <f>IFERROR(_xll.qlIndexFixing(Index3M,H1100,TRUE,_xll.ohTrigger(RecalcTrigger,Trigger3M)),NA())</f>
        <v>2.9476257976986053E-2</v>
      </c>
      <c r="L1100" s="44">
        <f>IFERROR(_xll.qlIndexFixing(Index6M,$H1100,TRUE,_xll.ohTrigger(RecalcTrigger,Trigger6M)),NA())</f>
        <v>3.0174627633004526E-2</v>
      </c>
      <c r="M1100" s="158">
        <f>IFERROR(_xll.qlIndexFixing(ONIndex1M,I1100,TRUE,_xll.ohTrigger(RecalcTrigger,Trigger1M)),NA())</f>
        <v>2.8451311527932788E-2</v>
      </c>
      <c r="N1100" s="44">
        <f>IFERROR(_xll.qlIndexFixing(ONIndex3M,I1100,TRUE,_xll.ohTrigger(RecalcTrigger,Trigger3M)),NA())</f>
        <v>2.9312104487084767E-2</v>
      </c>
      <c r="O1100" s="159">
        <f>IFERROR(_xll.qlIndexFixing(ONIndex6M,I1100,TRUE,_xll.ohTrigger(RecalcTrigger,Trigger6M)),NA())</f>
        <v>2.98418896500241E-2</v>
      </c>
    </row>
    <row r="1101" spans="2:15" x14ac:dyDescent="0.2">
      <c r="B1101" s="39" t="s">
        <v>42</v>
      </c>
      <c r="D1101" s="42">
        <f>_xll.qlCalendarAdvance(Calendar,$D1100,B1101,"f",FALSE)</f>
        <v>47170</v>
      </c>
      <c r="E1101" s="153">
        <f>_xll.qlInterestRateIndexValueDate(IndexON,D1101)</f>
        <v>47171</v>
      </c>
      <c r="F1101" s="168">
        <f>IFERROR(_xll.qlIndexFixing(IndexON,D1101,TRUE,_xll.ohTrigger(RecalcTrigger,TriggerON)),NA())</f>
        <v>2.8683146292838302E-2</v>
      </c>
      <c r="H1101" s="42">
        <f>_xll.qlCalendarAdvance(Calendar,$H1100,B1101,"f",FALSE)</f>
        <v>47170</v>
      </c>
      <c r="I1101" s="153">
        <f>_xll.qlInterestRateIndexValueDate(Index1M,$H1101)</f>
        <v>47172</v>
      </c>
      <c r="J1101" s="158">
        <f>IFERROR(_xll.qlIndexFixing(Index1M,$H1101,TRUE,_xll.ohTrigger(RecalcTrigger,Trigger1M)),NA())</f>
        <v>2.8508207333736633E-2</v>
      </c>
      <c r="K1101" s="44">
        <f>IFERROR(_xll.qlIndexFixing(Index3M,H1101,TRUE,_xll.ohTrigger(RecalcTrigger,Trigger3M)),NA())</f>
        <v>2.9486583645579472E-2</v>
      </c>
      <c r="L1101" s="44">
        <f>IFERROR(_xll.qlIndexFixing(Index6M,$H1101,TRUE,_xll.ohTrigger(RecalcTrigger,Trigger6M)),NA())</f>
        <v>3.0183586957150746E-2</v>
      </c>
      <c r="M1101" s="158">
        <f>IFERROR(_xll.qlIndexFixing(ONIndex1M,I1101,TRUE,_xll.ohTrigger(RecalcTrigger,Trigger1M)),NA())</f>
        <v>2.8462532400164164E-2</v>
      </c>
      <c r="N1101" s="44">
        <f>IFERROR(_xll.qlIndexFixing(ONIndex3M,I1101,TRUE,_xll.ohTrigger(RecalcTrigger,Trigger3M)),NA())</f>
        <v>2.9322305464267728E-2</v>
      </c>
      <c r="O1101" s="159">
        <f>IFERROR(_xll.qlIndexFixing(ONIndex6M,I1101,TRUE,_xll.ohTrigger(RecalcTrigger,Trigger6M)),NA())</f>
        <v>2.9850474802053384E-2</v>
      </c>
    </row>
    <row r="1102" spans="2:15" x14ac:dyDescent="0.2">
      <c r="B1102" s="39" t="s">
        <v>42</v>
      </c>
      <c r="D1102" s="42">
        <f>_xll.qlCalendarAdvance(Calendar,$D1101,B1102,"f",FALSE)</f>
        <v>47177</v>
      </c>
      <c r="E1102" s="153">
        <f>_xll.qlInterestRateIndexValueDate(IndexON,D1102)</f>
        <v>47178</v>
      </c>
      <c r="F1102" s="168">
        <f>IFERROR(_xll.qlIndexFixing(IndexON,D1102,TRUE,_xll.ohTrigger(RecalcTrigger,TriggerON)),NA())</f>
        <v>2.8694907966952954E-2</v>
      </c>
      <c r="H1102" s="42">
        <f>_xll.qlCalendarAdvance(Calendar,$H1101,B1102,"f",FALSE)</f>
        <v>47177</v>
      </c>
      <c r="I1102" s="153">
        <f>_xll.qlInterestRateIndexValueDate(Index1M,$H1102)</f>
        <v>47179</v>
      </c>
      <c r="J1102" s="158">
        <f>IFERROR(_xll.qlIndexFixing(Index1M,$H1102,TRUE,_xll.ohTrigger(RecalcTrigger,Trigger1M)),NA())</f>
        <v>2.8527202807398511E-2</v>
      </c>
      <c r="K1102" s="44">
        <f>IFERROR(_xll.qlIndexFixing(Index3M,H1102,TRUE,_xll.ohTrigger(RecalcTrigger,Trigger3M)),NA())</f>
        <v>2.9506648226869669E-2</v>
      </c>
      <c r="L1102" s="44">
        <f>IFERROR(_xll.qlIndexFixing(Index6M,$H1102,TRUE,_xll.ohTrigger(RecalcTrigger,Trigger6M)),NA())</f>
        <v>3.0200200578185364E-2</v>
      </c>
      <c r="M1102" s="158">
        <f>IFERROR(_xll.qlIndexFixing(ONIndex1M,I1102,TRUE,_xll.ohTrigger(RecalcTrigger,Trigger1M)),NA())</f>
        <v>2.8473759391021147E-2</v>
      </c>
      <c r="N1102" s="44">
        <f>IFERROR(_xll.qlIndexFixing(ONIndex3M,I1102,TRUE,_xll.ohTrigger(RecalcTrigger,Trigger3M)),NA())</f>
        <v>2.9332515333937437E-2</v>
      </c>
      <c r="O1102" s="159">
        <f>IFERROR(_xll.qlIndexFixing(ONIndex6M,I1102,TRUE,_xll.ohTrigger(RecalcTrigger,Trigger6M)),NA())</f>
        <v>2.9859079569991565E-2</v>
      </c>
    </row>
    <row r="1103" spans="2:15" x14ac:dyDescent="0.2">
      <c r="B1103" s="39" t="s">
        <v>42</v>
      </c>
      <c r="D1103" s="42">
        <f>_xll.qlCalendarAdvance(Calendar,$D1102,B1103,"f",FALSE)</f>
        <v>47184</v>
      </c>
      <c r="E1103" s="153">
        <f>_xll.qlInterestRateIndexValueDate(IndexON,D1103)</f>
        <v>47185</v>
      </c>
      <c r="F1103" s="168">
        <f>IFERROR(_xll.qlIndexFixing(IndexON,D1103,TRUE,_xll.ohTrigger(RecalcTrigger,TriggerON)),NA())</f>
        <v>2.8706703702781056E-2</v>
      </c>
      <c r="H1103" s="42">
        <f>_xll.qlCalendarAdvance(Calendar,$H1102,B1103,"f",FALSE)</f>
        <v>47184</v>
      </c>
      <c r="I1103" s="153">
        <f>_xll.qlInterestRateIndexValueDate(Index1M,$H1103)</f>
        <v>47186</v>
      </c>
      <c r="J1103" s="158">
        <f>IFERROR(_xll.qlIndexFixing(Index1M,$H1103,TRUE,_xll.ohTrigger(RecalcTrigger,Trigger1M)),NA())</f>
        <v>2.853653787955782E-2</v>
      </c>
      <c r="K1103" s="44">
        <f>IFERROR(_xll.qlIndexFixing(Index3M,H1103,TRUE,_xll.ohTrigger(RecalcTrigger,Trigger3M)),NA())</f>
        <v>2.9516999294204E-2</v>
      </c>
      <c r="L1103" s="44">
        <f>IFERROR(_xll.qlIndexFixing(Index6M,$H1103,TRUE,_xll.ohTrigger(RecalcTrigger,Trigger6M)),NA())</f>
        <v>3.0209208505746422E-2</v>
      </c>
      <c r="M1103" s="158">
        <f>IFERROR(_xll.qlIndexFixing(ONIndex1M,I1103,TRUE,_xll.ohTrigger(RecalcTrigger,Trigger1M)),NA())</f>
        <v>2.8484992500503736E-2</v>
      </c>
      <c r="N1103" s="44">
        <f>IFERROR(_xll.qlIndexFixing(ONIndex3M,I1103,TRUE,_xll.ohTrigger(RecalcTrigger,Trigger3M)),NA())</f>
        <v>2.9342734096013956E-2</v>
      </c>
      <c r="O1103" s="159">
        <f>IFERROR(_xll.qlIndexFixing(ONIndex6M,I1103,TRUE,_xll.ohTrigger(RecalcTrigger,Trigger6M)),NA())</f>
        <v>2.9867703953758706E-2</v>
      </c>
    </row>
    <row r="1104" spans="2:15" x14ac:dyDescent="0.2">
      <c r="B1104" s="39" t="s">
        <v>42</v>
      </c>
      <c r="D1104" s="42">
        <f>_xll.qlCalendarAdvance(Calendar,$D1103,B1104,"f",FALSE)</f>
        <v>47191</v>
      </c>
      <c r="E1104" s="153">
        <f>_xll.qlInterestRateIndexValueDate(IndexON,D1104)</f>
        <v>47192</v>
      </c>
      <c r="F1104" s="168">
        <f>IFERROR(_xll.qlIndexFixing(IndexON,D1104,TRUE,_xll.ohTrigger(RecalcTrigger,TriggerON)),NA())</f>
        <v>2.8718533500562415E-2</v>
      </c>
      <c r="H1104" s="42">
        <f>_xll.qlCalendarAdvance(Calendar,$H1103,B1104,"f",FALSE)</f>
        <v>47191</v>
      </c>
      <c r="I1104" s="153">
        <f>_xll.qlInterestRateIndexValueDate(Index1M,$H1104)</f>
        <v>47193</v>
      </c>
      <c r="J1104" s="158">
        <f>IFERROR(_xll.qlIndexFixing(Index1M,$H1104,TRUE,_xll.ohTrigger(RecalcTrigger,Trigger1M)),NA())</f>
        <v>2.8547813476728617E-2</v>
      </c>
      <c r="K1104" s="44">
        <f>IFERROR(_xll.qlIndexFixing(Index3M,H1104,TRUE,_xll.ohTrigger(RecalcTrigger,Trigger3M)),NA())</f>
        <v>2.9527359349320766E-2</v>
      </c>
      <c r="L1104" s="44">
        <f>IFERROR(_xll.qlIndexFixing(Index6M,$H1104,TRUE,_xll.ohTrigger(RecalcTrigger,Trigger6M)),NA())</f>
        <v>3.0218236392986361E-2</v>
      </c>
      <c r="M1104" s="158">
        <f>IFERROR(_xll.qlIndexFixing(ONIndex1M,I1104,TRUE,_xll.ohTrigger(RecalcTrigger,Trigger1M)),NA())</f>
        <v>2.8496231728372123E-2</v>
      </c>
      <c r="N1104" s="44">
        <f>IFERROR(_xll.qlIndexFixing(ONIndex3M,I1104,TRUE,_xll.ohTrigger(RecalcTrigger,Trigger3M)),NA())</f>
        <v>2.9352961750657158E-2</v>
      </c>
      <c r="O1104" s="159">
        <f>IFERROR(_xll.qlIndexFixing(ONIndex6M,I1104,TRUE,_xll.ohTrigger(RecalcTrigger,Trigger6M)),NA())</f>
        <v>2.9876347953434745E-2</v>
      </c>
    </row>
    <row r="1105" spans="2:15" x14ac:dyDescent="0.2">
      <c r="B1105" s="39" t="s">
        <v>42</v>
      </c>
      <c r="D1105" s="42">
        <f>_xll.qlCalendarAdvance(Calendar,$D1104,B1105,"f",FALSE)</f>
        <v>47198</v>
      </c>
      <c r="E1105" s="153">
        <f>_xll.qlInterestRateIndexValueDate(IndexON,D1105)</f>
        <v>47199</v>
      </c>
      <c r="F1105" s="168">
        <f>IFERROR(_xll.qlIndexFixing(IndexON,D1105,TRUE,_xll.ohTrigger(RecalcTrigger,TriggerON)),NA())</f>
        <v>2.8730397360217097E-2</v>
      </c>
      <c r="H1105" s="42">
        <f>_xll.qlCalendarAdvance(Calendar,$H1104,B1105,"f",FALSE)</f>
        <v>47198</v>
      </c>
      <c r="I1105" s="153">
        <f>_xll.qlInterestRateIndexValueDate(Index1M,$H1105)</f>
        <v>47200</v>
      </c>
      <c r="J1105" s="158">
        <f>IFERROR(_xll.qlIndexFixing(Index1M,$H1105,TRUE,_xll.ohTrigger(RecalcTrigger,Trigger1M)),NA())</f>
        <v>2.8559095217547584E-2</v>
      </c>
      <c r="K1105" s="44">
        <f>IFERROR(_xll.qlIndexFixing(Index3M,H1105,TRUE,_xll.ohTrigger(RecalcTrigger,Trigger3M)),NA())</f>
        <v>2.953772839229395E-2</v>
      </c>
      <c r="L1105" s="44">
        <f>IFERROR(_xll.qlIndexFixing(Index6M,$H1105,TRUE,_xll.ohTrigger(RecalcTrigger,Trigger6M)),NA())</f>
        <v>3.0227284240177829E-2</v>
      </c>
      <c r="M1105" s="158">
        <f>IFERROR(_xll.qlIndexFixing(ONIndex1M,I1105,TRUE,_xll.ohTrigger(RecalcTrigger,Trigger1M)),NA())</f>
        <v>2.8507477074706244E-2</v>
      </c>
      <c r="N1105" s="44">
        <f>IFERROR(_xll.qlIndexFixing(ONIndex3M,I1105,TRUE,_xll.ohTrigger(RecalcTrigger,Trigger3M)),NA())</f>
        <v>2.9363198297787108E-2</v>
      </c>
      <c r="O1105" s="159">
        <f>IFERROR(_xll.qlIndexFixing(ONIndex6M,I1105,TRUE,_xll.ohTrigger(RecalcTrigger,Trigger6M)),NA())</f>
        <v>2.9885011568939746E-2</v>
      </c>
    </row>
    <row r="1106" spans="2:15" x14ac:dyDescent="0.2">
      <c r="B1106" s="39" t="s">
        <v>42</v>
      </c>
      <c r="D1106" s="42">
        <f>_xll.qlCalendarAdvance(Calendar,$D1105,B1106,"f",FALSE)</f>
        <v>47205</v>
      </c>
      <c r="E1106" s="153">
        <f>_xll.qlInterestRateIndexValueDate(IndexON,D1106)</f>
        <v>47206</v>
      </c>
      <c r="F1106" s="168">
        <f>IFERROR(_xll.qlIndexFixing(IndexON,D1106,TRUE,_xll.ohTrigger(RecalcTrigger,TriggerON)),NA())</f>
        <v>2.8750292646755327E-2</v>
      </c>
      <c r="H1106" s="42">
        <f>_xll.qlCalendarAdvance(Calendar,$H1105,B1106,"f",FALSE)</f>
        <v>47205</v>
      </c>
      <c r="I1106" s="153">
        <f>_xll.qlInterestRateIndexValueDate(Index1M,$H1106)</f>
        <v>47211</v>
      </c>
      <c r="J1106" s="158">
        <f>IFERROR(_xll.qlIndexFixing(Index1M,$H1106,TRUE,_xll.ohTrigger(RecalcTrigger,Trigger1M)),NA())</f>
        <v>2.8574895837135017E-2</v>
      </c>
      <c r="K1106" s="44">
        <f>IFERROR(_xll.qlIndexFixing(Index3M,H1106,TRUE,_xll.ohTrigger(RecalcTrigger,Trigger3M)),NA())</f>
        <v>2.9548181643088922E-2</v>
      </c>
      <c r="L1106" s="44">
        <f>IFERROR(_xll.qlIndexFixing(Index6M,$H1106,TRUE,_xll.ohTrigger(RecalcTrigger,Trigger6M)),NA())</f>
        <v>3.0237704893584148E-2</v>
      </c>
      <c r="M1106" s="158">
        <f>IFERROR(_xll.qlIndexFixing(ONIndex1M,I1106,TRUE,_xll.ohTrigger(RecalcTrigger,Trigger1M)),NA())</f>
        <v>2.8521944367749796E-2</v>
      </c>
      <c r="N1106" s="44">
        <f>IFERROR(_xll.qlIndexFixing(ONIndex3M,I1106,TRUE,_xll.ohTrigger(RecalcTrigger,Trigger3M)),NA())</f>
        <v>2.9376372639164927E-2</v>
      </c>
      <c r="O1106" s="159">
        <f>IFERROR(_xll.qlIndexFixing(ONIndex6M,I1106,TRUE,_xll.ohTrigger(RecalcTrigger,Trigger6M)),NA())</f>
        <v>2.989617932653843E-2</v>
      </c>
    </row>
    <row r="1107" spans="2:15" x14ac:dyDescent="0.2">
      <c r="B1107" s="39" t="s">
        <v>42</v>
      </c>
      <c r="D1107" s="42">
        <f>_xll.qlCalendarAdvance(Calendar,$D1106,B1107,"f",FALSE)</f>
        <v>47212</v>
      </c>
      <c r="E1107" s="153">
        <f>_xll.qlInterestRateIndexValueDate(IndexON,D1107)</f>
        <v>47213</v>
      </c>
      <c r="F1107" s="168">
        <f>IFERROR(_xll.qlIndexFixing(IndexON,D1107,TRUE,_xll.ohTrigger(RecalcTrigger,TriggerON)),NA())</f>
        <v>2.8754227265146426E-2</v>
      </c>
      <c r="H1107" s="42">
        <f>_xll.qlCalendarAdvance(Calendar,$H1106,B1107,"f",FALSE)</f>
        <v>47212</v>
      </c>
      <c r="I1107" s="153">
        <f>_xll.qlInterestRateIndexValueDate(Index1M,$H1107)</f>
        <v>47214</v>
      </c>
      <c r="J1107" s="158">
        <f>IFERROR(_xll.qlIndexFixing(Index1M,$H1107,TRUE,_xll.ohTrigger(RecalcTrigger,Trigger1M)),NA())</f>
        <v>2.8581677130194494E-2</v>
      </c>
      <c r="K1107" s="44">
        <f>IFERROR(_xll.qlIndexFixing(Index3M,H1107,TRUE,_xll.ohTrigger(RecalcTrigger,Trigger3M)),NA())</f>
        <v>2.9552632405679929E-2</v>
      </c>
      <c r="L1107" s="44">
        <f>IFERROR(_xll.qlIndexFixing(Index6M,$H1107,TRUE,_xll.ohTrigger(RecalcTrigger,Trigger6M)),NA())</f>
        <v>3.0245439815510259E-2</v>
      </c>
      <c r="M1107" s="158">
        <f>IFERROR(_xll.qlIndexFixing(ONIndex1M,I1107,TRUE,_xll.ohTrigger(RecalcTrigger,Trigger1M)),NA())</f>
        <v>2.8529986123091433E-2</v>
      </c>
      <c r="N1107" s="44">
        <f>IFERROR(_xll.qlIndexFixing(ONIndex3M,I1107,TRUE,_xll.ohTrigger(RecalcTrigger,Trigger3M)),NA())</f>
        <v>2.9383698069427311E-2</v>
      </c>
      <c r="O1107" s="159">
        <f>IFERROR(_xll.qlIndexFixing(ONIndex6M,I1107,TRUE,_xll.ohTrigger(RecalcTrigger,Trigger6M)),NA())</f>
        <v>2.9902397647596501E-2</v>
      </c>
    </row>
    <row r="1108" spans="2:15" x14ac:dyDescent="0.2">
      <c r="B1108" s="39" t="s">
        <v>42</v>
      </c>
      <c r="D1108" s="42">
        <f>_xll.qlCalendarAdvance(Calendar,$D1107,B1108,"f",FALSE)</f>
        <v>47219</v>
      </c>
      <c r="E1108" s="153">
        <f>_xll.qlInterestRateIndexValueDate(IndexON,D1108)</f>
        <v>47220</v>
      </c>
      <c r="F1108" s="168">
        <f>IFERROR(_xll.qlIndexFixing(IndexON,D1108,TRUE,_xll.ohTrigger(RecalcTrigger,TriggerON)),NA())</f>
        <v>2.8766193310341137E-2</v>
      </c>
      <c r="H1108" s="42">
        <f>_xll.qlCalendarAdvance(Calendar,$H1107,B1108,"f",FALSE)</f>
        <v>47219</v>
      </c>
      <c r="I1108" s="153">
        <f>_xll.qlInterestRateIndexValueDate(Index1M,$H1108)</f>
        <v>47221</v>
      </c>
      <c r="J1108" s="158">
        <f>IFERROR(_xll.qlIndexFixing(Index1M,$H1108,TRUE,_xll.ohTrigger(RecalcTrigger,Trigger1M)),NA())</f>
        <v>2.8592977302058536E-2</v>
      </c>
      <c r="K1108" s="44">
        <f>IFERROR(_xll.qlIndexFixing(Index3M,H1108,TRUE,_xll.ohTrigger(RecalcTrigger,Trigger3M)),NA())</f>
        <v>2.9563023936229383E-2</v>
      </c>
      <c r="L1108" s="44">
        <f>IFERROR(_xll.qlIndexFixing(Index6M,$H1108,TRUE,_xll.ohTrigger(RecalcTrigger,Trigger6M)),NA())</f>
        <v>3.0254547544201704E-2</v>
      </c>
      <c r="M1108" s="158">
        <f>IFERROR(_xll.qlIndexFixing(ONIndex1M,I1108,TRUE,_xll.ohTrigger(RecalcTrigger,Trigger1M)),NA())</f>
        <v>2.8541249825062565E-2</v>
      </c>
      <c r="N1108" s="44">
        <f>IFERROR(_xll.qlIndexFixing(ONIndex3M,I1108,TRUE,_xll.ohTrigger(RecalcTrigger,Trigger3M)),NA())</f>
        <v>2.9393961294017501E-2</v>
      </c>
      <c r="O1108" s="159">
        <f>IFERROR(_xll.qlIndexFixing(ONIndex6M,I1108,TRUE,_xll.ohTrigger(RecalcTrigger,Trigger6M)),NA())</f>
        <v>2.9911120110748257E-2</v>
      </c>
    </row>
    <row r="1109" spans="2:15" x14ac:dyDescent="0.2">
      <c r="B1109" s="39" t="s">
        <v>42</v>
      </c>
      <c r="D1109" s="42">
        <f>_xll.qlCalendarAdvance(Calendar,$D1108,B1109,"f",FALSE)</f>
        <v>47226</v>
      </c>
      <c r="E1109" s="153">
        <f>_xll.qlInterestRateIndexValueDate(IndexON,D1109)</f>
        <v>47227</v>
      </c>
      <c r="F1109" s="168">
        <f>IFERROR(_xll.qlIndexFixing(IndexON,D1109,TRUE,_xll.ohTrigger(RecalcTrigger,TriggerON)),NA())</f>
        <v>2.8778193417489106E-2</v>
      </c>
      <c r="H1109" s="42">
        <f>_xll.qlCalendarAdvance(Calendar,$H1108,B1109,"f",FALSE)</f>
        <v>47226</v>
      </c>
      <c r="I1109" s="153">
        <f>_xll.qlInterestRateIndexValueDate(Index1M,$H1109)</f>
        <v>47228</v>
      </c>
      <c r="J1109" s="158">
        <f>IFERROR(_xll.qlIndexFixing(Index1M,$H1109,TRUE,_xll.ohTrigger(RecalcTrigger,Trigger1M)),NA())</f>
        <v>2.8606227333426437E-2</v>
      </c>
      <c r="K1109" s="44">
        <f>IFERROR(_xll.qlIndexFixing(Index3M,H1109,TRUE,_xll.ohTrigger(RecalcTrigger,Trigger3M)),NA())</f>
        <v>2.9573424451810455E-2</v>
      </c>
      <c r="L1109" s="44">
        <f>IFERROR(_xll.qlIndexFixing(Index6M,$H1109,TRUE,_xll.ohTrigger(RecalcTrigger,Trigger6M)),NA())</f>
        <v>3.0263675233943039E-2</v>
      </c>
      <c r="M1109" s="158">
        <f>IFERROR(_xll.qlIndexFixing(ONIndex1M,I1109,TRUE,_xll.ohTrigger(RecalcTrigger,Trigger1M)),NA())</f>
        <v>2.855251964549943E-2</v>
      </c>
      <c r="N1109" s="44">
        <f>IFERROR(_xll.qlIndexFixing(ONIndex3M,I1109,TRUE,_xll.ohTrigger(RecalcTrigger,Trigger3M)),NA())</f>
        <v>2.9404233411014502E-2</v>
      </c>
      <c r="O1109" s="159">
        <f>IFERROR(_xll.qlIndexFixing(ONIndex6M,I1109,TRUE,_xll.ohTrigger(RecalcTrigger,Trigger6M)),NA())</f>
        <v>2.9919862189728974E-2</v>
      </c>
    </row>
    <row r="1110" spans="2:15" x14ac:dyDescent="0.2">
      <c r="B1110" s="39" t="s">
        <v>42</v>
      </c>
      <c r="D1110" s="42">
        <f>_xll.qlCalendarAdvance(Calendar,$D1109,B1110,"f",FALSE)</f>
        <v>47233</v>
      </c>
      <c r="E1110" s="153">
        <f>_xll.qlInterestRateIndexValueDate(IndexON,D1110)</f>
        <v>47234</v>
      </c>
      <c r="F1110" s="168">
        <f>IFERROR(_xll.qlIndexFixing(IndexON,D1110,TRUE,_xll.ohTrigger(RecalcTrigger,TriggerON)),NA())</f>
        <v>2.8790227586510397E-2</v>
      </c>
      <c r="H1110" s="42">
        <f>_xll.qlCalendarAdvance(Calendar,$H1109,B1110,"f",FALSE)</f>
        <v>47233</v>
      </c>
      <c r="I1110" s="153">
        <f>_xll.qlInterestRateIndexValueDate(Index1M,$H1110)</f>
        <v>47235</v>
      </c>
      <c r="J1110" s="158">
        <f>IFERROR(_xll.qlIndexFixing(Index1M,$H1110,TRUE,_xll.ohTrigger(RecalcTrigger,Trigger1M)),NA())</f>
        <v>2.8615596076958051E-2</v>
      </c>
      <c r="K1110" s="44">
        <f>IFERROR(_xll.qlIndexFixing(Index3M,H1110,TRUE,_xll.ohTrigger(RecalcTrigger,Trigger3M)),NA())</f>
        <v>2.9583833952490788E-2</v>
      </c>
      <c r="L1110" s="44">
        <f>IFERROR(_xll.qlIndexFixing(Index6M,$H1110,TRUE,_xll.ohTrigger(RecalcTrigger,Trigger6M)),NA())</f>
        <v>3.0272822885011239E-2</v>
      </c>
      <c r="M1110" s="158">
        <f>IFERROR(_xll.qlIndexFixing(ONIndex1M,I1110,TRUE,_xll.ohTrigger(RecalcTrigger,Trigger1M)),NA())</f>
        <v>2.8565406932417048E-2</v>
      </c>
      <c r="N1110" s="44">
        <f>IFERROR(_xll.qlIndexFixing(ONIndex3M,I1110,TRUE,_xll.ohTrigger(RecalcTrigger,Trigger3M)),NA())</f>
        <v>2.9415983862106643E-2</v>
      </c>
      <c r="O1110" s="159">
        <f>IFERROR(_xll.qlIndexFixing(ONIndex6M,I1110,TRUE,_xll.ohTrigger(RecalcTrigger,Trigger6M)),NA())</f>
        <v>2.9929877156584794E-2</v>
      </c>
    </row>
    <row r="1111" spans="2:15" x14ac:dyDescent="0.2">
      <c r="B1111" s="39" t="s">
        <v>42</v>
      </c>
      <c r="D1111" s="42">
        <f>_xll.qlCalendarAdvance(Calendar,$D1110,B1111,"f",FALSE)</f>
        <v>47240</v>
      </c>
      <c r="E1111" s="153">
        <f>_xll.qlInterestRateIndexValueDate(IndexON,D1111)</f>
        <v>47241</v>
      </c>
      <c r="F1111" s="168">
        <f>IFERROR(_xll.qlIndexFixing(IndexON,D1111,TRUE,_xll.ohTrigger(RecalcTrigger,TriggerON)),NA())</f>
        <v>2.8802295817325074E-2</v>
      </c>
      <c r="H1111" s="42">
        <f>_xll.qlCalendarAdvance(Calendar,$H1110,B1111,"f",FALSE)</f>
        <v>47240</v>
      </c>
      <c r="I1111" s="153">
        <f>_xll.qlInterestRateIndexValueDate(Index1M,$H1111)</f>
        <v>47242</v>
      </c>
      <c r="J1111" s="158">
        <f>IFERROR(_xll.qlIndexFixing(Index1M,$H1111,TRUE,_xll.ohTrigger(RecalcTrigger,Trigger1M)),NA())</f>
        <v>2.8626914680027045E-2</v>
      </c>
      <c r="K1111" s="44">
        <f>IFERROR(_xll.qlIndexFixing(Index3M,H1111,TRUE,_xll.ohTrigger(RecalcTrigger,Trigger3M)),NA())</f>
        <v>2.9600131399153712E-2</v>
      </c>
      <c r="L1111" s="44">
        <f>IFERROR(_xll.qlIndexFixing(Index6M,$H1111,TRUE,_xll.ohTrigger(RecalcTrigger,Trigger6M)),NA())</f>
        <v>3.02819904976824E-2</v>
      </c>
      <c r="M1111" s="158">
        <f>IFERROR(_xll.qlIndexFixing(ONIndex1M,I1111,TRUE,_xll.ohTrigger(RecalcTrigger,Trigger1M)),NA())</f>
        <v>2.8575077642010172E-2</v>
      </c>
      <c r="N1111" s="44">
        <f>IFERROR(_xll.qlIndexFixing(ONIndex3M,I1111,TRUE,_xll.ohTrigger(RecalcTrigger,Trigger3M)),NA())</f>
        <v>2.9424804322628617E-2</v>
      </c>
      <c r="O1111" s="159">
        <f>IFERROR(_xll.qlIndexFixing(ONIndex6M,I1111,TRUE,_xll.ohTrigger(RecalcTrigger,Trigger6M)),NA())</f>
        <v>2.9937405195417099E-2</v>
      </c>
    </row>
    <row r="1112" spans="2:15" x14ac:dyDescent="0.2">
      <c r="B1112" s="39" t="s">
        <v>42</v>
      </c>
      <c r="D1112" s="42">
        <f>_xll.qlCalendarAdvance(Calendar,$D1111,B1112,"f",FALSE)</f>
        <v>47247</v>
      </c>
      <c r="E1112" s="153">
        <f>_xll.qlInterestRateIndexValueDate(IndexON,D1112)</f>
        <v>47249</v>
      </c>
      <c r="F1112" s="168">
        <f>IFERROR(_xll.qlIndexFixing(IndexON,D1112,TRUE,_xll.ohTrigger(RecalcTrigger,TriggerON)),NA())</f>
        <v>2.8820169316512434E-2</v>
      </c>
      <c r="H1112" s="42">
        <f>_xll.qlCalendarAdvance(Calendar,$H1111,B1112,"f",FALSE)</f>
        <v>47247</v>
      </c>
      <c r="I1112" s="153">
        <f>_xll.qlInterestRateIndexValueDate(Index1M,$H1112)</f>
        <v>47252</v>
      </c>
      <c r="J1112" s="158">
        <f>IFERROR(_xll.qlIndexFixing(Index1M,$H1112,TRUE,_xll.ohTrigger(RecalcTrigger,Trigger1M)),NA())</f>
        <v>2.8643094770551217E-2</v>
      </c>
      <c r="K1112" s="44">
        <f>IFERROR(_xll.qlIndexFixing(Index3M,H1112,TRUE,_xll.ohTrigger(RecalcTrigger,Trigger3M)),NA())</f>
        <v>2.9611113117800073E-2</v>
      </c>
      <c r="L1112" s="44">
        <f>IFERROR(_xll.qlIndexFixing(Index6M,$H1112,TRUE,_xll.ohTrigger(RecalcTrigger,Trigger6M)),NA())</f>
        <v>3.0293189876764198E-2</v>
      </c>
      <c r="M1112" s="158">
        <f>IFERROR(_xll.qlIndexFixing(ONIndex1M,I1112,TRUE,_xll.ohTrigger(RecalcTrigger,Trigger1M)),NA())</f>
        <v>2.8587978914060841E-2</v>
      </c>
      <c r="N1112" s="44">
        <f>IFERROR(_xll.qlIndexFixing(ONIndex3M,I1112,TRUE,_xll.ohTrigger(RecalcTrigger,Trigger3M)),NA())</f>
        <v>2.9436575099381912E-2</v>
      </c>
      <c r="O1112" s="159">
        <f>IFERROR(_xll.qlIndexFixing(ONIndex6M,I1112,TRUE,_xll.ohTrigger(RecalcTrigger,Trigger6M)),NA())</f>
        <v>2.9947464998567597E-2</v>
      </c>
    </row>
    <row r="1113" spans="2:15" x14ac:dyDescent="0.2">
      <c r="B1113" s="39" t="s">
        <v>42</v>
      </c>
      <c r="D1113" s="42">
        <f>_xll.qlCalendarAdvance(Calendar,$D1112,B1113,"f",FALSE)</f>
        <v>47254</v>
      </c>
      <c r="E1113" s="153">
        <f>_xll.qlInterestRateIndexValueDate(IndexON,D1113)</f>
        <v>47255</v>
      </c>
      <c r="F1113" s="168">
        <f>IFERROR(_xll.qlIndexFixing(IndexON,D1113,TRUE,_xll.ohTrigger(RecalcTrigger,TriggerON)),NA())</f>
        <v>2.8826534464814202E-2</v>
      </c>
      <c r="H1113" s="42">
        <f>_xll.qlCalendarAdvance(Calendar,$H1112,B1113,"f",FALSE)</f>
        <v>47254</v>
      </c>
      <c r="I1113" s="153">
        <f>_xll.qlInterestRateIndexValueDate(Index1M,$H1113)</f>
        <v>47256</v>
      </c>
      <c r="J1113" s="158">
        <f>IFERROR(_xll.qlIndexFixing(Index1M,$H1113,TRUE,_xll.ohTrigger(RecalcTrigger,Trigger1M)),NA())</f>
        <v>2.8649570317498908E-2</v>
      </c>
      <c r="K1113" s="44">
        <f>IFERROR(_xll.qlIndexFixing(Index3M,H1113,TRUE,_xll.ohTrigger(RecalcTrigger,Trigger3M)),NA())</f>
        <v>2.9621004307570711E-2</v>
      </c>
      <c r="L1113" s="44">
        <f>IFERROR(_xll.qlIndexFixing(Index6M,$H1113,TRUE,_xll.ohTrigger(RecalcTrigger,Trigger6M)),NA())</f>
        <v>3.0300385608945817E-2</v>
      </c>
      <c r="M1113" s="158">
        <f>IFERROR(_xll.qlIndexFixing(ONIndex1M,I1113,TRUE,_xll.ohTrigger(RecalcTrigger,Trigger1M)),NA())</f>
        <v>2.8599274082701243E-2</v>
      </c>
      <c r="N1113" s="44">
        <f>IFERROR(_xll.qlIndexFixing(ONIndex3M,I1113,TRUE,_xll.ohTrigger(RecalcTrigger,Trigger3M)),NA())</f>
        <v>2.9446884056749667E-2</v>
      </c>
      <c r="O1113" s="159">
        <f>IFERROR(_xll.qlIndexFixing(ONIndex6M,I1113,TRUE,_xll.ohTrigger(RecalcTrigger,Trigger6M)),NA())</f>
        <v>2.9956288343342408E-2</v>
      </c>
    </row>
    <row r="1114" spans="2:15" x14ac:dyDescent="0.2">
      <c r="B1114" s="39" t="s">
        <v>42</v>
      </c>
      <c r="D1114" s="42">
        <f>_xll.qlCalendarAdvance(Calendar,$D1113,B1114,"f",FALSE)</f>
        <v>47261</v>
      </c>
      <c r="E1114" s="153">
        <f>_xll.qlInterestRateIndexValueDate(IndexON,D1114)</f>
        <v>47262</v>
      </c>
      <c r="F1114" s="168">
        <f>IFERROR(_xll.qlIndexFixing(IndexON,D1114,TRUE,_xll.ohTrigger(RecalcTrigger,TriggerON)),NA())</f>
        <v>2.8838704881408717E-2</v>
      </c>
      <c r="H1114" s="42">
        <f>_xll.qlCalendarAdvance(Calendar,$H1113,B1114,"f",FALSE)</f>
        <v>47261</v>
      </c>
      <c r="I1114" s="153">
        <f>_xll.qlInterestRateIndexValueDate(Index1M,$H1114)</f>
        <v>47263</v>
      </c>
      <c r="J1114" s="158">
        <f>IFERROR(_xll.qlIndexFixing(Index1M,$H1114,TRUE,_xll.ohTrigger(RecalcTrigger,Trigger1M)),NA())</f>
        <v>2.8660907351932722E-2</v>
      </c>
      <c r="K1114" s="44">
        <f>IFERROR(_xll.qlIndexFixing(Index3M,H1114,TRUE,_xll.ohTrigger(RecalcTrigger,Trigger3M)),NA())</f>
        <v>2.9631454244506909E-2</v>
      </c>
      <c r="L1114" s="44">
        <f>IFERROR(_xll.qlIndexFixing(Index6M,$H1114,TRUE,_xll.ohTrigger(RecalcTrigger,Trigger6M)),NA())</f>
        <v>3.0309613108094161E-2</v>
      </c>
      <c r="M1114" s="158">
        <f>IFERROR(_xll.qlIndexFixing(ONIndex1M,I1114,TRUE,_xll.ohTrigger(RecalcTrigger,Trigger1M)),NA())</f>
        <v>2.8608960525629001E-2</v>
      </c>
      <c r="N1114" s="44">
        <f>IFERROR(_xll.qlIndexFixing(ONIndex3M,I1114,TRUE,_xll.ohTrigger(RecalcTrigger,Trigger3M)),NA())</f>
        <v>2.9455727383620456E-2</v>
      </c>
      <c r="O1114" s="159">
        <f>IFERROR(_xll.qlIndexFixing(ONIndex6M,I1114,TRUE,_xll.ohTrigger(RecalcTrigger,Trigger6M)),NA())</f>
        <v>2.9963866822946272E-2</v>
      </c>
    </row>
    <row r="1115" spans="2:15" x14ac:dyDescent="0.2">
      <c r="B1115" s="39" t="s">
        <v>42</v>
      </c>
      <c r="D1115" s="42">
        <f>_xll.qlCalendarAdvance(Calendar,$D1114,B1115,"f",FALSE)</f>
        <v>47268</v>
      </c>
      <c r="E1115" s="153">
        <f>_xll.qlInterestRateIndexValueDate(IndexON,D1115)</f>
        <v>47269</v>
      </c>
      <c r="F1115" s="168">
        <f>IFERROR(_xll.qlIndexFixing(IndexON,D1115,TRUE,_xll.ohTrigger(RecalcTrigger,TriggerON)),NA())</f>
        <v>2.8850909359876553E-2</v>
      </c>
      <c r="H1115" s="42">
        <f>_xll.qlCalendarAdvance(Calendar,$H1114,B1115,"f",FALSE)</f>
        <v>47268</v>
      </c>
      <c r="I1115" s="153">
        <f>_xll.qlInterestRateIndexValueDate(Index1M,$H1115)</f>
        <v>47270</v>
      </c>
      <c r="J1115" s="158">
        <f>IFERROR(_xll.qlIndexFixing(Index1M,$H1115,TRUE,_xll.ohTrigger(RecalcTrigger,Trigger1M)),NA())</f>
        <v>2.8672250530195207E-2</v>
      </c>
      <c r="K1115" s="44">
        <f>IFERROR(_xll.qlIndexFixing(Index3M,H1115,TRUE,_xll.ohTrigger(RecalcTrigger,Trigger3M)),NA())</f>
        <v>2.9641913170023203E-2</v>
      </c>
      <c r="L1115" s="44">
        <f>IFERROR(_xll.qlIndexFixing(Index6M,$H1115,TRUE,_xll.ohTrigger(RecalcTrigger,Trigger6M)),NA())</f>
        <v>3.0318860569958962E-2</v>
      </c>
      <c r="M1115" s="158">
        <f>IFERROR(_xll.qlIndexFixing(ONIndex1M,I1115,TRUE,_xll.ohTrigger(RecalcTrigger,Trigger1M)),NA())</f>
        <v>2.8620267057180016E-2</v>
      </c>
      <c r="N1115" s="44">
        <f>IFERROR(_xll.qlIndexFixing(ONIndex3M,I1115,TRUE,_xll.ohTrigger(RecalcTrigger,Trigger3M)),NA())</f>
        <v>2.9466052855617875E-2</v>
      </c>
      <c r="O1115" s="159">
        <f>IFERROR(_xll.qlIndexFixing(ONIndex6M,I1115,TRUE,_xll.ohTrigger(RecalcTrigger,Trigger6M)),NA())</f>
        <v>2.9972726597300436E-2</v>
      </c>
    </row>
    <row r="1116" spans="2:15" x14ac:dyDescent="0.2">
      <c r="B1116" s="39" t="s">
        <v>42</v>
      </c>
      <c r="D1116" s="42">
        <f>_xll.qlCalendarAdvance(Calendar,$D1115,B1116,"f",FALSE)</f>
        <v>47275</v>
      </c>
      <c r="E1116" s="153">
        <f>_xll.qlInterestRateIndexValueDate(IndexON,D1116)</f>
        <v>47276</v>
      </c>
      <c r="F1116" s="168">
        <f>IFERROR(_xll.qlIndexFixing(IndexON,D1116,TRUE,_xll.ohTrigger(RecalcTrigger,TriggerON)),NA())</f>
        <v>2.8863147900297648E-2</v>
      </c>
      <c r="H1116" s="42">
        <f>_xll.qlCalendarAdvance(Calendar,$H1115,B1116,"f",FALSE)</f>
        <v>47275</v>
      </c>
      <c r="I1116" s="153">
        <f>_xll.qlInterestRateIndexValueDate(Index1M,$H1116)</f>
        <v>47277</v>
      </c>
      <c r="J1116" s="158">
        <f>IFERROR(_xll.qlIndexFixing(Index1M,$H1116,TRUE,_xll.ohTrigger(RecalcTrigger,Trigger1M)),NA())</f>
        <v>2.868359985229926E-2</v>
      </c>
      <c r="K1116" s="44">
        <f>IFERROR(_xll.qlIndexFixing(Index3M,H1116,TRUE,_xll.ohTrigger(RecalcTrigger,Trigger3M)),NA())</f>
        <v>2.9652381084193574E-2</v>
      </c>
      <c r="L1116" s="44">
        <f>IFERROR(_xll.qlIndexFixing(Index6M,$H1116,TRUE,_xll.ohTrigger(RecalcTrigger,Trigger6M)),NA())</f>
        <v>3.0328127994820205E-2</v>
      </c>
      <c r="M1116" s="158">
        <f>IFERROR(_xll.qlIndexFixing(ONIndex1M,I1116,TRUE,_xll.ohTrigger(RecalcTrigger,Trigger1M)),NA())</f>
        <v>2.8631579707356636E-2</v>
      </c>
      <c r="N1116" s="44">
        <f>IFERROR(_xll.qlIndexFixing(ONIndex3M,I1116,TRUE,_xll.ohTrigger(RecalcTrigger,Trigger3M)),NA())</f>
        <v>2.947638722010204E-2</v>
      </c>
      <c r="O1116" s="159">
        <f>IFERROR(_xll.qlIndexFixing(ONIndex6M,I1116,TRUE,_xll.ohTrigger(RecalcTrigger,Trigger6M)),NA())</f>
        <v>2.9981605987483562E-2</v>
      </c>
    </row>
    <row r="1117" spans="2:15" x14ac:dyDescent="0.2">
      <c r="B1117" s="39" t="s">
        <v>42</v>
      </c>
      <c r="D1117" s="42">
        <f>_xll.qlCalendarAdvance(Calendar,$D1116,B1117,"f",FALSE)</f>
        <v>47282</v>
      </c>
      <c r="E1117" s="153">
        <f>_xll.qlInterestRateIndexValueDate(IndexON,D1117)</f>
        <v>47283</v>
      </c>
      <c r="F1117" s="168">
        <f>IFERROR(_xll.qlIndexFixing(IndexON,D1117,TRUE,_xll.ohTrigger(RecalcTrigger,TriggerON)),NA())</f>
        <v>2.8875420502512128E-2</v>
      </c>
      <c r="H1117" s="42">
        <f>_xll.qlCalendarAdvance(Calendar,$H1116,B1117,"f",FALSE)</f>
        <v>47282</v>
      </c>
      <c r="I1117" s="153">
        <f>_xll.qlInterestRateIndexValueDate(Index1M,$H1117)</f>
        <v>47284</v>
      </c>
      <c r="J1117" s="158">
        <f>IFERROR(_xll.qlIndexFixing(Index1M,$H1117,TRUE,_xll.ohTrigger(RecalcTrigger,Trigger1M)),NA())</f>
        <v>2.8694955318262924E-2</v>
      </c>
      <c r="K1117" s="44">
        <f>IFERROR(_xll.qlIndexFixing(Index3M,H1117,TRUE,_xll.ohTrigger(RecalcTrigger,Trigger3M)),NA())</f>
        <v>2.9662857987092853E-2</v>
      </c>
      <c r="L1117" s="44">
        <f>IFERROR(_xll.qlIndexFixing(Index6M,$H1117,TRUE,_xll.ohTrigger(RecalcTrigger,Trigger6M)),NA())</f>
        <v>3.0337415382958321E-2</v>
      </c>
      <c r="M1117" s="158">
        <f>IFERROR(_xll.qlIndexFixing(ONIndex1M,I1117,TRUE,_xll.ohTrigger(RecalcTrigger,Trigger1M)),NA())</f>
        <v>2.8642898475919054E-2</v>
      </c>
      <c r="N1117" s="44">
        <f>IFERROR(_xll.qlIndexFixing(ONIndex3M,I1117,TRUE,_xll.ohTrigger(RecalcTrigger,Trigger3M)),NA())</f>
        <v>2.9486730477072953E-2</v>
      </c>
      <c r="O1117" s="159">
        <f>IFERROR(_xll.qlIndexFixing(ONIndex6M,I1117,TRUE,_xll.ohTrigger(RecalcTrigger,Trigger6M)),NA())</f>
        <v>2.9990504993495648E-2</v>
      </c>
    </row>
    <row r="1118" spans="2:15" x14ac:dyDescent="0.2">
      <c r="B1118" s="39" t="s">
        <v>42</v>
      </c>
      <c r="D1118" s="42">
        <f>_xll.qlCalendarAdvance(Calendar,$D1117,B1118,"f",FALSE)</f>
        <v>47289</v>
      </c>
      <c r="E1118" s="153">
        <f>_xll.qlInterestRateIndexValueDate(IndexON,D1118)</f>
        <v>47290</v>
      </c>
      <c r="F1118" s="168">
        <f>IFERROR(_xll.qlIndexFixing(IndexON,D1118,TRUE,_xll.ohTrigger(RecalcTrigger,TriggerON)),NA())</f>
        <v>2.8893847083713009E-2</v>
      </c>
      <c r="H1118" s="42">
        <f>_xll.qlCalendarAdvance(Calendar,$H1117,B1118,"f",FALSE)</f>
        <v>47289</v>
      </c>
      <c r="I1118" s="153">
        <f>_xll.qlInterestRateIndexValueDate(Index1M,$H1118)</f>
        <v>47294</v>
      </c>
      <c r="J1118" s="158">
        <f>IFERROR(_xll.qlIndexFixing(Index1M,$H1118,TRUE,_xll.ohTrigger(RecalcTrigger,Trigger1M)),NA())</f>
        <v>2.8709231948196745E-2</v>
      </c>
      <c r="K1118" s="44">
        <f>IFERROR(_xll.qlIndexFixing(Index3M,H1118,TRUE,_xll.ohTrigger(RecalcTrigger,Trigger3M)),NA())</f>
        <v>2.9673898745087739E-2</v>
      </c>
      <c r="L1118" s="44">
        <f>IFERROR(_xll.qlIndexFixing(Index6M,$H1118,TRUE,_xll.ohTrigger(RecalcTrigger,Trigger6M)),NA())</f>
        <v>3.0350717711030248E-2</v>
      </c>
      <c r="M1118" s="158">
        <f>IFERROR(_xll.qlIndexFixing(ONIndex1M,I1118,TRUE,_xll.ohTrigger(RecalcTrigger,Trigger1M)),NA())</f>
        <v>2.8655841703608687E-2</v>
      </c>
      <c r="N1118" s="44">
        <f>IFERROR(_xll.qlIndexFixing(ONIndex3M,I1118,TRUE,_xll.ohTrigger(RecalcTrigger,Trigger3M)),NA())</f>
        <v>2.9498562230889647E-2</v>
      </c>
      <c r="O1118" s="159">
        <f>IFERROR(_xll.qlIndexFixing(ONIndex6M,I1118,TRUE,_xll.ohTrigger(RecalcTrigger,Trigger6M)),NA())</f>
        <v>3.0000699305690048E-2</v>
      </c>
    </row>
    <row r="1119" spans="2:15" x14ac:dyDescent="0.2">
      <c r="B1119" s="39" t="s">
        <v>42</v>
      </c>
      <c r="D1119" s="42">
        <f>_xll.qlCalendarAdvance(Calendar,$D1118,B1119,"f",FALSE)</f>
        <v>47296</v>
      </c>
      <c r="E1119" s="153">
        <f>_xll.qlInterestRateIndexValueDate(IndexON,D1119)</f>
        <v>47297</v>
      </c>
      <c r="F1119" s="168">
        <f>IFERROR(_xll.qlIndexFixing(IndexON,D1119,TRUE,_xll.ohTrigger(RecalcTrigger,TriggerON)),NA())</f>
        <v>2.8900067892800863E-2</v>
      </c>
      <c r="H1119" s="42">
        <f>_xll.qlCalendarAdvance(Calendar,$H1118,B1119,"f",FALSE)</f>
        <v>47296</v>
      </c>
      <c r="I1119" s="153">
        <f>_xll.qlInterestRateIndexValueDate(Index1M,$H1119)</f>
        <v>47298</v>
      </c>
      <c r="J1119" s="158">
        <f>IFERROR(_xll.qlIndexFixing(Index1M,$H1119,TRUE,_xll.ohTrigger(RecalcTrigger,Trigger1M)),NA())</f>
        <v>2.8719641804213769E-2</v>
      </c>
      <c r="K1119" s="44">
        <f>IFERROR(_xll.qlIndexFixing(Index3M,H1119,TRUE,_xll.ohTrigger(RecalcTrigger,Trigger3M)),NA())</f>
        <v>2.9677923799736994E-2</v>
      </c>
      <c r="L1119" s="44">
        <f>IFERROR(_xll.qlIndexFixing(Index6M,$H1119,TRUE,_xll.ohTrigger(RecalcTrigger,Trigger6M)),NA())</f>
        <v>3.0350212106354985E-2</v>
      </c>
      <c r="M1119" s="158">
        <f>IFERROR(_xll.qlIndexFixing(ONIndex1M,I1119,TRUE,_xll.ohTrigger(RecalcTrigger,Trigger1M)),NA())</f>
        <v>2.8665554368760837E-2</v>
      </c>
      <c r="N1119" s="44">
        <f>IFERROR(_xll.qlIndexFixing(ONIndex3M,I1119,TRUE,_xll.ohTrigger(RecalcTrigger,Trigger3M)),NA())</f>
        <v>2.9507443668395084E-2</v>
      </c>
      <c r="O1119" s="159">
        <f>IFERROR(_xll.qlIndexFixing(ONIndex6M,I1119,TRUE,_xll.ohTrigger(RecalcTrigger,Trigger6M)),NA())</f>
        <v>3.0008361853326448E-2</v>
      </c>
    </row>
    <row r="1120" spans="2:15" x14ac:dyDescent="0.2">
      <c r="B1120" s="39" t="s">
        <v>42</v>
      </c>
      <c r="D1120" s="42">
        <f>_xll.qlCalendarAdvance(Calendar,$D1119,B1120,"f",FALSE)</f>
        <v>47303</v>
      </c>
      <c r="E1120" s="153">
        <f>_xll.qlInterestRateIndexValueDate(IndexON,D1120)</f>
        <v>47304</v>
      </c>
      <c r="F1120" s="168">
        <f>IFERROR(_xll.qlIndexFixing(IndexON,D1120,TRUE,_xll.ohTrigger(RecalcTrigger,TriggerON)),NA())</f>
        <v>2.8912442680875117E-2</v>
      </c>
      <c r="H1120" s="42">
        <f>_xll.qlCalendarAdvance(Calendar,$H1119,B1120,"f",FALSE)</f>
        <v>47303</v>
      </c>
      <c r="I1120" s="153">
        <f>_xll.qlInterestRateIndexValueDate(Index1M,$H1120)</f>
        <v>47305</v>
      </c>
      <c r="J1120" s="158">
        <f>IFERROR(_xll.qlIndexFixing(Index1M,$H1120,TRUE,_xll.ohTrigger(RecalcTrigger,Trigger1M)),NA())</f>
        <v>2.8729058579502424E-2</v>
      </c>
      <c r="K1120" s="44">
        <f>IFERROR(_xll.qlIndexFixing(Index3M,H1120,TRUE,_xll.ohTrigger(RecalcTrigger,Trigger3M)),NA())</f>
        <v>2.9694342628882726E-2</v>
      </c>
      <c r="L1120" s="44">
        <f>IFERROR(_xll.qlIndexFixing(Index6M,$H1120,TRUE,_xll.ohTrigger(RecalcTrigger,Trigger6M)),NA())</f>
        <v>3.0365397329847627E-2</v>
      </c>
      <c r="M1120" s="158">
        <f>IFERROR(_xll.qlIndexFixing(ONIndex1M,I1120,TRUE,_xll.ohTrigger(RecalcTrigger,Trigger1M)),NA())</f>
        <v>2.8676891492960266E-2</v>
      </c>
      <c r="N1120" s="44">
        <f>IFERROR(_xll.qlIndexFixing(ONIndex3M,I1120,TRUE,_xll.ohTrigger(RecalcTrigger,Trigger3M)),NA())</f>
        <v>2.9517813602826237E-2</v>
      </c>
      <c r="O1120" s="159">
        <f>IFERROR(_xll.qlIndexFixing(ONIndex6M,I1120,TRUE,_xll.ohTrigger(RecalcTrigger,Trigger6M)),NA())</f>
        <v>3.0017319707065226E-2</v>
      </c>
    </row>
    <row r="1121" spans="2:15" x14ac:dyDescent="0.2">
      <c r="B1121" s="39" t="s">
        <v>42</v>
      </c>
      <c r="D1121" s="42">
        <f>_xll.qlCalendarAdvance(Calendar,$D1120,B1121,"f",FALSE)</f>
        <v>47310</v>
      </c>
      <c r="E1121" s="153">
        <f>_xll.qlInterestRateIndexValueDate(IndexON,D1121)</f>
        <v>47311</v>
      </c>
      <c r="F1121" s="168">
        <f>IFERROR(_xll.qlIndexFixing(IndexON,D1121,TRUE,_xll.ohTrigger(RecalcTrigger,TriggerON)),NA())</f>
        <v>2.8924851530742757E-2</v>
      </c>
      <c r="H1121" s="42">
        <f>_xll.qlCalendarAdvance(Calendar,$H1120,B1121,"f",FALSE)</f>
        <v>47310</v>
      </c>
      <c r="I1121" s="153">
        <f>_xll.qlInterestRateIndexValueDate(Index1M,$H1121)</f>
        <v>47312</v>
      </c>
      <c r="J1121" s="158">
        <f>IFERROR(_xll.qlIndexFixing(Index1M,$H1121,TRUE,_xll.ohTrigger(RecalcTrigger,Trigger1M)),NA())</f>
        <v>2.8740438621087626E-2</v>
      </c>
      <c r="K1121" s="44">
        <f>IFERROR(_xll.qlIndexFixing(Index3M,H1121,TRUE,_xll.ohTrigger(RecalcTrigger,Trigger3M)),NA())</f>
        <v>2.9704855487423021E-2</v>
      </c>
      <c r="L1121" s="44">
        <f>IFERROR(_xll.qlIndexFixing(Index6M,$H1121,TRUE,_xll.ohTrigger(RecalcTrigger,Trigger6M)),NA())</f>
        <v>3.0374764573909991E-2</v>
      </c>
      <c r="M1121" s="158">
        <f>IFERROR(_xll.qlIndexFixing(ONIndex1M,I1121,TRUE,_xll.ohTrigger(RecalcTrigger,Trigger1M)),NA())</f>
        <v>2.8688234735705365E-2</v>
      </c>
      <c r="N1121" s="44">
        <f>IFERROR(_xll.qlIndexFixing(ONIndex3M,I1121,TRUE,_xll.ohTrigger(RecalcTrigger,Trigger3M)),NA())</f>
        <v>2.9528192429824074E-2</v>
      </c>
      <c r="O1121" s="159">
        <f>IFERROR(_xll.qlIndexFixing(ONIndex6M,I1121,TRUE,_xll.ohTrigger(RecalcTrigger,Trigger6M)),NA())</f>
        <v>3.0026297176712902E-2</v>
      </c>
    </row>
    <row r="1122" spans="2:15" x14ac:dyDescent="0.2">
      <c r="B1122" s="39" t="s">
        <v>42</v>
      </c>
      <c r="D1122" s="42">
        <f>_xll.qlCalendarAdvance(Calendar,$D1121,B1122,"f",FALSE)</f>
        <v>47317</v>
      </c>
      <c r="E1122" s="153">
        <f>_xll.qlInterestRateIndexValueDate(IndexON,D1122)</f>
        <v>47318</v>
      </c>
      <c r="F1122" s="168">
        <f>IFERROR(_xll.qlIndexFixing(IndexON,D1122,TRUE,_xll.ohTrigger(RecalcTrigger,TriggerON)),NA())</f>
        <v>2.8937294442563655E-2</v>
      </c>
      <c r="H1122" s="42">
        <f>_xll.qlCalendarAdvance(Calendar,$H1121,B1122,"f",FALSE)</f>
        <v>47317</v>
      </c>
      <c r="I1122" s="153">
        <f>_xll.qlInterestRateIndexValueDate(Index1M,$H1122)</f>
        <v>47319</v>
      </c>
      <c r="J1122" s="158">
        <f>IFERROR(_xll.qlIndexFixing(Index1M,$H1122,TRUE,_xll.ohTrigger(RecalcTrigger,Trigger1M)),NA())</f>
        <v>2.8751824806625272E-2</v>
      </c>
      <c r="K1122" s="44">
        <f>IFERROR(_xll.qlIndexFixing(Index3M,H1122,TRUE,_xll.ohTrigger(RecalcTrigger,Trigger3M)),NA())</f>
        <v>2.9715377335055342E-2</v>
      </c>
      <c r="L1122" s="44">
        <f>IFERROR(_xll.qlIndexFixing(Index6M,$H1122,TRUE,_xll.ohTrigger(RecalcTrigger,Trigger6M)),NA())</f>
        <v>3.0384151782659991E-2</v>
      </c>
      <c r="M1122" s="158">
        <f>IFERROR(_xll.qlIndexFixing(ONIndex1M,I1122,TRUE,_xll.ohTrigger(RecalcTrigger,Trigger1M)),NA())</f>
        <v>2.8699584096916197E-2</v>
      </c>
      <c r="N1122" s="44">
        <f>IFERROR(_xll.qlIndexFixing(ONIndex3M,I1122,TRUE,_xll.ohTrigger(RecalcTrigger,Trigger3M)),NA())</f>
        <v>2.9538580149308657E-2</v>
      </c>
      <c r="O1122" s="159">
        <f>IFERROR(_xll.qlIndexFixing(ONIndex6M,I1122,TRUE,_xll.ohTrigger(RecalcTrigger,Trigger6M)),NA())</f>
        <v>3.0035294262269474E-2</v>
      </c>
    </row>
    <row r="1123" spans="2:15" x14ac:dyDescent="0.2">
      <c r="B1123" s="39" t="s">
        <v>42</v>
      </c>
      <c r="D1123" s="42">
        <f>_xll.qlCalendarAdvance(Calendar,$D1122,B1123,"f",FALSE)</f>
        <v>47324</v>
      </c>
      <c r="E1123" s="153">
        <f>_xll.qlInterestRateIndexValueDate(IndexON,D1123)</f>
        <v>47325</v>
      </c>
      <c r="F1123" s="168">
        <f>IFERROR(_xll.qlIndexFixing(IndexON,D1123,TRUE,_xll.ohTrigger(RecalcTrigger,TriggerON)),NA())</f>
        <v>2.8949771416417747E-2</v>
      </c>
      <c r="H1123" s="42">
        <f>_xll.qlCalendarAdvance(Calendar,$H1122,B1123,"f",FALSE)</f>
        <v>47324</v>
      </c>
      <c r="I1123" s="153">
        <f>_xll.qlInterestRateIndexValueDate(Index1M,$H1123)</f>
        <v>47326</v>
      </c>
      <c r="J1123" s="158">
        <f>IFERROR(_xll.qlIndexFixing(Index1M,$H1123,TRUE,_xll.ohTrigger(RecalcTrigger,Trigger1M)),NA())</f>
        <v>2.8763217136130833E-2</v>
      </c>
      <c r="K1123" s="44">
        <f>IFERROR(_xll.qlIndexFixing(Index3M,H1123,TRUE,_xll.ohTrigger(RecalcTrigger,Trigger3M)),NA())</f>
        <v>2.9725908171854522E-2</v>
      </c>
      <c r="L1123" s="44">
        <f>IFERROR(_xll.qlIndexFixing(Index6M,$H1123,TRUE,_xll.ohTrigger(RecalcTrigger,Trigger6M)),NA())</f>
        <v>3.0393558956382797E-2</v>
      </c>
      <c r="M1123" s="158">
        <f>IFERROR(_xll.qlIndexFixing(ONIndex1M,I1123,TRUE,_xll.ohTrigger(RecalcTrigger,Trigger1M)),NA())</f>
        <v>2.87109395766727E-2</v>
      </c>
      <c r="N1123" s="44">
        <f>IFERROR(_xll.qlIndexFixing(ONIndex3M,I1123,TRUE,_xll.ohTrigger(RecalcTrigger,Trigger3M)),NA())</f>
        <v>2.9548976761279988E-2</v>
      </c>
      <c r="O1123" s="159">
        <f>IFERROR(_xll.qlIndexFixing(ONIndex6M,I1123,TRUE,_xll.ohTrigger(RecalcTrigger,Trigger6M)),NA())</f>
        <v>3.0044310963655008E-2</v>
      </c>
    </row>
    <row r="1124" spans="2:15" x14ac:dyDescent="0.2">
      <c r="B1124" s="39" t="s">
        <v>42</v>
      </c>
      <c r="D1124" s="42">
        <f>_xll.qlCalendarAdvance(Calendar,$D1123,B1124,"f",FALSE)</f>
        <v>47331</v>
      </c>
      <c r="E1124" s="153">
        <f>_xll.qlInterestRateIndexValueDate(IndexON,D1124)</f>
        <v>47332</v>
      </c>
      <c r="F1124" s="168">
        <f>IFERROR(_xll.qlIndexFixing(IndexON,D1124,TRUE,_xll.ohTrigger(RecalcTrigger,TriggerON)),NA())</f>
        <v>2.8962282452145161E-2</v>
      </c>
      <c r="H1124" s="42">
        <f>_xll.qlCalendarAdvance(Calendar,$H1123,B1124,"f",FALSE)</f>
        <v>47331</v>
      </c>
      <c r="I1124" s="153">
        <f>_xll.qlInterestRateIndexValueDate(Index1M,$H1124)</f>
        <v>47333</v>
      </c>
      <c r="J1124" s="158">
        <f>IFERROR(_xll.qlIndexFixing(Index1M,$H1124,TRUE,_xll.ohTrigger(RecalcTrigger,Trigger1M)),NA())</f>
        <v>2.8774615609622359E-2</v>
      </c>
      <c r="K1124" s="44">
        <f>IFERROR(_xll.qlIndexFixing(Index3M,H1124,TRUE,_xll.ohTrigger(RecalcTrigger,Trigger3M)),NA())</f>
        <v>2.973644799789284E-2</v>
      </c>
      <c r="L1124" s="44">
        <f>IFERROR(_xll.qlIndexFixing(Index6M,$H1124,TRUE,_xll.ohTrigger(RecalcTrigger,Trigger6M)),NA())</f>
        <v>3.0402986095361864E-2</v>
      </c>
      <c r="M1124" s="158">
        <f>IFERROR(_xll.qlIndexFixing(ONIndex1M,I1124,TRUE,_xll.ohTrigger(RecalcTrigger,Trigger1M)),NA())</f>
        <v>2.872230117505481E-2</v>
      </c>
      <c r="N1124" s="44">
        <f>IFERROR(_xll.qlIndexFixing(ONIndex3M,I1124,TRUE,_xll.ohTrigger(RecalcTrigger,Trigger3M)),NA())</f>
        <v>2.955938226565813E-2</v>
      </c>
      <c r="O1124" s="159">
        <f>IFERROR(_xll.qlIndexFixing(ONIndex6M,I1124,TRUE,_xll.ohTrigger(RecalcTrigger,Trigger6M)),NA())</f>
        <v>3.0053347281029374E-2</v>
      </c>
    </row>
    <row r="1125" spans="2:15" x14ac:dyDescent="0.2">
      <c r="B1125" s="39" t="s">
        <v>42</v>
      </c>
      <c r="D1125" s="42">
        <f>_xll.qlCalendarAdvance(Calendar,$D1124,B1125,"f",FALSE)</f>
        <v>47338</v>
      </c>
      <c r="E1125" s="153">
        <f>_xll.qlInterestRateIndexValueDate(IndexON,D1125)</f>
        <v>47339</v>
      </c>
      <c r="F1125" s="168">
        <f>IFERROR(_xll.qlIndexFixing(IndexON,D1125,TRUE,_xll.ohTrigger(RecalcTrigger,TriggerON)),NA())</f>
        <v>2.8974827549825832E-2</v>
      </c>
      <c r="H1125" s="42">
        <f>_xll.qlCalendarAdvance(Calendar,$H1124,B1125,"f",FALSE)</f>
        <v>47338</v>
      </c>
      <c r="I1125" s="153">
        <f>_xll.qlInterestRateIndexValueDate(Index1M,$H1125)</f>
        <v>47340</v>
      </c>
      <c r="J1125" s="158">
        <f>IFERROR(_xll.qlIndexFixing(Index1M,$H1125,TRUE,_xll.ohTrigger(RecalcTrigger,Trigger1M)),NA())</f>
        <v>2.8786020227120481E-2</v>
      </c>
      <c r="K1125" s="44">
        <f>IFERROR(_xll.qlIndexFixing(Index3M,H1125,TRUE,_xll.ohTrigger(RecalcTrigger,Trigger3M)),NA())</f>
        <v>2.9746996813245986E-2</v>
      </c>
      <c r="L1125" s="44">
        <f>IFERROR(_xll.qlIndexFixing(Index6M,$H1125,TRUE,_xll.ohTrigger(RecalcTrigger,Trigger6M)),NA())</f>
        <v>3.0412433199883234E-2</v>
      </c>
      <c r="M1125" s="158">
        <f>IFERROR(_xll.qlIndexFixing(ONIndex1M,I1125,TRUE,_xll.ohTrigger(RecalcTrigger,Trigger1M)),NA())</f>
        <v>2.8733668891822717E-2</v>
      </c>
      <c r="N1125" s="44">
        <f>IFERROR(_xll.qlIndexFixing(ONIndex3M,I1125,TRUE,_xll.ohTrigger(RecalcTrigger,Trigger3M)),NA())</f>
        <v>2.9569796662602954E-2</v>
      </c>
      <c r="O1125" s="159">
        <f>IFERROR(_xll.qlIndexFixing(ONIndex6M,I1125,TRUE,_xll.ohTrigger(RecalcTrigger,Trigger6M)),NA())</f>
        <v>3.0062403214232702E-2</v>
      </c>
    </row>
    <row r="1126" spans="2:15" x14ac:dyDescent="0.2">
      <c r="B1126" s="39" t="s">
        <v>42</v>
      </c>
      <c r="D1126" s="42">
        <f>_xll.qlCalendarAdvance(Calendar,$D1125,B1126,"f",FALSE)</f>
        <v>47345</v>
      </c>
      <c r="E1126" s="153">
        <f>_xll.qlInterestRateIndexValueDate(IndexON,D1126)</f>
        <v>47346</v>
      </c>
      <c r="F1126" s="168">
        <f>IFERROR(_xll.qlIndexFixing(IndexON,D1126,TRUE,_xll.ohTrigger(RecalcTrigger,TriggerON)),NA())</f>
        <v>2.8987406709379826E-2</v>
      </c>
      <c r="H1126" s="42">
        <f>_xll.qlCalendarAdvance(Calendar,$H1125,B1126,"f",FALSE)</f>
        <v>47345</v>
      </c>
      <c r="I1126" s="153">
        <f>_xll.qlInterestRateIndexValueDate(Index1M,$H1126)</f>
        <v>47347</v>
      </c>
      <c r="J1126" s="158">
        <f>IFERROR(_xll.qlIndexFixing(Index1M,$H1126,TRUE,_xll.ohTrigger(RecalcTrigger,Trigger1M)),NA())</f>
        <v>2.8797430988640665E-2</v>
      </c>
      <c r="K1126" s="44">
        <f>IFERROR(_xll.qlIndexFixing(Index3M,H1126,TRUE,_xll.ohTrigger(RecalcTrigger,Trigger3M)),NA())</f>
        <v>2.9757554617986234E-2</v>
      </c>
      <c r="L1126" s="44">
        <f>IFERROR(_xll.qlIndexFixing(Index6M,$H1126,TRUE,_xll.ohTrigger(RecalcTrigger,Trigger6M)),NA())</f>
        <v>3.0421900270233376E-2</v>
      </c>
      <c r="M1126" s="158">
        <f>IFERROR(_xll.qlIndexFixing(ONIndex1M,I1126,TRUE,_xll.ohTrigger(RecalcTrigger,Trigger1M)),NA())</f>
        <v>2.874504272721623E-2</v>
      </c>
      <c r="N1126" s="44">
        <f>IFERROR(_xll.qlIndexFixing(ONIndex3M,I1126,TRUE,_xll.ohTrigger(RecalcTrigger,Trigger3M)),NA())</f>
        <v>2.9580219952034525E-2</v>
      </c>
      <c r="O1126" s="159">
        <f>IFERROR(_xll.qlIndexFixing(ONIndex6M,I1126,TRUE,_xll.ohTrigger(RecalcTrigger,Trigger6M)),NA())</f>
        <v>3.0071478763344928E-2</v>
      </c>
    </row>
    <row r="1127" spans="2:15" x14ac:dyDescent="0.2">
      <c r="B1127" s="39" t="s">
        <v>42</v>
      </c>
      <c r="D1127" s="42">
        <f>_xll.qlCalendarAdvance(Calendar,$D1126,B1127,"f",FALSE)</f>
        <v>47352</v>
      </c>
      <c r="E1127" s="153">
        <f>_xll.qlInterestRateIndexValueDate(IndexON,D1127)</f>
        <v>47353</v>
      </c>
      <c r="F1127" s="168">
        <f>IFERROR(_xll.qlIndexFixing(IndexON,D1127,TRUE,_xll.ohTrigger(RecalcTrigger,TriggerON)),NA())</f>
        <v>2.9000019930887078E-2</v>
      </c>
      <c r="H1127" s="42">
        <f>_xll.qlCalendarAdvance(Calendar,$H1126,B1127,"f",FALSE)</f>
        <v>47352</v>
      </c>
      <c r="I1127" s="153">
        <f>_xll.qlInterestRateIndexValueDate(Index1M,$H1127)</f>
        <v>47354</v>
      </c>
      <c r="J1127" s="158">
        <f>IFERROR(_xll.qlIndexFixing(Index1M,$H1127,TRUE,_xll.ohTrigger(RecalcTrigger,Trigger1M)),NA())</f>
        <v>2.8808847894200969E-2</v>
      </c>
      <c r="K1127" s="44">
        <f>IFERROR(_xll.qlIndexFixing(Index3M,H1127,TRUE,_xll.ohTrigger(RecalcTrigger,Trigger3M)),NA())</f>
        <v>2.9768121412186727E-2</v>
      </c>
      <c r="L1127" s="44">
        <f>IFERROR(_xll.qlIndexFixing(Index6M,$H1127,TRUE,_xll.ohTrigger(RecalcTrigger,Trigger6M)),NA())</f>
        <v>3.0431387306697037E-2</v>
      </c>
      <c r="M1127" s="158">
        <f>IFERROR(_xll.qlIndexFixing(ONIndex1M,I1127,TRUE,_xll.ohTrigger(RecalcTrigger,Trigger1M)),NA())</f>
        <v>2.8756422680995541E-2</v>
      </c>
      <c r="N1127" s="44">
        <f>IFERROR(_xll.qlIndexFixing(ONIndex3M,I1127,TRUE,_xll.ohTrigger(RecalcTrigger,Trigger3M)),NA())</f>
        <v>2.9590652133952844E-2</v>
      </c>
      <c r="O1127" s="159">
        <f>IFERROR(_xll.qlIndexFixing(ONIndex6M,I1127,TRUE,_xll.ohTrigger(RecalcTrigger,Trigger6M)),NA())</f>
        <v>3.0080573928445986E-2</v>
      </c>
    </row>
    <row r="1128" spans="2:15" x14ac:dyDescent="0.2">
      <c r="B1128" s="39" t="s">
        <v>42</v>
      </c>
      <c r="D1128" s="42">
        <f>_xll.qlCalendarAdvance(Calendar,$D1127,B1128,"f",FALSE)</f>
        <v>47359</v>
      </c>
      <c r="E1128" s="153">
        <f>_xll.qlInterestRateIndexValueDate(IndexON,D1128)</f>
        <v>47360</v>
      </c>
      <c r="F1128" s="168">
        <f>IFERROR(_xll.qlIndexFixing(IndexON,D1128,TRUE,_xll.ohTrigger(RecalcTrigger,TriggerON)),NA())</f>
        <v>2.9012667214347587E-2</v>
      </c>
      <c r="H1128" s="42">
        <f>_xll.qlCalendarAdvance(Calendar,$H1127,B1128,"f",FALSE)</f>
        <v>47359</v>
      </c>
      <c r="I1128" s="153">
        <f>_xll.qlInterestRateIndexValueDate(Index1M,$H1128)</f>
        <v>47361</v>
      </c>
      <c r="J1128" s="158">
        <f>IFERROR(_xll.qlIndexFixing(Index1M,$H1128,TRUE,_xll.ohTrigger(RecalcTrigger,Trigger1M)),NA())</f>
        <v>2.8814364563835806E-2</v>
      </c>
      <c r="K1128" s="44">
        <f>IFERROR(_xll.qlIndexFixing(Index3M,H1128,TRUE,_xll.ohTrigger(RecalcTrigger,Trigger3M)),NA())</f>
        <v>2.9772741497259076E-2</v>
      </c>
      <c r="L1128" s="44">
        <f>IFERROR(_xll.qlIndexFixing(Index6M,$H1128,TRUE,_xll.ohTrigger(RecalcTrigger,Trigger6M)),NA())</f>
        <v>3.0433031271597685E-2</v>
      </c>
      <c r="M1128" s="158">
        <f>IFERROR(_xll.qlIndexFixing(ONIndex1M,I1128,TRUE,_xll.ohTrigger(RecalcTrigger,Trigger1M)),NA())</f>
        <v>2.8767808753480395E-2</v>
      </c>
      <c r="N1128" s="44">
        <f>IFERROR(_xll.qlIndexFixing(ONIndex3M,I1128,TRUE,_xll.ohTrigger(RecalcTrigger,Trigger3M)),NA())</f>
        <v>2.9601093208437845E-2</v>
      </c>
      <c r="O1128" s="159">
        <f>IFERROR(_xll.qlIndexFixing(ONIndex6M,I1128,TRUE,_xll.ohTrigger(RecalcTrigger,Trigger6M)),NA())</f>
        <v>3.008968870929607E-2</v>
      </c>
    </row>
    <row r="1129" spans="2:15" x14ac:dyDescent="0.2">
      <c r="B1129" s="39" t="s">
        <v>42</v>
      </c>
      <c r="D1129" s="42">
        <f>_xll.qlCalendarAdvance(Calendar,$D1128,B1129,"f",FALSE)</f>
        <v>47366</v>
      </c>
      <c r="E1129" s="153">
        <f>_xll.qlInterestRateIndexValueDate(IndexON,D1129)</f>
        <v>47367</v>
      </c>
      <c r="F1129" s="168">
        <f>IFERROR(_xll.qlIndexFixing(IndexON,D1129,TRUE,_xll.ohTrigger(RecalcTrigger,TriggerON)),NA())</f>
        <v>2.9025348559761355E-2</v>
      </c>
      <c r="H1129" s="42">
        <f>_xll.qlCalendarAdvance(Calendar,$H1128,B1129,"f",FALSE)</f>
        <v>47366</v>
      </c>
      <c r="I1129" s="153">
        <f>_xll.qlInterestRateIndexValueDate(Index1M,$H1129)</f>
        <v>47368</v>
      </c>
      <c r="J1129" s="158">
        <f>IFERROR(_xll.qlIndexFixing(Index1M,$H1129,TRUE,_xll.ohTrigger(RecalcTrigger,Trigger1M)),NA())</f>
        <v>2.8831700137519272E-2</v>
      </c>
      <c r="K1129" s="44">
        <f>IFERROR(_xll.qlIndexFixing(Index3M,H1129,TRUE,_xll.ohTrigger(RecalcTrigger,Trigger3M)),NA())</f>
        <v>2.9783321728262473E-2</v>
      </c>
      <c r="L1129" s="44">
        <f>IFERROR(_xll.qlIndexFixing(Index6M,$H1129,TRUE,_xll.ohTrigger(RecalcTrigger,Trigger6M)),NA())</f>
        <v>3.0442549341092681E-2</v>
      </c>
      <c r="M1129" s="158">
        <f>IFERROR(_xll.qlIndexFixing(ONIndex1M,I1129,TRUE,_xll.ohTrigger(RecalcTrigger,Trigger1M)),NA())</f>
        <v>2.8779200944430983E-2</v>
      </c>
      <c r="N1129" s="44">
        <f>IFERROR(_xll.qlIndexFixing(ONIndex3M,I1129,TRUE,_xll.ohTrigger(RecalcTrigger,Trigger3M)),NA())</f>
        <v>2.9611543175409594E-2</v>
      </c>
      <c r="O1129" s="159">
        <f>IFERROR(_xll.qlIndexFixing(ONIndex6M,I1129,TRUE,_xll.ohTrigger(RecalcTrigger,Trigger6M)),NA())</f>
        <v>3.0098823106134986E-2</v>
      </c>
    </row>
    <row r="1130" spans="2:15" x14ac:dyDescent="0.2">
      <c r="B1130" s="39" t="s">
        <v>42</v>
      </c>
      <c r="D1130" s="42">
        <f>_xll.qlCalendarAdvance(Calendar,$D1129,B1130,"f",FALSE)</f>
        <v>47373</v>
      </c>
      <c r="E1130" s="153">
        <f>_xll.qlInterestRateIndexValueDate(IndexON,D1130)</f>
        <v>47374</v>
      </c>
      <c r="F1130" s="168">
        <f>IFERROR(_xll.qlIndexFixing(IndexON,D1130,TRUE,_xll.ohTrigger(RecalcTrigger,TriggerON)),NA())</f>
        <v>2.903806396712838E-2</v>
      </c>
      <c r="H1130" s="42">
        <f>_xll.qlCalendarAdvance(Calendar,$H1129,B1130,"f",FALSE)</f>
        <v>47373</v>
      </c>
      <c r="I1130" s="153">
        <f>_xll.qlInterestRateIndexValueDate(Index1M,$H1130)</f>
        <v>47375</v>
      </c>
      <c r="J1130" s="158">
        <f>IFERROR(_xll.qlIndexFixing(Index1M,$H1130,TRUE,_xll.ohTrigger(RecalcTrigger,Trigger1M)),NA())</f>
        <v>2.8843135475308222E-2</v>
      </c>
      <c r="K1130" s="44">
        <f>IFERROR(_xll.qlIndexFixing(Index3M,H1130,TRUE,_xll.ohTrigger(RecalcTrigger,Trigger3M)),NA())</f>
        <v>2.9793910945781137E-2</v>
      </c>
      <c r="L1130" s="44">
        <f>IFERROR(_xll.qlIndexFixing(Index6M,$H1130,TRUE,_xll.ohTrigger(RecalcTrigger,Trigger6M)),NA())</f>
        <v>3.0452087369787492E-2</v>
      </c>
      <c r="M1130" s="158">
        <f>IFERROR(_xll.qlIndexFixing(ONIndex1M,I1130,TRUE,_xll.ohTrigger(RecalcTrigger,Trigger1M)),NA())</f>
        <v>2.8790599253847304E-2</v>
      </c>
      <c r="N1130" s="44">
        <f>IFERROR(_xll.qlIndexFixing(ONIndex3M,I1130,TRUE,_xll.ohTrigger(RecalcTrigger,Trigger3M)),NA())</f>
        <v>2.9622002034868089E-2</v>
      </c>
      <c r="O1130" s="159">
        <f>IFERROR(_xll.qlIndexFixing(ONIndex6M,I1130,TRUE,_xll.ohTrigger(RecalcTrigger,Trigger6M)),NA())</f>
        <v>3.01079771188828E-2</v>
      </c>
    </row>
    <row r="1131" spans="2:15" x14ac:dyDescent="0.2">
      <c r="B1131" s="39" t="s">
        <v>42</v>
      </c>
      <c r="D1131" s="42">
        <f>_xll.qlCalendarAdvance(Calendar,$D1130,B1131,"f",FALSE)</f>
        <v>47380</v>
      </c>
      <c r="E1131" s="153">
        <f>_xll.qlInterestRateIndexValueDate(IndexON,D1131)</f>
        <v>47381</v>
      </c>
      <c r="F1131" s="168">
        <f>IFERROR(_xll.qlIndexFixing(IndexON,D1131,TRUE,_xll.ohTrigger(RecalcTrigger,TriggerON)),NA())</f>
        <v>2.90508134365286E-2</v>
      </c>
      <c r="H1131" s="42">
        <f>_xll.qlCalendarAdvance(Calendar,$H1130,B1131,"f",FALSE)</f>
        <v>47380</v>
      </c>
      <c r="I1131" s="153">
        <f>_xll.qlInterestRateIndexValueDate(Index1M,$H1131)</f>
        <v>47382</v>
      </c>
      <c r="J1131" s="158">
        <f>IFERROR(_xll.qlIndexFixing(Index1M,$H1131,TRUE,_xll.ohTrigger(RecalcTrigger,Trigger1M)),NA())</f>
        <v>2.8854576957212063E-2</v>
      </c>
      <c r="K1131" s="44">
        <f>IFERROR(_xll.qlIndexFixing(Index3M,H1131,TRUE,_xll.ohTrigger(RecalcTrigger,Trigger3M)),NA())</f>
        <v>2.9804509149888858E-2</v>
      </c>
      <c r="L1131" s="44">
        <f>IFERROR(_xll.qlIndexFixing(Index6M,$H1131,TRUE,_xll.ohTrigger(RecalcTrigger,Trigger6M)),NA())</f>
        <v>3.0461645357964768E-2</v>
      </c>
      <c r="M1131" s="158">
        <f>IFERROR(_xll.qlIndexFixing(ONIndex1M,I1131,TRUE,_xll.ohTrigger(RecalcTrigger,Trigger1M)),NA())</f>
        <v>2.8802003681889232E-2</v>
      </c>
      <c r="N1131" s="44">
        <f>IFERROR(_xll.qlIndexFixing(ONIndex3M,I1131,TRUE,_xll.ohTrigger(RecalcTrigger,Trigger3M)),NA())</f>
        <v>2.9632469786813331E-2</v>
      </c>
      <c r="O1131" s="159">
        <f>IFERROR(_xll.qlIndexFixing(ONIndex6M,I1131,TRUE,_xll.ohTrigger(RecalcTrigger,Trigger6M)),NA())</f>
        <v>3.0117150747539512E-2</v>
      </c>
    </row>
    <row r="1132" spans="2:15" x14ac:dyDescent="0.2">
      <c r="B1132" s="39" t="s">
        <v>42</v>
      </c>
      <c r="D1132" s="42">
        <f>_xll.qlCalendarAdvance(Calendar,$D1131,B1132,"f",FALSE)</f>
        <v>47387</v>
      </c>
      <c r="E1132" s="153">
        <f>_xll.qlInterestRateIndexValueDate(IndexON,D1132)</f>
        <v>47388</v>
      </c>
      <c r="F1132" s="168">
        <f>IFERROR(_xll.qlIndexFixing(IndexON,D1132,TRUE,_xll.ohTrigger(RecalcTrigger,TriggerON)),NA())</f>
        <v>2.9063596967802141E-2</v>
      </c>
      <c r="H1132" s="42">
        <f>_xll.qlCalendarAdvance(Calendar,$H1131,B1132,"f",FALSE)</f>
        <v>47387</v>
      </c>
      <c r="I1132" s="153">
        <f>_xll.qlInterestRateIndexValueDate(Index1M,$H1132)</f>
        <v>47389</v>
      </c>
      <c r="J1132" s="158">
        <f>IFERROR(_xll.qlIndexFixing(Index1M,$H1132,TRUE,_xll.ohTrigger(RecalcTrigger,Trigger1M)),NA())</f>
        <v>2.8869974173788358E-2</v>
      </c>
      <c r="K1132" s="44">
        <f>IFERROR(_xll.qlIndexFixing(Index3M,H1132,TRUE,_xll.ohTrigger(RecalcTrigger,Trigger3M)),NA())</f>
        <v>2.9815116340655909E-2</v>
      </c>
      <c r="L1132" s="44">
        <f>IFERROR(_xll.qlIndexFixing(Index6M,$H1132,TRUE,_xll.ohTrigger(RecalcTrigger,Trigger6M)),NA())</f>
        <v>3.0473197491382609E-2</v>
      </c>
      <c r="M1132" s="158">
        <f>IFERROR(_xll.qlIndexFixing(ONIndex1M,I1132,TRUE,_xll.ohTrigger(RecalcTrigger,Trigger1M)),NA())</f>
        <v>2.8813414228396894E-2</v>
      </c>
      <c r="N1132" s="44">
        <f>IFERROR(_xll.qlIndexFixing(ONIndex3M,I1132,TRUE,_xll.ohTrigger(RecalcTrigger,Trigger3M)),NA())</f>
        <v>2.9642946431325257E-2</v>
      </c>
      <c r="O1132" s="159">
        <f>IFERROR(_xll.qlIndexFixing(ONIndex6M,I1132,TRUE,_xll.ohTrigger(RecalcTrigger,Trigger6M)),NA())</f>
        <v>3.012634399210512E-2</v>
      </c>
    </row>
    <row r="1133" spans="2:15" x14ac:dyDescent="0.2">
      <c r="B1133" s="39" t="s">
        <v>42</v>
      </c>
      <c r="D1133" s="42">
        <f>_xll.qlCalendarAdvance(Calendar,$D1132,B1133,"f",FALSE)</f>
        <v>47394</v>
      </c>
      <c r="E1133" s="153">
        <f>_xll.qlInterestRateIndexValueDate(IndexON,D1133)</f>
        <v>47395</v>
      </c>
      <c r="F1133" s="168">
        <f>IFERROR(_xll.qlIndexFixing(IndexON,D1133,TRUE,_xll.ohTrigger(RecalcTrigger,TriggerON)),NA())</f>
        <v>2.907641456102894E-2</v>
      </c>
      <c r="H1133" s="42">
        <f>_xll.qlCalendarAdvance(Calendar,$H1132,B1133,"f",FALSE)</f>
        <v>47394</v>
      </c>
      <c r="I1133" s="153">
        <f>_xll.qlInterestRateIndexValueDate(Index1M,$H1133)</f>
        <v>47396</v>
      </c>
      <c r="J1133" s="158">
        <f>IFERROR(_xll.qlIndexFixing(Index1M,$H1133,TRUE,_xll.ohTrigger(RecalcTrigger,Trigger1M)),NA())</f>
        <v>2.8877478353431473E-2</v>
      </c>
      <c r="K1133" s="44">
        <f>IFERROR(_xll.qlIndexFixing(Index3M,H1133,TRUE,_xll.ohTrigger(RecalcTrigger,Trigger3M)),NA())</f>
        <v>2.9831710960195226E-2</v>
      </c>
      <c r="L1133" s="44">
        <f>IFERROR(_xll.qlIndexFixing(Index6M,$H1133,TRUE,_xll.ohTrigger(RecalcTrigger,Trigger6M)),NA())</f>
        <v>3.0482797631658308E-2</v>
      </c>
      <c r="M1133" s="158">
        <f>IFERROR(_xll.qlIndexFixing(ONIndex1M,I1133,TRUE,_xll.ohTrigger(RecalcTrigger,Trigger1M)),NA())</f>
        <v>2.8824830893450226E-2</v>
      </c>
      <c r="N1133" s="44">
        <f>IFERROR(_xll.qlIndexFixing(ONIndex3M,I1133,TRUE,_xll.ohTrigger(RecalcTrigger,Trigger3M)),NA())</f>
        <v>2.9653431968243993E-2</v>
      </c>
      <c r="O1133" s="159">
        <f>IFERROR(_xll.qlIndexFixing(ONIndex6M,I1133,TRUE,_xll.ohTrigger(RecalcTrigger,Trigger6M)),NA())</f>
        <v>3.0135556852579626E-2</v>
      </c>
    </row>
    <row r="1134" spans="2:15" x14ac:dyDescent="0.2">
      <c r="B1134" s="39" t="s">
        <v>42</v>
      </c>
      <c r="D1134" s="42">
        <f>_xll.qlCalendarAdvance(Calendar,$D1133,B1134,"f",FALSE)</f>
        <v>47401</v>
      </c>
      <c r="E1134" s="153">
        <f>_xll.qlInterestRateIndexValueDate(IndexON,D1134)</f>
        <v>47402</v>
      </c>
      <c r="F1134" s="168">
        <f>IFERROR(_xll.qlIndexFixing(IndexON,D1134,TRUE,_xll.ohTrigger(RecalcTrigger,TriggerON)),NA())</f>
        <v>2.9089266216288934E-2</v>
      </c>
      <c r="H1134" s="42">
        <f>_xll.qlCalendarAdvance(Calendar,$H1133,B1134,"f",FALSE)</f>
        <v>47401</v>
      </c>
      <c r="I1134" s="153">
        <f>_xll.qlInterestRateIndexValueDate(Index1M,$H1134)</f>
        <v>47403</v>
      </c>
      <c r="J1134" s="158">
        <f>IFERROR(_xll.qlIndexFixing(Index1M,$H1134,TRUE,_xll.ohTrigger(RecalcTrigger,Trigger1M)),NA())</f>
        <v>2.8888938267780565E-2</v>
      </c>
      <c r="K1134" s="44">
        <f>IFERROR(_xll.qlIndexFixing(Index3M,H1134,TRUE,_xll.ohTrigger(RecalcTrigger,Trigger3M)),NA())</f>
        <v>2.9842340682686382E-2</v>
      </c>
      <c r="L1134" s="44">
        <f>IFERROR(_xll.qlIndexFixing(Index6M,$H1134,TRUE,_xll.ohTrigger(RecalcTrigger,Trigger6M)),NA())</f>
        <v>3.0492417734217264E-2</v>
      </c>
      <c r="M1134" s="158">
        <f>IFERROR(_xll.qlIndexFixing(ONIndex1M,I1134,TRUE,_xll.ohTrigger(RecalcTrigger,Trigger1M)),NA())</f>
        <v>2.8836253677049228E-2</v>
      </c>
      <c r="N1134" s="44">
        <f>IFERROR(_xll.qlIndexFixing(ONIndex3M,I1134,TRUE,_xll.ohTrigger(RecalcTrigger,Trigger3M)),NA())</f>
        <v>2.9663926397729412E-2</v>
      </c>
      <c r="O1134" s="159">
        <f>IFERROR(_xll.qlIndexFixing(ONIndex6M,I1134,TRUE,_xll.ohTrigger(RecalcTrigger,Trigger6M)),NA())</f>
        <v>3.0144789328963029E-2</v>
      </c>
    </row>
    <row r="1135" spans="2:15" x14ac:dyDescent="0.2">
      <c r="B1135" s="39" t="s">
        <v>42</v>
      </c>
      <c r="D1135" s="42">
        <f>_xll.qlCalendarAdvance(Calendar,$D1134,B1135,"f",FALSE)</f>
        <v>47408</v>
      </c>
      <c r="E1135" s="153">
        <f>_xll.qlInterestRateIndexValueDate(IndexON,D1135)</f>
        <v>47409</v>
      </c>
      <c r="F1135" s="168">
        <f>IFERROR(_xll.qlIndexFixing(IndexON,D1135,TRUE,_xll.ohTrigger(RecalcTrigger,TriggerON)),NA())</f>
        <v>2.9102151933502185E-2</v>
      </c>
      <c r="H1135" s="42">
        <f>_xll.qlCalendarAdvance(Calendar,$H1134,B1135,"f",FALSE)</f>
        <v>47408</v>
      </c>
      <c r="I1135" s="153">
        <f>_xll.qlInterestRateIndexValueDate(Index1M,$H1135)</f>
        <v>47410</v>
      </c>
      <c r="J1135" s="158">
        <f>IFERROR(_xll.qlIndexFixing(Index1M,$H1135,TRUE,_xll.ohTrigger(RecalcTrigger,Trigger1M)),NA())</f>
        <v>2.8900404326316749E-2</v>
      </c>
      <c r="K1135" s="44">
        <f>IFERROR(_xll.qlIndexFixing(Index3M,H1135,TRUE,_xll.ohTrigger(RecalcTrigger,Trigger3M)),NA())</f>
        <v>2.9852979395230492E-2</v>
      </c>
      <c r="L1135" s="44">
        <f>IFERROR(_xll.qlIndexFixing(Index6M,$H1135,TRUE,_xll.ohTrigger(RecalcTrigger,Trigger6M)),NA())</f>
        <v>3.0509984600962332E-2</v>
      </c>
      <c r="M1135" s="158">
        <f>IFERROR(_xll.qlIndexFixing(ONIndex1M,I1135,TRUE,_xll.ohTrigger(RecalcTrigger,Trigger1M)),NA())</f>
        <v>2.8847682579193901E-2</v>
      </c>
      <c r="N1135" s="44">
        <f>IFERROR(_xll.qlIndexFixing(ONIndex3M,I1135,TRUE,_xll.ohTrigger(RecalcTrigger,Trigger3M)),NA())</f>
        <v>2.9674429719701578E-2</v>
      </c>
      <c r="O1135" s="159">
        <f>IFERROR(_xll.qlIndexFixing(ONIndex6M,I1135,TRUE,_xll.ohTrigger(RecalcTrigger,Trigger6M)),NA())</f>
        <v>3.0154041421255329E-2</v>
      </c>
    </row>
    <row r="1136" spans="2:15" x14ac:dyDescent="0.2">
      <c r="B1136" s="39" t="s">
        <v>42</v>
      </c>
      <c r="D1136" s="42">
        <f>_xll.qlCalendarAdvance(Calendar,$D1135,B1136,"f",FALSE)</f>
        <v>47415</v>
      </c>
      <c r="E1136" s="153">
        <f>_xll.qlInterestRateIndexValueDate(IndexON,D1136)</f>
        <v>47416</v>
      </c>
      <c r="F1136" s="168">
        <f>IFERROR(_xll.qlIndexFixing(IndexON,D1136,TRUE,_xll.ohTrigger(RecalcTrigger,TriggerON)),NA())</f>
        <v>2.9115071712668694E-2</v>
      </c>
      <c r="H1136" s="42">
        <f>_xll.qlCalendarAdvance(Calendar,$H1135,B1136,"f",FALSE)</f>
        <v>47415</v>
      </c>
      <c r="I1136" s="153">
        <f>_xll.qlInterestRateIndexValueDate(Index1M,$H1136)</f>
        <v>47417</v>
      </c>
      <c r="J1136" s="158">
        <f>IFERROR(_xll.qlIndexFixing(Index1M,$H1136,TRUE,_xll.ohTrigger(RecalcTrigger,Trigger1M)),NA())</f>
        <v>2.8911876529060656E-2</v>
      </c>
      <c r="K1136" s="44">
        <f>IFERROR(_xll.qlIndexFixing(Index3M,H1136,TRUE,_xll.ohTrigger(RecalcTrigger,Trigger3M)),NA())</f>
        <v>2.9863627097900695E-2</v>
      </c>
      <c r="L1136" s="44">
        <f>IFERROR(_xll.qlIndexFixing(Index6M,$H1136,TRUE,_xll.ohTrigger(RecalcTrigger,Trigger6M)),NA())</f>
        <v>3.0511717827331277E-2</v>
      </c>
      <c r="M1136" s="158">
        <f>IFERROR(_xll.qlIndexFixing(ONIndex1M,I1136,TRUE,_xll.ohTrigger(RecalcTrigger,Trigger1M)),NA())</f>
        <v>2.8859117599804307E-2</v>
      </c>
      <c r="N1136" s="44">
        <f>IFERROR(_xll.qlIndexFixing(ONIndex3M,I1136,TRUE,_xll.ohTrigger(RecalcTrigger,Trigger3M)),NA())</f>
        <v>2.9684941934160491E-2</v>
      </c>
      <c r="O1136" s="159">
        <f>IFERROR(_xll.qlIndexFixing(ONIndex6M,I1136,TRUE,_xll.ohTrigger(RecalcTrigger,Trigger6M)),NA())</f>
        <v>3.0163313129536462E-2</v>
      </c>
    </row>
    <row r="1137" spans="2:15" x14ac:dyDescent="0.2">
      <c r="B1137" s="39" t="s">
        <v>42</v>
      </c>
      <c r="D1137" s="42">
        <f>_xll.qlCalendarAdvance(Calendar,$D1136,B1137,"f",FALSE)</f>
        <v>47422</v>
      </c>
      <c r="E1137" s="153">
        <f>_xll.qlInterestRateIndexValueDate(IndexON,D1137)</f>
        <v>47423</v>
      </c>
      <c r="F1137" s="168">
        <f>IFERROR(_xll.qlIndexFixing(IndexON,D1137,TRUE,_xll.ohTrigger(RecalcTrigger,TriggerON)),NA())</f>
        <v>2.9128025553788461E-2</v>
      </c>
      <c r="H1137" s="42">
        <f>_xll.qlCalendarAdvance(Calendar,$H1136,B1137,"f",FALSE)</f>
        <v>47422</v>
      </c>
      <c r="I1137" s="153">
        <f>_xll.qlInterestRateIndexValueDate(Index1M,$H1137)</f>
        <v>47424</v>
      </c>
      <c r="J1137" s="158">
        <f>IFERROR(_xll.qlIndexFixing(Index1M,$H1137,TRUE,_xll.ohTrigger(RecalcTrigger,Trigger1M)),NA())</f>
        <v>2.8923354876020022E-2</v>
      </c>
      <c r="K1137" s="44">
        <f>IFERROR(_xll.qlIndexFixing(Index3M,H1137,TRUE,_xll.ohTrigger(RecalcTrigger,Trigger3M)),NA())</f>
        <v>2.9874283790770971E-2</v>
      </c>
      <c r="L1137" s="44">
        <f>IFERROR(_xll.qlIndexFixing(Index6M,$H1137,TRUE,_xll.ohTrigger(RecalcTrigger,Trigger6M)),NA())</f>
        <v>3.0519412452043163E-2</v>
      </c>
      <c r="M1137" s="158">
        <f>IFERROR(_xll.qlIndexFixing(ONIndex1M,I1137,TRUE,_xll.ohTrigger(RecalcTrigger,Trigger1M)),NA())</f>
        <v>2.8870558738960383E-2</v>
      </c>
      <c r="N1137" s="44">
        <f>IFERROR(_xll.qlIndexFixing(ONIndex3M,I1137,TRUE,_xll.ohTrigger(RecalcTrigger,Trigger3M)),NA())</f>
        <v>2.9695463041106152E-2</v>
      </c>
      <c r="O1137" s="159">
        <f>IFERROR(_xll.qlIndexFixing(ONIndex6M,I1137,TRUE,_xll.ohTrigger(RecalcTrigger,Trigger6M)),NA())</f>
        <v>3.0172604453646557E-2</v>
      </c>
    </row>
    <row r="1138" spans="2:15" x14ac:dyDescent="0.2">
      <c r="B1138" s="39" t="s">
        <v>42</v>
      </c>
      <c r="D1138" s="42">
        <f>_xll.qlCalendarAdvance(Calendar,$D1137,B1138,"f",FALSE)</f>
        <v>47429</v>
      </c>
      <c r="E1138" s="153">
        <f>_xll.qlInterestRateIndexValueDate(IndexON,D1138)</f>
        <v>47430</v>
      </c>
      <c r="F1138" s="168">
        <f>IFERROR(_xll.qlIndexFixing(IndexON,D1138,TRUE,_xll.ohTrigger(RecalcTrigger,TriggerON)),NA())</f>
        <v>2.9141013456861486E-2</v>
      </c>
      <c r="H1138" s="42">
        <f>_xll.qlCalendarAdvance(Calendar,$H1137,B1138,"f",FALSE)</f>
        <v>47429</v>
      </c>
      <c r="I1138" s="153">
        <f>_xll.qlInterestRateIndexValueDate(Index1M,$H1138)</f>
        <v>47431</v>
      </c>
      <c r="J1138" s="158">
        <f>IFERROR(_xll.qlIndexFixing(Index1M,$H1138,TRUE,_xll.ohTrigger(RecalcTrigger,Trigger1M)),NA())</f>
        <v>2.8934839367225792E-2</v>
      </c>
      <c r="K1138" s="44">
        <f>IFERROR(_xll.qlIndexFixing(Index3M,H1138,TRUE,_xll.ohTrigger(RecalcTrigger,Trigger3M)),NA())</f>
        <v>2.9884949473916154E-2</v>
      </c>
      <c r="L1138" s="44">
        <f>IFERROR(_xll.qlIndexFixing(Index6M,$H1138,TRUE,_xll.ohTrigger(RecalcTrigger,Trigger6M)),NA())</f>
        <v>3.0529110164552876E-2</v>
      </c>
      <c r="M1138" s="158">
        <f>IFERROR(_xll.qlIndexFixing(ONIndex1M,I1138,TRUE,_xll.ohTrigger(RecalcTrigger,Trigger1M)),NA())</f>
        <v>2.888200599666213E-2</v>
      </c>
      <c r="N1138" s="44">
        <f>IFERROR(_xll.qlIndexFixing(ONIndex3M,I1138,TRUE,_xll.ohTrigger(RecalcTrigger,Trigger3M)),NA())</f>
        <v>2.9705993040698431E-2</v>
      </c>
      <c r="O1138" s="159">
        <f>IFERROR(_xll.qlIndexFixing(ONIndex6M,I1138,TRUE,_xll.ohTrigger(RecalcTrigger,Trigger6M)),NA())</f>
        <v>3.0181915393665548E-2</v>
      </c>
    </row>
    <row r="1139" spans="2:15" x14ac:dyDescent="0.2">
      <c r="B1139" s="39" t="s">
        <v>42</v>
      </c>
      <c r="D1139" s="42">
        <f>_xll.qlCalendarAdvance(Calendar,$D1138,B1139,"f",FALSE)</f>
        <v>47436</v>
      </c>
      <c r="E1139" s="153">
        <f>_xll.qlInterestRateIndexValueDate(IndexON,D1139)</f>
        <v>47437</v>
      </c>
      <c r="F1139" s="168">
        <f>IFERROR(_xll.qlIndexFixing(IndexON,D1139,TRUE,_xll.ohTrigger(RecalcTrigger,TriggerON)),NA())</f>
        <v>2.9154035421967706E-2</v>
      </c>
      <c r="H1139" s="42">
        <f>_xll.qlCalendarAdvance(Calendar,$H1138,B1139,"f",FALSE)</f>
        <v>47436</v>
      </c>
      <c r="I1139" s="153">
        <f>_xll.qlInterestRateIndexValueDate(Index1M,$H1139)</f>
        <v>47438</v>
      </c>
      <c r="J1139" s="158">
        <f>IFERROR(_xll.qlIndexFixing(Index1M,$H1139,TRUE,_xll.ohTrigger(RecalcTrigger,Trigger1M)),NA())</f>
        <v>2.8946330002683117E-2</v>
      </c>
      <c r="K1139" s="44">
        <f>IFERROR(_xll.qlIndexFixing(Index3M,H1139,TRUE,_xll.ohTrigger(RecalcTrigger,Trigger3M)),NA())</f>
        <v>2.9895624147410226E-2</v>
      </c>
      <c r="L1139" s="44">
        <f>IFERROR(_xll.qlIndexFixing(Index6M,$H1139,TRUE,_xll.ohTrigger(RecalcTrigger,Trigger6M)),NA())</f>
        <v>3.0538827838825659E-2</v>
      </c>
      <c r="M1139" s="158">
        <f>IFERROR(_xll.qlIndexFixing(ONIndex1M,I1139,TRUE,_xll.ohTrigger(RecalcTrigger,Trigger1M)),NA())</f>
        <v>2.8893459372989483E-2</v>
      </c>
      <c r="N1139" s="44">
        <f>IFERROR(_xll.qlIndexFixing(ONIndex3M,I1139,TRUE,_xll.ohTrigger(RecalcTrigger,Trigger3M)),NA())</f>
        <v>2.9716531932617585E-2</v>
      </c>
      <c r="O1139" s="159">
        <f>IFERROR(_xll.qlIndexFixing(ONIndex6M,I1139,TRUE,_xll.ohTrigger(RecalcTrigger,Trigger6M)),NA())</f>
        <v>3.0191245949673373E-2</v>
      </c>
    </row>
    <row r="1140" spans="2:15" x14ac:dyDescent="0.2">
      <c r="B1140" s="39" t="s">
        <v>42</v>
      </c>
      <c r="D1140" s="42">
        <f>_xll.qlCalendarAdvance(Calendar,$D1139,B1140,"f",FALSE)</f>
        <v>47443</v>
      </c>
      <c r="E1140" s="153">
        <f>_xll.qlInterestRateIndexValueDate(IndexON,D1140)</f>
        <v>47444</v>
      </c>
      <c r="F1140" s="168">
        <f>IFERROR(_xll.qlIndexFixing(IndexON,D1140,TRUE,_xll.ohTrigger(RecalcTrigger,TriggerON)),NA())</f>
        <v>2.9167091449107119E-2</v>
      </c>
      <c r="H1140" s="42">
        <f>_xll.qlCalendarAdvance(Calendar,$H1139,B1140,"f",FALSE)</f>
        <v>47443</v>
      </c>
      <c r="I1140" s="153">
        <f>_xll.qlInterestRateIndexValueDate(Index1M,$H1140)</f>
        <v>47445</v>
      </c>
      <c r="J1140" s="158">
        <f>IFERROR(_xll.qlIndexFixing(Index1M,$H1140,TRUE,_xll.ohTrigger(RecalcTrigger,Trigger1M)),NA())</f>
        <v>2.896378415088699E-2</v>
      </c>
      <c r="K1140" s="44">
        <f>IFERROR(_xll.qlIndexFixing(Index3M,H1140,TRUE,_xll.ohTrigger(RecalcTrigger,Trigger3M)),NA())</f>
        <v>2.9906307811327176E-2</v>
      </c>
      <c r="L1140" s="44">
        <f>IFERROR(_xll.qlIndexFixing(Index6M,$H1140,TRUE,_xll.ohTrigger(RecalcTrigger,Trigger6M)),NA())</f>
        <v>3.0548565475148132E-2</v>
      </c>
      <c r="M1140" s="158">
        <f>IFERROR(_xll.qlIndexFixing(ONIndex1M,I1140,TRUE,_xll.ohTrigger(RecalcTrigger,Trigger1M)),NA())</f>
        <v>2.890491886778257E-2</v>
      </c>
      <c r="N1140" s="44">
        <f>IFERROR(_xll.qlIndexFixing(ONIndex3M,I1140,TRUE,_xll.ohTrigger(RecalcTrigger,Trigger3M)),NA())</f>
        <v>2.9727079717183358E-2</v>
      </c>
      <c r="O1140" s="159">
        <f>IFERROR(_xll.qlIndexFixing(ONIndex6M,I1140,TRUE,_xll.ohTrigger(RecalcTrigger,Trigger6M)),NA())</f>
        <v>3.0200596121510159E-2</v>
      </c>
    </row>
    <row r="1141" spans="2:15" x14ac:dyDescent="0.2">
      <c r="B1141" s="39" t="s">
        <v>42</v>
      </c>
      <c r="D1141" s="42">
        <f>_xll.qlCalendarAdvance(Calendar,$D1140,B1141,"f",FALSE)</f>
        <v>47450</v>
      </c>
      <c r="E1141" s="153">
        <f>_xll.qlInterestRateIndexValueDate(IndexON,D1141)</f>
        <v>47451</v>
      </c>
      <c r="F1141" s="168">
        <f>IFERROR(_xll.qlIndexFixing(IndexON,D1141,TRUE,_xll.ohTrigger(RecalcTrigger,TriggerON)),NA())</f>
        <v>2.9180181538119854E-2</v>
      </c>
      <c r="H1141" s="42">
        <f>_xll.qlCalendarAdvance(Calendar,$H1140,B1141,"f",FALSE)</f>
        <v>47450</v>
      </c>
      <c r="I1141" s="153">
        <f>_xll.qlInterestRateIndexValueDate(Index1M,$H1141)</f>
        <v>47452</v>
      </c>
      <c r="J1141" s="158">
        <f>IFERROR(_xll.qlIndexFixing(Index1M,$H1141,TRUE,_xll.ohTrigger(RecalcTrigger,Trigger1M)),NA())</f>
        <v>2.8963370374674367E-2</v>
      </c>
      <c r="K1141" s="44">
        <f>IFERROR(_xll.qlIndexFixing(Index3M,H1141,TRUE,_xll.ohTrigger(RecalcTrigger,Trigger3M)),NA())</f>
        <v>2.990898098265582E-2</v>
      </c>
      <c r="L1141" s="44">
        <f>IFERROR(_xll.qlIndexFixing(Index6M,$H1141,TRUE,_xll.ohTrigger(RecalcTrigger,Trigger6M)),NA())</f>
        <v>3.0560317420195635E-2</v>
      </c>
      <c r="M1141" s="158">
        <f>IFERROR(_xll.qlIndexFixing(ONIndex1M,I1141,TRUE,_xll.ohTrigger(RecalcTrigger,Trigger1M)),NA())</f>
        <v>2.8916384481121327E-2</v>
      </c>
      <c r="N1141" s="44">
        <f>IFERROR(_xll.qlIndexFixing(ONIndex3M,I1141,TRUE,_xll.ohTrigger(RecalcTrigger,Trigger3M)),NA())</f>
        <v>2.9737636394235878E-2</v>
      </c>
      <c r="O1141" s="159">
        <f>IFERROR(_xll.qlIndexFixing(ONIndex6M,I1141,TRUE,_xll.ohTrigger(RecalcTrigger,Trigger6M)),NA())</f>
        <v>3.0209965909415715E-2</v>
      </c>
    </row>
    <row r="1142" spans="2:15" x14ac:dyDescent="0.2">
      <c r="B1142" s="39" t="s">
        <v>42</v>
      </c>
      <c r="D1142" s="42">
        <f>_xll.qlCalendarAdvance(Calendar,$D1141,B1142,"f",FALSE)</f>
        <v>47457</v>
      </c>
      <c r="E1142" s="153">
        <f>_xll.qlInterestRateIndexValueDate(IndexON,D1142)</f>
        <v>47458</v>
      </c>
      <c r="F1142" s="168">
        <f>IFERROR(_xll.qlIndexFixing(IndexON,D1142,TRUE,_xll.ohTrigger(RecalcTrigger,TriggerON)),NA())</f>
        <v>2.9193305689245719E-2</v>
      </c>
      <c r="H1142" s="42">
        <f>_xll.qlCalendarAdvance(Calendar,$H1141,B1142,"f",FALSE)</f>
        <v>47457</v>
      </c>
      <c r="I1142" s="153">
        <f>_xll.qlInterestRateIndexValueDate(Index1M,$H1142)</f>
        <v>47459</v>
      </c>
      <c r="J1142" s="158">
        <f>IFERROR(_xll.qlIndexFixing(Index1M,$H1142,TRUE,_xll.ohTrigger(RecalcTrigger,Trigger1M)),NA())</f>
        <v>2.8980838774791372E-2</v>
      </c>
      <c r="K1142" s="44">
        <f>IFERROR(_xll.qlIndexFixing(Index3M,H1142,TRUE,_xll.ohTrigger(RecalcTrigger,Trigger3M)),NA())</f>
        <v>2.9919676516529492E-2</v>
      </c>
      <c r="L1142" s="44">
        <f>IFERROR(_xll.qlIndexFixing(Index6M,$H1142,TRUE,_xll.ohTrigger(RecalcTrigger,Trigger6M)),NA())</f>
        <v>3.0570097231381575E-2</v>
      </c>
      <c r="M1142" s="158">
        <f>IFERROR(_xll.qlIndexFixing(ONIndex1M,I1142,TRUE,_xll.ohTrigger(RecalcTrigger,Trigger1M)),NA())</f>
        <v>2.8927856213005754E-2</v>
      </c>
      <c r="N1142" s="44">
        <f>IFERROR(_xll.qlIndexFixing(ONIndex3M,I1142,TRUE,_xll.ohTrigger(RecalcTrigger,Trigger3M)),NA())</f>
        <v>2.9748201963775145E-2</v>
      </c>
      <c r="O1142" s="159">
        <f>IFERROR(_xll.qlIndexFixing(ONIndex6M,I1142,TRUE,_xll.ohTrigger(RecalcTrigger,Trigger6M)),NA())</f>
        <v>3.0219355313070295E-2</v>
      </c>
    </row>
    <row r="1143" spans="2:15" x14ac:dyDescent="0.2">
      <c r="B1143" s="39" t="s">
        <v>42</v>
      </c>
      <c r="D1143" s="42">
        <f>_xll.qlCalendarAdvance(Calendar,$D1142,B1143,"f",FALSE)</f>
        <v>47464</v>
      </c>
      <c r="E1143" s="153">
        <f>_xll.qlInterestRateIndexValueDate(IndexON,D1143)</f>
        <v>47465</v>
      </c>
      <c r="F1143" s="168">
        <f>IFERROR(_xll.qlIndexFixing(IndexON,D1143,TRUE,_xll.ohTrigger(RecalcTrigger,TriggerON)),NA())</f>
        <v>2.9206463902404778E-2</v>
      </c>
      <c r="H1143" s="42">
        <f>_xll.qlCalendarAdvance(Calendar,$H1142,B1143,"f",FALSE)</f>
        <v>47464</v>
      </c>
      <c r="I1143" s="153">
        <f>_xll.qlInterestRateIndexValueDate(Index1M,$H1143)</f>
        <v>47466</v>
      </c>
      <c r="J1143" s="158">
        <f>IFERROR(_xll.qlIndexFixing(Index1M,$H1143,TRUE,_xll.ohTrigger(RecalcTrigger,Trigger1M)),NA())</f>
        <v>2.89923539874638E-2</v>
      </c>
      <c r="K1143" s="44">
        <f>IFERROR(_xll.qlIndexFixing(Index3M,H1143,TRUE,_xll.ohTrigger(RecalcTrigger,Trigger3M)),NA())</f>
        <v>2.9930381036788134E-2</v>
      </c>
      <c r="L1143" s="44">
        <f>IFERROR(_xll.qlIndexFixing(Index6M,$H1143,TRUE,_xll.ohTrigger(RecalcTrigger,Trigger6M)),NA())</f>
        <v>3.0579897007450008E-2</v>
      </c>
      <c r="M1143" s="158">
        <f>IFERROR(_xll.qlIndexFixing(ONIndex1M,I1143,TRUE,_xll.ohTrigger(RecalcTrigger,Trigger1M)),NA())</f>
        <v>2.8939334063355915E-2</v>
      </c>
      <c r="N1143" s="44">
        <f>IFERROR(_xll.qlIndexFixing(ONIndex3M,I1143,TRUE,_xll.ohTrigger(RecalcTrigger,Trigger3M)),NA())</f>
        <v>2.9758776425881095E-2</v>
      </c>
      <c r="O1143" s="159">
        <f>IFERROR(_xll.qlIndexFixing(ONIndex6M,I1143,TRUE,_xll.ohTrigger(RecalcTrigger,Trigger6M)),NA())</f>
        <v>3.0228764332793645E-2</v>
      </c>
    </row>
    <row r="1144" spans="2:15" x14ac:dyDescent="0.2">
      <c r="B1144" s="39" t="s">
        <v>42</v>
      </c>
      <c r="D1144" s="42">
        <f>_xll.qlCalendarAdvance(Calendar,$D1143,B1144,"f",FALSE)</f>
        <v>47471</v>
      </c>
      <c r="E1144" s="153">
        <f>_xll.qlInterestRateIndexValueDate(IndexON,D1144)</f>
        <v>47472</v>
      </c>
      <c r="F1144" s="168">
        <f>IFERROR(_xll.qlIndexFixing(IndexON,D1144,TRUE,_xll.ohTrigger(RecalcTrigger,TriggerON)),NA())</f>
        <v>2.9219656177437159E-2</v>
      </c>
      <c r="H1144" s="42">
        <f>_xll.qlCalendarAdvance(Calendar,$H1143,B1144,"f",FALSE)</f>
        <v>47471</v>
      </c>
      <c r="I1144" s="153">
        <f>_xll.qlInterestRateIndexValueDate(Index1M,$H1144)</f>
        <v>47473</v>
      </c>
      <c r="J1144" s="158">
        <f>IFERROR(_xll.qlIndexFixing(Index1M,$H1144,TRUE,_xll.ohTrigger(RecalcTrigger,Trigger1M)),NA())</f>
        <v>2.9003875344485775E-2</v>
      </c>
      <c r="K1144" s="44">
        <f>IFERROR(_xll.qlIndexFixing(Index3M,H1144,TRUE,_xll.ohTrigger(RecalcTrigger,Trigger3M)),NA())</f>
        <v>2.9941094543505464E-2</v>
      </c>
      <c r="L1144" s="44">
        <f>IFERROR(_xll.qlIndexFixing(Index6M,$H1144,TRUE,_xll.ohTrigger(RecalcTrigger,Trigger6M)),NA())</f>
        <v>3.0595722022641245E-2</v>
      </c>
      <c r="M1144" s="158">
        <f>IFERROR(_xll.qlIndexFixing(ONIndex1M,I1144,TRUE,_xll.ohTrigger(RecalcTrigger,Trigger1M)),NA())</f>
        <v>2.8963684141341872E-2</v>
      </c>
      <c r="N1144" s="44">
        <f>IFERROR(_xll.qlIndexFixing(ONIndex3M,I1144,TRUE,_xll.ohTrigger(RecalcTrigger,Trigger3M)),NA())</f>
        <v>2.9781851270843873E-2</v>
      </c>
      <c r="O1144" s="159">
        <f>IFERROR(_xll.qlIndexFixing(ONIndex6M,I1144,TRUE,_xll.ohTrigger(RecalcTrigger,Trigger6M)),NA())</f>
        <v>3.0250022525152076E-2</v>
      </c>
    </row>
    <row r="1145" spans="2:15" x14ac:dyDescent="0.2">
      <c r="B1145" s="39" t="s">
        <v>42</v>
      </c>
      <c r="D1145" s="42">
        <f>_xll.qlCalendarAdvance(Calendar,$D1144,B1145,"f",FALSE)</f>
        <v>47479</v>
      </c>
      <c r="E1145" s="153">
        <f>_xll.qlInterestRateIndexValueDate(IndexON,D1145)</f>
        <v>47480</v>
      </c>
      <c r="F1145" s="168">
        <f>IFERROR(_xll.qlIndexFixing(IndexON,D1145,TRUE,_xll.ohTrigger(RecalcTrigger,TriggerON)),NA())</f>
        <v>2.9243311861137045E-2</v>
      </c>
      <c r="H1145" s="42">
        <f>_xll.qlCalendarAdvance(Calendar,$H1144,B1145,"f",FALSE)</f>
        <v>47479</v>
      </c>
      <c r="I1145" s="153">
        <f>_xll.qlInterestRateIndexValueDate(Index1M,$H1145)</f>
        <v>47485</v>
      </c>
      <c r="J1145" s="158">
        <f>IFERROR(_xll.qlIndexFixing(Index1M,$H1145,TRUE,_xll.ohTrigger(RecalcTrigger,Trigger1M)),NA())</f>
        <v>2.902762748486332E-2</v>
      </c>
      <c r="K1145" s="44">
        <f>IFERROR(_xll.qlIndexFixing(Index3M,H1145,TRUE,_xll.ohTrigger(RecalcTrigger,Trigger3M)),NA())</f>
        <v>2.995948146249372E-2</v>
      </c>
      <c r="L1145" s="44">
        <f>IFERROR(_xll.qlIndexFixing(Index6M,$H1145,TRUE,_xll.ohTrigger(RecalcTrigger,Trigger6M)),NA())</f>
        <v>3.0604592070991712E-2</v>
      </c>
      <c r="M1145" s="158">
        <f>IFERROR(_xll.qlIndexFixing(ONIndex1M,I1145,TRUE,_xll.ohTrigger(RecalcTrigger,Trigger1M)),NA())</f>
        <v>2.8971207834764812E-2</v>
      </c>
      <c r="N1145" s="44">
        <f>IFERROR(_xll.qlIndexFixing(ONIndex3M,I1145,TRUE,_xll.ohTrigger(RecalcTrigger,Trigger3M)),NA())</f>
        <v>2.9788473323169029E-2</v>
      </c>
      <c r="O1145" s="159">
        <f>IFERROR(_xll.qlIndexFixing(ONIndex6M,I1145,TRUE,_xll.ohTrigger(RecalcTrigger,Trigger6M)),NA())</f>
        <v>3.0255591585319763E-2</v>
      </c>
    </row>
    <row r="1146" spans="2:15" x14ac:dyDescent="0.2">
      <c r="B1146" s="39" t="s">
        <v>42</v>
      </c>
      <c r="D1146" s="42">
        <f>_xll.qlCalendarAdvance(Calendar,$D1145,B1146,"f",FALSE)</f>
        <v>47486</v>
      </c>
      <c r="E1146" s="153">
        <f>_xll.qlInterestRateIndexValueDate(IndexON,D1146)</f>
        <v>47487</v>
      </c>
      <c r="F1146" s="168">
        <f>IFERROR(_xll.qlIndexFixing(IndexON,D1146,TRUE,_xll.ohTrigger(RecalcTrigger,TriggerON)),NA())</f>
        <v>2.9252314703880344E-2</v>
      </c>
      <c r="H1146" s="42">
        <f>_xll.qlCalendarAdvance(Calendar,$H1145,B1146,"f",FALSE)</f>
        <v>47486</v>
      </c>
      <c r="I1146" s="153">
        <f>_xll.qlInterestRateIndexValueDate(Index1M,$H1146)</f>
        <v>47490</v>
      </c>
      <c r="J1146" s="158">
        <f>IFERROR(_xll.qlIndexFixing(Index1M,$H1146,TRUE,_xll.ohTrigger(RecalcTrigger,Trigger1M)),NA())</f>
        <v>2.9031881363635988E-2</v>
      </c>
      <c r="K1146" s="44">
        <f>IFERROR(_xll.qlIndexFixing(Index3M,H1146,TRUE,_xll.ohTrigger(RecalcTrigger,Trigger3M)),NA())</f>
        <v>2.9969163264332844E-2</v>
      </c>
      <c r="L1146" s="44">
        <f>IFERROR(_xll.qlIndexFixing(Index6M,$H1146,TRUE,_xll.ohTrigger(RecalcTrigger,Trigger6M)),NA())</f>
        <v>3.0613647813824314E-2</v>
      </c>
      <c r="M1146" s="158">
        <f>IFERROR(_xll.qlIndexFixing(ONIndex1M,I1146,TRUE,_xll.ohTrigger(RecalcTrigger,Trigger1M)),NA())</f>
        <v>2.8975447140364707E-2</v>
      </c>
      <c r="N1146" s="44">
        <f>IFERROR(_xll.qlIndexFixing(ONIndex3M,I1146,TRUE,_xll.ohTrigger(RecalcTrigger,Trigger3M)),NA())</f>
        <v>2.979206834158532E-2</v>
      </c>
      <c r="O1146" s="159">
        <f>IFERROR(_xll.qlIndexFixing(ONIndex6M,I1146,TRUE,_xll.ohTrigger(RecalcTrigger,Trigger6M)),NA())</f>
        <v>3.0258463241166211E-2</v>
      </c>
    </row>
    <row r="1147" spans="2:15" x14ac:dyDescent="0.2">
      <c r="B1147" s="39" t="s">
        <v>42</v>
      </c>
      <c r="D1147" s="42">
        <f>_xll.qlCalendarAdvance(Calendar,$D1146,B1147,"f",FALSE)</f>
        <v>47493</v>
      </c>
      <c r="E1147" s="153">
        <f>_xll.qlInterestRateIndexValueDate(IndexON,D1147)</f>
        <v>47494</v>
      </c>
      <c r="F1147" s="168">
        <f>IFERROR(_xll.qlIndexFixing(IndexON,D1147,TRUE,_xll.ohTrigger(RecalcTrigger,TriggerON)),NA())</f>
        <v>2.9265621059497704E-2</v>
      </c>
      <c r="H1147" s="42">
        <f>_xll.qlCalendarAdvance(Calendar,$H1146,B1147,"f",FALSE)</f>
        <v>47493</v>
      </c>
      <c r="I1147" s="153">
        <f>_xll.qlInterestRateIndexValueDate(Index1M,$H1147)</f>
        <v>47497</v>
      </c>
      <c r="J1147" s="158">
        <f>IFERROR(_xll.qlIndexFixing(Index1M,$H1147,TRUE,_xll.ohTrigger(RecalcTrigger,Trigger1M)),NA())</f>
        <v>2.9043423787135557E-2</v>
      </c>
      <c r="K1147" s="44">
        <f>IFERROR(_xll.qlIndexFixing(Index3M,H1147,TRUE,_xll.ohTrigger(RecalcTrigger,Trigger3M)),NA())</f>
        <v>2.9979909115535115E-2</v>
      </c>
      <c r="L1147" s="44">
        <f>IFERROR(_xll.qlIndexFixing(Index6M,$H1147,TRUE,_xll.ohTrigger(RecalcTrigger,Trigger6M)),NA())</f>
        <v>3.0623536009315739E-2</v>
      </c>
      <c r="M1147" s="158">
        <f>IFERROR(_xll.qlIndexFixing(ONIndex1M,I1147,TRUE,_xll.ohTrigger(RecalcTrigger,Trigger1M)),NA())</f>
        <v>2.8986950338998341E-2</v>
      </c>
      <c r="N1147" s="44">
        <f>IFERROR(_xll.qlIndexFixing(ONIndex3M,I1147,TRUE,_xll.ohTrigger(RecalcTrigger,Trigger3M)),NA())</f>
        <v>2.9802679643982088E-2</v>
      </c>
      <c r="O1147" s="159">
        <f>IFERROR(_xll.qlIndexFixing(ONIndex6M,I1147,TRUE,_xll.ohTrigger(RecalcTrigger,Trigger6M)),NA())</f>
        <v>3.0267953526843527E-2</v>
      </c>
    </row>
    <row r="1148" spans="2:15" x14ac:dyDescent="0.2">
      <c r="B1148" s="39" t="s">
        <v>42</v>
      </c>
      <c r="D1148" s="42">
        <f>_xll.qlCalendarAdvance(Calendar,$D1147,B1148,"f",FALSE)</f>
        <v>47500</v>
      </c>
      <c r="E1148" s="153">
        <f>_xll.qlInterestRateIndexValueDate(IndexON,D1148)</f>
        <v>47501</v>
      </c>
      <c r="F1148" s="168">
        <f>IFERROR(_xll.qlIndexFixing(IndexON,D1148,TRUE,_xll.ohTrigger(RecalcTrigger,TriggerON)),NA())</f>
        <v>2.9278961483676369E-2</v>
      </c>
      <c r="H1148" s="42">
        <f>_xll.qlCalendarAdvance(Calendar,$H1147,B1148,"f",FALSE)</f>
        <v>47500</v>
      </c>
      <c r="I1148" s="153">
        <f>_xll.qlInterestRateIndexValueDate(Index1M,$H1148)</f>
        <v>47504</v>
      </c>
      <c r="J1148" s="158">
        <f>IFERROR(_xll.qlIndexFixing(Index1M,$H1148,TRUE,_xll.ohTrigger(RecalcTrigger,Trigger1M)),NA())</f>
        <v>2.9054972355064608E-2</v>
      </c>
      <c r="K1148" s="44">
        <f>IFERROR(_xll.qlIndexFixing(Index3M,H1148,TRUE,_xll.ohTrigger(RecalcTrigger,Trigger3M)),NA())</f>
        <v>2.9992680071058059E-2</v>
      </c>
      <c r="L1148" s="44">
        <f>IFERROR(_xll.qlIndexFixing(Index6M,$H1148,TRUE,_xll.ohTrigger(RecalcTrigger,Trigger6M)),NA())</f>
        <v>3.0633444171280035E-2</v>
      </c>
      <c r="M1148" s="158">
        <f>IFERROR(_xll.qlIndexFixing(ONIndex1M,I1148,TRUE,_xll.ohTrigger(RecalcTrigger,Trigger1M)),NA())</f>
        <v>2.899845965625758E-2</v>
      </c>
      <c r="N1148" s="44">
        <f>IFERROR(_xll.qlIndexFixing(ONIndex3M,I1148,TRUE,_xll.ohTrigger(RecalcTrigger,Trigger3M)),NA())</f>
        <v>2.9813299839025476E-2</v>
      </c>
      <c r="O1148" s="159">
        <f>IFERROR(_xll.qlIndexFixing(ONIndex6M,I1148,TRUE,_xll.ohTrigger(RecalcTrigger,Trigger6M)),NA())</f>
        <v>3.0277463428429741E-2</v>
      </c>
    </row>
    <row r="1149" spans="2:15" x14ac:dyDescent="0.2">
      <c r="B1149" s="39" t="s">
        <v>42</v>
      </c>
      <c r="D1149" s="42">
        <f>_xll.qlCalendarAdvance(Calendar,$D1148,B1149,"f",FALSE)</f>
        <v>47507</v>
      </c>
      <c r="E1149" s="153">
        <f>_xll.qlInterestRateIndexValueDate(IndexON,D1149)</f>
        <v>47508</v>
      </c>
      <c r="F1149" s="168">
        <f>IFERROR(_xll.qlIndexFixing(IndexON,D1149,TRUE,_xll.ohTrigger(RecalcTrigger,TriggerON)),NA())</f>
        <v>2.9292335976416339E-2</v>
      </c>
      <c r="H1149" s="42">
        <f>_xll.qlCalendarAdvance(Calendar,$H1148,B1149,"f",FALSE)</f>
        <v>47507</v>
      </c>
      <c r="I1149" s="153">
        <f>_xll.qlInterestRateIndexValueDate(Index1M,$H1149)</f>
        <v>47511</v>
      </c>
      <c r="J1149" s="158">
        <f>IFERROR(_xll.qlIndexFixing(Index1M,$H1149,TRUE,_xll.ohTrigger(RecalcTrigger,Trigger1M)),NA())</f>
        <v>2.9066527067443768E-2</v>
      </c>
      <c r="K1149" s="44">
        <f>IFERROR(_xll.qlIndexFixing(Index3M,H1149,TRUE,_xll.ohTrigger(RecalcTrigger,Trigger3M)),NA())</f>
        <v>3.0001427781542876E-2</v>
      </c>
      <c r="L1149" s="44">
        <f>IFERROR(_xll.qlIndexFixing(Index6M,$H1149,TRUE,_xll.ohTrigger(RecalcTrigger,Trigger6M)),NA())</f>
        <v>3.064337230001235E-2</v>
      </c>
      <c r="M1149" s="158">
        <f>IFERROR(_xll.qlIndexFixing(ONIndex1M,I1149,TRUE,_xll.ohTrigger(RecalcTrigger,Trigger1M)),NA())</f>
        <v>2.9009975091902618E-2</v>
      </c>
      <c r="N1149" s="44">
        <f>IFERROR(_xll.qlIndexFixing(ONIndex3M,I1149,TRUE,_xll.ohTrigger(RecalcTrigger,Trigger3M)),NA())</f>
        <v>2.9823928926635546E-2</v>
      </c>
      <c r="O1149" s="159">
        <f>IFERROR(_xll.qlIndexFixing(ONIndex6M,I1149,TRUE,_xll.ohTrigger(RecalcTrigger,Trigger6M)),NA())</f>
        <v>3.0286992946004787E-2</v>
      </c>
    </row>
    <row r="1150" spans="2:15" x14ac:dyDescent="0.2">
      <c r="B1150" s="39" t="s">
        <v>42</v>
      </c>
      <c r="D1150" s="42">
        <f>_xll.qlCalendarAdvance(Calendar,$D1149,B1150,"f",FALSE)</f>
        <v>47514</v>
      </c>
      <c r="E1150" s="153">
        <f>_xll.qlInterestRateIndexValueDate(IndexON,D1150)</f>
        <v>47515</v>
      </c>
      <c r="F1150" s="168">
        <f>IFERROR(_xll.qlIndexFixing(IndexON,D1150,TRUE,_xll.ohTrigger(RecalcTrigger,TriggerON)),NA())</f>
        <v>2.930574453769097E-2</v>
      </c>
      <c r="H1150" s="42">
        <f>_xll.qlCalendarAdvance(Calendar,$H1149,B1150,"f",FALSE)</f>
        <v>47514</v>
      </c>
      <c r="I1150" s="153">
        <f>_xll.qlInterestRateIndexValueDate(Index1M,$H1150)</f>
        <v>47518</v>
      </c>
      <c r="J1150" s="158">
        <f>IFERROR(_xll.qlIndexFixing(Index1M,$H1150,TRUE,_xll.ohTrigger(RecalcTrigger,Trigger1M)),NA())</f>
        <v>2.9072089914813519E-2</v>
      </c>
      <c r="K1150" s="44">
        <f>IFERROR(_xll.qlIndexFixing(Index3M,H1150,TRUE,_xll.ohTrigger(RecalcTrigger,Trigger3M)),NA())</f>
        <v>3.0012200596495061E-2</v>
      </c>
      <c r="L1150" s="44">
        <f>IFERROR(_xll.qlIndexFixing(Index6M,$H1150,TRUE,_xll.ohTrigger(RecalcTrigger,Trigger6M)),NA())</f>
        <v>3.0653320395809588E-2</v>
      </c>
      <c r="M1150" s="158">
        <f>IFERROR(_xll.qlIndexFixing(ONIndex1M,I1150,TRUE,_xll.ohTrigger(RecalcTrigger,Trigger1M)),NA())</f>
        <v>2.9021496646173262E-2</v>
      </c>
      <c r="N1150" s="44">
        <f>IFERROR(_xll.qlIndexFixing(ONIndex3M,I1150,TRUE,_xll.ohTrigger(RecalcTrigger,Trigger3M)),NA())</f>
        <v>2.9834566906572491E-2</v>
      </c>
      <c r="O1150" s="159">
        <f>IFERROR(_xll.qlIndexFixing(ONIndex6M,I1150,TRUE,_xll.ohTrigger(RecalcTrigger,Trigger6M)),NA())</f>
        <v>3.0296542079408795E-2</v>
      </c>
    </row>
    <row r="1151" spans="2:15" x14ac:dyDescent="0.2">
      <c r="B1151" s="39" t="s">
        <v>42</v>
      </c>
      <c r="D1151" s="42">
        <f>_xll.qlCalendarAdvance(Calendar,$D1150,B1151,"f",FALSE)</f>
        <v>47521</v>
      </c>
      <c r="E1151" s="153">
        <f>_xll.qlInterestRateIndexValueDate(IndexON,D1151)</f>
        <v>47522</v>
      </c>
      <c r="F1151" s="168">
        <f>IFERROR(_xll.qlIndexFixing(IndexON,D1151,TRUE,_xll.ohTrigger(RecalcTrigger,TriggerON)),NA())</f>
        <v>2.9319187167580196E-2</v>
      </c>
      <c r="H1151" s="42">
        <f>_xll.qlCalendarAdvance(Calendar,$H1150,B1151,"f",FALSE)</f>
        <v>47521</v>
      </c>
      <c r="I1151" s="153">
        <f>_xll.qlInterestRateIndexValueDate(Index1M,$H1151)</f>
        <v>47525</v>
      </c>
      <c r="J1151" s="158">
        <f>IFERROR(_xll.qlIndexFixing(Index1M,$H1151,TRUE,_xll.ohTrigger(RecalcTrigger,Trigger1M)),NA())</f>
        <v>2.9083652800422514E-2</v>
      </c>
      <c r="K1151" s="44">
        <f>IFERROR(_xll.qlIndexFixing(Index3M,H1151,TRUE,_xll.ohTrigger(RecalcTrigger,Trigger3M)),NA())</f>
        <v>3.0022982399508534E-2</v>
      </c>
      <c r="L1151" s="44">
        <f>IFERROR(_xll.qlIndexFixing(Index6M,$H1151,TRUE,_xll.ohTrigger(RecalcTrigger,Trigger6M)),NA())</f>
        <v>3.0663288458966462E-2</v>
      </c>
      <c r="M1151" s="158">
        <f>IFERROR(_xll.qlIndexFixing(ONIndex1M,I1151,TRUE,_xll.ohTrigger(RecalcTrigger,Trigger1M)),NA())</f>
        <v>2.9033024318989575E-2</v>
      </c>
      <c r="N1151" s="44">
        <f>IFERROR(_xll.qlIndexFixing(ONIndex3M,I1151,TRUE,_xll.ohTrigger(RecalcTrigger,Trigger3M)),NA())</f>
        <v>2.9845213779156055E-2</v>
      </c>
      <c r="O1151" s="159">
        <f>IFERROR(_xll.qlIndexFixing(ONIndex6M,I1151,TRUE,_xll.ohTrigger(RecalcTrigger,Trigger6M)),NA())</f>
        <v>3.0306110828881572E-2</v>
      </c>
    </row>
    <row r="1152" spans="2:15" x14ac:dyDescent="0.2">
      <c r="B1152" s="39" t="s">
        <v>42</v>
      </c>
      <c r="D1152" s="42">
        <f>_xll.qlCalendarAdvance(Calendar,$D1151,B1152,"f",FALSE)</f>
        <v>47528</v>
      </c>
      <c r="E1152" s="153">
        <f>_xll.qlInterestRateIndexValueDate(IndexON,D1152)</f>
        <v>47529</v>
      </c>
      <c r="F1152" s="168">
        <f>IFERROR(_xll.qlIndexFixing(IndexON,D1152,TRUE,_xll.ohTrigger(RecalcTrigger,TriggerON)),NA())</f>
        <v>2.9332663866057374E-2</v>
      </c>
      <c r="H1152" s="42">
        <f>_xll.qlCalendarAdvance(Calendar,$H1151,B1152,"f",FALSE)</f>
        <v>47528</v>
      </c>
      <c r="I1152" s="153">
        <f>_xll.qlInterestRateIndexValueDate(Index1M,$H1152)</f>
        <v>47532</v>
      </c>
      <c r="J1152" s="158">
        <f>IFERROR(_xll.qlIndexFixing(Index1M,$H1152,TRUE,_xll.ohTrigger(RecalcTrigger,Trigger1M)),NA())</f>
        <v>2.9095221827929927E-2</v>
      </c>
      <c r="K1152" s="44">
        <f>IFERROR(_xll.qlIndexFixing(Index3M,H1152,TRUE,_xll.ohTrigger(RecalcTrigger,Trigger3M)),NA())</f>
        <v>3.0033773190657073E-2</v>
      </c>
      <c r="L1152" s="44">
        <f>IFERROR(_xll.qlIndexFixing(Index6M,$H1152,TRUE,_xll.ohTrigger(RecalcTrigger,Trigger6M)),NA())</f>
        <v>3.0673276489779876E-2</v>
      </c>
      <c r="M1152" s="158">
        <f>IFERROR(_xll.qlIndexFixing(ONIndex1M,I1152,TRUE,_xll.ohTrigger(RecalcTrigger,Trigger1M)),NA())</f>
        <v>2.9044558110271623E-2</v>
      </c>
      <c r="N1152" s="44">
        <f>IFERROR(_xll.qlIndexFixing(ONIndex3M,I1152,TRUE,_xll.ohTrigger(RecalcTrigger,Trigger3M)),NA())</f>
        <v>2.9855869544226366E-2</v>
      </c>
      <c r="O1152" s="159">
        <f>IFERROR(_xll.qlIndexFixing(ONIndex6M,I1152,TRUE,_xll.ohTrigger(RecalcTrigger,Trigger6M)),NA())</f>
        <v>3.031569919418331E-2</v>
      </c>
    </row>
    <row r="1153" spans="2:15" x14ac:dyDescent="0.2">
      <c r="B1153" s="39" t="s">
        <v>42</v>
      </c>
      <c r="D1153" s="42">
        <f>_xll.qlCalendarAdvance(Calendar,$D1152,B1153,"f",FALSE)</f>
        <v>47535</v>
      </c>
      <c r="E1153" s="153">
        <f>_xll.qlInterestRateIndexValueDate(IndexON,D1153)</f>
        <v>47536</v>
      </c>
      <c r="F1153" s="168">
        <f>IFERROR(_xll.qlIndexFixing(IndexON,D1153,TRUE,_xll.ohTrigger(RecalcTrigger,TriggerON)),NA())</f>
        <v>2.9346174633095856E-2</v>
      </c>
      <c r="H1153" s="42">
        <f>_xll.qlCalendarAdvance(Calendar,$H1152,B1153,"f",FALSE)</f>
        <v>47535</v>
      </c>
      <c r="I1153" s="153">
        <f>_xll.qlInterestRateIndexValueDate(Index1M,$H1153)</f>
        <v>47539</v>
      </c>
      <c r="J1153" s="158">
        <f>IFERROR(_xll.qlIndexFixing(Index1M,$H1153,TRUE,_xll.ohTrigger(RecalcTrigger,Trigger1M)),NA())</f>
        <v>2.9106796997352889E-2</v>
      </c>
      <c r="K1153" s="44">
        <f>IFERROR(_xll.qlIndexFixing(Index3M,H1153,TRUE,_xll.ohTrigger(RecalcTrigger,Trigger3M)),NA())</f>
        <v>3.004457297001184E-2</v>
      </c>
      <c r="L1153" s="44">
        <f>IFERROR(_xll.qlIndexFixing(Index6M,$H1153,TRUE,_xll.ohTrigger(RecalcTrigger,Trigger6M)),NA())</f>
        <v>3.068328448854761E-2</v>
      </c>
      <c r="M1153" s="158">
        <f>IFERROR(_xll.qlIndexFixing(ONIndex1M,I1153,TRUE,_xll.ohTrigger(RecalcTrigger,Trigger1M)),NA())</f>
        <v>2.9056098020179277E-2</v>
      </c>
      <c r="N1153" s="44">
        <f>IFERROR(_xll.qlIndexFixing(ONIndex3M,I1153,TRUE,_xll.ohTrigger(RecalcTrigger,Trigger3M)),NA())</f>
        <v>2.9866534201783423E-2</v>
      </c>
      <c r="O1153" s="159">
        <f>IFERROR(_xll.qlIndexFixing(ONIndex6M,I1153,TRUE,_xll.ohTrigger(RecalcTrigger,Trigger6M)),NA())</f>
        <v>3.0325307175473881E-2</v>
      </c>
    </row>
    <row r="1154" spans="2:15" x14ac:dyDescent="0.2">
      <c r="B1154" s="39" t="s">
        <v>42</v>
      </c>
      <c r="D1154" s="42">
        <f>_xll.qlCalendarAdvance(Calendar,$D1153,B1154,"f",FALSE)</f>
        <v>47542</v>
      </c>
      <c r="E1154" s="153">
        <f>_xll.qlInterestRateIndexValueDate(IndexON,D1154)</f>
        <v>47543</v>
      </c>
      <c r="F1154" s="168">
        <f>IFERROR(_xll.qlIndexFixing(IndexON,D1154,TRUE,_xll.ohTrigger(RecalcTrigger,TriggerON)),NA())</f>
        <v>2.935971946877558E-2</v>
      </c>
      <c r="H1154" s="42">
        <f>_xll.qlCalendarAdvance(Calendar,$H1153,B1154,"f",FALSE)</f>
        <v>47542</v>
      </c>
      <c r="I1154" s="153">
        <f>_xll.qlInterestRateIndexValueDate(Index1M,$H1154)</f>
        <v>47546</v>
      </c>
      <c r="J1154" s="158">
        <f>IFERROR(_xll.qlIndexFixing(Index1M,$H1154,TRUE,_xll.ohTrigger(RecalcTrigger,Trigger1M)),NA())</f>
        <v>2.9124392796689453E-2</v>
      </c>
      <c r="K1154" s="44">
        <f>IFERROR(_xll.qlIndexFixing(Index3M,H1154,TRUE,_xll.ohTrigger(RecalcTrigger,Trigger3M)),NA())</f>
        <v>3.0057407083798122E-2</v>
      </c>
      <c r="L1154" s="44">
        <f>IFERROR(_xll.qlIndexFixing(Index6M,$H1154,TRUE,_xll.ohTrigger(RecalcTrigger,Trigger6M)),NA())</f>
        <v>3.0697362898181327E-2</v>
      </c>
      <c r="M1154" s="158">
        <f>IFERROR(_xll.qlIndexFixing(ONIndex1M,I1154,TRUE,_xll.ohTrigger(RecalcTrigger,Trigger1M)),NA())</f>
        <v>2.9067644048552665E-2</v>
      </c>
      <c r="N1154" s="44">
        <f>IFERROR(_xll.qlIndexFixing(ONIndex3M,I1154,TRUE,_xll.ohTrigger(RecalcTrigger,Trigger3M)),NA())</f>
        <v>2.9877207751907164E-2</v>
      </c>
      <c r="O1154" s="159">
        <f>IFERROR(_xll.qlIndexFixing(ONIndex6M,I1154,TRUE,_xll.ohTrigger(RecalcTrigger,Trigger6M)),NA())</f>
        <v>3.0334934772753286E-2</v>
      </c>
    </row>
    <row r="1155" spans="2:15" x14ac:dyDescent="0.2">
      <c r="B1155" s="39" t="s">
        <v>42</v>
      </c>
      <c r="D1155" s="42">
        <f>_xll.qlCalendarAdvance(Calendar,$D1154,B1155,"f",FALSE)</f>
        <v>47549</v>
      </c>
      <c r="E1155" s="153">
        <f>_xll.qlInterestRateIndexValueDate(IndexON,D1155)</f>
        <v>47550</v>
      </c>
      <c r="F1155" s="168">
        <f>IFERROR(_xll.qlIndexFixing(IndexON,D1155,TRUE,_xll.ohTrigger(RecalcTrigger,TriggerON)),NA())</f>
        <v>2.93732983730699E-2</v>
      </c>
      <c r="H1155" s="42">
        <f>_xll.qlCalendarAdvance(Calendar,$H1154,B1155,"f",FALSE)</f>
        <v>47549</v>
      </c>
      <c r="I1155" s="153">
        <f>_xll.qlInterestRateIndexValueDate(Index1M,$H1155)</f>
        <v>47553</v>
      </c>
      <c r="J1155" s="158">
        <f>IFERROR(_xll.qlIndexFixing(Index1M,$H1155,TRUE,_xll.ohTrigger(RecalcTrigger,Trigger1M)),NA())</f>
        <v>2.9135984376138013E-2</v>
      </c>
      <c r="K1155" s="44">
        <f>IFERROR(_xll.qlIndexFixing(Index3M,H1155,TRUE,_xll.ohTrigger(RecalcTrigger,Trigger3M)),NA())</f>
        <v>3.0068226381824305E-2</v>
      </c>
      <c r="L1155" s="44">
        <f>IFERROR(_xll.qlIndexFixing(Index6M,$H1155,TRUE,_xll.ohTrigger(RecalcTrigger,Trigger6M)),NA())</f>
        <v>3.0707415387672146E-2</v>
      </c>
      <c r="M1155" s="158">
        <f>IFERROR(_xll.qlIndexFixing(ONIndex1M,I1155,TRUE,_xll.ohTrigger(RecalcTrigger,Trigger1M)),NA())</f>
        <v>2.9079196195631596E-2</v>
      </c>
      <c r="N1155" s="44">
        <f>IFERROR(_xll.qlIndexFixing(ONIndex3M,I1155,TRUE,_xll.ohTrigger(RecalcTrigger,Trigger3M)),NA())</f>
        <v>2.9887890194597588E-2</v>
      </c>
      <c r="O1155" s="159">
        <f>IFERROR(_xll.qlIndexFixing(ONIndex6M,I1155,TRUE,_xll.ohTrigger(RecalcTrigger,Trigger6M)),NA())</f>
        <v>3.0344581985941588E-2</v>
      </c>
    </row>
    <row r="1156" spans="2:15" x14ac:dyDescent="0.2">
      <c r="B1156" s="39" t="s">
        <v>42</v>
      </c>
      <c r="D1156" s="42">
        <f>_xll.qlCalendarAdvance(Calendar,$D1155,B1156,"f",FALSE)</f>
        <v>47556</v>
      </c>
      <c r="E1156" s="153">
        <f>_xll.qlInterestRateIndexValueDate(IndexON,D1156)</f>
        <v>47557</v>
      </c>
      <c r="F1156" s="168">
        <f>IFERROR(_xll.qlIndexFixing(IndexON,D1156,TRUE,_xll.ohTrigger(RecalcTrigger,TriggerON)),NA())</f>
        <v>2.9386911346005462E-2</v>
      </c>
      <c r="H1156" s="42">
        <f>_xll.qlCalendarAdvance(Calendar,$H1155,B1156,"f",FALSE)</f>
        <v>47556</v>
      </c>
      <c r="I1156" s="153">
        <f>_xll.qlInterestRateIndexValueDate(Index1M,$H1156)</f>
        <v>47560</v>
      </c>
      <c r="J1156" s="158">
        <f>IFERROR(_xll.qlIndexFixing(Index1M,$H1156,TRUE,_xll.ohTrigger(RecalcTrigger,Trigger1M)),NA())</f>
        <v>2.9147582100163029E-2</v>
      </c>
      <c r="K1156" s="44">
        <f>IFERROR(_xll.qlIndexFixing(Index3M,H1156,TRUE,_xll.ohTrigger(RecalcTrigger,Trigger3M)),NA())</f>
        <v>3.0079054669353546E-2</v>
      </c>
      <c r="L1156" s="44">
        <f>IFERROR(_xll.qlIndexFixing(Index6M,$H1156,TRUE,_xll.ohTrigger(RecalcTrigger,Trigger6M)),NA())</f>
        <v>3.0717487849989403E-2</v>
      </c>
      <c r="M1156" s="158">
        <f>IFERROR(_xll.qlIndexFixing(ONIndex1M,I1156,TRUE,_xll.ohTrigger(RecalcTrigger,Trigger1M)),NA())</f>
        <v>2.9090754461096324E-2</v>
      </c>
      <c r="N1156" s="44">
        <f>IFERROR(_xll.qlIndexFixing(ONIndex3M,I1156,TRUE,_xll.ohTrigger(RecalcTrigger,Trigger3M)),NA())</f>
        <v>2.9898581529774759E-2</v>
      </c>
      <c r="O1156" s="159">
        <f>IFERROR(_xll.qlIndexFixing(ONIndex6M,I1156,TRUE,_xll.ohTrigger(RecalcTrigger,Trigger6M)),NA())</f>
        <v>3.0354248815038787E-2</v>
      </c>
    </row>
    <row r="1157" spans="2:15" x14ac:dyDescent="0.2">
      <c r="B1157" s="39" t="s">
        <v>42</v>
      </c>
      <c r="D1157" s="42">
        <f>_xll.qlCalendarAdvance(Calendar,$D1156,B1157,"f",FALSE)</f>
        <v>47563</v>
      </c>
      <c r="E1157" s="153">
        <f>_xll.qlInterestRateIndexValueDate(IndexON,D1157)</f>
        <v>47564</v>
      </c>
      <c r="F1157" s="168">
        <f>IFERROR(_xll.qlIndexFixing(IndexON,D1157,TRUE,_xll.ohTrigger(RecalcTrigger,TriggerON)),NA())</f>
        <v>2.9400558387582265E-2</v>
      </c>
      <c r="H1157" s="42">
        <f>_xll.qlCalendarAdvance(Calendar,$H1156,B1157,"f",FALSE)</f>
        <v>47563</v>
      </c>
      <c r="I1157" s="153">
        <f>_xll.qlInterestRateIndexValueDate(Index1M,$H1157)</f>
        <v>47567</v>
      </c>
      <c r="J1157" s="158">
        <f>IFERROR(_xll.qlIndexFixing(Index1M,$H1157,TRUE,_xll.ohTrigger(RecalcTrigger,Trigger1M)),NA())</f>
        <v>2.9159185968782558E-2</v>
      </c>
      <c r="K1157" s="44">
        <f>IFERROR(_xll.qlIndexFixing(Index3M,H1157,TRUE,_xll.ohTrigger(RecalcTrigger,Trigger3M)),NA())</f>
        <v>3.0089891946458822E-2</v>
      </c>
      <c r="L1157" s="44">
        <f>IFERROR(_xll.qlIndexFixing(Index6M,$H1157,TRUE,_xll.ohTrigger(RecalcTrigger,Trigger6M)),NA())</f>
        <v>3.0727580285437633E-2</v>
      </c>
      <c r="M1157" s="158">
        <f>IFERROR(_xll.qlIndexFixing(ONIndex1M,I1157,TRUE,_xll.ohTrigger(RecalcTrigger,Trigger1M)),NA())</f>
        <v>2.9102318845186659E-2</v>
      </c>
      <c r="N1157" s="44">
        <f>IFERROR(_xll.qlIndexFixing(ONIndex3M,I1157,TRUE,_xll.ohTrigger(RecalcTrigger,Trigger3M)),NA())</f>
        <v>2.9909281757518613E-2</v>
      </c>
      <c r="O1157" s="159">
        <f>IFERROR(_xll.qlIndexFixing(ONIndex6M,I1157,TRUE,_xll.ohTrigger(RecalcTrigger,Trigger6M)),NA())</f>
        <v>3.0363935260124819E-2</v>
      </c>
    </row>
    <row r="1158" spans="2:15" x14ac:dyDescent="0.2">
      <c r="B1158" s="39" t="s">
        <v>42</v>
      </c>
      <c r="D1158" s="42">
        <f>_xll.qlCalendarAdvance(Calendar,$D1157,B1158,"f",FALSE)</f>
        <v>47570</v>
      </c>
      <c r="E1158" s="153">
        <f>_xll.qlInterestRateIndexValueDate(IndexON,D1158)</f>
        <v>47571</v>
      </c>
      <c r="F1158" s="168">
        <f>IFERROR(_xll.qlIndexFixing(IndexON,D1158,TRUE,_xll.ohTrigger(RecalcTrigger,TriggerON)),NA())</f>
        <v>2.941423949780031E-2</v>
      </c>
      <c r="H1158" s="42">
        <f>_xll.qlCalendarAdvance(Calendar,$H1157,B1158,"f",FALSE)</f>
        <v>47570</v>
      </c>
      <c r="I1158" s="153">
        <f>_xll.qlInterestRateIndexValueDate(Index1M,$H1158)</f>
        <v>47574</v>
      </c>
      <c r="J1158" s="158">
        <f>IFERROR(_xll.qlIndexFixing(Index1M,$H1158,TRUE,_xll.ohTrigger(RecalcTrigger,Trigger1M)),NA())</f>
        <v>2.917079598201465E-2</v>
      </c>
      <c r="K1158" s="44">
        <f>IFERROR(_xll.qlIndexFixing(Index3M,H1158,TRUE,_xll.ohTrigger(RecalcTrigger,Trigger3M)),NA())</f>
        <v>3.0098706692454534E-2</v>
      </c>
      <c r="L1158" s="44">
        <f>IFERROR(_xll.qlIndexFixing(Index6M,$H1158,TRUE,_xll.ohTrigger(RecalcTrigger,Trigger6M)),NA())</f>
        <v>3.0735658186673967E-2</v>
      </c>
      <c r="M1158" s="158">
        <f>IFERROR(_xll.qlIndexFixing(ONIndex1M,I1158,TRUE,_xll.ohTrigger(RecalcTrigger,Trigger1M)),NA())</f>
        <v>2.9113889347742727E-2</v>
      </c>
      <c r="N1158" s="44">
        <f>IFERROR(_xll.qlIndexFixing(ONIndex3M,I1158,TRUE,_xll.ohTrigger(RecalcTrigger,Trigger3M)),NA())</f>
        <v>2.9919990877669278E-2</v>
      </c>
      <c r="O1158" s="159">
        <f>IFERROR(_xll.qlIndexFixing(ONIndex6M,I1158,TRUE,_xll.ohTrigger(RecalcTrigger,Trigger6M)),NA())</f>
        <v>3.0373641321199685E-2</v>
      </c>
    </row>
    <row r="1159" spans="2:15" x14ac:dyDescent="0.2">
      <c r="B1159" s="39" t="s">
        <v>42</v>
      </c>
      <c r="D1159" s="42">
        <f>_xll.qlCalendarAdvance(Calendar,$D1158,B1159,"f",FALSE)</f>
        <v>47577</v>
      </c>
      <c r="E1159" s="153">
        <f>_xll.qlInterestRateIndexValueDate(IndexON,D1159)</f>
        <v>47578</v>
      </c>
      <c r="F1159" s="168">
        <f>IFERROR(_xll.qlIndexFixing(IndexON,D1159,TRUE,_xll.ohTrigger(RecalcTrigger,TriggerON)),NA())</f>
        <v>2.9427954676712886E-2</v>
      </c>
      <c r="H1159" s="42">
        <f>_xll.qlCalendarAdvance(Calendar,$H1158,B1159,"f",FALSE)</f>
        <v>47577</v>
      </c>
      <c r="I1159" s="153">
        <f>_xll.qlInterestRateIndexValueDate(Index1M,$H1159)</f>
        <v>47581</v>
      </c>
      <c r="J1159" s="158">
        <f>IFERROR(_xll.qlIndexFixing(Index1M,$H1159,TRUE,_xll.ohTrigger(RecalcTrigger,Trigger1M)),NA())</f>
        <v>2.9180400184964483E-2</v>
      </c>
      <c r="K1159" s="44">
        <f>IFERROR(_xll.qlIndexFixing(Index3M,H1159,TRUE,_xll.ohTrigger(RecalcTrigger,Trigger3M)),NA())</f>
        <v>3.0109560402587384E-2</v>
      </c>
      <c r="L1159" s="44">
        <f>IFERROR(_xll.qlIndexFixing(Index6M,$H1159,TRUE,_xll.ohTrigger(RecalcTrigger,Trigger6M)),NA())</f>
        <v>3.0745788284191514E-2</v>
      </c>
      <c r="M1159" s="158">
        <f>IFERROR(_xll.qlIndexFixing(ONIndex1M,I1159,TRUE,_xll.ohTrigger(RecalcTrigger,Trigger1M)),NA())</f>
        <v>2.9125465968924402E-2</v>
      </c>
      <c r="N1159" s="44">
        <f>IFERROR(_xll.qlIndexFixing(ONIndex3M,I1159,TRUE,_xll.ohTrigger(RecalcTrigger,Trigger3M)),NA())</f>
        <v>2.9930708890386626E-2</v>
      </c>
      <c r="O1159" s="159">
        <f>IFERROR(_xll.qlIndexFixing(ONIndex6M,I1159,TRUE,_xll.ohTrigger(RecalcTrigger,Trigger6M)),NA())</f>
        <v>3.0383366998183448E-2</v>
      </c>
    </row>
    <row r="1160" spans="2:15" x14ac:dyDescent="0.2">
      <c r="B1160" s="39" t="s">
        <v>42</v>
      </c>
      <c r="D1160" s="42">
        <f>_xll.qlCalendarAdvance(Calendar,$D1159,B1160,"f",FALSE)</f>
        <v>47584</v>
      </c>
      <c r="E1160" s="153">
        <f>_xll.qlInterestRateIndexValueDate(IndexON,D1160)</f>
        <v>47585</v>
      </c>
      <c r="F1160" s="168">
        <f>IFERROR(_xll.qlIndexFixing(IndexON,D1160,TRUE,_xll.ohTrigger(RecalcTrigger,TriggerON)),NA())</f>
        <v>2.9441703924319995E-2</v>
      </c>
      <c r="H1160" s="42">
        <f>_xll.qlCalendarAdvance(Calendar,$H1159,B1160,"f",FALSE)</f>
        <v>47584</v>
      </c>
      <c r="I1160" s="153">
        <f>_xll.qlInterestRateIndexValueDate(Index1M,$H1160)</f>
        <v>47588</v>
      </c>
      <c r="J1160" s="158">
        <f>IFERROR(_xll.qlIndexFixing(Index1M,$H1160,TRUE,_xll.ohTrigger(RecalcTrigger,Trigger1M)),NA())</f>
        <v>2.9192021107538046E-2</v>
      </c>
      <c r="K1160" s="44">
        <f>IFERROR(_xll.qlIndexFixing(Index3M,H1160,TRUE,_xll.ohTrigger(RecalcTrigger,Trigger3M)),NA())</f>
        <v>3.0120423101438573E-2</v>
      </c>
      <c r="L1160" s="44">
        <f>IFERROR(_xll.qlIndexFixing(Index6M,$H1160,TRUE,_xll.ohTrigger(RecalcTrigger,Trigger6M)),NA())</f>
        <v>3.075593835375668E-2</v>
      </c>
      <c r="M1160" s="158">
        <f>IFERROR(_xll.qlIndexFixing(ONIndex1M,I1160,TRUE,_xll.ohTrigger(RecalcTrigger,Trigger1M)),NA())</f>
        <v>2.9137048708571811E-2</v>
      </c>
      <c r="N1160" s="44">
        <f>IFERROR(_xll.qlIndexFixing(ONIndex3M,I1160,TRUE,_xll.ohTrigger(RecalcTrigger,Trigger3M)),NA())</f>
        <v>2.9941435795670657E-2</v>
      </c>
      <c r="O1160" s="159">
        <f>IFERROR(_xll.qlIndexFixing(ONIndex6M,I1160,TRUE,_xll.ohTrigger(RecalcTrigger,Trigger6M)),NA())</f>
        <v>3.0393112291156044E-2</v>
      </c>
    </row>
    <row r="1161" spans="2:15" x14ac:dyDescent="0.2">
      <c r="B1161" s="39" t="s">
        <v>42</v>
      </c>
      <c r="D1161" s="42">
        <f>_xll.qlCalendarAdvance(Calendar,$D1160,B1161,"f",FALSE)</f>
        <v>47591</v>
      </c>
      <c r="E1161" s="153">
        <f>_xll.qlInterestRateIndexValueDate(IndexON,D1161)</f>
        <v>47596</v>
      </c>
      <c r="F1161" s="168">
        <f>IFERROR(_xll.qlIndexFixing(IndexON,D1161,TRUE,_xll.ohTrigger(RecalcTrigger,TriggerON)),NA())</f>
        <v>2.9458993862467864E-2</v>
      </c>
      <c r="H1161" s="42">
        <f>_xll.qlCalendarAdvance(Calendar,$H1160,B1161,"f",FALSE)</f>
        <v>47591</v>
      </c>
      <c r="I1161" s="153">
        <f>_xll.qlInterestRateIndexValueDate(Index1M,$H1161)</f>
        <v>47597</v>
      </c>
      <c r="J1161" s="158">
        <f>IFERROR(_xll.qlIndexFixing(Index1M,$H1161,TRUE,_xll.ohTrigger(RecalcTrigger,Trigger1M)),NA())</f>
        <v>2.9206971321324993E-2</v>
      </c>
      <c r="K1161" s="44">
        <f>IFERROR(_xll.qlIndexFixing(Index3M,H1161,TRUE,_xll.ohTrigger(RecalcTrigger,Trigger3M)),NA())</f>
        <v>3.0134402636566311E-2</v>
      </c>
      <c r="L1161" s="44">
        <f>IFERROR(_xll.qlIndexFixing(Index6M,$H1161,TRUE,_xll.ohTrigger(RecalcTrigger,Trigger6M)),NA())</f>
        <v>3.0769017790369359E-2</v>
      </c>
      <c r="M1161" s="158">
        <f>IFERROR(_xll.qlIndexFixing(ONIndex1M,I1161,TRUE,_xll.ohTrigger(RecalcTrigger,Trigger1M)),NA())</f>
        <v>2.9155967123060123E-2</v>
      </c>
      <c r="N1161" s="44">
        <f>IFERROR(_xll.qlIndexFixing(ONIndex3M,I1161,TRUE,_xll.ohTrigger(RecalcTrigger,Trigger3M)),NA())</f>
        <v>2.9959268302608422E-2</v>
      </c>
      <c r="O1161" s="159">
        <f>IFERROR(_xll.qlIndexFixing(ONIndex6M,I1161,TRUE,_xll.ohTrigger(RecalcTrigger,Trigger6M)),NA())</f>
        <v>3.0409636676589358E-2</v>
      </c>
    </row>
    <row r="1162" spans="2:15" x14ac:dyDescent="0.2">
      <c r="B1162" s="39" t="s">
        <v>42</v>
      </c>
      <c r="D1162" s="42">
        <f>_xll.qlCalendarAdvance(Calendar,$D1161,B1162,"f",FALSE)</f>
        <v>47598</v>
      </c>
      <c r="E1162" s="153">
        <f>_xll.qlInterestRateIndexValueDate(IndexON,D1162)</f>
        <v>47599</v>
      </c>
      <c r="F1162" s="168">
        <f>IFERROR(_xll.qlIndexFixing(IndexON,D1162,TRUE,_xll.ohTrigger(RecalcTrigger,TriggerON)),NA())</f>
        <v>2.9469304625564519E-2</v>
      </c>
      <c r="H1162" s="42">
        <f>_xll.qlCalendarAdvance(Calendar,$H1161,B1162,"f",FALSE)</f>
        <v>47598</v>
      </c>
      <c r="I1162" s="153">
        <f>_xll.qlInterestRateIndexValueDate(Index1M,$H1162)</f>
        <v>47602</v>
      </c>
      <c r="J1162" s="158">
        <f>IFERROR(_xll.qlIndexFixing(Index1M,$H1162,TRUE,_xll.ohTrigger(RecalcTrigger,Trigger1M)),NA())</f>
        <v>2.9215281384088243E-2</v>
      </c>
      <c r="K1162" s="44">
        <f>IFERROR(_xll.qlIndexFixing(Index3M,H1162,TRUE,_xll.ohTrigger(RecalcTrigger,Trigger3M)),NA())</f>
        <v>3.0142175465593765E-2</v>
      </c>
      <c r="L1162" s="44">
        <f>IFERROR(_xll.qlIndexFixing(Index6M,$H1162,TRUE,_xll.ohTrigger(RecalcTrigger,Trigger6M)),NA())</f>
        <v>3.0776298410246396E-2</v>
      </c>
      <c r="M1162" s="158">
        <f>IFERROR(_xll.qlIndexFixing(ONIndex1M,I1162,TRUE,_xll.ohTrigger(RecalcTrigger,Trigger1M)),NA())</f>
        <v>2.916188946842091E-2</v>
      </c>
      <c r="N1162" s="44">
        <f>IFERROR(_xll.qlIndexFixing(ONIndex3M,I1162,TRUE,_xll.ohTrigger(RecalcTrigger,Trigger3M)),NA())</f>
        <v>2.996445196544073E-2</v>
      </c>
      <c r="O1162" s="159">
        <f>IFERROR(_xll.qlIndexFixing(ONIndex6M,I1162,TRUE,_xll.ohTrigger(RecalcTrigger,Trigger6M)),NA())</f>
        <v>3.0414061115431323E-2</v>
      </c>
    </row>
    <row r="1163" spans="2:15" x14ac:dyDescent="0.2">
      <c r="B1163" s="39" t="s">
        <v>42</v>
      </c>
      <c r="D1163" s="42">
        <f>_xll.qlCalendarAdvance(Calendar,$D1162,B1163,"f",FALSE)</f>
        <v>47605</v>
      </c>
      <c r="E1163" s="153">
        <f>_xll.qlInterestRateIndexValueDate(IndexON,D1163)</f>
        <v>47606</v>
      </c>
      <c r="F1163" s="168">
        <f>IFERROR(_xll.qlIndexFixing(IndexON,D1163,TRUE,_xll.ohTrigger(RecalcTrigger,TriggerON)),NA())</f>
        <v>2.9483156079255224E-2</v>
      </c>
      <c r="H1163" s="42">
        <f>_xll.qlCalendarAdvance(Calendar,$H1162,B1163,"f",FALSE)</f>
        <v>47605</v>
      </c>
      <c r="I1163" s="153">
        <f>_xll.qlInterestRateIndexValueDate(Index1M,$H1163)</f>
        <v>47609</v>
      </c>
      <c r="J1163" s="158">
        <f>IFERROR(_xll.qlIndexFixing(Index1M,$H1163,TRUE,_xll.ohTrigger(RecalcTrigger,Trigger1M)),NA())</f>
        <v>2.9228938218010734E-2</v>
      </c>
      <c r="K1163" s="44">
        <f>IFERROR(_xll.qlIndexFixing(Index3M,H1163,TRUE,_xll.ohTrigger(RecalcTrigger,Trigger3M)),NA())</f>
        <v>3.0155104394336191E-2</v>
      </c>
      <c r="L1163" s="44">
        <f>IFERROR(_xll.qlIndexFixing(Index6M,$H1163,TRUE,_xll.ohTrigger(RecalcTrigger,Trigger6M)),NA())</f>
        <v>3.0788554350915175E-2</v>
      </c>
      <c r="M1163" s="158">
        <f>IFERROR(_xll.qlIndexFixing(ONIndex1M,I1163,TRUE,_xll.ohTrigger(RecalcTrigger,Trigger1M)),NA())</f>
        <v>2.917183363894793E-2</v>
      </c>
      <c r="N1163" s="44">
        <f>IFERROR(_xll.qlIndexFixing(ONIndex3M,I1163,TRUE,_xll.ohTrigger(RecalcTrigger,Trigger3M)),NA())</f>
        <v>2.9973669866683039E-2</v>
      </c>
      <c r="O1163" s="159">
        <f>IFERROR(_xll.qlIndexFixing(ONIndex6M,I1163,TRUE,_xll.ohTrigger(RecalcTrigger,Trigger6M)),NA())</f>
        <v>3.0422465865687087E-2</v>
      </c>
    </row>
    <row r="1164" spans="2:15" x14ac:dyDescent="0.2">
      <c r="B1164" s="39" t="s">
        <v>42</v>
      </c>
      <c r="D1164" s="42">
        <f>_xll.qlCalendarAdvance(Calendar,$D1163,B1164,"f",FALSE)</f>
        <v>47612</v>
      </c>
      <c r="E1164" s="153">
        <f>_xll.qlInterestRateIndexValueDate(IndexON,D1164)</f>
        <v>47613</v>
      </c>
      <c r="F1164" s="168">
        <f>IFERROR(_xll.qlIndexFixing(IndexON,D1164,TRUE,_xll.ohTrigger(RecalcTrigger,TriggerON)),NA())</f>
        <v>2.9497041601693752E-2</v>
      </c>
      <c r="H1164" s="42">
        <f>_xll.qlCalendarAdvance(Calendar,$H1163,B1164,"f",FALSE)</f>
        <v>47612</v>
      </c>
      <c r="I1164" s="153">
        <f>_xll.qlInterestRateIndexValueDate(Index1M,$H1164)</f>
        <v>47616</v>
      </c>
      <c r="J1164" s="158">
        <f>IFERROR(_xll.qlIndexFixing(Index1M,$H1164,TRUE,_xll.ohTrigger(RecalcTrigger,Trigger1M)),NA())</f>
        <v>2.9240585099307555E-2</v>
      </c>
      <c r="K1164" s="44">
        <f>IFERROR(_xll.qlIndexFixing(Index3M,H1164,TRUE,_xll.ohTrigger(RecalcTrigger,Trigger3M)),NA())</f>
        <v>3.0166004600550352E-2</v>
      </c>
      <c r="L1164" s="44">
        <f>IFERROR(_xll.qlIndexFixing(Index6M,$H1164,TRUE,_xll.ohTrigger(RecalcTrigger,Trigger6M)),NA())</f>
        <v>3.0798786606815141E-2</v>
      </c>
      <c r="M1164" s="158">
        <f>IFERROR(_xll.qlIndexFixing(ONIndex1M,I1164,TRUE,_xll.ohTrigger(RecalcTrigger,Trigger1M)),NA())</f>
        <v>2.9183440852857956E-2</v>
      </c>
      <c r="N1164" s="44">
        <f>IFERROR(_xll.qlIndexFixing(ONIndex3M,I1164,TRUE,_xll.ohTrigger(RecalcTrigger,Trigger3M)),NA())</f>
        <v>2.998443234207393E-2</v>
      </c>
      <c r="O1164" s="159">
        <f>IFERROR(_xll.qlIndexFixing(ONIndex6M,I1164,TRUE,_xll.ohTrigger(RecalcTrigger,Trigger6M)),NA())</f>
        <v>3.0432289622455144E-2</v>
      </c>
    </row>
    <row r="1165" spans="2:15" x14ac:dyDescent="0.2">
      <c r="B1165" s="39" t="s">
        <v>42</v>
      </c>
      <c r="D1165" s="42">
        <f>_xll.qlCalendarAdvance(Calendar,$D1164,B1165,"f",FALSE)</f>
        <v>47619</v>
      </c>
      <c r="E1165" s="153">
        <f>_xll.qlInterestRateIndexValueDate(IndexON,D1165)</f>
        <v>47620</v>
      </c>
      <c r="F1165" s="168">
        <f>IFERROR(_xll.qlIndexFixing(IndexON,D1165,TRUE,_xll.ohTrigger(RecalcTrigger,TriggerON)),NA())</f>
        <v>2.9510961192853458E-2</v>
      </c>
      <c r="H1165" s="42">
        <f>_xll.qlCalendarAdvance(Calendar,$H1164,B1165,"f",FALSE)</f>
        <v>47619</v>
      </c>
      <c r="I1165" s="153">
        <f>_xll.qlInterestRateIndexValueDate(Index1M,$H1165)</f>
        <v>47623</v>
      </c>
      <c r="J1165" s="158">
        <f>IFERROR(_xll.qlIndexFixing(Index1M,$H1165,TRUE,_xll.ohTrigger(RecalcTrigger,Trigger1M)),NA())</f>
        <v>2.9252238125343284E-2</v>
      </c>
      <c r="K1165" s="44">
        <f>IFERROR(_xll.qlIndexFixing(Index3M,H1165,TRUE,_xll.ohTrigger(RecalcTrigger,Trigger3M)),NA())</f>
        <v>3.017691379693312E-2</v>
      </c>
      <c r="L1165" s="44">
        <f>IFERROR(_xll.qlIndexFixing(Index6M,$H1165,TRUE,_xll.ohTrigger(RecalcTrigger,Trigger6M)),NA())</f>
        <v>3.0809038838292391E-2</v>
      </c>
      <c r="M1165" s="158">
        <f>IFERROR(_xll.qlIndexFixing(ONIndex1M,I1165,TRUE,_xll.ohTrigger(RecalcTrigger,Trigger1M)),NA())</f>
        <v>2.9195054185313651E-2</v>
      </c>
      <c r="N1165" s="44">
        <f>IFERROR(_xll.qlIndexFixing(ONIndex3M,I1165,TRUE,_xll.ohTrigger(RecalcTrigger,Trigger3M)),NA())</f>
        <v>2.9995203709951568E-2</v>
      </c>
      <c r="O1165" s="159">
        <f>IFERROR(_xll.qlIndexFixing(ONIndex6M,I1165,TRUE,_xll.ohTrigger(RecalcTrigger,Trigger6M)),NA())</f>
        <v>3.0442132995132098E-2</v>
      </c>
    </row>
    <row r="1166" spans="2:15" x14ac:dyDescent="0.2">
      <c r="B1166" s="39" t="s">
        <v>42</v>
      </c>
      <c r="D1166" s="42">
        <f>_xll.qlCalendarAdvance(Calendar,$D1165,B1166,"f",FALSE)</f>
        <v>47626</v>
      </c>
      <c r="E1166" s="153">
        <f>_xll.qlInterestRateIndexValueDate(IndexON,D1166)</f>
        <v>47627</v>
      </c>
      <c r="F1166" s="168">
        <f>IFERROR(_xll.qlIndexFixing(IndexON,D1166,TRUE,_xll.ohTrigger(RecalcTrigger,TriggerON)),NA())</f>
        <v>2.9524914852787632E-2</v>
      </c>
      <c r="H1166" s="42">
        <f>_xll.qlCalendarAdvance(Calendar,$H1165,B1166,"f",FALSE)</f>
        <v>47626</v>
      </c>
      <c r="I1166" s="153">
        <f>_xll.qlInterestRateIndexValueDate(Index1M,$H1166)</f>
        <v>47630</v>
      </c>
      <c r="J1166" s="158">
        <f>IFERROR(_xll.qlIndexFixing(Index1M,$H1166,TRUE,_xll.ohTrigger(RecalcTrigger,Trigger1M)),NA())</f>
        <v>2.9263897296138555E-2</v>
      </c>
      <c r="K1166" s="44">
        <f>IFERROR(_xll.qlIndexFixing(Index3M,H1166,TRUE,_xll.ohTrigger(RecalcTrigger,Trigger3M)),NA())</f>
        <v>3.0187831983560089E-2</v>
      </c>
      <c r="L1166" s="44">
        <f>IFERROR(_xll.qlIndexFixing(Index6M,$H1166,TRUE,_xll.ohTrigger(RecalcTrigger,Trigger6M)),NA())</f>
        <v>3.0819311045655801E-2</v>
      </c>
      <c r="M1166" s="158">
        <f>IFERROR(_xll.qlIndexFixing(ONIndex1M,I1166,TRUE,_xll.ohTrigger(RecalcTrigger,Trigger1M)),NA())</f>
        <v>2.9208688677808681E-2</v>
      </c>
      <c r="N1166" s="44">
        <f>IFERROR(_xll.qlIndexFixing(ONIndex3M,I1166,TRUE,_xll.ohTrigger(RecalcTrigger,Trigger3M)),NA())</f>
        <v>3.0008004914887643E-2</v>
      </c>
      <c r="O1166" s="159">
        <f>IFERROR(_xll.qlIndexFixing(ONIndex6M,I1166,TRUE,_xll.ohTrigger(RecalcTrigger,Trigger6M)),NA())</f>
        <v>3.0453989293395267E-2</v>
      </c>
    </row>
    <row r="1167" spans="2:15" x14ac:dyDescent="0.2">
      <c r="B1167" s="39" t="s">
        <v>42</v>
      </c>
      <c r="D1167" s="42">
        <f>_xll.qlCalendarAdvance(Calendar,$D1166,B1167,"f",FALSE)</f>
        <v>47634</v>
      </c>
      <c r="E1167" s="153">
        <f>_xll.qlInterestRateIndexValueDate(IndexON,D1167)</f>
        <v>47637</v>
      </c>
      <c r="F1167" s="168">
        <f>IFERROR(_xll.qlIndexFixing(IndexON,D1167,TRUE,_xll.ohTrigger(RecalcTrigger,TriggerON)),NA())</f>
        <v>2.954048103483764E-2</v>
      </c>
      <c r="H1167" s="42">
        <f>_xll.qlCalendarAdvance(Calendar,$H1166,B1167,"f",FALSE)</f>
        <v>47634</v>
      </c>
      <c r="I1167" s="153">
        <f>_xll.qlInterestRateIndexValueDate(Index1M,$H1167)</f>
        <v>47638</v>
      </c>
      <c r="J1167" s="158">
        <f>IFERROR(_xll.qlIndexFixing(Index1M,$H1167,TRUE,_xll.ohTrigger(RecalcTrigger,Trigger1M)),NA())</f>
        <v>2.927520636998171E-2</v>
      </c>
      <c r="K1167" s="44">
        <f>IFERROR(_xll.qlIndexFixing(Index3M,H1167,TRUE,_xll.ohTrigger(RecalcTrigger,Trigger3M)),NA())</f>
        <v>3.0200320919690569E-2</v>
      </c>
      <c r="L1167" s="44">
        <f>IFERROR(_xll.qlIndexFixing(Index6M,$H1167,TRUE,_xll.ohTrigger(RecalcTrigger,Trigger6M)),NA())</f>
        <v>3.0829019678317169E-2</v>
      </c>
      <c r="M1167" s="158">
        <f>IFERROR(_xll.qlIndexFixing(ONIndex1M,I1167,TRUE,_xll.ohTrigger(RecalcTrigger,Trigger1M)),NA())</f>
        <v>2.9219960501043474E-2</v>
      </c>
      <c r="N1167" s="44">
        <f>IFERROR(_xll.qlIndexFixing(ONIndex3M,I1167,TRUE,_xll.ohTrigger(RecalcTrigger,Trigger3M)),NA())</f>
        <v>3.0018315156867814E-2</v>
      </c>
      <c r="O1167" s="159">
        <f>IFERROR(_xll.qlIndexFixing(ONIndex6M,I1167,TRUE,_xll.ohTrigger(RecalcTrigger,Trigger6M)),NA())</f>
        <v>3.0463291990407981E-2</v>
      </c>
    </row>
    <row r="1168" spans="2:15" x14ac:dyDescent="0.2">
      <c r="B1168" s="39" t="s">
        <v>42</v>
      </c>
      <c r="D1168" s="42">
        <f>_xll.qlCalendarAdvance(Calendar,$D1167,B1168,"f",FALSE)</f>
        <v>47641</v>
      </c>
      <c r="E1168" s="153">
        <f>_xll.qlInterestRateIndexValueDate(IndexON,D1168)</f>
        <v>47645</v>
      </c>
      <c r="F1168" s="168">
        <f>IFERROR(_xll.qlIndexFixing(IndexON,D1168,TRUE,_xll.ohTrigger(RecalcTrigger,TriggerON)),NA())</f>
        <v>2.9556517219218037E-2</v>
      </c>
      <c r="H1168" s="42">
        <f>_xll.qlCalendarAdvance(Calendar,$H1167,B1168,"f",FALSE)</f>
        <v>47641</v>
      </c>
      <c r="I1168" s="153">
        <f>_xll.qlInterestRateIndexValueDate(Index1M,$H1168)</f>
        <v>47646</v>
      </c>
      <c r="J1168" s="158">
        <f>IFERROR(_xll.qlIndexFixing(Index1M,$H1168,TRUE,_xll.ohTrigger(RecalcTrigger,Trigger1M)),NA())</f>
        <v>2.9288545101394448E-2</v>
      </c>
      <c r="K1168" s="44">
        <f>IFERROR(_xll.qlIndexFixing(Index3M,H1168,TRUE,_xll.ohTrigger(RecalcTrigger,Trigger3M)),NA())</f>
        <v>3.0212821598390571E-2</v>
      </c>
      <c r="L1168" s="44">
        <f>IFERROR(_xll.qlIndexFixing(Index6M,$H1168,TRUE,_xll.ohTrigger(RecalcTrigger,Trigger6M)),NA())</f>
        <v>3.08408048947693E-2</v>
      </c>
      <c r="M1168" s="158">
        <f>IFERROR(_xll.qlIndexFixing(ONIndex1M,I1168,TRUE,_xll.ohTrigger(RecalcTrigger,Trigger1M)),NA())</f>
        <v>2.9237291994350656E-2</v>
      </c>
      <c r="N1168" s="44">
        <f>IFERROR(_xll.qlIndexFixing(ONIndex3M,I1168,TRUE,_xll.ohTrigger(RecalcTrigger,Trigger3M)),NA())</f>
        <v>3.0034707124890758E-2</v>
      </c>
      <c r="O1168" s="159">
        <f>IFERROR(_xll.qlIndexFixing(ONIndex6M,I1168,TRUE,_xll.ohTrigger(RecalcTrigger,Trigger6M)),NA())</f>
        <v>3.0478610797004535E-2</v>
      </c>
    </row>
    <row r="1169" spans="2:15" x14ac:dyDescent="0.2">
      <c r="B1169" s="39" t="s">
        <v>42</v>
      </c>
      <c r="D1169" s="42">
        <f>_xll.qlCalendarAdvance(Calendar,$D1168,B1169,"f",FALSE)</f>
        <v>47648</v>
      </c>
      <c r="E1169" s="153">
        <f>_xll.qlInterestRateIndexValueDate(IndexON,D1169)</f>
        <v>47651</v>
      </c>
      <c r="F1169" s="168">
        <f>IFERROR(_xll.qlIndexFixing(IndexON,D1169,TRUE,_xll.ohTrigger(RecalcTrigger,TriggerON)),NA())</f>
        <v>2.9568573553628852E-2</v>
      </c>
      <c r="H1169" s="42">
        <f>_xll.qlCalendarAdvance(Calendar,$H1168,B1169,"f",FALSE)</f>
        <v>47648</v>
      </c>
      <c r="I1169" s="153">
        <f>_xll.qlInterestRateIndexValueDate(Index1M,$H1169)</f>
        <v>47652</v>
      </c>
      <c r="J1169" s="158">
        <f>IFERROR(_xll.qlIndexFixing(Index1M,$H1169,TRUE,_xll.ohTrigger(RecalcTrigger,Trigger1M)),NA())</f>
        <v>2.9298554416190115E-2</v>
      </c>
      <c r="K1169" s="44">
        <f>IFERROR(_xll.qlIndexFixing(Index3M,H1169,TRUE,_xll.ohTrigger(RecalcTrigger,Trigger3M)),NA())</f>
        <v>3.0222204813542399E-2</v>
      </c>
      <c r="L1169" s="44">
        <f>IFERROR(_xll.qlIndexFixing(Index6M,$H1169,TRUE,_xll.ohTrigger(RecalcTrigger,Trigger6M)),NA())</f>
        <v>3.0849655311665704E-2</v>
      </c>
      <c r="M1169" s="158">
        <f>IFERROR(_xll.qlIndexFixing(ONIndex1M,I1169,TRUE,_xll.ohTrigger(RecalcTrigger,Trigger1M)),NA())</f>
        <v>2.924929061618009E-2</v>
      </c>
      <c r="N1169" s="44">
        <f>IFERROR(_xll.qlIndexFixing(ONIndex3M,I1169,TRUE,_xll.ohTrigger(RecalcTrigger,Trigger3M)),NA())</f>
        <v>3.0046000772827597E-2</v>
      </c>
      <c r="O1169" s="159">
        <f>IFERROR(_xll.qlIndexFixing(ONIndex6M,I1169,TRUE,_xll.ohTrigger(RecalcTrigger,Trigger6M)),NA())</f>
        <v>3.0489123675359053E-2</v>
      </c>
    </row>
    <row r="1170" spans="2:15" x14ac:dyDescent="0.2">
      <c r="B1170" s="39" t="s">
        <v>42</v>
      </c>
      <c r="D1170" s="42">
        <f>_xll.qlCalendarAdvance(Calendar,$D1169,B1170,"f",FALSE)</f>
        <v>47658</v>
      </c>
      <c r="E1170" s="153">
        <f>_xll.qlInterestRateIndexValueDate(IndexON,D1170)</f>
        <v>47659</v>
      </c>
      <c r="F1170" s="168">
        <f>IFERROR(_xll.qlIndexFixing(IndexON,D1170,TRUE,_xll.ohTrigger(RecalcTrigger,TriggerON)),NA())</f>
        <v>2.9584687594370607E-2</v>
      </c>
      <c r="H1170" s="42">
        <f>_xll.qlCalendarAdvance(Calendar,$H1169,B1170,"f",FALSE)</f>
        <v>47658</v>
      </c>
      <c r="I1170" s="153">
        <f>_xll.qlInterestRateIndexValueDate(Index1M,$H1170)</f>
        <v>47660</v>
      </c>
      <c r="J1170" s="158">
        <f>IFERROR(_xll.qlIndexFixing(Index1M,$H1170,TRUE,_xll.ohTrigger(RecalcTrigger,Trigger1M)),NA())</f>
        <v>2.9311907190913367E-2</v>
      </c>
      <c r="K1170" s="44">
        <f>IFERROR(_xll.qlIndexFixing(Index3M,H1170,TRUE,_xll.ohTrigger(RecalcTrigger,Trigger3M)),NA())</f>
        <v>3.0234726042004296E-2</v>
      </c>
      <c r="L1170" s="44">
        <f>IFERROR(_xll.qlIndexFixing(Index6M,$H1170,TRUE,_xll.ohTrigger(RecalcTrigger,Trigger6M)),NA())</f>
        <v>3.0863523942171012E-2</v>
      </c>
      <c r="M1170" s="158">
        <f>IFERROR(_xll.qlIndexFixing(ONIndex1M,I1170,TRUE,_xll.ohTrigger(RecalcTrigger,Trigger1M)),NA())</f>
        <v>2.9260582754497833E-2</v>
      </c>
      <c r="N1170" s="44">
        <f>IFERROR(_xll.qlIndexFixing(ONIndex3M,I1170,TRUE,_xll.ohTrigger(RecalcTrigger,Trigger3M)),NA())</f>
        <v>3.005634112606792E-2</v>
      </c>
      <c r="O1170" s="159">
        <f>IFERROR(_xll.qlIndexFixing(ONIndex6M,I1170,TRUE,_xll.ohTrigger(RecalcTrigger,Trigger6M)),NA())</f>
        <v>3.0498494266995024E-2</v>
      </c>
    </row>
    <row r="1171" spans="2:15" x14ac:dyDescent="0.2">
      <c r="B1171" s="39" t="s">
        <v>42</v>
      </c>
      <c r="D1171" s="42">
        <f>_xll.qlCalendarAdvance(Calendar,$D1170,B1171,"f",FALSE)</f>
        <v>47665</v>
      </c>
      <c r="E1171" s="153">
        <f>_xll.qlInterestRateIndexValueDate(IndexON,D1171)</f>
        <v>47666</v>
      </c>
      <c r="F1171" s="168">
        <f>IFERROR(_xll.qlIndexFixing(IndexON,D1171,TRUE,_xll.ohTrigger(RecalcTrigger,TriggerON)),NA())</f>
        <v>2.9598823875076619E-2</v>
      </c>
      <c r="H1171" s="42">
        <f>_xll.qlCalendarAdvance(Calendar,$H1170,B1171,"f",FALSE)</f>
        <v>47665</v>
      </c>
      <c r="I1171" s="153">
        <f>_xll.qlInterestRateIndexValueDate(Index1M,$H1171)</f>
        <v>47667</v>
      </c>
      <c r="J1171" s="158">
        <f>IFERROR(_xll.qlIndexFixing(Index1M,$H1171,TRUE,_xll.ohTrigger(RecalcTrigger,Trigger1M)),NA())</f>
        <v>2.932968508660155E-2</v>
      </c>
      <c r="K1171" s="44">
        <f>IFERROR(_xll.qlIndexFixing(Index3M,H1171,TRUE,_xll.ohTrigger(RecalcTrigger,Trigger3M)),NA())</f>
        <v>3.02456917497331E-2</v>
      </c>
      <c r="L1171" s="44">
        <f>IFERROR(_xll.qlIndexFixing(Index6M,$H1171,TRUE,_xll.ohTrigger(RecalcTrigger,Trigger6M)),NA())</f>
        <v>3.0873861021228962E-2</v>
      </c>
      <c r="M1171" s="158">
        <f>IFERROR(_xll.qlIndexFixing(ONIndex1M,I1171,TRUE,_xll.ohTrigger(RecalcTrigger,Trigger1M)),NA())</f>
        <v>2.9272237315067784E-2</v>
      </c>
      <c r="N1171" s="44">
        <f>IFERROR(_xll.qlIndexFixing(ONIndex3M,I1171,TRUE,_xll.ohTrigger(RecalcTrigger,Trigger3M)),NA())</f>
        <v>3.0067171468690645E-2</v>
      </c>
      <c r="O1171" s="159">
        <f>IFERROR(_xll.qlIndexFixing(ONIndex6M,I1171,TRUE,_xll.ohTrigger(RecalcTrigger,Trigger6M)),NA())</f>
        <v>3.0508465431768883E-2</v>
      </c>
    </row>
    <row r="1172" spans="2:15" x14ac:dyDescent="0.2">
      <c r="B1172" s="39" t="s">
        <v>42</v>
      </c>
      <c r="D1172" s="42">
        <f>_xll.qlCalendarAdvance(Calendar,$D1171,B1172,"f",FALSE)</f>
        <v>47672</v>
      </c>
      <c r="E1172" s="153">
        <f>_xll.qlInterestRateIndexValueDate(IndexON,D1172)</f>
        <v>47673</v>
      </c>
      <c r="F1172" s="168">
        <f>IFERROR(_xll.qlIndexFixing(IndexON,D1172,TRUE,_xll.ohTrigger(RecalcTrigger,TriggerON)),NA())</f>
        <v>2.9612994217815825E-2</v>
      </c>
      <c r="H1172" s="42">
        <f>_xll.qlCalendarAdvance(Calendar,$H1171,B1172,"f",FALSE)</f>
        <v>47672</v>
      </c>
      <c r="I1172" s="153">
        <f>_xll.qlInterestRateIndexValueDate(Index1M,$H1172)</f>
        <v>47674</v>
      </c>
      <c r="J1172" s="158">
        <f>IFERROR(_xll.qlIndexFixing(Index1M,$H1172,TRUE,_xll.ohTrigger(RecalcTrigger,Trigger1M)),NA())</f>
        <v>2.9341385664058771E-2</v>
      </c>
      <c r="K1172" s="44">
        <f>IFERROR(_xll.qlIndexFixing(Index3M,H1172,TRUE,_xll.ohTrigger(RecalcTrigger,Trigger3M)),NA())</f>
        <v>3.025666644817443E-2</v>
      </c>
      <c r="L1172" s="44">
        <f>IFERROR(_xll.qlIndexFixing(Index6M,$H1172,TRUE,_xll.ohTrigger(RecalcTrigger,Trigger6M)),NA())</f>
        <v>3.0884195730586386E-2</v>
      </c>
      <c r="M1172" s="158">
        <f>IFERROR(_xll.qlIndexFixing(ONIndex1M,I1172,TRUE,_xll.ohTrigger(RecalcTrigger,Trigger1M)),NA())</f>
        <v>2.9283897995888708E-2</v>
      </c>
      <c r="N1172" s="44">
        <f>IFERROR(_xll.qlIndexFixing(ONIndex3M,I1172,TRUE,_xll.ohTrigger(RecalcTrigger,Trigger3M)),NA())</f>
        <v>3.0078010705931746E-2</v>
      </c>
      <c r="O1172" s="159">
        <f>IFERROR(_xll.qlIndexFixing(ONIndex6M,I1172,TRUE,_xll.ohTrigger(RecalcTrigger,Trigger6M)),NA())</f>
        <v>3.0518456216395151E-2</v>
      </c>
    </row>
    <row r="1173" spans="2:15" x14ac:dyDescent="0.2">
      <c r="B1173" s="39" t="s">
        <v>42</v>
      </c>
      <c r="D1173" s="42">
        <f>_xll.qlCalendarAdvance(Calendar,$D1172,B1173,"f",FALSE)</f>
        <v>47679</v>
      </c>
      <c r="E1173" s="153">
        <f>_xll.qlInterestRateIndexValueDate(IndexON,D1173)</f>
        <v>47680</v>
      </c>
      <c r="F1173" s="168">
        <f>IFERROR(_xll.qlIndexFixing(IndexON,D1173,TRUE,_xll.ohTrigger(RecalcTrigger,TriggerON)),NA())</f>
        <v>2.9627198622748097E-2</v>
      </c>
      <c r="H1173" s="42">
        <f>_xll.qlCalendarAdvance(Calendar,$H1172,B1173,"f",FALSE)</f>
        <v>47679</v>
      </c>
      <c r="I1173" s="153">
        <f>_xll.qlInterestRateIndexValueDate(Index1M,$H1173)</f>
        <v>47681</v>
      </c>
      <c r="J1173" s="158">
        <f>IFERROR(_xll.qlIndexFixing(Index1M,$H1173,TRUE,_xll.ohTrigger(RecalcTrigger,Trigger1M)),NA())</f>
        <v>2.9353092388170091E-2</v>
      </c>
      <c r="K1173" s="44">
        <f>IFERROR(_xll.qlIndexFixing(Index3M,H1173,TRUE,_xll.ohTrigger(RecalcTrigger,Trigger3M)),NA())</f>
        <v>3.0267650137403873E-2</v>
      </c>
      <c r="L1173" s="44">
        <f>IFERROR(_xll.qlIndexFixing(Index6M,$H1173,TRUE,_xll.ohTrigger(RecalcTrigger,Trigger6M)),NA())</f>
        <v>3.0894523181748464E-2</v>
      </c>
      <c r="M1173" s="158">
        <f>IFERROR(_xll.qlIndexFixing(ONIndex1M,I1173,TRUE,_xll.ohTrigger(RecalcTrigger,Trigger1M)),NA())</f>
        <v>2.9295564797040541E-2</v>
      </c>
      <c r="N1173" s="44">
        <f>IFERROR(_xll.qlIndexFixing(ONIndex3M,I1173,TRUE,_xll.ohTrigger(RecalcTrigger,Trigger3M)),NA())</f>
        <v>3.0088858837897803E-2</v>
      </c>
      <c r="O1173" s="159">
        <f>IFERROR(_xll.qlIndexFixing(ONIndex6M,I1173,TRUE,_xll.ohTrigger(RecalcTrigger,Trigger6M)),NA())</f>
        <v>3.0528466620847183E-2</v>
      </c>
    </row>
    <row r="1174" spans="2:15" x14ac:dyDescent="0.2">
      <c r="B1174" s="39" t="s">
        <v>42</v>
      </c>
      <c r="D1174" s="42">
        <f>_xll.qlCalendarAdvance(Calendar,$D1173,B1174,"f",FALSE)</f>
        <v>47686</v>
      </c>
      <c r="E1174" s="153">
        <f>_xll.qlInterestRateIndexValueDate(IndexON,D1174)</f>
        <v>47687</v>
      </c>
      <c r="F1174" s="168">
        <f>IFERROR(_xll.qlIndexFixing(IndexON,D1174,TRUE,_xll.ohTrigger(RecalcTrigger,TriggerON)),NA())</f>
        <v>2.9641437089873435E-2</v>
      </c>
      <c r="H1174" s="42">
        <f>_xll.qlCalendarAdvance(Calendar,$H1173,B1174,"f",FALSE)</f>
        <v>47686</v>
      </c>
      <c r="I1174" s="153">
        <f>_xll.qlInterestRateIndexValueDate(Index1M,$H1174)</f>
        <v>47688</v>
      </c>
      <c r="J1174" s="158">
        <f>IFERROR(_xll.qlIndexFixing(Index1M,$H1174,TRUE,_xll.ohTrigger(RecalcTrigger,Trigger1M)),NA())</f>
        <v>2.9364805258957301E-2</v>
      </c>
      <c r="K1174" s="44">
        <f>IFERROR(_xll.qlIndexFixing(Index3M,H1174,TRUE,_xll.ohTrigger(RecalcTrigger,Trigger3M)),NA())</f>
        <v>3.0278642817497019E-2</v>
      </c>
      <c r="L1174" s="44">
        <f>IFERROR(_xll.qlIndexFixing(Index6M,$H1174,TRUE,_xll.ohTrigger(RecalcTrigger,Trigger6M)),NA())</f>
        <v>3.0904838486120013E-2</v>
      </c>
      <c r="M1174" s="158">
        <f>IFERROR(_xll.qlIndexFixing(ONIndex1M,I1174,TRUE,_xll.ohTrigger(RecalcTrigger,Trigger1M)),NA())</f>
        <v>2.9307237718469992E-2</v>
      </c>
      <c r="N1174" s="44">
        <f>IFERROR(_xll.qlIndexFixing(ONIndex3M,I1174,TRUE,_xll.ohTrigger(RecalcTrigger,Trigger3M)),NA())</f>
        <v>3.009971586450888E-2</v>
      </c>
      <c r="O1174" s="159">
        <f>IFERROR(_xll.qlIndexFixing(ONIndex6M,I1174,TRUE,_xll.ohTrigger(RecalcTrigger,Trigger6M)),NA())</f>
        <v>3.053849664517827E-2</v>
      </c>
    </row>
    <row r="1175" spans="2:15" x14ac:dyDescent="0.2">
      <c r="B1175" s="39" t="s">
        <v>42</v>
      </c>
      <c r="D1175" s="42">
        <f>_xll.qlCalendarAdvance(Calendar,$D1174,B1175,"f",FALSE)</f>
        <v>47693</v>
      </c>
      <c r="E1175" s="153">
        <f>_xll.qlInterestRateIndexValueDate(IndexON,D1175)</f>
        <v>47694</v>
      </c>
      <c r="F1175" s="168">
        <f>IFERROR(_xll.qlIndexFixing(IndexON,D1175,TRUE,_xll.ohTrigger(RecalcTrigger,TriggerON)),NA())</f>
        <v>2.9655709619031967E-2</v>
      </c>
      <c r="H1175" s="42">
        <f>_xll.qlCalendarAdvance(Calendar,$H1174,B1175,"f",FALSE)</f>
        <v>47693</v>
      </c>
      <c r="I1175" s="153">
        <f>_xll.qlInterestRateIndexValueDate(Index1M,$H1175)</f>
        <v>47695</v>
      </c>
      <c r="J1175" s="158">
        <f>IFERROR(_xll.qlIndexFixing(Index1M,$H1175,TRUE,_xll.ohTrigger(RecalcTrigger,Trigger1M)),NA())</f>
        <v>2.9370419934638292E-2</v>
      </c>
      <c r="K1175" s="44">
        <f>IFERROR(_xll.qlIndexFixing(Index3M,H1175,TRUE,_xll.ohTrigger(RecalcTrigger,Trigger3M)),NA())</f>
        <v>3.0289644488527726E-2</v>
      </c>
      <c r="L1175" s="44">
        <f>IFERROR(_xll.qlIndexFixing(Index6M,$H1175,TRUE,_xll.ohTrigger(RecalcTrigger,Trigger6M)),NA())</f>
        <v>3.091513675500419E-2</v>
      </c>
      <c r="M1175" s="158">
        <f>IFERROR(_xll.qlIndexFixing(ONIndex1M,I1175,TRUE,_xll.ohTrigger(RecalcTrigger,Trigger1M)),NA())</f>
        <v>2.9318916760256997E-2</v>
      </c>
      <c r="N1175" s="44">
        <f>IFERROR(_xll.qlIndexFixing(ONIndex3M,I1175,TRUE,_xll.ohTrigger(RecalcTrigger,Trigger3M)),NA())</f>
        <v>3.0110581785844914E-2</v>
      </c>
      <c r="O1175" s="159">
        <f>IFERROR(_xll.qlIndexFixing(ONIndex6M,I1175,TRUE,_xll.ohTrigger(RecalcTrigger,Trigger6M)),NA())</f>
        <v>3.0548546289388412E-2</v>
      </c>
    </row>
    <row r="1176" spans="2:15" x14ac:dyDescent="0.2">
      <c r="B1176" s="39" t="s">
        <v>42</v>
      </c>
      <c r="D1176" s="42">
        <f>_xll.qlCalendarAdvance(Calendar,$D1175,B1176,"f",FALSE)</f>
        <v>47700</v>
      </c>
      <c r="E1176" s="153">
        <f>_xll.qlInterestRateIndexValueDate(IndexON,D1176)</f>
        <v>47701</v>
      </c>
      <c r="F1176" s="168">
        <f>IFERROR(_xll.qlIndexFixing(IndexON,D1176,TRUE,_xll.ohTrigger(RecalcTrigger,TriggerON)),NA())</f>
        <v>2.9670016210383565E-2</v>
      </c>
      <c r="H1176" s="42">
        <f>_xll.qlCalendarAdvance(Calendar,$H1175,B1176,"f",FALSE)</f>
        <v>47700</v>
      </c>
      <c r="I1176" s="153">
        <f>_xll.qlInterestRateIndexValueDate(Index1M,$H1176)</f>
        <v>47702</v>
      </c>
      <c r="J1176" s="158">
        <f>IFERROR(_xll.qlIndexFixing(Index1M,$H1176,TRUE,_xll.ohTrigger(RecalcTrigger,Trigger1M)),NA())</f>
        <v>2.938824944063935E-2</v>
      </c>
      <c r="K1176" s="44">
        <f>IFERROR(_xll.qlIndexFixing(Index3M,H1176,TRUE,_xll.ohTrigger(RecalcTrigger,Trigger3M)),NA())</f>
        <v>3.0300655150572457E-2</v>
      </c>
      <c r="L1176" s="44">
        <f>IFERROR(_xll.qlIndexFixing(Index6M,$H1176,TRUE,_xll.ohTrigger(RecalcTrigger,Trigger6M)),NA())</f>
        <v>3.0925413099602068E-2</v>
      </c>
      <c r="M1176" s="158">
        <f>IFERROR(_xll.qlIndexFixing(ONIndex1M,I1176,TRUE,_xll.ohTrigger(RecalcTrigger,Trigger1M)),NA())</f>
        <v>2.9330601922348265E-2</v>
      </c>
      <c r="N1176" s="44">
        <f>IFERROR(_xll.qlIndexFixing(ONIndex3M,I1176,TRUE,_xll.ohTrigger(RecalcTrigger,Trigger3M)),NA())</f>
        <v>3.0121456601825969E-2</v>
      </c>
      <c r="O1176" s="159">
        <f>IFERROR(_xll.qlIndexFixing(ONIndex6M,I1176,TRUE,_xll.ohTrigger(RecalcTrigger,Trigger6M)),NA())</f>
        <v>3.0558615553477608E-2</v>
      </c>
    </row>
    <row r="1177" spans="2:15" x14ac:dyDescent="0.2">
      <c r="B1177" s="39" t="s">
        <v>42</v>
      </c>
      <c r="D1177" s="42">
        <f>_xll.qlCalendarAdvance(Calendar,$D1176,B1177,"f",FALSE)</f>
        <v>47707</v>
      </c>
      <c r="E1177" s="153">
        <f>_xll.qlInterestRateIndexValueDate(IndexON,D1177)</f>
        <v>47708</v>
      </c>
      <c r="F1177" s="168">
        <f>IFERROR(_xll.qlIndexFixing(IndexON,D1177,TRUE,_xll.ohTrigger(RecalcTrigger,TriggerON)),NA())</f>
        <v>2.9684356863768357E-2</v>
      </c>
      <c r="H1177" s="42">
        <f>_xll.qlCalendarAdvance(Calendar,$H1176,B1177,"f",FALSE)</f>
        <v>47707</v>
      </c>
      <c r="I1177" s="153">
        <f>_xll.qlInterestRateIndexValueDate(Index1M,$H1177)</f>
        <v>47709</v>
      </c>
      <c r="J1177" s="158">
        <f>IFERROR(_xll.qlIndexFixing(Index1M,$H1177,TRUE,_xll.ohTrigger(RecalcTrigger,Trigger1M)),NA())</f>
        <v>2.9399980751575364E-2</v>
      </c>
      <c r="K1177" s="44">
        <f>IFERROR(_xll.qlIndexFixing(Index3M,H1177,TRUE,_xll.ohTrigger(RecalcTrigger,Trigger3M)),NA())</f>
        <v>3.0311674803705925E-2</v>
      </c>
      <c r="L1177" s="44">
        <f>IFERROR(_xll.qlIndexFixing(Index6M,$H1177,TRUE,_xll.ohTrigger(RecalcTrigger,Trigger6M)),NA())</f>
        <v>3.0935662631015232E-2</v>
      </c>
      <c r="M1177" s="158">
        <f>IFERROR(_xll.qlIndexFixing(ONIndex1M,I1177,TRUE,_xll.ohTrigger(RecalcTrigger,Trigger1M)),NA())</f>
        <v>2.9342293204717151E-2</v>
      </c>
      <c r="N1177" s="44">
        <f>IFERROR(_xll.qlIndexFixing(ONIndex3M,I1177,TRUE,_xll.ohTrigger(RecalcTrigger,Trigger3M)),NA())</f>
        <v>3.0132340312505335E-2</v>
      </c>
      <c r="O1177" s="159">
        <f>IFERROR(_xll.qlIndexFixing(ONIndex6M,I1177,TRUE,_xll.ohTrigger(RecalcTrigger,Trigger6M)),NA())</f>
        <v>3.0568704437419214E-2</v>
      </c>
    </row>
    <row r="1178" spans="2:15" x14ac:dyDescent="0.2">
      <c r="B1178" s="39" t="s">
        <v>42</v>
      </c>
      <c r="D1178" s="42">
        <f>_xll.qlCalendarAdvance(Calendar,$D1177,B1178,"f",FALSE)</f>
        <v>47714</v>
      </c>
      <c r="E1178" s="153">
        <f>_xll.qlInterestRateIndexValueDate(IndexON,D1178)</f>
        <v>47715</v>
      </c>
      <c r="F1178" s="168">
        <f>IFERROR(_xll.qlIndexFixing(IndexON,D1178,TRUE,_xll.ohTrigger(RecalcTrigger,TriggerON)),NA())</f>
        <v>2.9698731579426152E-2</v>
      </c>
      <c r="H1178" s="42">
        <f>_xll.qlCalendarAdvance(Calendar,$H1177,B1178,"f",FALSE)</f>
        <v>47714</v>
      </c>
      <c r="I1178" s="153">
        <f>_xll.qlInterestRateIndexValueDate(Index1M,$H1178)</f>
        <v>47716</v>
      </c>
      <c r="J1178" s="158">
        <f>IFERROR(_xll.qlIndexFixing(Index1M,$H1178,TRUE,_xll.ohTrigger(RecalcTrigger,Trigger1M)),NA())</f>
        <v>2.9411718209264786E-2</v>
      </c>
      <c r="K1178" s="44">
        <f>IFERROR(_xll.qlIndexFixing(Index3M,H1178,TRUE,_xll.ohTrigger(RecalcTrigger,Trigger3M)),NA())</f>
        <v>3.0322703448002863E-2</v>
      </c>
      <c r="L1178" s="44">
        <f>IFERROR(_xll.qlIndexFixing(Index6M,$H1178,TRUE,_xll.ohTrigger(RecalcTrigger,Trigger6M)),NA())</f>
        <v>3.0945880460245344E-2</v>
      </c>
      <c r="M1178" s="158">
        <f>IFERROR(_xll.qlIndexFixing(ONIndex1M,I1178,TRUE,_xll.ohTrigger(RecalcTrigger,Trigger1M)),NA())</f>
        <v>2.9353990607443592E-2</v>
      </c>
      <c r="N1178" s="44">
        <f>IFERROR(_xll.qlIndexFixing(ONIndex3M,I1178,TRUE,_xll.ohTrigger(RecalcTrigger,Trigger3M)),NA())</f>
        <v>3.0143232917883012E-2</v>
      </c>
      <c r="O1178" s="159">
        <f>IFERROR(_xll.qlIndexFixing(ONIndex6M,I1178,TRUE,_xll.ohTrigger(RecalcTrigger,Trigger6M)),NA())</f>
        <v>3.057881294126652E-2</v>
      </c>
    </row>
    <row r="1179" spans="2:15" x14ac:dyDescent="0.2">
      <c r="B1179" s="39" t="s">
        <v>42</v>
      </c>
      <c r="D1179" s="42">
        <f>_xll.qlCalendarAdvance(Calendar,$D1178,B1179,"f",FALSE)</f>
        <v>47721</v>
      </c>
      <c r="E1179" s="153">
        <f>_xll.qlInterestRateIndexValueDate(IndexON,D1179)</f>
        <v>47722</v>
      </c>
      <c r="F1179" s="168">
        <f>IFERROR(_xll.qlIndexFixing(IndexON,D1179,TRUE,_xll.ohTrigger(RecalcTrigger,TriggerON)),NA())</f>
        <v>2.971314035711714E-2</v>
      </c>
      <c r="H1179" s="42">
        <f>_xll.qlCalendarAdvance(Calendar,$H1178,B1179,"f",FALSE)</f>
        <v>47721</v>
      </c>
      <c r="I1179" s="153">
        <f>_xll.qlInterestRateIndexValueDate(Index1M,$H1179)</f>
        <v>47723</v>
      </c>
      <c r="J1179" s="158">
        <f>IFERROR(_xll.qlIndexFixing(Index1M,$H1179,TRUE,_xll.ohTrigger(RecalcTrigger,Trigger1M)),NA())</f>
        <v>2.9423461813729419E-2</v>
      </c>
      <c r="K1179" s="44">
        <f>IFERROR(_xll.qlIndexFixing(Index3M,H1179,TRUE,_xll.ohTrigger(RecalcTrigger,Trigger3M)),NA())</f>
        <v>3.0333741083538857E-2</v>
      </c>
      <c r="L1179" s="44">
        <f>IFERROR(_xll.qlIndexFixing(Index6M,$H1179,TRUE,_xll.ohTrigger(RecalcTrigger,Trigger6M)),NA())</f>
        <v>3.0956061698195446E-2</v>
      </c>
      <c r="M1179" s="158">
        <f>IFERROR(_xll.qlIndexFixing(ONIndex1M,I1179,TRUE,_xll.ohTrigger(RecalcTrigger,Trigger1M)),NA())</f>
        <v>2.936569413044765E-2</v>
      </c>
      <c r="N1179" s="44">
        <f>IFERROR(_xll.qlIndexFixing(ONIndex3M,I1179,TRUE,_xll.ohTrigger(RecalcTrigger,Trigger3M)),NA())</f>
        <v>3.0154134417932354E-2</v>
      </c>
      <c r="O1179" s="159">
        <f>IFERROR(_xll.qlIndexFixing(ONIndex6M,I1179,TRUE,_xll.ohTrigger(RecalcTrigger,Trigger6M)),NA())</f>
        <v>3.0588941064992881E-2</v>
      </c>
    </row>
    <row r="1180" spans="2:15" x14ac:dyDescent="0.2">
      <c r="B1180" s="39" t="s">
        <v>42</v>
      </c>
      <c r="D1180" s="42">
        <f>_xll.qlCalendarAdvance(Calendar,$D1179,B1180,"f",FALSE)</f>
        <v>47728</v>
      </c>
      <c r="E1180" s="153">
        <f>_xll.qlInterestRateIndexValueDate(IndexON,D1180)</f>
        <v>47729</v>
      </c>
      <c r="F1180" s="168">
        <f>IFERROR(_xll.qlIndexFixing(IndexON,D1180,TRUE,_xll.ohTrigger(RecalcTrigger,TriggerON)),NA())</f>
        <v>2.9727583197001195E-2</v>
      </c>
      <c r="H1180" s="42">
        <f>_xll.qlCalendarAdvance(Calendar,$H1179,B1180,"f",FALSE)</f>
        <v>47728</v>
      </c>
      <c r="I1180" s="153">
        <f>_xll.qlInterestRateIndexValueDate(Index1M,$H1180)</f>
        <v>47730</v>
      </c>
      <c r="J1180" s="158">
        <f>IFERROR(_xll.qlIndexFixing(Index1M,$H1180,TRUE,_xll.ohTrigger(RecalcTrigger,Trigger1M)),NA())</f>
        <v>2.9429086280049255E-2</v>
      </c>
      <c r="K1180" s="44">
        <f>IFERROR(_xll.qlIndexFixing(Index3M,H1180,TRUE,_xll.ohTrigger(RecalcTrigger,Trigger3M)),NA())</f>
        <v>3.034272143545165E-2</v>
      </c>
      <c r="L1180" s="44">
        <f>IFERROR(_xll.qlIndexFixing(Index6M,$H1180,TRUE,_xll.ohTrigger(RecalcTrigger,Trigger6M)),NA())</f>
        <v>3.0960101492891818E-2</v>
      </c>
      <c r="M1180" s="158">
        <f>IFERROR(_xll.qlIndexFixing(ONIndex1M,I1180,TRUE,_xll.ohTrigger(RecalcTrigger,Trigger1M)),NA())</f>
        <v>2.9377403773782618E-2</v>
      </c>
      <c r="N1180" s="44">
        <f>IFERROR(_xll.qlIndexFixing(ONIndex3M,I1180,TRUE,_xll.ohTrigger(RecalcTrigger,Trigger3M)),NA())</f>
        <v>3.0165044812680009E-2</v>
      </c>
      <c r="O1180" s="159">
        <f>IFERROR(_xll.qlIndexFixing(ONIndex6M,I1180,TRUE,_xll.ohTrigger(RecalcTrigger,Trigger6M)),NA())</f>
        <v>3.0599088808571651E-2</v>
      </c>
    </row>
    <row r="1181" spans="2:15" x14ac:dyDescent="0.2">
      <c r="B1181" s="39" t="s">
        <v>42</v>
      </c>
      <c r="D1181" s="42">
        <f>_xll.qlCalendarAdvance(Calendar,$D1180,B1181,"f",FALSE)</f>
        <v>47735</v>
      </c>
      <c r="E1181" s="153">
        <f>_xll.qlInterestRateIndexValueDate(IndexON,D1181)</f>
        <v>47736</v>
      </c>
      <c r="F1181" s="168">
        <f>IFERROR(_xll.qlIndexFixing(IndexON,D1181,TRUE,_xll.ohTrigger(RecalcTrigger,TriggerON)),NA())</f>
        <v>2.9742060099078316E-2</v>
      </c>
      <c r="H1181" s="42">
        <f>_xll.qlCalendarAdvance(Calendar,$H1180,B1181,"f",FALSE)</f>
        <v>47735</v>
      </c>
      <c r="I1181" s="153">
        <f>_xll.qlInterestRateIndexValueDate(Index1M,$H1181)</f>
        <v>47737</v>
      </c>
      <c r="J1181" s="158">
        <f>IFERROR(_xll.qlIndexFixing(Index1M,$H1181,TRUE,_xll.ohTrigger(RecalcTrigger,Trigger1M)),NA())</f>
        <v>2.9440837981533186E-2</v>
      </c>
      <c r="K1181" s="44">
        <f>IFERROR(_xll.qlIndexFixing(Index3M,H1181,TRUE,_xll.ohTrigger(RecalcTrigger,Trigger3M)),NA())</f>
        <v>3.0353772290566159E-2</v>
      </c>
      <c r="L1181" s="44">
        <f>IFERROR(_xll.qlIndexFixing(Index6M,$H1181,TRUE,_xll.ohTrigger(RecalcTrigger,Trigger6M)),NA())</f>
        <v>3.0970209500234776E-2</v>
      </c>
      <c r="M1181" s="158">
        <f>IFERROR(_xll.qlIndexFixing(ONIndex1M,I1181,TRUE,_xll.ohTrigger(RecalcTrigger,Trigger1M)),NA())</f>
        <v>2.9389119537475139E-2</v>
      </c>
      <c r="N1181" s="44">
        <f>IFERROR(_xll.qlIndexFixing(ONIndex3M,I1181,TRUE,_xll.ohTrigger(RecalcTrigger,Trigger3M)),NA())</f>
        <v>3.0175964102125974E-2</v>
      </c>
      <c r="O1181" s="159">
        <f>IFERROR(_xll.qlIndexFixing(ONIndex6M,I1181,TRUE,_xll.ohTrigger(RecalcTrigger,Trigger6M)),NA())</f>
        <v>3.0609256172082766E-2</v>
      </c>
    </row>
    <row r="1182" spans="2:15" x14ac:dyDescent="0.2">
      <c r="B1182" s="39" t="s">
        <v>42</v>
      </c>
      <c r="D1182" s="42">
        <f>_xll.qlCalendarAdvance(Calendar,$D1181,B1182,"f",FALSE)</f>
        <v>47742</v>
      </c>
      <c r="E1182" s="153">
        <f>_xll.qlInterestRateIndexValueDate(IndexON,D1182)</f>
        <v>47743</v>
      </c>
      <c r="F1182" s="168">
        <f>IFERROR(_xll.qlIndexFixing(IndexON,D1182,TRUE,_xll.ohTrigger(RecalcTrigger,TriggerON)),NA())</f>
        <v>2.9756571063268566E-2</v>
      </c>
      <c r="H1182" s="42">
        <f>_xll.qlCalendarAdvance(Calendar,$H1181,B1182,"f",FALSE)</f>
        <v>47742</v>
      </c>
      <c r="I1182" s="153">
        <f>_xll.qlInterestRateIndexValueDate(Index1M,$H1182)</f>
        <v>47744</v>
      </c>
      <c r="J1182" s="158">
        <f>IFERROR(_xll.qlIndexFixing(Index1M,$H1182,TRUE,_xll.ohTrigger(RecalcTrigger,Trigger1M)),NA())</f>
        <v>2.9452595827187622E-2</v>
      </c>
      <c r="K1182" s="44">
        <f>IFERROR(_xll.qlIndexFixing(Index3M,H1182,TRUE,_xll.ohTrigger(RecalcTrigger,Trigger3M)),NA())</f>
        <v>3.0364820419717036E-2</v>
      </c>
      <c r="L1182" s="44">
        <f>IFERROR(_xll.qlIndexFixing(Index6M,$H1182,TRUE,_xll.ohTrigger(RecalcTrigger,Trigger6M)),NA())</f>
        <v>3.0980267209878027E-2</v>
      </c>
      <c r="M1182" s="158">
        <f>IFERROR(_xll.qlIndexFixing(ONIndex1M,I1182,TRUE,_xll.ohTrigger(RecalcTrigger,Trigger1M)),NA())</f>
        <v>2.9400841421445278E-2</v>
      </c>
      <c r="N1182" s="44">
        <f>IFERROR(_xll.qlIndexFixing(ONIndex3M,I1182,TRUE,_xll.ohTrigger(RecalcTrigger,Trigger3M)),NA())</f>
        <v>3.0186892286296896E-2</v>
      </c>
      <c r="O1182" s="159">
        <f>IFERROR(_xll.qlIndexFixing(ONIndex6M,I1182,TRUE,_xll.ohTrigger(RecalcTrigger,Trigger6M)),NA())</f>
        <v>3.0619443155472936E-2</v>
      </c>
    </row>
    <row r="1183" spans="2:15" x14ac:dyDescent="0.2">
      <c r="B1183" s="39" t="s">
        <v>42</v>
      </c>
      <c r="D1183" s="42">
        <f>_xll.qlCalendarAdvance(Calendar,$D1182,B1183,"f",FALSE)</f>
        <v>47749</v>
      </c>
      <c r="E1183" s="153">
        <f>_xll.qlInterestRateIndexValueDate(IndexON,D1183)</f>
        <v>47750</v>
      </c>
      <c r="F1183" s="168">
        <f>IFERROR(_xll.qlIndexFixing(IndexON,D1183,TRUE,_xll.ohTrigger(RecalcTrigger,TriggerON)),NA())</f>
        <v>2.9771116089571947E-2</v>
      </c>
      <c r="H1183" s="42">
        <f>_xll.qlCalendarAdvance(Calendar,$H1182,B1183,"f",FALSE)</f>
        <v>47749</v>
      </c>
      <c r="I1183" s="153">
        <f>_xll.qlInterestRateIndexValueDate(Index1M,$H1183)</f>
        <v>47751</v>
      </c>
      <c r="J1183" s="158">
        <f>IFERROR(_xll.qlIndexFixing(Index1M,$H1183,TRUE,_xll.ohTrigger(RecalcTrigger,Trigger1M)),NA())</f>
        <v>2.9464359817041874E-2</v>
      </c>
      <c r="K1183" s="44">
        <f>IFERROR(_xll.qlIndexFixing(Index3M,H1183,TRUE,_xll.ohTrigger(RecalcTrigger,Trigger3M)),NA())</f>
        <v>3.0379985050062324E-2</v>
      </c>
      <c r="L1183" s="44">
        <f>IFERROR(_xll.qlIndexFixing(Index6M,$H1183,TRUE,_xll.ohTrigger(RecalcTrigger,Trigger6M)),NA())</f>
        <v>3.0990269652613766E-2</v>
      </c>
      <c r="M1183" s="158">
        <f>IFERROR(_xll.qlIndexFixing(ONIndex1M,I1183,TRUE,_xll.ohTrigger(RecalcTrigger,Trigger1M)),NA())</f>
        <v>2.9412569425746327E-2</v>
      </c>
      <c r="N1183" s="44">
        <f>IFERROR(_xll.qlIndexFixing(ONIndex3M,I1183,TRUE,_xll.ohTrigger(RecalcTrigger,Trigger3M)),NA())</f>
        <v>3.0197829365139484E-2</v>
      </c>
      <c r="O1183" s="159">
        <f>IFERROR(_xll.qlIndexFixing(ONIndex6M,I1183,TRUE,_xll.ohTrigger(RecalcTrigger,Trigger6M)),NA())</f>
        <v>3.0629649758795452E-2</v>
      </c>
    </row>
    <row r="1184" spans="2:15" x14ac:dyDescent="0.2">
      <c r="B1184" s="39" t="s">
        <v>42</v>
      </c>
      <c r="D1184" s="42">
        <f>_xll.qlCalendarAdvance(Calendar,$D1183,B1184,"f",FALSE)</f>
        <v>47756</v>
      </c>
      <c r="E1184" s="153">
        <f>_xll.qlInterestRateIndexValueDate(IndexON,D1184)</f>
        <v>47757</v>
      </c>
      <c r="F1184" s="168">
        <f>IFERROR(_xll.qlIndexFixing(IndexON,D1184,TRUE,_xll.ohTrigger(RecalcTrigger,TriggerON)),NA())</f>
        <v>2.9785695178068394E-2</v>
      </c>
      <c r="H1184" s="42">
        <f>_xll.qlCalendarAdvance(Calendar,$H1183,B1184,"f",FALSE)</f>
        <v>47756</v>
      </c>
      <c r="I1184" s="153">
        <f>_xll.qlInterestRateIndexValueDate(Index1M,$H1184)</f>
        <v>47758</v>
      </c>
      <c r="J1184" s="158">
        <f>IFERROR(_xll.qlIndexFixing(Index1M,$H1184,TRUE,_xll.ohTrigger(RecalcTrigger,Trigger1M)),NA())</f>
        <v>2.9482272038366248E-2</v>
      </c>
      <c r="K1184" s="44">
        <f>IFERROR(_xll.qlIndexFixing(Index3M,H1184,TRUE,_xll.ohTrigger(RecalcTrigger,Trigger3M)),NA())</f>
        <v>3.0388933641989361E-2</v>
      </c>
      <c r="L1184" s="44">
        <f>IFERROR(_xll.qlIndexFixing(Index6M,$H1184,TRUE,_xll.ohTrigger(RecalcTrigger,Trigger6M)),NA())</f>
        <v>3.1002224383496473E-2</v>
      </c>
      <c r="M1184" s="158">
        <f>IFERROR(_xll.qlIndexFixing(ONIndex1M,I1184,TRUE,_xll.ohTrigger(RecalcTrigger,Trigger1M)),NA())</f>
        <v>2.9424303550378283E-2</v>
      </c>
      <c r="N1184" s="44">
        <f>IFERROR(_xll.qlIndexFixing(ONIndex3M,I1184,TRUE,_xll.ohTrigger(RecalcTrigger,Trigger3M)),NA())</f>
        <v>3.0208775338680383E-2</v>
      </c>
      <c r="O1184" s="159">
        <f>IFERROR(_xll.qlIndexFixing(ONIndex6M,I1184,TRUE,_xll.ohTrigger(RecalcTrigger,Trigger6M)),NA())</f>
        <v>3.0639875981997022E-2</v>
      </c>
    </row>
    <row r="1185" spans="2:15" x14ac:dyDescent="0.2">
      <c r="B1185" s="39" t="s">
        <v>42</v>
      </c>
      <c r="D1185" s="42">
        <f>_xll.qlCalendarAdvance(Calendar,$D1184,B1185,"f",FALSE)</f>
        <v>47763</v>
      </c>
      <c r="E1185" s="153">
        <f>_xll.qlInterestRateIndexValueDate(IndexON,D1185)</f>
        <v>47764</v>
      </c>
      <c r="F1185" s="168">
        <f>IFERROR(_xll.qlIndexFixing(IndexON,D1185,TRUE,_xll.ohTrigger(RecalcTrigger,TriggerON)),NA())</f>
        <v>2.9800308328757907E-2</v>
      </c>
      <c r="H1185" s="42">
        <f>_xll.qlCalendarAdvance(Calendar,$H1184,B1185,"f",FALSE)</f>
        <v>47763</v>
      </c>
      <c r="I1185" s="153">
        <f>_xll.qlInterestRateIndexValueDate(Index1M,$H1185)</f>
        <v>47765</v>
      </c>
      <c r="J1185" s="158">
        <f>IFERROR(_xll.qlIndexFixing(Index1M,$H1185,TRUE,_xll.ohTrigger(RecalcTrigger,Trigger1M)),NA())</f>
        <v>2.9494052523893935E-2</v>
      </c>
      <c r="K1185" s="44">
        <f>IFERROR(_xll.qlIndexFixing(Index3M,H1185,TRUE,_xll.ohTrigger(RecalcTrigger,Trigger3M)),NA())</f>
        <v>3.0399915366146349E-2</v>
      </c>
      <c r="L1185" s="44">
        <f>IFERROR(_xll.qlIndexFixing(Index6M,$H1185,TRUE,_xll.ohTrigger(RecalcTrigger,Trigger6M)),NA())</f>
        <v>3.101209539979664E-2</v>
      </c>
      <c r="M1185" s="158">
        <f>IFERROR(_xll.qlIndexFixing(ONIndex1M,I1185,TRUE,_xll.ohTrigger(RecalcTrigger,Trigger1M)),NA())</f>
        <v>2.9436043795341149E-2</v>
      </c>
      <c r="N1185" s="44">
        <f>IFERROR(_xll.qlIndexFixing(ONIndex3M,I1185,TRUE,_xll.ohTrigger(RecalcTrigger,Trigger3M)),NA())</f>
        <v>3.0219730206946238E-2</v>
      </c>
      <c r="O1185" s="159">
        <f>IFERROR(_xll.qlIndexFixing(ONIndex6M,I1185,TRUE,_xll.ohTrigger(RecalcTrigger,Trigger6M)),NA())</f>
        <v>3.0650121825130938E-2</v>
      </c>
    </row>
    <row r="1186" spans="2:15" x14ac:dyDescent="0.2">
      <c r="B1186" s="39" t="s">
        <v>42</v>
      </c>
      <c r="D1186" s="42">
        <f>_xll.qlCalendarAdvance(Calendar,$D1185,B1186,"f",FALSE)</f>
        <v>47770</v>
      </c>
      <c r="E1186" s="153">
        <f>_xll.qlInterestRateIndexValueDate(IndexON,D1186)</f>
        <v>47771</v>
      </c>
      <c r="F1186" s="168">
        <f>IFERROR(_xll.qlIndexFixing(IndexON,D1186,TRUE,_xll.ohTrigger(RecalcTrigger,TriggerON)),NA())</f>
        <v>2.9814955541640487E-2</v>
      </c>
      <c r="H1186" s="42">
        <f>_xll.qlCalendarAdvance(Calendar,$H1185,B1186,"f",FALSE)</f>
        <v>47770</v>
      </c>
      <c r="I1186" s="153">
        <f>_xll.qlInterestRateIndexValueDate(Index1M,$H1186)</f>
        <v>47772</v>
      </c>
      <c r="J1186" s="158">
        <f>IFERROR(_xll.qlIndexFixing(Index1M,$H1186,TRUE,_xll.ohTrigger(RecalcTrigger,Trigger1M)),NA())</f>
        <v>2.9505839156337324E-2</v>
      </c>
      <c r="K1186" s="44">
        <f>IFERROR(_xll.qlIndexFixing(Index3M,H1186,TRUE,_xll.ohTrigger(RecalcTrigger,Trigger3M)),NA())</f>
        <v>3.0410857145620994E-2</v>
      </c>
      <c r="L1186" s="44">
        <f>IFERROR(_xll.qlIndexFixing(Index6M,$H1186,TRUE,_xll.ohTrigger(RecalcTrigger,Trigger6M)),NA())</f>
        <v>3.1021896024565086E-2</v>
      </c>
      <c r="M1186" s="158">
        <f>IFERROR(_xll.qlIndexFixing(ONIndex1M,I1186,TRUE,_xll.ohTrigger(RecalcTrigger,Trigger1M)),NA())</f>
        <v>2.9447790160634923E-2</v>
      </c>
      <c r="N1186" s="44">
        <f>IFERROR(_xll.qlIndexFixing(ONIndex3M,I1186,TRUE,_xll.ohTrigger(RecalcTrigger,Trigger3M)),NA())</f>
        <v>3.0230693969910405E-2</v>
      </c>
      <c r="O1186" s="159">
        <f>IFERROR(_xll.qlIndexFixing(ONIndex6M,I1186,TRUE,_xll.ohTrigger(RecalcTrigger,Trigger6M)),NA())</f>
        <v>3.0660387288197199E-2</v>
      </c>
    </row>
    <row r="1187" spans="2:15" x14ac:dyDescent="0.2">
      <c r="B1187" s="39" t="s">
        <v>42</v>
      </c>
      <c r="D1187" s="42">
        <f>_xll.qlCalendarAdvance(Calendar,$D1186,B1187,"f",FALSE)</f>
        <v>47777</v>
      </c>
      <c r="E1187" s="153">
        <f>_xll.qlInterestRateIndexValueDate(IndexON,D1187)</f>
        <v>47778</v>
      </c>
      <c r="F1187" s="168">
        <f>IFERROR(_xll.qlIndexFixing(IndexON,D1187,TRUE,_xll.ohTrigger(RecalcTrigger,TriggerON)),NA())</f>
        <v>2.9829636816636196E-2</v>
      </c>
      <c r="H1187" s="42">
        <f>_xll.qlCalendarAdvance(Calendar,$H1186,B1187,"f",FALSE)</f>
        <v>47777</v>
      </c>
      <c r="I1187" s="153">
        <f>_xll.qlInterestRateIndexValueDate(Index1M,$H1187)</f>
        <v>47779</v>
      </c>
      <c r="J1187" s="158">
        <f>IFERROR(_xll.qlIndexFixing(Index1M,$H1187,TRUE,_xll.ohTrigger(RecalcTrigger,Trigger1M)),NA())</f>
        <v>2.951763193571337E-2</v>
      </c>
      <c r="K1187" s="44">
        <f>IFERROR(_xll.qlIndexFixing(Index3M,H1187,TRUE,_xll.ohTrigger(RecalcTrigger,Trigger3M)),NA())</f>
        <v>3.0421749965559214E-2</v>
      </c>
      <c r="L1187" s="44">
        <f>IFERROR(_xll.qlIndexFixing(Index6M,$H1187,TRUE,_xll.ohTrigger(RecalcTrigger,Trigger6M)),NA())</f>
        <v>3.1031621315091826E-2</v>
      </c>
      <c r="M1187" s="158">
        <f>IFERROR(_xll.qlIndexFixing(ONIndex1M,I1187,TRUE,_xll.ohTrigger(RecalcTrigger,Trigger1M)),NA())</f>
        <v>2.9459542646232961E-2</v>
      </c>
      <c r="N1187" s="44">
        <f>IFERROR(_xll.qlIndexFixing(ONIndex3M,I1187,TRUE,_xll.ohTrigger(RecalcTrigger,Trigger3M)),NA())</f>
        <v>3.0241666627599528E-2</v>
      </c>
      <c r="O1187" s="159">
        <f>IFERROR(_xll.qlIndexFixing(ONIndex6M,I1187,TRUE,_xll.ohTrigger(RecalcTrigger,Trigger6M)),NA())</f>
        <v>3.0670672371195806E-2</v>
      </c>
    </row>
    <row r="1188" spans="2:15" x14ac:dyDescent="0.2">
      <c r="B1188" s="39" t="s">
        <v>42</v>
      </c>
      <c r="D1188" s="42">
        <f>_xll.qlCalendarAdvance(Calendar,$D1187,B1188,"f",FALSE)</f>
        <v>47784</v>
      </c>
      <c r="E1188" s="153">
        <f>_xll.qlInterestRateIndexValueDate(IndexON,D1188)</f>
        <v>47785</v>
      </c>
      <c r="F1188" s="168">
        <f>IFERROR(_xll.qlIndexFixing(IndexON,D1188,TRUE,_xll.ohTrigger(RecalcTrigger,TriggerON)),NA())</f>
        <v>2.9844352153904907E-2</v>
      </c>
      <c r="H1188" s="42">
        <f>_xll.qlCalendarAdvance(Calendar,$H1187,B1188,"f",FALSE)</f>
        <v>47784</v>
      </c>
      <c r="I1188" s="153">
        <f>_xll.qlInterestRateIndexValueDate(Index1M,$H1188)</f>
        <v>47786</v>
      </c>
      <c r="J1188" s="158">
        <f>IFERROR(_xll.qlIndexFixing(Index1M,$H1188,TRUE,_xll.ohTrigger(RecalcTrigger,Trigger1M)),NA())</f>
        <v>2.9523271929824624E-2</v>
      </c>
      <c r="K1188" s="44">
        <f>IFERROR(_xll.qlIndexFixing(Index3M,H1188,TRUE,_xll.ohTrigger(RecalcTrigger,Trigger3M)),NA())</f>
        <v>3.0432584811010487E-2</v>
      </c>
      <c r="L1188" s="44">
        <f>IFERROR(_xll.qlIndexFixing(Index6M,$H1188,TRUE,_xll.ohTrigger(RecalcTrigger,Trigger6M)),NA())</f>
        <v>3.1041266328582125E-2</v>
      </c>
      <c r="M1188" s="158">
        <f>IFERROR(_xll.qlIndexFixing(ONIndex1M,I1188,TRUE,_xll.ohTrigger(RecalcTrigger,Trigger1M)),NA())</f>
        <v>2.9471301252188553E-2</v>
      </c>
      <c r="N1188" s="44">
        <f>IFERROR(_xll.qlIndexFixing(ONIndex3M,I1188,TRUE,_xll.ohTrigger(RecalcTrigger,Trigger3M)),NA())</f>
        <v>3.0252648179960318E-2</v>
      </c>
      <c r="O1188" s="159">
        <f>IFERROR(_xll.qlIndexFixing(ONIndex6M,I1188,TRUE,_xll.ohTrigger(RecalcTrigger,Trigger6M)),NA())</f>
        <v>3.0680977074073468E-2</v>
      </c>
    </row>
    <row r="1189" spans="2:15" x14ac:dyDescent="0.2">
      <c r="B1189" s="39" t="s">
        <v>42</v>
      </c>
      <c r="D1189" s="42">
        <f>_xll.qlCalendarAdvance(Calendar,$D1188,B1189,"f",FALSE)</f>
        <v>47791</v>
      </c>
      <c r="E1189" s="153">
        <f>_xll.qlInterestRateIndexValueDate(IndexON,D1189)</f>
        <v>47792</v>
      </c>
      <c r="F1189" s="168">
        <f>IFERROR(_xll.qlIndexFixing(IndexON,D1189,TRUE,_xll.ohTrigger(RecalcTrigger,TriggerON)),NA())</f>
        <v>2.9859101553286749E-2</v>
      </c>
      <c r="H1189" s="42">
        <f>_xll.qlCalendarAdvance(Calendar,$H1188,B1189,"f",FALSE)</f>
        <v>47791</v>
      </c>
      <c r="I1189" s="153">
        <f>_xll.qlInterestRateIndexValueDate(Index1M,$H1189)</f>
        <v>47793</v>
      </c>
      <c r="J1189" s="158">
        <f>IFERROR(_xll.qlIndexFixing(Index1M,$H1189,TRUE,_xll.ohTrigger(RecalcTrigger,Trigger1M)),NA())</f>
        <v>2.9535071933572077E-2</v>
      </c>
      <c r="K1189" s="44">
        <f>IFERROR(_xll.qlIndexFixing(Index3M,H1189,TRUE,_xll.ohTrigger(RecalcTrigger,Trigger3M)),NA())</f>
        <v>3.0443352666927836E-2</v>
      </c>
      <c r="L1189" s="44">
        <f>IFERROR(_xll.qlIndexFixing(Index6M,$H1189,TRUE,_xll.ohTrigger(RecalcTrigger,Trigger6M)),NA())</f>
        <v>3.1048845416605075E-2</v>
      </c>
      <c r="M1189" s="158">
        <f>IFERROR(_xll.qlIndexFixing(ONIndex1M,I1189,TRUE,_xll.ohTrigger(RecalcTrigger,Trigger1M)),NA())</f>
        <v>2.9483065978501699E-2</v>
      </c>
      <c r="N1189" s="44">
        <f>IFERROR(_xll.qlIndexFixing(ONIndex3M,I1189,TRUE,_xll.ohTrigger(RecalcTrigger,Trigger3M)),NA())</f>
        <v>3.0263638627046063E-2</v>
      </c>
      <c r="O1189" s="159">
        <f>IFERROR(_xll.qlIndexFixing(ONIndex6M,I1189,TRUE,_xll.ohTrigger(RecalcTrigger,Trigger6M)),NA())</f>
        <v>3.0691301396936765E-2</v>
      </c>
    </row>
    <row r="1190" spans="2:15" x14ac:dyDescent="0.2">
      <c r="B1190" s="39" t="s">
        <v>42</v>
      </c>
      <c r="D1190" s="42">
        <f>_xll.qlCalendarAdvance(Calendar,$D1189,B1190,"f",FALSE)</f>
        <v>47798</v>
      </c>
      <c r="E1190" s="153">
        <f>_xll.qlInterestRateIndexValueDate(IndexON,D1190)</f>
        <v>47799</v>
      </c>
      <c r="F1190" s="168">
        <f>IFERROR(_xll.qlIndexFixing(IndexON,D1190,TRUE,_xll.ohTrigger(RecalcTrigger,TriggerON)),NA())</f>
        <v>2.9873885014861656E-2</v>
      </c>
      <c r="H1190" s="42">
        <f>_xll.qlCalendarAdvance(Calendar,$H1189,B1190,"f",FALSE)</f>
        <v>47798</v>
      </c>
      <c r="I1190" s="153">
        <f>_xll.qlInterestRateIndexValueDate(Index1M,$H1190)</f>
        <v>47800</v>
      </c>
      <c r="J1190" s="158">
        <f>IFERROR(_xll.qlIndexFixing(Index1M,$H1190,TRUE,_xll.ohTrigger(RecalcTrigger,Trigger1M)),NA())</f>
        <v>2.9546862073489777E-2</v>
      </c>
      <c r="K1190" s="44">
        <f>IFERROR(_xll.qlIndexFixing(Index3M,H1190,TRUE,_xll.ohTrigger(RecalcTrigger,Trigger3M)),NA())</f>
        <v>3.0454044518166114E-2</v>
      </c>
      <c r="L1190" s="44">
        <f>IFERROR(_xll.qlIndexFixing(Index6M,$H1190,TRUE,_xll.ohTrigger(RecalcTrigger,Trigger6M)),NA())</f>
        <v>3.1058321845429927E-2</v>
      </c>
      <c r="M1190" s="158">
        <f>IFERROR(_xll.qlIndexFixing(ONIndex1M,I1190,TRUE,_xll.ohTrigger(RecalcTrigger,Trigger1M)),NA())</f>
        <v>2.9494836825119108E-2</v>
      </c>
      <c r="N1190" s="44">
        <f>IFERROR(_xll.qlIndexFixing(ONIndex3M,I1190,TRUE,_xll.ohTrigger(RecalcTrigger,Trigger3M)),NA())</f>
        <v>3.0274637968883411E-2</v>
      </c>
      <c r="O1190" s="159">
        <f>IFERROR(_xll.qlIndexFixing(ONIndex6M,I1190,TRUE,_xll.ohTrigger(RecalcTrigger,Trigger6M)),NA())</f>
        <v>3.0701645339705763E-2</v>
      </c>
    </row>
    <row r="1191" spans="2:15" x14ac:dyDescent="0.2">
      <c r="B1191" s="39" t="s">
        <v>42</v>
      </c>
      <c r="D1191" s="42">
        <f>_xll.qlCalendarAdvance(Calendar,$D1190,B1191,"f",FALSE)</f>
        <v>47805</v>
      </c>
      <c r="E1191" s="153">
        <f>_xll.qlInterestRateIndexValueDate(IndexON,D1191)</f>
        <v>47806</v>
      </c>
      <c r="F1191" s="168">
        <f>IFERROR(_xll.qlIndexFixing(IndexON,D1191,TRUE,_xll.ohTrigger(RecalcTrigger,TriggerON)),NA())</f>
        <v>2.988870253862963E-2</v>
      </c>
      <c r="H1191" s="42">
        <f>_xll.qlCalendarAdvance(Calendar,$H1190,B1191,"f",FALSE)</f>
        <v>47805</v>
      </c>
      <c r="I1191" s="153">
        <f>_xll.qlInterestRateIndexValueDate(Index1M,$H1191)</f>
        <v>47807</v>
      </c>
      <c r="J1191" s="158">
        <f>IFERROR(_xll.qlIndexFixing(Index1M,$H1191,TRUE,_xll.ohTrigger(RecalcTrigger,Trigger1M)),NA())</f>
        <v>2.9558615323281856E-2</v>
      </c>
      <c r="K1191" s="44">
        <f>IFERROR(_xll.qlIndexFixing(Index3M,H1191,TRUE,_xll.ohTrigger(RecalcTrigger,Trigger3M)),NA())</f>
        <v>3.0464651349489804E-2</v>
      </c>
      <c r="L1191" s="44">
        <f>IFERROR(_xll.qlIndexFixing(Index6M,$H1191,TRUE,_xll.ohTrigger(RecalcTrigger,Trigger6M)),NA())</f>
        <v>3.106770325042333E-2</v>
      </c>
      <c r="M1191" s="158">
        <f>IFERROR(_xll.qlIndexFixing(ONIndex1M,I1191,TRUE,_xll.ohTrigger(RecalcTrigger,Trigger1M)),NA())</f>
        <v>2.9506613792094072E-2</v>
      </c>
      <c r="N1191" s="44">
        <f>IFERROR(_xll.qlIndexFixing(ONIndex3M,I1191,TRUE,_xll.ohTrigger(RecalcTrigger,Trigger3M)),NA())</f>
        <v>3.028564620541907E-2</v>
      </c>
      <c r="O1191" s="159">
        <f>IFERROR(_xll.qlIndexFixing(ONIndex6M,I1191,TRUE,_xll.ohTrigger(RecalcTrigger,Trigger6M)),NA())</f>
        <v>3.0712008902460397E-2</v>
      </c>
    </row>
    <row r="1192" spans="2:15" x14ac:dyDescent="0.2">
      <c r="B1192" s="39" t="s">
        <v>42</v>
      </c>
      <c r="D1192" s="42">
        <f>_xll.qlCalendarAdvance(Calendar,$D1191,B1192,"f",FALSE)</f>
        <v>47812</v>
      </c>
      <c r="E1192" s="153">
        <f>_xll.qlInterestRateIndexValueDate(IndexON,D1192)</f>
        <v>47813</v>
      </c>
      <c r="F1192" s="168">
        <f>IFERROR(_xll.qlIndexFixing(IndexON,D1192,TRUE,_xll.ohTrigger(RecalcTrigger,TriggerON)),NA())</f>
        <v>2.990355412459067E-2</v>
      </c>
      <c r="H1192" s="42">
        <f>_xll.qlCalendarAdvance(Calendar,$H1191,B1192,"f",FALSE)</f>
        <v>47812</v>
      </c>
      <c r="I1192" s="153">
        <f>_xll.qlInterestRateIndexValueDate(Index1M,$H1192)</f>
        <v>47814</v>
      </c>
      <c r="J1192" s="158">
        <f>IFERROR(_xll.qlIndexFixing(Index1M,$H1192,TRUE,_xll.ohTrigger(RecalcTrigger,Trigger1M)),NA())</f>
        <v>2.9570304297273253E-2</v>
      </c>
      <c r="K1192" s="44">
        <f>IFERROR(_xll.qlIndexFixing(Index3M,H1192,TRUE,_xll.ohTrigger(RecalcTrigger,Trigger3M)),NA())</f>
        <v>3.0475164145568688E-2</v>
      </c>
      <c r="L1192" s="44">
        <f>IFERROR(_xll.qlIndexFixing(Index6M,$H1192,TRUE,_xll.ohTrigger(RecalcTrigger,Trigger6M)),NA())</f>
        <v>3.1076984661590472E-2</v>
      </c>
      <c r="M1192" s="158">
        <f>IFERROR(_xll.qlIndexFixing(ONIndex1M,I1192,TRUE,_xll.ohTrigger(RecalcTrigger,Trigger1M)),NA())</f>
        <v>2.9518396879373299E-2</v>
      </c>
      <c r="N1192" s="44">
        <f>IFERROR(_xll.qlIndexFixing(ONIndex3M,I1192,TRUE,_xll.ohTrigger(RecalcTrigger,Trigger3M)),NA())</f>
        <v>3.0296663336679686E-2</v>
      </c>
      <c r="O1192" s="159">
        <f>IFERROR(_xll.qlIndexFixing(ONIndex6M,I1192,TRUE,_xll.ohTrigger(RecalcTrigger,Trigger6M)),NA())</f>
        <v>3.0722392085147376E-2</v>
      </c>
    </row>
    <row r="1193" spans="2:15" x14ac:dyDescent="0.2">
      <c r="B1193" s="39" t="s">
        <v>42</v>
      </c>
      <c r="D1193" s="42">
        <f>_xll.qlCalendarAdvance(Calendar,$D1192,B1193,"f",FALSE)</f>
        <v>47819</v>
      </c>
      <c r="E1193" s="153">
        <f>_xll.qlInterestRateIndexValueDate(IndexON,D1193)</f>
        <v>47820</v>
      </c>
      <c r="F1193" s="168">
        <f>IFERROR(_xll.qlIndexFixing(IndexON,D1193,TRUE,_xll.ohTrigger(RecalcTrigger,TriggerON)),NA())</f>
        <v>2.9918435945885946E-2</v>
      </c>
      <c r="H1193" s="42">
        <f>_xll.qlCalendarAdvance(Calendar,$H1192,B1193,"f",FALSE)</f>
        <v>47819</v>
      </c>
      <c r="I1193" s="153">
        <f>_xll.qlInterestRateIndexValueDate(Index1M,$H1193)</f>
        <v>47821</v>
      </c>
      <c r="J1193" s="158">
        <f>IFERROR(_xll.qlIndexFixing(Index1M,$H1193,TRUE,_xll.ohTrigger(RecalcTrigger,Trigger1M)),NA())</f>
        <v>2.9590030317009026E-2</v>
      </c>
      <c r="K1193" s="44">
        <f>IFERROR(_xll.qlIndexFixing(Index3M,H1193,TRUE,_xll.ohTrigger(RecalcTrigger,Trigger3M)),NA())</f>
        <v>3.0481552821276736E-2</v>
      </c>
      <c r="L1193" s="44">
        <f>IFERROR(_xll.qlIndexFixing(Index6M,$H1193,TRUE,_xll.ohTrigger(RecalcTrigger,Trigger6M)),NA())</f>
        <v>3.1088114255930988E-2</v>
      </c>
      <c r="M1193" s="158">
        <f>IFERROR(_xll.qlIndexFixing(ONIndex1M,I1193,TRUE,_xll.ohTrigger(RecalcTrigger,Trigger1M)),NA())</f>
        <v>2.953014904296225E-2</v>
      </c>
      <c r="N1193" s="44">
        <f>IFERROR(_xll.qlIndexFixing(ONIndex3M,I1193,TRUE,_xll.ohTrigger(RecalcTrigger,Trigger3M)),NA())</f>
        <v>3.0307652165113552E-2</v>
      </c>
      <c r="O1193" s="159">
        <f>IFERROR(_xll.qlIndexFixing(ONIndex6M,I1193,TRUE,_xll.ohTrigger(RecalcTrigger,Trigger6M)),NA())</f>
        <v>3.0732754862503597E-2</v>
      </c>
    </row>
    <row r="1194" spans="2:15" x14ac:dyDescent="0.2">
      <c r="B1194" s="39" t="s">
        <v>42</v>
      </c>
      <c r="D1194" s="42">
        <f>_xll.qlCalendarAdvance(Calendar,$D1193,B1194,"f",FALSE)</f>
        <v>47826</v>
      </c>
      <c r="E1194" s="153">
        <f>_xll.qlInterestRateIndexValueDate(IndexON,D1194)</f>
        <v>47827</v>
      </c>
      <c r="F1194" s="168">
        <f>IFERROR(_xll.qlIndexFixing(IndexON,D1194,TRUE,_xll.ohTrigger(RecalcTrigger,TriggerON)),NA())</f>
        <v>2.9933240850228415E-2</v>
      </c>
      <c r="H1194" s="42">
        <f>_xll.qlCalendarAdvance(Calendar,$H1193,B1194,"f",FALSE)</f>
        <v>47826</v>
      </c>
      <c r="I1194" s="153">
        <f>_xll.qlInterestRateIndexValueDate(Index1M,$H1194)</f>
        <v>47828</v>
      </c>
      <c r="J1194" s="158">
        <f>IFERROR(_xll.qlIndexFixing(Index1M,$H1194,TRUE,_xll.ohTrigger(RecalcTrigger,Trigger1M)),NA())</f>
        <v>2.959946585036894E-2</v>
      </c>
      <c r="K1194" s="44">
        <f>IFERROR(_xll.qlIndexFixing(Index3M,H1194,TRUE,_xll.ohTrigger(RecalcTrigger,Trigger3M)),NA())</f>
        <v>3.0491867559842234E-2</v>
      </c>
      <c r="L1194" s="44">
        <f>IFERROR(_xll.qlIndexFixing(Index6M,$H1194,TRUE,_xll.ohTrigger(RecalcTrigger,Trigger6M)),NA())</f>
        <v>3.1097175535150692E-2</v>
      </c>
      <c r="M1194" s="158">
        <f>IFERROR(_xll.qlIndexFixing(ONIndex1M,I1194,TRUE,_xll.ohTrigger(RecalcTrigger,Trigger1M)),NA())</f>
        <v>2.9541793804730432E-2</v>
      </c>
      <c r="N1194" s="44">
        <f>IFERROR(_xll.qlIndexFixing(ONIndex3M,I1194,TRUE,_xll.ohTrigger(RecalcTrigger,Trigger3M)),NA())</f>
        <v>3.0318535895776932E-2</v>
      </c>
      <c r="O1194" s="159">
        <f>IFERROR(_xll.qlIndexFixing(ONIndex6M,I1194,TRUE,_xll.ohTrigger(RecalcTrigger,Trigger6M)),NA())</f>
        <v>3.0743014601775087E-2</v>
      </c>
    </row>
    <row r="1195" spans="2:15" x14ac:dyDescent="0.2">
      <c r="B1195" s="39" t="s">
        <v>42</v>
      </c>
      <c r="D1195" s="42">
        <f>_xll.qlCalendarAdvance(Calendar,$D1194,B1195,"f",FALSE)</f>
        <v>47833</v>
      </c>
      <c r="E1195" s="153">
        <f>_xll.qlInterestRateIndexValueDate(IndexON,D1195)</f>
        <v>47834</v>
      </c>
      <c r="F1195" s="168">
        <f>IFERROR(_xll.qlIndexFixing(IndexON,D1195,TRUE,_xll.ohTrigger(RecalcTrigger,TriggerON)),NA())</f>
        <v>2.9947919088373354E-2</v>
      </c>
      <c r="H1195" s="42">
        <f>_xll.qlCalendarAdvance(Calendar,$H1194,B1195,"f",FALSE)</f>
        <v>47833</v>
      </c>
      <c r="I1195" s="153">
        <f>_xll.qlInterestRateIndexValueDate(Index1M,$H1195)</f>
        <v>47835</v>
      </c>
      <c r="J1195" s="158">
        <f>IFERROR(_xll.qlIndexFixing(Index1M,$H1195,TRUE,_xll.ohTrigger(RecalcTrigger,Trigger1M)),NA())</f>
        <v>2.9610821450014996E-2</v>
      </c>
      <c r="K1195" s="44">
        <f>IFERROR(_xll.qlIndexFixing(Index3M,H1195,TRUE,_xll.ohTrigger(RecalcTrigger,Trigger3M)),NA())</f>
        <v>3.0502072825025373E-2</v>
      </c>
      <c r="L1195" s="44">
        <f>IFERROR(_xll.qlIndexFixing(Index6M,$H1195,TRUE,_xll.ohTrigger(RecalcTrigger,Trigger6M)),NA())</f>
        <v>3.1106128289319912E-2</v>
      </c>
      <c r="M1195" s="158">
        <f>IFERROR(_xll.qlIndexFixing(ONIndex1M,I1195,TRUE,_xll.ohTrigger(RecalcTrigger,Trigger1M)),NA())</f>
        <v>2.9553327579758815E-2</v>
      </c>
      <c r="N1195" s="44">
        <f>IFERROR(_xll.qlIndexFixing(ONIndex3M,I1195,TRUE,_xll.ohTrigger(RecalcTrigger,Trigger3M)),NA())</f>
        <v>3.03293109288294E-2</v>
      </c>
      <c r="O1195" s="159">
        <f>IFERROR(_xll.qlIndexFixing(ONIndex6M,I1195,TRUE,_xll.ohTrigger(RecalcTrigger,Trigger6M)),NA())</f>
        <v>3.0753167429420358E-2</v>
      </c>
    </row>
    <row r="1196" spans="2:15" x14ac:dyDescent="0.2">
      <c r="B1196" s="39" t="s">
        <v>42</v>
      </c>
      <c r="D1196" s="42">
        <f>_xll.qlCalendarAdvance(Calendar,$D1195,B1196,"f",FALSE)</f>
        <v>47840</v>
      </c>
      <c r="E1196" s="153">
        <f>_xll.qlInterestRateIndexValueDate(IndexON,D1196)</f>
        <v>47844</v>
      </c>
      <c r="F1196" s="168">
        <f>IFERROR(_xll.qlIndexFixing(IndexON,D1196,TRUE,_xll.ohTrigger(RecalcTrigger,TriggerON)),NA())</f>
        <v>2.997322330498875E-2</v>
      </c>
      <c r="H1196" s="42">
        <f>_xll.qlCalendarAdvance(Calendar,$H1195,B1196,"f",FALSE)</f>
        <v>47840</v>
      </c>
      <c r="I1196" s="153">
        <f>_xll.qlInterestRateIndexValueDate(Index1M,$H1196)</f>
        <v>47847</v>
      </c>
      <c r="J1196" s="158">
        <f>IFERROR(_xll.qlIndexFixing(Index1M,$H1196,TRUE,_xll.ohTrigger(RecalcTrigger,Trigger1M)),NA())</f>
        <v>2.9628023554088834E-2</v>
      </c>
      <c r="K1196" s="44">
        <f>IFERROR(_xll.qlIndexFixing(Index3M,H1196,TRUE,_xll.ohTrigger(RecalcTrigger,Trigger3M)),NA())</f>
        <v>3.0521297837805418E-2</v>
      </c>
      <c r="L1196" s="44">
        <f>IFERROR(_xll.qlIndexFixing(Index6M,$H1196,TRUE,_xll.ohTrigger(RecalcTrigger,Trigger6M)),NA())</f>
        <v>3.1121223376871711E-2</v>
      </c>
      <c r="M1196" s="158">
        <f>IFERROR(_xll.qlIndexFixing(ONIndex1M,I1196,TRUE,_xll.ohTrigger(RecalcTrigger,Trigger1M)),NA())</f>
        <v>2.9578080168564114E-2</v>
      </c>
      <c r="N1196" s="44">
        <f>IFERROR(_xll.qlIndexFixing(ONIndex3M,I1196,TRUE,_xll.ohTrigger(RecalcTrigger,Trigger3M)),NA())</f>
        <v>3.0352563585882564E-2</v>
      </c>
      <c r="O1196" s="159">
        <f>IFERROR(_xll.qlIndexFixing(ONIndex6M,I1196,TRUE,_xll.ohTrigger(RecalcTrigger,Trigger6M)),NA())</f>
        <v>3.0775172796408956E-2</v>
      </c>
    </row>
    <row r="1197" spans="2:15" x14ac:dyDescent="0.2">
      <c r="B1197" s="39" t="s">
        <v>42</v>
      </c>
      <c r="D1197" s="42">
        <f>_xll.qlCalendarAdvance(Calendar,$D1196,B1197,"f",FALSE)</f>
        <v>47847</v>
      </c>
      <c r="E1197" s="153">
        <f>_xll.qlInterestRateIndexValueDate(IndexON,D1197)</f>
        <v>47850</v>
      </c>
      <c r="F1197" s="168">
        <f>IFERROR(_xll.qlIndexFixing(IndexON,D1197,TRUE,_xll.ohTrigger(RecalcTrigger,TriggerON)),NA())</f>
        <v>2.9980993702301006E-2</v>
      </c>
      <c r="H1197" s="42">
        <f>_xll.qlCalendarAdvance(Calendar,$H1196,B1197,"f",FALSE)</f>
        <v>47847</v>
      </c>
      <c r="I1197" s="153">
        <f>_xll.qlInterestRateIndexValueDate(Index1M,$H1197)</f>
        <v>47851</v>
      </c>
      <c r="J1197" s="158">
        <f>IFERROR(_xll.qlIndexFixing(Index1M,$H1197,TRUE,_xll.ohTrigger(RecalcTrigger,Trigger1M)),NA())</f>
        <v>2.9632355207025094E-2</v>
      </c>
      <c r="K1197" s="44">
        <f>IFERROR(_xll.qlIndexFixing(Index3M,H1197,TRUE,_xll.ohTrigger(RecalcTrigger,Trigger3M)),NA())</f>
        <v>3.0524988057277547E-2</v>
      </c>
      <c r="L1197" s="44">
        <f>IFERROR(_xll.qlIndexFixing(Index6M,$H1197,TRUE,_xll.ohTrigger(RecalcTrigger,Trigger6M)),NA())</f>
        <v>3.1124261025725335E-2</v>
      </c>
      <c r="M1197" s="158">
        <f>IFERROR(_xll.qlIndexFixing(ONIndex1M,I1197,TRUE,_xll.ohTrigger(RecalcTrigger,Trigger1M)),NA())</f>
        <v>2.9580046415969008E-2</v>
      </c>
      <c r="N1197" s="44">
        <f>IFERROR(_xll.qlIndexFixing(ONIndex3M,I1197,TRUE,_xll.ohTrigger(RecalcTrigger,Trigger3M)),NA())</f>
        <v>3.0353960361058085E-2</v>
      </c>
      <c r="O1197" s="159">
        <f>IFERROR(_xll.qlIndexFixing(ONIndex6M,I1197,TRUE,_xll.ohTrigger(RecalcTrigger,Trigger6M)),NA())</f>
        <v>3.0776153399987294E-2</v>
      </c>
    </row>
    <row r="1198" spans="2:15" x14ac:dyDescent="0.2">
      <c r="B1198" s="39" t="s">
        <v>42</v>
      </c>
      <c r="D1198" s="42">
        <f>_xll.qlCalendarAdvance(Calendar,$D1197,B1198,"f",FALSE)</f>
        <v>47855</v>
      </c>
      <c r="E1198" s="153">
        <f>_xll.qlInterestRateIndexValueDate(IndexON,D1198)</f>
        <v>47856</v>
      </c>
      <c r="F1198" s="168">
        <f>IFERROR(_xll.qlIndexFixing(IndexON,D1198,TRUE,_xll.ohTrigger(RecalcTrigger,TriggerON)),NA())</f>
        <v>2.9993226070779144E-2</v>
      </c>
      <c r="H1198" s="42">
        <f>_xll.qlCalendarAdvance(Calendar,$H1197,B1198,"f",FALSE)</f>
        <v>47855</v>
      </c>
      <c r="I1198" s="153">
        <f>_xll.qlInterestRateIndexValueDate(Index1M,$H1198)</f>
        <v>47857</v>
      </c>
      <c r="J1198" s="158">
        <f>IFERROR(_xll.qlIndexFixing(Index1M,$H1198,TRUE,_xll.ohTrigger(RecalcTrigger,Trigger1M)),NA())</f>
        <v>2.9643790459799868E-2</v>
      </c>
      <c r="K1198" s="44">
        <f>IFERROR(_xll.qlIndexFixing(Index3M,H1198,TRUE,_xll.ohTrigger(RecalcTrigger,Trigger3M)),NA())</f>
        <v>3.0533433812313326E-2</v>
      </c>
      <c r="L1198" s="44">
        <f>IFERROR(_xll.qlIndexFixing(Index6M,$H1198,TRUE,_xll.ohTrigger(RecalcTrigger,Trigger6M)),NA())</f>
        <v>3.11316418206482E-2</v>
      </c>
      <c r="M1198" s="158">
        <f>IFERROR(_xll.qlIndexFixing(ONIndex1M,I1198,TRUE,_xll.ohTrigger(RecalcTrigger,Trigger1M)),NA())</f>
        <v>2.9588011713030937E-2</v>
      </c>
      <c r="N1198" s="44">
        <f>IFERROR(_xll.qlIndexFixing(ONIndex3M,I1198,TRUE,_xll.ohTrigger(RecalcTrigger,Trigger3M)),NA())</f>
        <v>3.0361389361912572E-2</v>
      </c>
      <c r="O1198" s="159">
        <f>IFERROR(_xll.qlIndexFixing(ONIndex6M,I1198,TRUE,_xll.ohTrigger(RecalcTrigger,Trigger6M)),NA())</f>
        <v>3.0783142400165886E-2</v>
      </c>
    </row>
    <row r="1199" spans="2:15" x14ac:dyDescent="0.2">
      <c r="B1199" s="39" t="s">
        <v>42</v>
      </c>
      <c r="D1199" s="42">
        <f>_xll.qlCalendarAdvance(Calendar,$D1198,B1199,"f",FALSE)</f>
        <v>47862</v>
      </c>
      <c r="E1199" s="153">
        <f>_xll.qlInterestRateIndexValueDate(IndexON,D1199)</f>
        <v>47863</v>
      </c>
      <c r="F1199" s="168">
        <f>IFERROR(_xll.qlIndexFixing(IndexON,D1199,TRUE,_xll.ohTrigger(RecalcTrigger,TriggerON)),NA())</f>
        <v>3.0007379548688817E-2</v>
      </c>
      <c r="H1199" s="42">
        <f>_xll.qlCalendarAdvance(Calendar,$H1198,B1199,"f",FALSE)</f>
        <v>47862</v>
      </c>
      <c r="I1199" s="153">
        <f>_xll.qlInterestRateIndexValueDate(Index1M,$H1199)</f>
        <v>47864</v>
      </c>
      <c r="J1199" s="158">
        <f>IFERROR(_xll.qlIndexFixing(Index1M,$H1199,TRUE,_xll.ohTrigger(RecalcTrigger,Trigger1M)),NA())</f>
        <v>2.9654692213929301E-2</v>
      </c>
      <c r="K1199" s="44">
        <f>IFERROR(_xll.qlIndexFixing(Index3M,H1199,TRUE,_xll.ohTrigger(RecalcTrigger,Trigger3M)),NA())</f>
        <v>3.0543185536152428E-2</v>
      </c>
      <c r="L1199" s="44">
        <f>IFERROR(_xll.qlIndexFixing(Index6M,$H1199,TRUE,_xll.ohTrigger(RecalcTrigger,Trigger6M)),NA())</f>
        <v>3.1140151977810594E-2</v>
      </c>
      <c r="M1199" s="158">
        <f>IFERROR(_xll.qlIndexFixing(ONIndex1M,I1199,TRUE,_xll.ohTrigger(RecalcTrigger,Trigger1M)),NA())</f>
        <v>2.9599068012426955E-2</v>
      </c>
      <c r="N1199" s="44">
        <f>IFERROR(_xll.qlIndexFixing(ONIndex3M,I1199,TRUE,_xll.ohTrigger(RecalcTrigger,Trigger3M)),NA())</f>
        <v>3.0371696808888515E-2</v>
      </c>
      <c r="O1199" s="159">
        <f>IFERROR(_xll.qlIndexFixing(ONIndex6M,I1199,TRUE,_xll.ohTrigger(RecalcTrigger,Trigger6M)),NA())</f>
        <v>3.0792835377226879E-2</v>
      </c>
    </row>
    <row r="1200" spans="2:15" x14ac:dyDescent="0.2">
      <c r="B1200" s="39" t="s">
        <v>42</v>
      </c>
      <c r="D1200" s="42">
        <f>_xll.qlCalendarAdvance(Calendar,$D1199,B1200,"f",FALSE)</f>
        <v>47869</v>
      </c>
      <c r="E1200" s="153">
        <f>_xll.qlInterestRateIndexValueDate(IndexON,D1200)</f>
        <v>47870</v>
      </c>
      <c r="F1200" s="168">
        <f>IFERROR(_xll.qlIndexFixing(IndexON,D1200,TRUE,_xll.ohTrigger(RecalcTrigger,TriggerON)),NA())</f>
        <v>3.0021406360321023E-2</v>
      </c>
      <c r="H1200" s="42">
        <f>_xll.qlCalendarAdvance(Calendar,$H1199,B1200,"f",FALSE)</f>
        <v>47869</v>
      </c>
      <c r="I1200" s="153">
        <f>_xll.qlInterestRateIndexValueDate(Index1M,$H1200)</f>
        <v>47871</v>
      </c>
      <c r="J1200" s="158">
        <f>IFERROR(_xll.qlIndexFixing(Index1M,$H1200,TRUE,_xll.ohTrigger(RecalcTrigger,Trigger1M)),NA())</f>
        <v>2.9665482725448611E-2</v>
      </c>
      <c r="K1200" s="44">
        <f>IFERROR(_xll.qlIndexFixing(Index3M,H1200,TRUE,_xll.ohTrigger(RecalcTrigger,Trigger3M)),NA())</f>
        <v>3.0552827782427627E-2</v>
      </c>
      <c r="L1200" s="44">
        <f>IFERROR(_xll.qlIndexFixing(Index6M,$H1200,TRUE,_xll.ohTrigger(RecalcTrigger,Trigger6M)),NA())</f>
        <v>3.1148553611861605E-2</v>
      </c>
      <c r="M1200" s="158">
        <f>IFERROR(_xll.qlIndexFixing(ONIndex1M,I1200,TRUE,_xll.ohTrigger(RecalcTrigger,Trigger1M)),NA())</f>
        <v>2.9610013342349362E-2</v>
      </c>
      <c r="N1200" s="44">
        <f>IFERROR(_xll.qlIndexFixing(ONIndex3M,I1200,TRUE,_xll.ohTrigger(RecalcTrigger,Trigger3M)),NA())</f>
        <v>3.0381895575919415E-2</v>
      </c>
      <c r="O1200" s="159">
        <f>IFERROR(_xll.qlIndexFixing(ONIndex6M,I1200,TRUE,_xll.ohTrigger(RecalcTrigger,Trigger6M)),NA())</f>
        <v>3.0802421460194296E-2</v>
      </c>
    </row>
    <row r="1201" spans="2:15" x14ac:dyDescent="0.2">
      <c r="B1201" s="39" t="s">
        <v>42</v>
      </c>
      <c r="D1201" s="42">
        <f>_xll.qlCalendarAdvance(Calendar,$D1200,B1201,"f",FALSE)</f>
        <v>47876</v>
      </c>
      <c r="E1201" s="153">
        <f>_xll.qlInterestRateIndexValueDate(IndexON,D1201)</f>
        <v>47877</v>
      </c>
      <c r="F1201" s="168">
        <f>IFERROR(_xll.qlIndexFixing(IndexON,D1201,TRUE,_xll.ohTrigger(RecalcTrigger,TriggerON)),NA())</f>
        <v>3.0035306505675763E-2</v>
      </c>
      <c r="H1201" s="42">
        <f>_xll.qlCalendarAdvance(Calendar,$H1200,B1201,"f",FALSE)</f>
        <v>47876</v>
      </c>
      <c r="I1201" s="153">
        <f>_xll.qlInterestRateIndexValueDate(Index1M,$H1201)</f>
        <v>47878</v>
      </c>
      <c r="J1201" s="158">
        <f>IFERROR(_xll.qlIndexFixing(Index1M,$H1201,TRUE,_xll.ohTrigger(RecalcTrigger,Trigger1M)),NA())</f>
        <v>2.9670234861772973E-2</v>
      </c>
      <c r="K1201" s="44">
        <f>IFERROR(_xll.qlIndexFixing(Index3M,H1201,TRUE,_xll.ohTrigger(RecalcTrigger,Trigger3M)),NA())</f>
        <v>3.0562360550352885E-2</v>
      </c>
      <c r="L1201" s="44">
        <f>IFERROR(_xll.qlIndexFixing(Index6M,$H1201,TRUE,_xll.ohTrigger(RecalcTrigger,Trigger6M)),NA())</f>
        <v>3.1156846721448063E-2</v>
      </c>
      <c r="M1201" s="158">
        <f>IFERROR(_xll.qlIndexFixing(ONIndex1M,I1201,TRUE,_xll.ohTrigger(RecalcTrigger,Trigger1M)),NA())</f>
        <v>2.9620847703037967E-2</v>
      </c>
      <c r="N1201" s="44">
        <f>IFERROR(_xll.qlIndexFixing(ONIndex3M,I1201,TRUE,_xll.ohTrigger(RecalcTrigger,Trigger3M)),NA())</f>
        <v>3.0391985662925336E-2</v>
      </c>
      <c r="O1201" s="159">
        <f>IFERROR(_xll.qlIndexFixing(ONIndex6M,I1201,TRUE,_xll.ohTrigger(RecalcTrigger,Trigger6M)),NA())</f>
        <v>3.0811900649228008E-2</v>
      </c>
    </row>
    <row r="1202" spans="2:15" x14ac:dyDescent="0.2">
      <c r="B1202" s="39" t="s">
        <v>42</v>
      </c>
      <c r="D1202" s="42">
        <f>_xll.qlCalendarAdvance(Calendar,$D1201,B1202,"f",FALSE)</f>
        <v>47883</v>
      </c>
      <c r="E1202" s="153">
        <f>_xll.qlInterestRateIndexValueDate(IndexON,D1202)</f>
        <v>47884</v>
      </c>
      <c r="F1202" s="168">
        <f>IFERROR(_xll.qlIndexFixing(IndexON,D1202,TRUE,_xll.ohTrigger(RecalcTrigger,TriggerON)),NA())</f>
        <v>3.0049079984593163E-2</v>
      </c>
      <c r="H1202" s="42">
        <f>_xll.qlCalendarAdvance(Calendar,$H1201,B1202,"f",FALSE)</f>
        <v>47883</v>
      </c>
      <c r="I1202" s="153">
        <f>_xll.qlInterestRateIndexValueDate(Index1M,$H1202)</f>
        <v>47885</v>
      </c>
      <c r="J1202" s="158">
        <f>IFERROR(_xll.qlIndexFixing(Index1M,$H1202,TRUE,_xll.ohTrigger(RecalcTrigger,Trigger1M)),NA())</f>
        <v>2.9678854339255181E-2</v>
      </c>
      <c r="K1202" s="44">
        <f>IFERROR(_xll.qlIndexFixing(Index3M,H1202,TRUE,_xll.ohTrigger(RecalcTrigger,Trigger3M)),NA())</f>
        <v>3.0569836328693853E-2</v>
      </c>
      <c r="L1202" s="44">
        <f>IFERROR(_xll.qlIndexFixing(Index6M,$H1202,TRUE,_xll.ohTrigger(RecalcTrigger,Trigger6M)),NA())</f>
        <v>3.1165031305232693E-2</v>
      </c>
      <c r="M1202" s="158">
        <f>IFERROR(_xll.qlIndexFixing(ONIndex1M,I1202,TRUE,_xll.ohTrigger(RecalcTrigger,Trigger1M)),NA())</f>
        <v>2.9631571094332898E-2</v>
      </c>
      <c r="N1202" s="44">
        <f>IFERROR(_xll.qlIndexFixing(ONIndex3M,I1202,TRUE,_xll.ohTrigger(RecalcTrigger,Trigger3M)),NA())</f>
        <v>3.0401967069906277E-2</v>
      </c>
      <c r="O1202" s="159">
        <f>IFERROR(_xll.qlIndexFixing(ONIndex6M,I1202,TRUE,_xll.ohTrigger(RecalcTrigger,Trigger6M)),NA())</f>
        <v>3.0821272944328015E-2</v>
      </c>
    </row>
    <row r="1203" spans="2:15" x14ac:dyDescent="0.2">
      <c r="B1203" s="39" t="s">
        <v>42</v>
      </c>
      <c r="D1203" s="42">
        <f>_xll.qlCalendarAdvance(Calendar,$D1202,B1203,"f",FALSE)</f>
        <v>47890</v>
      </c>
      <c r="E1203" s="153">
        <f>_xll.qlInterestRateIndexValueDate(IndexON,D1203)</f>
        <v>47891</v>
      </c>
      <c r="F1203" s="168">
        <f>IFERROR(_xll.qlIndexFixing(IndexON,D1203,TRUE,_xll.ohTrigger(RecalcTrigger,TriggerON)),NA())</f>
        <v>3.0062726797233097E-2</v>
      </c>
      <c r="H1203" s="42">
        <f>_xll.qlCalendarAdvance(Calendar,$H1202,B1203,"f",FALSE)</f>
        <v>47890</v>
      </c>
      <c r="I1203" s="153">
        <f>_xll.qlInterestRateIndexValueDate(Index1M,$H1203)</f>
        <v>47892</v>
      </c>
      <c r="J1203" s="158">
        <f>IFERROR(_xll.qlIndexFixing(Index1M,$H1203,TRUE,_xll.ohTrigger(RecalcTrigger,Trigger1M)),NA())</f>
        <v>2.9689339450146131E-2</v>
      </c>
      <c r="K1203" s="44">
        <f>IFERROR(_xll.qlIndexFixing(Index3M,H1203,TRUE,_xll.ohTrigger(RecalcTrigger,Trigger3M)),NA())</f>
        <v>3.0579157168984909E-2</v>
      </c>
      <c r="L1203" s="44">
        <f>IFERROR(_xll.qlIndexFixing(Index6M,$H1203,TRUE,_xll.ohTrigger(RecalcTrigger,Trigger6M)),NA())</f>
        <v>3.1173107361895453E-2</v>
      </c>
      <c r="M1203" s="158">
        <f>IFERROR(_xll.qlIndexFixing(ONIndex1M,I1203,TRUE,_xll.ohTrigger(RecalcTrigger,Trigger1M)),NA())</f>
        <v>2.9642183516314091E-2</v>
      </c>
      <c r="N1203" s="44">
        <f>IFERROR(_xll.qlIndexFixing(ONIndex3M,I1203,TRUE,_xll.ohTrigger(RecalcTrigger,Trigger3M)),NA())</f>
        <v>3.0411839796862239E-2</v>
      </c>
      <c r="O1203" s="159">
        <f>IFERROR(_xll.qlIndexFixing(ONIndex6M,I1203,TRUE,_xll.ohTrigger(RecalcTrigger,Trigger6M)),NA())</f>
        <v>3.0830538345414382E-2</v>
      </c>
    </row>
    <row r="1204" spans="2:15" x14ac:dyDescent="0.2">
      <c r="B1204" s="39" t="s">
        <v>42</v>
      </c>
      <c r="D1204" s="42">
        <f>_xll.qlCalendarAdvance(Calendar,$D1203,B1204,"f",FALSE)</f>
        <v>47897</v>
      </c>
      <c r="E1204" s="153">
        <f>_xll.qlInterestRateIndexValueDate(IndexON,D1204)</f>
        <v>47898</v>
      </c>
      <c r="F1204" s="168">
        <f>IFERROR(_xll.qlIndexFixing(IndexON,D1204,TRUE,_xll.ohTrigger(RecalcTrigger,TriggerON)),NA())</f>
        <v>3.0076246943435692E-2</v>
      </c>
      <c r="H1204" s="42">
        <f>_xll.qlCalendarAdvance(Calendar,$H1203,B1204,"f",FALSE)</f>
        <v>47897</v>
      </c>
      <c r="I1204" s="153">
        <f>_xll.qlInterestRateIndexValueDate(Index1M,$H1204)</f>
        <v>47899</v>
      </c>
      <c r="J1204" s="158">
        <f>IFERROR(_xll.qlIndexFixing(Index1M,$H1204,TRUE,_xll.ohTrigger(RecalcTrigger,Trigger1M)),NA())</f>
        <v>2.9699713352703112E-2</v>
      </c>
      <c r="K1204" s="44">
        <f>IFERROR(_xll.qlIndexFixing(Index3M,H1204,TRUE,_xll.ohTrigger(RecalcTrigger,Trigger3M)),NA())</f>
        <v>3.0588368537701686E-2</v>
      </c>
      <c r="L1204" s="44">
        <f>IFERROR(_xll.qlIndexFixing(Index6M,$H1204,TRUE,_xll.ohTrigger(RecalcTrigger,Trigger6M)),NA())</f>
        <v>3.1181074890134833E-2</v>
      </c>
      <c r="M1204" s="158">
        <f>IFERROR(_xll.qlIndexFixing(ONIndex1M,I1204,TRUE,_xll.ohTrigger(RecalcTrigger,Trigger1M)),NA())</f>
        <v>2.9652684968821674E-2</v>
      </c>
      <c r="N1204" s="44">
        <f>IFERROR(_xll.qlIndexFixing(ONIndex3M,I1204,TRUE,_xll.ohTrigger(RecalcTrigger,Trigger3M)),NA())</f>
        <v>3.0421603843873157E-2</v>
      </c>
      <c r="O1204" s="159">
        <f>IFERROR(_xll.qlIndexFixing(ONIndex6M,I1204,TRUE,_xll.ohTrigger(RecalcTrigger,Trigger6M)),NA())</f>
        <v>3.0839696852567045E-2</v>
      </c>
    </row>
    <row r="1205" spans="2:15" x14ac:dyDescent="0.2">
      <c r="B1205" s="39" t="s">
        <v>42</v>
      </c>
      <c r="D1205" s="42">
        <f>_xll.qlCalendarAdvance(Calendar,$D1204,B1205,"f",FALSE)</f>
        <v>47904</v>
      </c>
      <c r="E1205" s="153">
        <f>_xll.qlInterestRateIndexValueDate(IndexON,D1205)</f>
        <v>47905</v>
      </c>
      <c r="F1205" s="168">
        <f>IFERROR(_xll.qlIndexFixing(IndexON,D1205,TRUE,_xll.ohTrigger(RecalcTrigger,TriggerON)),NA())</f>
        <v>3.0089640423360819E-2</v>
      </c>
      <c r="H1205" s="42">
        <f>_xll.qlCalendarAdvance(Calendar,$H1204,B1205,"f",FALSE)</f>
        <v>47904</v>
      </c>
      <c r="I1205" s="153">
        <f>_xll.qlInterestRateIndexValueDate(Index1M,$H1205)</f>
        <v>47906</v>
      </c>
      <c r="J1205" s="158">
        <f>IFERROR(_xll.qlIndexFixing(Index1M,$H1205,TRUE,_xll.ohTrigger(RecalcTrigger,Trigger1M)),NA())</f>
        <v>2.9709976046652056E-2</v>
      </c>
      <c r="K1205" s="44">
        <f>IFERROR(_xll.qlIndexFixing(Index3M,H1205,TRUE,_xll.ohTrigger(RecalcTrigger,Trigger3M)),NA())</f>
        <v>3.0597470434105E-2</v>
      </c>
      <c r="L1205" s="44">
        <f>IFERROR(_xll.qlIndexFixing(Index6M,$H1205,TRUE,_xll.ohTrigger(RecalcTrigger,Trigger6M)),NA())</f>
        <v>3.1188933888667007E-2</v>
      </c>
      <c r="M1205" s="158">
        <f>IFERROR(_xll.qlIndexFixing(ONIndex1M,I1205,TRUE,_xll.ohTrigger(RecalcTrigger,Trigger1M)),NA())</f>
        <v>2.9663075451935583E-2</v>
      </c>
      <c r="N1205" s="44">
        <f>IFERROR(_xll.qlIndexFixing(ONIndex3M,I1205,TRUE,_xll.ohTrigger(RecalcTrigger,Trigger3M)),NA())</f>
        <v>3.043125921077916E-2</v>
      </c>
      <c r="O1205" s="159">
        <f>IFERROR(_xll.qlIndexFixing(ONIndex6M,I1205,TRUE,_xll.ohTrigger(RecalcTrigger,Trigger6M)),NA())</f>
        <v>3.0848748465786002E-2</v>
      </c>
    </row>
    <row r="1206" spans="2:15" x14ac:dyDescent="0.2">
      <c r="B1206" s="39" t="s">
        <v>42</v>
      </c>
      <c r="D1206" s="42">
        <f>_xll.qlCalendarAdvance(Calendar,$D1205,B1206,"f",FALSE)</f>
        <v>47911</v>
      </c>
      <c r="E1206" s="153">
        <f>_xll.qlInterestRateIndexValueDate(IndexON,D1206)</f>
        <v>47912</v>
      </c>
      <c r="F1206" s="168">
        <f>IFERROR(_xll.qlIndexFixing(IndexON,D1206,TRUE,_xll.ohTrigger(RecalcTrigger,TriggerON)),NA())</f>
        <v>3.0102907236848608E-2</v>
      </c>
      <c r="H1206" s="42">
        <f>_xll.qlCalendarAdvance(Calendar,$H1205,B1206,"f",FALSE)</f>
        <v>47911</v>
      </c>
      <c r="I1206" s="153">
        <f>_xll.qlInterestRateIndexValueDate(Index1M,$H1206)</f>
        <v>47913</v>
      </c>
      <c r="J1206" s="158">
        <f>IFERROR(_xll.qlIndexFixing(Index1M,$H1206,TRUE,_xll.ohTrigger(RecalcTrigger,Trigger1M)),NA())</f>
        <v>2.9727889682078512E-2</v>
      </c>
      <c r="K1206" s="44">
        <f>IFERROR(_xll.qlIndexFixing(Index3M,H1206,TRUE,_xll.ohTrigger(RecalcTrigger,Trigger3M)),NA())</f>
        <v>3.0612219149651863E-2</v>
      </c>
      <c r="L1206" s="44">
        <f>IFERROR(_xll.qlIndexFixing(Index6M,$H1206,TRUE,_xll.ohTrigger(RecalcTrigger,Trigger6M)),NA())</f>
        <v>3.1205982254002531E-2</v>
      </c>
      <c r="M1206" s="158">
        <f>IFERROR(_xll.qlIndexFixing(ONIndex1M,I1206,TRUE,_xll.ohTrigger(RecalcTrigger,Trigger1M)),NA())</f>
        <v>2.967335496581569E-2</v>
      </c>
      <c r="N1206" s="44">
        <f>IFERROR(_xll.qlIndexFixing(ONIndex3M,I1206,TRUE,_xll.ohTrigger(RecalcTrigger,Trigger3M)),NA())</f>
        <v>3.0440805897820056E-2</v>
      </c>
      <c r="O1206" s="159">
        <f>IFERROR(_xll.qlIndexFixing(ONIndex6M,I1206,TRUE,_xll.ohTrigger(RecalcTrigger,Trigger6M)),NA())</f>
        <v>3.0857693184911383E-2</v>
      </c>
    </row>
    <row r="1207" spans="2:15" x14ac:dyDescent="0.2">
      <c r="B1207" s="39" t="s">
        <v>42</v>
      </c>
      <c r="D1207" s="42">
        <f>_xll.qlCalendarAdvance(Calendar,$D1206,B1207,"f",FALSE)</f>
        <v>47918</v>
      </c>
      <c r="E1207" s="153">
        <f>_xll.qlInterestRateIndexValueDate(IndexON,D1207)</f>
        <v>47919</v>
      </c>
      <c r="F1207" s="168">
        <f>IFERROR(_xll.qlIndexFixing(IndexON,D1207,TRUE,_xll.ohTrigger(RecalcTrigger,TriggerON)),NA())</f>
        <v>3.0116047383899058E-2</v>
      </c>
      <c r="H1207" s="42">
        <f>_xll.qlCalendarAdvance(Calendar,$H1206,B1207,"f",FALSE)</f>
        <v>47918</v>
      </c>
      <c r="I1207" s="153">
        <f>_xll.qlInterestRateIndexValueDate(Index1M,$H1207)</f>
        <v>47920</v>
      </c>
      <c r="J1207" s="158">
        <f>IFERROR(_xll.qlIndexFixing(Index1M,$H1207,TRUE,_xll.ohTrigger(RecalcTrigger,Trigger1M)),NA())</f>
        <v>2.9739833474348873E-2</v>
      </c>
      <c r="K1207" s="44">
        <f>IFERROR(_xll.qlIndexFixing(Index3M,H1207,TRUE,_xll.ohTrigger(RecalcTrigger,Trigger3M)),NA())</f>
        <v>3.0621080892249856E-2</v>
      </c>
      <c r="L1207" s="44">
        <f>IFERROR(_xll.qlIndexFixing(Index6M,$H1207,TRUE,_xll.ohTrigger(RecalcTrigger,Trigger6M)),NA())</f>
        <v>3.1213588697045703E-2</v>
      </c>
      <c r="M1207" s="158">
        <f>IFERROR(_xll.qlIndexFixing(ONIndex1M,I1207,TRUE,_xll.ohTrigger(RecalcTrigger,Trigger1M)),NA())</f>
        <v>2.9683523510142251E-2</v>
      </c>
      <c r="N1207" s="44">
        <f>IFERROR(_xll.qlIndexFixing(ONIndex3M,I1207,TRUE,_xll.ohTrigger(RecalcTrigger,Trigger3M)),NA())</f>
        <v>3.0450243904596164E-2</v>
      </c>
      <c r="O1207" s="159">
        <f>IFERROR(_xll.qlIndexFixing(ONIndex6M,I1207,TRUE,_xll.ohTrigger(RecalcTrigger,Trigger6M)),NA())</f>
        <v>3.0866531010182996E-2</v>
      </c>
    </row>
    <row r="1208" spans="2:15" x14ac:dyDescent="0.2">
      <c r="B1208" s="39" t="s">
        <v>42</v>
      </c>
      <c r="D1208" s="42">
        <f>_xll.qlCalendarAdvance(Calendar,$D1207,B1208,"f",FALSE)</f>
        <v>47925</v>
      </c>
      <c r="E1208" s="153">
        <f>_xll.qlInterestRateIndexValueDate(IndexON,D1208)</f>
        <v>47926</v>
      </c>
      <c r="F1208" s="168">
        <f>IFERROR(_xll.qlIndexFixing(IndexON,D1208,TRUE,_xll.ohTrigger(RecalcTrigger,TriggerON)),NA())</f>
        <v>3.0129060864512169E-2</v>
      </c>
      <c r="H1208" s="42">
        <f>_xll.qlCalendarAdvance(Calendar,$H1207,B1208,"f",FALSE)</f>
        <v>47925</v>
      </c>
      <c r="I1208" s="153">
        <f>_xll.qlInterestRateIndexValueDate(Index1M,$H1208)</f>
        <v>47927</v>
      </c>
      <c r="J1208" s="158">
        <f>IFERROR(_xll.qlIndexFixing(Index1M,$H1208,TRUE,_xll.ohTrigger(RecalcTrigger,Trigger1M)),NA())</f>
        <v>2.9747802045981264E-2</v>
      </c>
      <c r="K1208" s="44">
        <f>IFERROR(_xll.qlIndexFixing(Index3M,H1208,TRUE,_xll.ohTrigger(RecalcTrigger,Trigger3M)),NA())</f>
        <v>3.0635541862236673E-2</v>
      </c>
      <c r="L1208" s="44">
        <f>IFERROR(_xll.qlIndexFixing(Index6M,$H1208,TRUE,_xll.ohTrigger(RecalcTrigger,Trigger6M)),NA())</f>
        <v>3.1221086560298553E-2</v>
      </c>
      <c r="M1208" s="158">
        <f>IFERROR(_xll.qlIndexFixing(ONIndex1M,I1208,TRUE,_xll.ohTrigger(RecalcTrigger,Trigger1M)),NA())</f>
        <v>2.9693581085075138E-2</v>
      </c>
      <c r="N1208" s="44">
        <f>IFERROR(_xll.qlIndexFixing(ONIndex3M,I1208,TRUE,_xll.ohTrigger(RecalcTrigger,Trigger3M)),NA())</f>
        <v>3.0459573231427228E-2</v>
      </c>
      <c r="O1208" s="159">
        <f>IFERROR(_xll.qlIndexFixing(ONIndex6M,I1208,TRUE,_xll.ohTrigger(RecalcTrigger,Trigger6M)),NA())</f>
        <v>3.0875261941361032E-2</v>
      </c>
    </row>
    <row r="1209" spans="2:15" x14ac:dyDescent="0.2">
      <c r="B1209" s="39" t="s">
        <v>42</v>
      </c>
      <c r="D1209" s="42">
        <f>_xll.qlCalendarAdvance(Calendar,$D1208,B1209,"f",FALSE)</f>
        <v>47932</v>
      </c>
      <c r="E1209" s="153">
        <f>_xll.qlInterestRateIndexValueDate(IndexON,D1209)</f>
        <v>47933</v>
      </c>
      <c r="F1209" s="168">
        <f>IFERROR(_xll.qlIndexFixing(IndexON,D1209,TRUE,_xll.ohTrigger(RecalcTrigger,TriggerON)),NA())</f>
        <v>3.0141947678767878E-2</v>
      </c>
      <c r="H1209" s="42">
        <f>_xll.qlCalendarAdvance(Calendar,$H1208,B1209,"f",FALSE)</f>
        <v>47932</v>
      </c>
      <c r="I1209" s="153">
        <f>_xll.qlInterestRateIndexValueDate(Index1M,$H1209)</f>
        <v>47934</v>
      </c>
      <c r="J1209" s="158">
        <f>IFERROR(_xll.qlIndexFixing(Index1M,$H1209,TRUE,_xll.ohTrigger(RecalcTrigger,Trigger1M)),NA())</f>
        <v>2.9757591360025648E-2</v>
      </c>
      <c r="K1209" s="44">
        <f>IFERROR(_xll.qlIndexFixing(Index3M,H1209,TRUE,_xll.ohTrigger(RecalcTrigger,Trigger3M)),NA())</f>
        <v>3.063847587122883E-2</v>
      </c>
      <c r="L1209" s="44">
        <f>IFERROR(_xll.qlIndexFixing(Index6M,$H1209,TRUE,_xll.ohTrigger(RecalcTrigger,Trigger6M)),NA())</f>
        <v>3.1228475842520784E-2</v>
      </c>
      <c r="M1209" s="158">
        <f>IFERROR(_xll.qlIndexFixing(ONIndex1M,I1209,TRUE,_xll.ohTrigger(RecalcTrigger,Trigger1M)),NA())</f>
        <v>2.9703527690614351E-2</v>
      </c>
      <c r="N1209" s="44">
        <f>IFERROR(_xll.qlIndexFixing(ONIndex3M,I1209,TRUE,_xll.ohTrigger(RecalcTrigger,Trigger3M)),NA())</f>
        <v>3.0468793878233313E-2</v>
      </c>
      <c r="O1209" s="159">
        <f>IFERROR(_xll.qlIndexFixing(ONIndex6M,I1209,TRUE,_xll.ohTrigger(RecalcTrigger,Trigger6M)),NA())</f>
        <v>3.0883885978525427E-2</v>
      </c>
    </row>
    <row r="1210" spans="2:15" x14ac:dyDescent="0.2">
      <c r="B1210" s="39" t="s">
        <v>42</v>
      </c>
      <c r="D1210" s="42">
        <f>_xll.qlCalendarAdvance(Calendar,$D1209,B1210,"f",FALSE)</f>
        <v>47939</v>
      </c>
      <c r="E1210" s="153">
        <f>_xll.qlInterestRateIndexValueDate(IndexON,D1210)</f>
        <v>47940</v>
      </c>
      <c r="F1210" s="168">
        <f>IFERROR(_xll.qlIndexFixing(IndexON,D1210,TRUE,_xll.ohTrigger(RecalcTrigger,TriggerON)),NA())</f>
        <v>3.0154707826506311E-2</v>
      </c>
      <c r="H1210" s="42">
        <f>_xll.qlCalendarAdvance(Calendar,$H1209,B1210,"f",FALSE)</f>
        <v>47939</v>
      </c>
      <c r="I1210" s="153">
        <f>_xll.qlInterestRateIndexValueDate(Index1M,$H1210)</f>
        <v>47941</v>
      </c>
      <c r="J1210" s="158">
        <f>IFERROR(_xll.qlIndexFixing(Index1M,$H1210,TRUE,_xll.ohTrigger(RecalcTrigger,Trigger1M)),NA())</f>
        <v>2.9767269428417342E-2</v>
      </c>
      <c r="K1210" s="44">
        <f>IFERROR(_xll.qlIndexFixing(Index3M,H1210,TRUE,_xll.ohTrigger(RecalcTrigger,Trigger3M)),NA())</f>
        <v>3.0645119244108104E-2</v>
      </c>
      <c r="L1210" s="44">
        <f>IFERROR(_xll.qlIndexFixing(Index6M,$H1210,TRUE,_xll.ohTrigger(RecalcTrigger,Trigger6M)),NA())</f>
        <v>3.123026488580358E-2</v>
      </c>
      <c r="M1210" s="158">
        <f>IFERROR(_xll.qlIndexFixing(ONIndex1M,I1210,TRUE,_xll.ohTrigger(RecalcTrigger,Trigger1M)),NA())</f>
        <v>2.971336332675989E-2</v>
      </c>
      <c r="N1210" s="44">
        <f>IFERROR(_xll.qlIndexFixing(ONIndex3M,I1210,TRUE,_xll.ohTrigger(RecalcTrigger,Trigger3M)),NA())</f>
        <v>3.0477905844934483E-2</v>
      </c>
      <c r="O1210" s="159">
        <f>IFERROR(_xll.qlIndexFixing(ONIndex6M,I1210,TRUE,_xll.ohTrigger(RecalcTrigger,Trigger6M)),NA())</f>
        <v>3.0892403121676182E-2</v>
      </c>
    </row>
    <row r="1211" spans="2:15" x14ac:dyDescent="0.2">
      <c r="B1211" s="39" t="s">
        <v>42</v>
      </c>
      <c r="D1211" s="42">
        <f>_xll.qlCalendarAdvance(Calendar,$D1210,B1211,"f",FALSE)</f>
        <v>47946</v>
      </c>
      <c r="E1211" s="153">
        <f>_xll.qlInterestRateIndexValueDate(IndexON,D1211)</f>
        <v>47947</v>
      </c>
      <c r="F1211" s="168">
        <f>IFERROR(_xll.qlIndexFixing(IndexON,D1211,TRUE,_xll.ohTrigger(RecalcTrigger,TriggerON)),NA())</f>
        <v>3.0167341307807405E-2</v>
      </c>
      <c r="H1211" s="42">
        <f>_xll.qlCalendarAdvance(Calendar,$H1210,B1211,"f",FALSE)</f>
        <v>47946</v>
      </c>
      <c r="I1211" s="153">
        <f>_xll.qlInterestRateIndexValueDate(Index1M,$H1211)</f>
        <v>47948</v>
      </c>
      <c r="J1211" s="158">
        <f>IFERROR(_xll.qlIndexFixing(Index1M,$H1211,TRUE,_xll.ohTrigger(RecalcTrigger,Trigger1M)),NA())</f>
        <v>2.9776836250866578E-2</v>
      </c>
      <c r="K1211" s="44">
        <f>IFERROR(_xll.qlIndexFixing(Index3M,H1211,TRUE,_xll.ohTrigger(RecalcTrigger,Trigger3M)),NA())</f>
        <v>3.0653550081784445E-2</v>
      </c>
      <c r="L1211" s="44">
        <f>IFERROR(_xll.qlIndexFixing(Index6M,$H1211,TRUE,_xll.ohTrigger(RecalcTrigger,Trigger6M)),NA())</f>
        <v>3.1237458412789031E-2</v>
      </c>
      <c r="M1211" s="158">
        <f>IFERROR(_xll.qlIndexFixing(ONIndex1M,I1211,TRUE,_xll.ohTrigger(RecalcTrigger,Trigger1M)),NA())</f>
        <v>2.9725846087345076E-2</v>
      </c>
      <c r="N1211" s="44">
        <f>IFERROR(_xll.qlIndexFixing(ONIndex3M,I1211,TRUE,_xll.ohTrigger(RecalcTrigger,Trigger3M)),NA())</f>
        <v>3.048946153749732E-2</v>
      </c>
      <c r="O1211" s="159">
        <f>IFERROR(_xll.qlIndexFixing(ONIndex6M,I1211,TRUE,_xll.ohTrigger(RecalcTrigger,Trigger6M)),NA())</f>
        <v>3.0903196665494903E-2</v>
      </c>
    </row>
    <row r="1212" spans="2:15" x14ac:dyDescent="0.2">
      <c r="B1212" s="39" t="s">
        <v>42</v>
      </c>
      <c r="D1212" s="42">
        <f>_xll.qlCalendarAdvance(Calendar,$D1211,B1212,"f",FALSE)</f>
        <v>47953</v>
      </c>
      <c r="E1212" s="153">
        <f>_xll.qlInterestRateIndexValueDate(IndexON,D1212)</f>
        <v>47954</v>
      </c>
      <c r="F1212" s="168">
        <f>IFERROR(_xll.qlIndexFixing(IndexON,D1212,TRUE,_xll.ohTrigger(RecalcTrigger,TriggerON)),NA())</f>
        <v>3.017984812267116E-2</v>
      </c>
      <c r="H1212" s="42">
        <f>_xll.qlCalendarAdvance(Calendar,$H1211,B1212,"f",FALSE)</f>
        <v>47953</v>
      </c>
      <c r="I1212" s="153">
        <f>_xll.qlInterestRateIndexValueDate(Index1M,$H1212)</f>
        <v>47955</v>
      </c>
      <c r="J1212" s="158">
        <f>IFERROR(_xll.qlIndexFixing(Index1M,$H1212,TRUE,_xll.ohTrigger(RecalcTrigger,Trigger1M)),NA())</f>
        <v>2.9786291827088585E-2</v>
      </c>
      <c r="K1212" s="44">
        <f>IFERROR(_xll.qlIndexFixing(Index3M,H1212,TRUE,_xll.ohTrigger(RecalcTrigger,Trigger3M)),NA())</f>
        <v>3.0661871423911451E-2</v>
      </c>
      <c r="L1212" s="44">
        <f>IFERROR(_xll.qlIndexFixing(Index6M,$H1212,TRUE,_xll.ohTrigger(RecalcTrigger,Trigger6M)),NA())</f>
        <v>3.1244543382994303E-2</v>
      </c>
      <c r="M1212" s="158">
        <f>IFERROR(_xll.qlIndexFixing(ONIndex1M,I1212,TRUE,_xll.ohTrigger(RecalcTrigger,Trigger1M)),NA())</f>
        <v>2.9732701690470265E-2</v>
      </c>
      <c r="N1212" s="44">
        <f>IFERROR(_xll.qlIndexFixing(ONIndex3M,I1212,TRUE,_xll.ohTrigger(RecalcTrigger,Trigger3M)),NA())</f>
        <v>3.0495803738102012E-2</v>
      </c>
      <c r="O1212" s="159">
        <f>IFERROR(_xll.qlIndexFixing(ONIndex6M,I1212,TRUE,_xll.ohTrigger(RecalcTrigger,Trigger6M)),NA())</f>
        <v>3.0909116725936769E-2</v>
      </c>
    </row>
    <row r="1213" spans="2:15" x14ac:dyDescent="0.2">
      <c r="B1213" s="39" t="s">
        <v>42</v>
      </c>
      <c r="D1213" s="42">
        <f>_xll.qlCalendarAdvance(Calendar,$D1212,B1213,"f",FALSE)</f>
        <v>47960</v>
      </c>
      <c r="E1213" s="153">
        <f>_xll.qlInterestRateIndexValueDate(IndexON,D1213)</f>
        <v>47961</v>
      </c>
      <c r="F1213" s="168">
        <f>IFERROR(_xll.qlIndexFixing(IndexON,D1213,TRUE,_xll.ohTrigger(RecalcTrigger,TriggerON)),NA())</f>
        <v>3.0192228271097576E-2</v>
      </c>
      <c r="H1213" s="42">
        <f>_xll.qlCalendarAdvance(Calendar,$H1212,B1213,"f",FALSE)</f>
        <v>47960</v>
      </c>
      <c r="I1213" s="153">
        <f>_xll.qlInterestRateIndexValueDate(Index1M,$H1213)</f>
        <v>47962</v>
      </c>
      <c r="J1213" s="158">
        <f>IFERROR(_xll.qlIndexFixing(Index1M,$H1213,TRUE,_xll.ohTrigger(RecalcTrigger,Trigger1M)),NA())</f>
        <v>2.979563615680858E-2</v>
      </c>
      <c r="K1213" s="44">
        <f>IFERROR(_xll.qlIndexFixing(Index3M,H1213,TRUE,_xll.ohTrigger(RecalcTrigger,Trigger3M)),NA())</f>
        <v>3.067008326980572E-2</v>
      </c>
      <c r="L1213" s="44">
        <f>IFERROR(_xll.qlIndexFixing(Index6M,$H1213,TRUE,_xll.ohTrigger(RecalcTrigger,Trigger6M)),NA())</f>
        <v>3.1251519795264908E-2</v>
      </c>
      <c r="M1213" s="158">
        <f>IFERROR(_xll.qlIndexFixing(ONIndex1M,I1213,TRUE,_xll.ohTrigger(RecalcTrigger,Trigger1M)),NA())</f>
        <v>2.9742204418194973E-2</v>
      </c>
      <c r="N1213" s="44">
        <f>IFERROR(_xll.qlIndexFixing(ONIndex3M,I1213,TRUE,_xll.ohTrigger(RecalcTrigger,Trigger3M)),NA())</f>
        <v>3.0504589664568371E-2</v>
      </c>
      <c r="O1213" s="159">
        <f>IFERROR(_xll.qlIndexFixing(ONIndex6M,I1213,TRUE,_xll.ohTrigger(RecalcTrigger,Trigger6M)),NA())</f>
        <v>3.0917313186966666E-2</v>
      </c>
    </row>
    <row r="1214" spans="2:15" x14ac:dyDescent="0.2">
      <c r="B1214" s="39" t="s">
        <v>42</v>
      </c>
      <c r="D1214" s="42">
        <f>_xll.qlCalendarAdvance(Calendar,$D1213,B1214,"f",FALSE)</f>
        <v>47967</v>
      </c>
      <c r="E1214" s="153">
        <f>_xll.qlInterestRateIndexValueDate(IndexON,D1214)</f>
        <v>47968</v>
      </c>
      <c r="F1214" s="168">
        <f>IFERROR(_xll.qlIndexFixing(IndexON,D1214,TRUE,_xll.ohTrigger(RecalcTrigger,TriggerON)),NA())</f>
        <v>3.0206619002783874E-2</v>
      </c>
      <c r="H1214" s="42">
        <f>_xll.qlCalendarAdvance(Calendar,$H1213,B1214,"f",FALSE)</f>
        <v>47967</v>
      </c>
      <c r="I1214" s="153">
        <f>_xll.qlInterestRateIndexValueDate(Index1M,$H1214)</f>
        <v>47970</v>
      </c>
      <c r="J1214" s="158">
        <f>IFERROR(_xll.qlIndexFixing(Index1M,$H1214,TRUE,_xll.ohTrigger(RecalcTrigger,Trigger1M)),NA())</f>
        <v>2.9806179170208391E-2</v>
      </c>
      <c r="K1214" s="44">
        <f>IFERROR(_xll.qlIndexFixing(Index3M,H1214,TRUE,_xll.ohTrigger(RecalcTrigger,Trigger3M)),NA())</f>
        <v>3.0684913509278215E-2</v>
      </c>
      <c r="L1214" s="44">
        <f>IFERROR(_xll.qlIndexFixing(Index6M,$H1214,TRUE,_xll.ohTrigger(RecalcTrigger,Trigger6M)),NA())</f>
        <v>3.1262962341433977E-2</v>
      </c>
      <c r="M1214" s="158">
        <f>IFERROR(_xll.qlIndexFixing(ONIndex1M,I1214,TRUE,_xll.ohTrigger(RecalcTrigger,Trigger1M)),NA())</f>
        <v>2.9752928797419642E-2</v>
      </c>
      <c r="N1214" s="44">
        <f>IFERROR(_xll.qlIndexFixing(ONIndex3M,I1214,TRUE,_xll.ohTrigger(RecalcTrigger,Trigger3M)),NA())</f>
        <v>3.0514497645643957E-2</v>
      </c>
      <c r="O1214" s="159">
        <f>IFERROR(_xll.qlIndexFixing(ONIndex6M,I1214,TRUE,_xll.ohTrigger(RecalcTrigger,Trigger6M)),NA())</f>
        <v>3.092654968037678E-2</v>
      </c>
    </row>
    <row r="1215" spans="2:15" x14ac:dyDescent="0.2">
      <c r="B1215" s="39" t="s">
        <v>42</v>
      </c>
      <c r="D1215" s="42">
        <f>_xll.qlCalendarAdvance(Calendar,$D1214,B1215,"f",FALSE)</f>
        <v>47974</v>
      </c>
      <c r="E1215" s="153">
        <f>_xll.qlInterestRateIndexValueDate(IndexON,D1215)</f>
        <v>47975</v>
      </c>
      <c r="F1215" s="168">
        <f>IFERROR(_xll.qlIndexFixing(IndexON,D1215,TRUE,_xll.ohTrigger(RecalcTrigger,TriggerON)),NA())</f>
        <v>3.0216608568318648E-2</v>
      </c>
      <c r="H1215" s="42">
        <f>_xll.qlCalendarAdvance(Calendar,$H1214,B1215,"f",FALSE)</f>
        <v>47974</v>
      </c>
      <c r="I1215" s="153">
        <f>_xll.qlInterestRateIndexValueDate(Index1M,$H1215)</f>
        <v>47976</v>
      </c>
      <c r="J1215" s="158">
        <f>IFERROR(_xll.qlIndexFixing(Index1M,$H1215,TRUE,_xll.ohTrigger(RecalcTrigger,Trigger1M)),NA())</f>
        <v>2.9813991075628432E-2</v>
      </c>
      <c r="K1215" s="44">
        <f>IFERROR(_xll.qlIndexFixing(Index3M,H1215,TRUE,_xll.ohTrigger(RecalcTrigger,Trigger3M)),NA())</f>
        <v>3.0688032707079434E-2</v>
      </c>
      <c r="L1215" s="44">
        <f>IFERROR(_xll.qlIndexFixing(Index6M,$H1215,TRUE,_xll.ohTrigger(RecalcTrigger,Trigger6M)),NA())</f>
        <v>3.1270531266901595E-2</v>
      </c>
      <c r="M1215" s="158">
        <f>IFERROR(_xll.qlIndexFixing(ONIndex1M,I1215,TRUE,_xll.ohTrigger(RecalcTrigger,Trigger1M)),NA())</f>
        <v>2.9760876965223559E-2</v>
      </c>
      <c r="N1215" s="44">
        <f>IFERROR(_xll.qlIndexFixing(ONIndex3M,I1215,TRUE,_xll.ohTrigger(RecalcTrigger,Trigger3M)),NA())</f>
        <v>3.0521835477106407E-2</v>
      </c>
      <c r="O1215" s="159">
        <f>IFERROR(_xll.qlIndexFixing(ONIndex6M,I1215,TRUE,_xll.ohTrigger(RecalcTrigger,Trigger6M)),NA())</f>
        <v>3.0933385426985538E-2</v>
      </c>
    </row>
    <row r="1216" spans="2:15" x14ac:dyDescent="0.2">
      <c r="B1216" s="39" t="s">
        <v>42</v>
      </c>
      <c r="D1216" s="42">
        <f>_xll.qlCalendarAdvance(Calendar,$D1215,B1216,"f",FALSE)</f>
        <v>47981</v>
      </c>
      <c r="E1216" s="153">
        <f>_xll.qlInterestRateIndexValueDate(IndexON,D1216)</f>
        <v>47982</v>
      </c>
      <c r="F1216" s="168">
        <f>IFERROR(_xll.qlIndexFixing(IndexON,D1216,TRUE,_xll.ohTrigger(RecalcTrigger,TriggerON)),NA())</f>
        <v>3.0228608717113303E-2</v>
      </c>
      <c r="H1216" s="42">
        <f>_xll.qlCalendarAdvance(Calendar,$H1215,B1216,"f",FALSE)</f>
        <v>47981</v>
      </c>
      <c r="I1216" s="153">
        <f>_xll.qlInterestRateIndexValueDate(Index1M,$H1216)</f>
        <v>47983</v>
      </c>
      <c r="J1216" s="158">
        <f>IFERROR(_xll.qlIndexFixing(Index1M,$H1216,TRUE,_xll.ohTrigger(RecalcTrigger,Trigger1M)),NA())</f>
        <v>2.9823001664186222E-2</v>
      </c>
      <c r="K1216" s="44">
        <f>IFERROR(_xll.qlIndexFixing(Index3M,H1216,TRUE,_xll.ohTrigger(RecalcTrigger,Trigger3M)),NA())</f>
        <v>3.0695908907730246E-2</v>
      </c>
      <c r="L1216" s="44">
        <f>IFERROR(_xll.qlIndexFixing(Index6M,$H1216,TRUE,_xll.ohTrigger(RecalcTrigger,Trigger6M)),NA())</f>
        <v>3.1277160448636328E-2</v>
      </c>
      <c r="M1216" s="158">
        <f>IFERROR(_xll.qlIndexFixing(ONIndex1M,I1216,TRUE,_xll.ohTrigger(RecalcTrigger,Trigger1M)),NA())</f>
        <v>2.9770046784447501E-2</v>
      </c>
      <c r="N1216" s="44">
        <f>IFERROR(_xll.qlIndexFixing(ONIndex3M,I1216,TRUE,_xll.ohTrigger(RecalcTrigger,Trigger3M)),NA())</f>
        <v>3.0530295363178084E-2</v>
      </c>
      <c r="O1216" s="159">
        <f>IFERROR(_xll.qlIndexFixing(ONIndex6M,I1216,TRUE,_xll.ohTrigger(RecalcTrigger,Trigger6M)),NA())</f>
        <v>3.0941261205814641E-2</v>
      </c>
    </row>
    <row r="1217" spans="2:15" x14ac:dyDescent="0.2">
      <c r="B1217" s="39" t="s">
        <v>42</v>
      </c>
      <c r="D1217" s="42">
        <f>_xll.qlCalendarAdvance(Calendar,$D1216,B1217,"f",FALSE)</f>
        <v>47988</v>
      </c>
      <c r="E1217" s="153">
        <f>_xll.qlInterestRateIndexValueDate(IndexON,D1217)</f>
        <v>47989</v>
      </c>
      <c r="F1217" s="168">
        <f>IFERROR(_xll.qlIndexFixing(IndexON,D1217,TRUE,_xll.ohTrigger(RecalcTrigger,TriggerON)),NA())</f>
        <v>3.0242595326543942E-2</v>
      </c>
      <c r="H1217" s="42">
        <f>_xll.qlCalendarAdvance(Calendar,$H1216,B1217,"f",FALSE)</f>
        <v>47988</v>
      </c>
      <c r="I1217" s="153">
        <f>_xll.qlInterestRateIndexValueDate(Index1M,$H1217)</f>
        <v>47991</v>
      </c>
      <c r="J1217" s="158">
        <f>IFERROR(_xll.qlIndexFixing(Index1M,$H1217,TRUE,_xll.ohTrigger(RecalcTrigger,Trigger1M)),NA())</f>
        <v>2.9831303416936541E-2</v>
      </c>
      <c r="K1217" s="44">
        <f>IFERROR(_xll.qlIndexFixing(Index3M,H1217,TRUE,_xll.ohTrigger(RecalcTrigger,Trigger3M)),NA())</f>
        <v>3.0708452244400979E-2</v>
      </c>
      <c r="L1217" s="44">
        <f>IFERROR(_xll.qlIndexFixing(Index6M,$H1217,TRUE,_xll.ohTrigger(RecalcTrigger,Trigger6M)),NA())</f>
        <v>3.1282824904840328E-2</v>
      </c>
      <c r="M1217" s="158">
        <f>IFERROR(_xll.qlIndexFixing(ONIndex1M,I1217,TRUE,_xll.ohTrigger(RecalcTrigger,Trigger1M)),NA())</f>
        <v>2.9780390696974024E-2</v>
      </c>
      <c r="N1217" s="44">
        <f>IFERROR(_xll.qlIndexFixing(ONIndex3M,I1217,TRUE,_xll.ohTrigger(RecalcTrigger,Trigger3M)),NA())</f>
        <v>3.0539830726796779E-2</v>
      </c>
      <c r="O1217" s="159">
        <f>IFERROR(_xll.qlIndexFixing(ONIndex6M,I1217,TRUE,_xll.ohTrigger(RecalcTrigger,Trigger6M)),NA())</f>
        <v>3.0950131205349507E-2</v>
      </c>
    </row>
    <row r="1218" spans="2:15" x14ac:dyDescent="0.2">
      <c r="B1218" s="39" t="s">
        <v>42</v>
      </c>
      <c r="D1218" s="42">
        <f>_xll.qlCalendarAdvance(Calendar,$D1217,B1218,"f",FALSE)</f>
        <v>47995</v>
      </c>
      <c r="E1218" s="153">
        <f>_xll.qlInterestRateIndexValueDate(IndexON,D1218)</f>
        <v>47996</v>
      </c>
      <c r="F1218" s="168">
        <f>IFERROR(_xll.qlIndexFixing(IndexON,D1218,TRUE,_xll.ohTrigger(RecalcTrigger,TriggerON)),NA())</f>
        <v>3.0252229015150789E-2</v>
      </c>
      <c r="H1218" s="42">
        <f>_xll.qlCalendarAdvance(Calendar,$H1217,B1218,"f",FALSE)</f>
        <v>47995</v>
      </c>
      <c r="I1218" s="153">
        <f>_xll.qlInterestRateIndexValueDate(Index1M,$H1218)</f>
        <v>47997</v>
      </c>
      <c r="J1218" s="158">
        <f>IFERROR(_xll.qlIndexFixing(Index1M,$H1218,TRUE,_xll.ohTrigger(RecalcTrigger,Trigger1M)),NA())</f>
        <v>2.9840689098263595E-2</v>
      </c>
      <c r="K1218" s="44">
        <f>IFERROR(_xll.qlIndexFixing(Index3M,H1218,TRUE,_xll.ohTrigger(RecalcTrigger,Trigger3M)),NA())</f>
        <v>3.0711332784194967E-2</v>
      </c>
      <c r="L1218" s="44">
        <f>IFERROR(_xll.qlIndexFixing(Index6M,$H1218,TRUE,_xll.ohTrigger(RecalcTrigger,Trigger6M)),NA())</f>
        <v>3.1284773448411858E-2</v>
      </c>
      <c r="M1218" s="158">
        <f>IFERROR(_xll.qlIndexFixing(ONIndex1M,I1218,TRUE,_xll.ohTrigger(RecalcTrigger,Trigger1M)),NA())</f>
        <v>2.9789322724411704E-2</v>
      </c>
      <c r="N1218" s="44">
        <f>IFERROR(_xll.qlIndexFixing(ONIndex3M,I1218,TRUE,_xll.ohTrigger(RecalcTrigger,Trigger3M)),NA())</f>
        <v>3.0548057726917932E-2</v>
      </c>
      <c r="O1218" s="159">
        <f>IFERROR(_xll.qlIndexFixing(ONIndex6M,I1218,TRUE,_xll.ohTrigger(RecalcTrigger,Trigger6M)),NA())</f>
        <v>3.0957777925486596E-2</v>
      </c>
    </row>
    <row r="1219" spans="2:15" x14ac:dyDescent="0.2">
      <c r="B1219" s="39" t="s">
        <v>42</v>
      </c>
      <c r="D1219" s="42">
        <f>_xll.qlCalendarAdvance(Calendar,$D1218,B1219,"f",FALSE)</f>
        <v>48002</v>
      </c>
      <c r="E1219" s="153">
        <f>_xll.qlInterestRateIndexValueDate(IndexON,D1219)</f>
        <v>48003</v>
      </c>
      <c r="F1219" s="168">
        <f>IFERROR(_xll.qlIndexFixing(IndexON,D1219,TRUE,_xll.ohTrigger(RecalcTrigger,TriggerON)),NA())</f>
        <v>3.0263849164393619E-2</v>
      </c>
      <c r="H1219" s="42">
        <f>_xll.qlCalendarAdvance(Calendar,$H1218,B1219,"f",FALSE)</f>
        <v>48002</v>
      </c>
      <c r="I1219" s="153">
        <f>_xll.qlInterestRateIndexValueDate(Index1M,$H1219)</f>
        <v>48004</v>
      </c>
      <c r="J1219" s="158">
        <f>IFERROR(_xll.qlIndexFixing(Index1M,$H1219,TRUE,_xll.ohTrigger(RecalcTrigger,Trigger1M)),NA())</f>
        <v>2.9849365943261097E-2</v>
      </c>
      <c r="K1219" s="44">
        <f>IFERROR(_xll.qlIndexFixing(Index3M,H1219,TRUE,_xll.ohTrigger(RecalcTrigger,Trigger3M)),NA())</f>
        <v>3.071888045872382E-2</v>
      </c>
      <c r="L1219" s="44">
        <f>IFERROR(_xll.qlIndexFixing(Index6M,$H1219,TRUE,_xll.ohTrigger(RecalcTrigger,Trigger6M)),NA())</f>
        <v>3.1291098489812222E-2</v>
      </c>
      <c r="M1219" s="158">
        <f>IFERROR(_xll.qlIndexFixing(ONIndex1M,I1219,TRUE,_xll.ohTrigger(RecalcTrigger,Trigger1M)),NA())</f>
        <v>2.9796890425277667E-2</v>
      </c>
      <c r="N1219" s="44">
        <f>IFERROR(_xll.qlIndexFixing(ONIndex3M,I1219,TRUE,_xll.ohTrigger(RecalcTrigger,Trigger3M)),NA())</f>
        <v>3.0555022940843557E-2</v>
      </c>
      <c r="O1219" s="159">
        <f>IFERROR(_xll.qlIndexFixing(ONIndex6M,I1219,TRUE,_xll.ohTrigger(RecalcTrigger,Trigger6M)),NA())</f>
        <v>3.0964247178060234E-2</v>
      </c>
    </row>
    <row r="1220" spans="2:15" x14ac:dyDescent="0.2">
      <c r="B1220" s="39" t="s">
        <v>42</v>
      </c>
      <c r="D1220" s="42">
        <f>_xll.qlCalendarAdvance(Calendar,$D1219,B1220,"f",FALSE)</f>
        <v>48009</v>
      </c>
      <c r="E1220" s="153">
        <f>_xll.qlInterestRateIndexValueDate(IndexON,D1220)</f>
        <v>48010</v>
      </c>
      <c r="F1220" s="168">
        <f>IFERROR(_xll.qlIndexFixing(IndexON,D1220,TRUE,_xll.ohTrigger(RecalcTrigger,TriggerON)),NA())</f>
        <v>3.0275342646959302E-2</v>
      </c>
      <c r="H1220" s="42">
        <f>_xll.qlCalendarAdvance(Calendar,$H1219,B1220,"f",FALSE)</f>
        <v>48009</v>
      </c>
      <c r="I1220" s="153">
        <f>_xll.qlInterestRateIndexValueDate(Index1M,$H1220)</f>
        <v>48011</v>
      </c>
      <c r="J1220" s="158">
        <f>IFERROR(_xll.qlIndexFixing(Index1M,$H1220,TRUE,_xll.ohTrigger(RecalcTrigger,Trigger1M)),NA())</f>
        <v>2.9857931539888083E-2</v>
      </c>
      <c r="K1220" s="44">
        <f>IFERROR(_xll.qlIndexFixing(Index3M,H1220,TRUE,_xll.ohTrigger(RecalcTrigger,Trigger3M)),NA())</f>
        <v>3.0726318623275062E-2</v>
      </c>
      <c r="L1220" s="44">
        <f>IFERROR(_xll.qlIndexFixing(Index6M,$H1220,TRUE,_xll.ohTrigger(RecalcTrigger,Trigger6M)),NA())</f>
        <v>3.1297314965690111E-2</v>
      </c>
      <c r="M1220" s="158">
        <f>IFERROR(_xll.qlIndexFixing(ONIndex1M,I1220,TRUE,_xll.ohTrigger(RecalcTrigger,Trigger1M)),NA())</f>
        <v>2.9805616366607168E-2</v>
      </c>
      <c r="N1220" s="44">
        <f>IFERROR(_xll.qlIndexFixing(ONIndex3M,I1220,TRUE,_xll.ohTrigger(RecalcTrigger,Trigger3M)),NA())</f>
        <v>3.0563048106415636E-2</v>
      </c>
      <c r="O1220" s="159">
        <f>IFERROR(_xll.qlIndexFixing(ONIndex6M,I1220,TRUE,_xll.ohTrigger(RecalcTrigger,Trigger6M)),NA())</f>
        <v>3.0971695380594966E-2</v>
      </c>
    </row>
    <row r="1221" spans="2:15" x14ac:dyDescent="0.2">
      <c r="B1221" s="39" t="s">
        <v>42</v>
      </c>
      <c r="D1221" s="42">
        <f>_xll.qlCalendarAdvance(Calendar,$D1220,B1221,"f",FALSE)</f>
        <v>48016</v>
      </c>
      <c r="E1221" s="153">
        <f>_xll.qlInterestRateIndexValueDate(IndexON,D1221)</f>
        <v>48017</v>
      </c>
      <c r="F1221" s="168">
        <f>IFERROR(_xll.qlIndexFixing(IndexON,D1221,TRUE,_xll.ohTrigger(RecalcTrigger,TriggerON)),NA())</f>
        <v>3.028670946300771E-2</v>
      </c>
      <c r="H1221" s="42">
        <f>_xll.qlCalendarAdvance(Calendar,$H1220,B1221,"f",FALSE)</f>
        <v>48016</v>
      </c>
      <c r="I1221" s="153">
        <f>_xll.qlInterestRateIndexValueDate(Index1M,$H1221)</f>
        <v>48018</v>
      </c>
      <c r="J1221" s="158">
        <f>IFERROR(_xll.qlIndexFixing(Index1M,$H1221,TRUE,_xll.ohTrigger(RecalcTrigger,Trigger1M)),NA())</f>
        <v>2.9866385887887259E-2</v>
      </c>
      <c r="K1221" s="44">
        <f>IFERROR(_xll.qlIndexFixing(Index3M,H1221,TRUE,_xll.ohTrigger(RecalcTrigger,Trigger3M)),NA())</f>
        <v>3.0733647277230065E-2</v>
      </c>
      <c r="L1221" s="44">
        <f>IFERROR(_xll.qlIndexFixing(Index6M,$H1221,TRUE,_xll.ohTrigger(RecalcTrigger,Trigger6M)),NA())</f>
        <v>3.1303422875031253E-2</v>
      </c>
      <c r="M1221" s="158">
        <f>IFERROR(_xll.qlIndexFixing(ONIndex1M,I1221,TRUE,_xll.ohTrigger(RecalcTrigger,Trigger1M)),NA())</f>
        <v>2.9815452989803148E-2</v>
      </c>
      <c r="N1221" s="44">
        <f>IFERROR(_xll.qlIndexFixing(ONIndex3M,I1221,TRUE,_xll.ohTrigger(RecalcTrigger,Trigger3M)),NA())</f>
        <v>3.0572086646412089E-2</v>
      </c>
      <c r="O1221" s="159">
        <f>IFERROR(_xll.qlIndexFixing(ONIndex6M,I1221,TRUE,_xll.ohTrigger(RecalcTrigger,Trigger6M)),NA())</f>
        <v>3.0980076721416339E-2</v>
      </c>
    </row>
    <row r="1222" spans="2:15" x14ac:dyDescent="0.2">
      <c r="B1222" s="39" t="s">
        <v>42</v>
      </c>
      <c r="D1222" s="42">
        <f>_xll.qlCalendarAdvance(Calendar,$D1221,B1222,"f",FALSE)</f>
        <v>48023</v>
      </c>
      <c r="E1222" s="153">
        <f>_xll.qlInterestRateIndexValueDate(IndexON,D1222)</f>
        <v>48024</v>
      </c>
      <c r="F1222" s="168">
        <f>IFERROR(_xll.qlIndexFixing(IndexON,D1222,TRUE,_xll.ohTrigger(RecalcTrigger,TriggerON)),NA())</f>
        <v>3.0297949612458908E-2</v>
      </c>
      <c r="H1222" s="42">
        <f>_xll.qlCalendarAdvance(Calendar,$H1221,B1222,"f",FALSE)</f>
        <v>48023</v>
      </c>
      <c r="I1222" s="153">
        <f>_xll.qlInterestRateIndexValueDate(Index1M,$H1222)</f>
        <v>48025</v>
      </c>
      <c r="J1222" s="158">
        <f>IFERROR(_xll.qlIndexFixing(Index1M,$H1222,TRUE,_xll.ohTrigger(RecalcTrigger,Trigger1M)),NA())</f>
        <v>2.9874728987013821E-2</v>
      </c>
      <c r="K1222" s="44">
        <f>IFERROR(_xll.qlIndexFixing(Index3M,H1222,TRUE,_xll.ohTrigger(RecalcTrigger,Trigger3M)),NA())</f>
        <v>3.0740866419978006E-2</v>
      </c>
      <c r="L1222" s="44">
        <f>IFERROR(_xll.qlIndexFixing(Index6M,$H1222,TRUE,_xll.ohTrigger(RecalcTrigger,Trigger6M)),NA())</f>
        <v>3.1314655105132067E-2</v>
      </c>
      <c r="M1222" s="158">
        <f>IFERROR(_xll.qlIndexFixing(ONIndex1M,I1222,TRUE,_xll.ohTrigger(RecalcTrigger,Trigger1M)),NA())</f>
        <v>2.9822735340445661E-2</v>
      </c>
      <c r="N1222" s="44">
        <f>IFERROR(_xll.qlIndexFixing(ONIndex3M,I1222,TRUE,_xll.ohTrigger(RecalcTrigger,Trigger3M)),NA())</f>
        <v>3.0578772397085174E-2</v>
      </c>
      <c r="O1222" s="159">
        <f>IFERROR(_xll.qlIndexFixing(ONIndex6M,I1222,TRUE,_xll.ohTrigger(RecalcTrigger,Trigger6M)),NA())</f>
        <v>3.0986271103463636E-2</v>
      </c>
    </row>
    <row r="1223" spans="2:15" x14ac:dyDescent="0.2">
      <c r="B1223" s="39" t="s">
        <v>42</v>
      </c>
      <c r="D1223" s="42">
        <f>_xll.qlCalendarAdvance(Calendar,$D1222,B1223,"f",FALSE)</f>
        <v>48030</v>
      </c>
      <c r="E1223" s="153">
        <f>_xll.qlInterestRateIndexValueDate(IndexON,D1223)</f>
        <v>48031</v>
      </c>
      <c r="F1223" s="168">
        <f>IFERROR(_xll.qlIndexFixing(IndexON,D1223,TRUE,_xll.ohTrigger(RecalcTrigger,TriggerON)),NA())</f>
        <v>3.0309063095232958E-2</v>
      </c>
      <c r="H1223" s="42">
        <f>_xll.qlCalendarAdvance(Calendar,$H1222,B1223,"f",FALSE)</f>
        <v>48030</v>
      </c>
      <c r="I1223" s="153">
        <f>_xll.qlInterestRateIndexValueDate(Index1M,$H1223)</f>
        <v>48032</v>
      </c>
      <c r="J1223" s="158">
        <f>IFERROR(_xll.qlIndexFixing(Index1M,$H1223,TRUE,_xll.ohTrigger(RecalcTrigger,Trigger1M)),NA())</f>
        <v>2.9882960837020467E-2</v>
      </c>
      <c r="K1223" s="44">
        <f>IFERROR(_xll.qlIndexFixing(Index3M,H1223,TRUE,_xll.ohTrigger(RecalcTrigger,Trigger3M)),NA())</f>
        <v>3.074797605091676E-2</v>
      </c>
      <c r="L1223" s="44">
        <f>IFERROR(_xll.qlIndexFixing(Index6M,$H1223,TRUE,_xll.ohTrigger(RecalcTrigger,Trigger6M)),NA())</f>
        <v>3.1320524132567293E-2</v>
      </c>
      <c r="M1223" s="158">
        <f>IFERROR(_xll.qlIndexFixing(ONIndex1M,I1223,TRUE,_xll.ohTrigger(RecalcTrigger,Trigger1M)),NA())</f>
        <v>2.9831128373034588E-2</v>
      </c>
      <c r="N1223" s="44">
        <f>IFERROR(_xll.qlIndexFixing(ONIndex3M,I1223,TRUE,_xll.ohTrigger(RecalcTrigger,Trigger3M)),NA())</f>
        <v>3.0586471522182634E-2</v>
      </c>
      <c r="O1223" s="159">
        <f>IFERROR(_xll.qlIndexFixing(ONIndex6M,I1223,TRUE,_xll.ohTrigger(RecalcTrigger,Trigger6M)),NA())</f>
        <v>3.0993398623717638E-2</v>
      </c>
    </row>
    <row r="1224" spans="2:15" x14ac:dyDescent="0.2">
      <c r="B1224" s="39" t="s">
        <v>42</v>
      </c>
      <c r="D1224" s="42">
        <f>_xll.qlCalendarAdvance(Calendar,$D1223,B1224,"f",FALSE)</f>
        <v>48037</v>
      </c>
      <c r="E1224" s="153">
        <f>_xll.qlInterestRateIndexValueDate(IndexON,D1224)</f>
        <v>48038</v>
      </c>
      <c r="F1224" s="168">
        <f>IFERROR(_xll.qlIndexFixing(IndexON,D1224,TRUE,_xll.ohTrigger(RecalcTrigger,TriggerON)),NA())</f>
        <v>3.0320049911489733E-2</v>
      </c>
      <c r="H1224" s="42">
        <f>_xll.qlCalendarAdvance(Calendar,$H1223,B1224,"f",FALSE)</f>
        <v>48037</v>
      </c>
      <c r="I1224" s="153">
        <f>_xll.qlInterestRateIndexValueDate(Index1M,$H1224)</f>
        <v>48039</v>
      </c>
      <c r="J1224" s="158">
        <f>IFERROR(_xll.qlIndexFixing(Index1M,$H1224,TRUE,_xll.ohTrigger(RecalcTrigger,Trigger1M)),NA())</f>
        <v>2.9891081437659894E-2</v>
      </c>
      <c r="K1224" s="44">
        <f>IFERROR(_xll.qlIndexFixing(Index3M,H1224,TRUE,_xll.ohTrigger(RecalcTrigger,Trigger3M)),NA())</f>
        <v>3.0754976169453763E-2</v>
      </c>
      <c r="L1224" s="44">
        <f>IFERROR(_xll.qlIndexFixing(Index6M,$H1224,TRUE,_xll.ohTrigger(RecalcTrigger,Trigger6M)),NA())</f>
        <v>3.1326284562498204E-2</v>
      </c>
      <c r="M1224" s="158">
        <f>IFERROR(_xll.qlIndexFixing(ONIndex1M,I1224,TRUE,_xll.ohTrigger(RecalcTrigger,Trigger1M)),NA())</f>
        <v>2.9839410436149905E-2</v>
      </c>
      <c r="N1224" s="44">
        <f>IFERROR(_xll.qlIndexFixing(ONIndex3M,I1224,TRUE,_xll.ohTrigger(RecalcTrigger,Trigger3M)),NA())</f>
        <v>3.0594061967095243E-2</v>
      </c>
      <c r="O1224" s="159">
        <f>IFERROR(_xll.qlIndexFixing(ONIndex6M,I1224,TRUE,_xll.ohTrigger(RecalcTrigger,Trigger6M)),NA())</f>
        <v>3.1000419249878064E-2</v>
      </c>
    </row>
    <row r="1225" spans="2:15" x14ac:dyDescent="0.2">
      <c r="B1225" s="39" t="s">
        <v>42</v>
      </c>
      <c r="D1225" s="42">
        <f>_xll.qlCalendarAdvance(Calendar,$D1224,B1225,"f",FALSE)</f>
        <v>48044</v>
      </c>
      <c r="E1225" s="153">
        <f>_xll.qlInterestRateIndexValueDate(IndexON,D1225)</f>
        <v>48045</v>
      </c>
      <c r="F1225" s="168">
        <f>IFERROR(_xll.qlIndexFixing(IndexON,D1225,TRUE,_xll.ohTrigger(RecalcTrigger,TriggerON)),NA())</f>
        <v>3.033091006106936E-2</v>
      </c>
      <c r="H1225" s="42">
        <f>_xll.qlCalendarAdvance(Calendar,$H1224,B1225,"f",FALSE)</f>
        <v>48044</v>
      </c>
      <c r="I1225" s="153">
        <f>_xll.qlInterestRateIndexValueDate(Index1M,$H1225)</f>
        <v>48046</v>
      </c>
      <c r="J1225" s="158">
        <f>IFERROR(_xll.qlIndexFixing(Index1M,$H1225,TRUE,_xll.ohTrigger(RecalcTrigger,Trigger1M)),NA())</f>
        <v>2.9899090788692295E-2</v>
      </c>
      <c r="K1225" s="44">
        <f>IFERROR(_xll.qlIndexFixing(Index3M,H1225,TRUE,_xll.ohTrigger(RecalcTrigger,Trigger3M)),NA())</f>
        <v>3.076186677500773E-2</v>
      </c>
      <c r="L1225" s="44">
        <f>IFERROR(_xll.qlIndexFixing(Index6M,$H1225,TRUE,_xll.ohTrigger(RecalcTrigger,Trigger6M)),NA())</f>
        <v>3.1331936393971138E-2</v>
      </c>
      <c r="M1225" s="158">
        <f>IFERROR(_xll.qlIndexFixing(ONIndex1M,I1225,TRUE,_xll.ohTrigger(RecalcTrigger,Trigger1M)),NA())</f>
        <v>2.9847581529711675E-2</v>
      </c>
      <c r="N1225" s="44">
        <f>IFERROR(_xll.qlIndexFixing(ONIndex3M,I1225,TRUE,_xll.ohTrigger(RecalcTrigger,Trigger3M)),NA())</f>
        <v>3.0601543731823E-2</v>
      </c>
      <c r="O1225" s="159">
        <f>IFERROR(_xll.qlIndexFixing(ONIndex6M,I1225,TRUE,_xll.ohTrigger(RecalcTrigger,Trigger6M)),NA())</f>
        <v>3.1007332981864977E-2</v>
      </c>
    </row>
    <row r="1226" spans="2:15" x14ac:dyDescent="0.2">
      <c r="B1226" s="39" t="s">
        <v>42</v>
      </c>
      <c r="D1226" s="42">
        <f>_xll.qlCalendarAdvance(Calendar,$D1225,B1226,"f",FALSE)</f>
        <v>48051</v>
      </c>
      <c r="E1226" s="153">
        <f>_xll.qlInterestRateIndexValueDate(IndexON,D1226)</f>
        <v>48052</v>
      </c>
      <c r="F1226" s="168">
        <f>IFERROR(_xll.qlIndexFixing(IndexON,D1226,TRUE,_xll.ohTrigger(RecalcTrigger,TriggerON)),NA())</f>
        <v>3.0341643543971841E-2</v>
      </c>
      <c r="H1226" s="42">
        <f>_xll.qlCalendarAdvance(Calendar,$H1225,B1226,"f",FALSE)</f>
        <v>48051</v>
      </c>
      <c r="I1226" s="153">
        <f>_xll.qlInterestRateIndexValueDate(Index1M,$H1226)</f>
        <v>48053</v>
      </c>
      <c r="J1226" s="158">
        <f>IFERROR(_xll.qlIndexFixing(Index1M,$H1226,TRUE,_xll.ohTrigger(RecalcTrigger,Trigger1M)),NA())</f>
        <v>2.9906988889885355E-2</v>
      </c>
      <c r="K1226" s="44">
        <f>IFERROR(_xll.qlIndexFixing(Index3M,H1226,TRUE,_xll.ohTrigger(RecalcTrigger,Trigger3M)),NA())</f>
        <v>3.0768647867001741E-2</v>
      </c>
      <c r="L1226" s="44">
        <f>IFERROR(_xll.qlIndexFixing(Index6M,$H1226,TRUE,_xll.ohTrigger(RecalcTrigger,Trigger6M)),NA())</f>
        <v>3.1337479626048791E-2</v>
      </c>
      <c r="M1226" s="158">
        <f>IFERROR(_xll.qlIndexFixing(ONIndex1M,I1226,TRUE,_xll.ohTrigger(RecalcTrigger,Trigger1M)),NA())</f>
        <v>2.9855641653639964E-2</v>
      </c>
      <c r="N1226" s="44">
        <f>IFERROR(_xll.qlIndexFixing(ONIndex3M,I1226,TRUE,_xll.ohTrigger(RecalcTrigger,Trigger3M)),NA())</f>
        <v>3.0608916816365905E-2</v>
      </c>
      <c r="O1226" s="159">
        <f>IFERROR(_xll.qlIndexFixing(ONIndex6M,I1226,TRUE,_xll.ohTrigger(RecalcTrigger,Trigger6M)),NA())</f>
        <v>3.1014139819678377E-2</v>
      </c>
    </row>
    <row r="1227" spans="2:15" x14ac:dyDescent="0.2">
      <c r="B1227" s="39" t="s">
        <v>42</v>
      </c>
      <c r="D1227" s="42">
        <f>_xll.qlCalendarAdvance(Calendar,$D1226,B1227,"f",FALSE)</f>
        <v>48058</v>
      </c>
      <c r="E1227" s="153">
        <f>_xll.qlInterestRateIndexValueDate(IndexON,D1227)</f>
        <v>48059</v>
      </c>
      <c r="F1227" s="168">
        <f>IFERROR(_xll.qlIndexFixing(IndexON,D1227,TRUE,_xll.ohTrigger(RecalcTrigger,TriggerON)),NA())</f>
        <v>3.0352250360197175E-2</v>
      </c>
      <c r="H1227" s="42">
        <f>_xll.qlCalendarAdvance(Calendar,$H1226,B1227,"f",FALSE)</f>
        <v>48058</v>
      </c>
      <c r="I1227" s="153">
        <f>_xll.qlInterestRateIndexValueDate(Index1M,$H1227)</f>
        <v>48060</v>
      </c>
      <c r="J1227" s="158">
        <f>IFERROR(_xll.qlIndexFixing(Index1M,$H1227,TRUE,_xll.ohTrigger(RecalcTrigger,Trigger1M)),NA())</f>
        <v>2.9909409102568979E-2</v>
      </c>
      <c r="K1227" s="44">
        <f>IFERROR(_xll.qlIndexFixing(Index3M,H1227,TRUE,_xll.ohTrigger(RecalcTrigger,Trigger3M)),NA())</f>
        <v>3.0775319444874504E-2</v>
      </c>
      <c r="L1227" s="44">
        <f>IFERROR(_xll.qlIndexFixing(Index6M,$H1227,TRUE,_xll.ohTrigger(RecalcTrigger,Trigger6M)),NA())</f>
        <v>3.1337790379307569E-2</v>
      </c>
      <c r="M1227" s="158">
        <f>IFERROR(_xll.qlIndexFixing(ONIndex1M,I1227,TRUE,_xll.ohTrigger(RecalcTrigger,Trigger1M)),NA())</f>
        <v>2.9863590808014706E-2</v>
      </c>
      <c r="N1227" s="44">
        <f>IFERROR(_xll.qlIndexFixing(ONIndex3M,I1227,TRUE,_xll.ohTrigger(RecalcTrigger,Trigger3M)),NA())</f>
        <v>3.0616181220723959E-2</v>
      </c>
      <c r="O1227" s="159">
        <f>IFERROR(_xll.qlIndexFixing(ONIndex6M,I1227,TRUE,_xll.ohTrigger(RecalcTrigger,Trigger6M)),NA())</f>
        <v>3.1020839763558072E-2</v>
      </c>
    </row>
    <row r="1228" spans="2:15" x14ac:dyDescent="0.2">
      <c r="B1228" s="39" t="s">
        <v>42</v>
      </c>
      <c r="D1228" s="42">
        <f>_xll.qlCalendarAdvance(Calendar,$D1227,B1228,"f",FALSE)</f>
        <v>48065</v>
      </c>
      <c r="E1228" s="153">
        <f>_xll.qlInterestRateIndexValueDate(IndexON,D1228)</f>
        <v>48066</v>
      </c>
      <c r="F1228" s="168">
        <f>IFERROR(_xll.qlIndexFixing(IndexON,D1228,TRUE,_xll.ohTrigger(RecalcTrigger,TriggerON)),NA())</f>
        <v>3.0362730509825298E-2</v>
      </c>
      <c r="H1228" s="42">
        <f>_xll.qlCalendarAdvance(Calendar,$H1227,B1228,"f",FALSE)</f>
        <v>48065</v>
      </c>
      <c r="I1228" s="153">
        <f>_xll.qlInterestRateIndexValueDate(Index1M,$H1228)</f>
        <v>48067</v>
      </c>
      <c r="J1228" s="158">
        <f>IFERROR(_xll.qlIndexFixing(Index1M,$H1228,TRUE,_xll.ohTrigger(RecalcTrigger,Trigger1M)),NA())</f>
        <v>2.9922451341806711E-2</v>
      </c>
      <c r="K1228" s="44">
        <f>IFERROR(_xll.qlIndexFixing(Index3M,H1228,TRUE,_xll.ohTrigger(RecalcTrigger,Trigger3M)),NA())</f>
        <v>3.0781881508066461E-2</v>
      </c>
      <c r="L1228" s="44">
        <f>IFERROR(_xll.qlIndexFixing(Index6M,$H1228,TRUE,_xll.ohTrigger(RecalcTrigger,Trigger6M)),NA())</f>
        <v>3.1348240288363541E-2</v>
      </c>
      <c r="M1228" s="158">
        <f>IFERROR(_xll.qlIndexFixing(ONIndex1M,I1228,TRUE,_xll.ohTrigger(RecalcTrigger,Trigger1M)),NA())</f>
        <v>2.9871428992755966E-2</v>
      </c>
      <c r="N1228" s="44">
        <f>IFERROR(_xll.qlIndexFixing(ONIndex3M,I1228,TRUE,_xll.ohTrigger(RecalcTrigger,Trigger3M)),NA())</f>
        <v>3.0623336944817225E-2</v>
      </c>
      <c r="O1228" s="159">
        <f>IFERROR(_xll.qlIndexFixing(ONIndex6M,I1228,TRUE,_xll.ohTrigger(RecalcTrigger,Trigger6M)),NA())</f>
        <v>3.1027432813104383E-2</v>
      </c>
    </row>
    <row r="1229" spans="2:15" x14ac:dyDescent="0.2">
      <c r="B1229" s="39" t="s">
        <v>42</v>
      </c>
      <c r="D1229" s="42">
        <f>_xll.qlCalendarAdvance(Calendar,$D1228,B1229,"f",FALSE)</f>
        <v>48072</v>
      </c>
      <c r="E1229" s="153">
        <f>_xll.qlInterestRateIndexValueDate(IndexON,D1229)</f>
        <v>48073</v>
      </c>
      <c r="F1229" s="168">
        <f>IFERROR(_xll.qlIndexFixing(IndexON,D1229,TRUE,_xll.ohTrigger(RecalcTrigger,TriggerON)),NA())</f>
        <v>3.0373083992776273E-2</v>
      </c>
      <c r="H1229" s="42">
        <f>_xll.qlCalendarAdvance(Calendar,$H1228,B1229,"f",FALSE)</f>
        <v>48072</v>
      </c>
      <c r="I1229" s="153">
        <f>_xll.qlInterestRateIndexValueDate(Index1M,$H1229)</f>
        <v>48074</v>
      </c>
      <c r="J1229" s="158">
        <f>IFERROR(_xll.qlIndexFixing(Index1M,$H1229,TRUE,_xll.ohTrigger(RecalcTrigger,Trigger1M)),NA())</f>
        <v>2.9930015692082867E-2</v>
      </c>
      <c r="K1229" s="44">
        <f>IFERROR(_xll.qlIndexFixing(Index3M,H1229,TRUE,_xll.ohTrigger(RecalcTrigger,Trigger3M)),NA())</f>
        <v>3.0788334056032839E-2</v>
      </c>
      <c r="L1229" s="44">
        <f>IFERROR(_xll.qlIndexFixing(Index6M,$H1229,TRUE,_xll.ohTrigger(RecalcTrigger,Trigger6M)),NA())</f>
        <v>3.1353457716818835E-2</v>
      </c>
      <c r="M1229" s="158">
        <f>IFERROR(_xll.qlIndexFixing(ONIndex1M,I1229,TRUE,_xll.ohTrigger(RecalcTrigger,Trigger1M)),NA())</f>
        <v>2.987915620794368E-2</v>
      </c>
      <c r="N1229" s="44">
        <f>IFERROR(_xll.qlIndexFixing(ONIndex3M,I1229,TRUE,_xll.ohTrigger(RecalcTrigger,Trigger3M)),NA())</f>
        <v>3.0630383988805576E-2</v>
      </c>
      <c r="O1229" s="159">
        <f>IFERROR(_xll.qlIndexFixing(ONIndex6M,I1229,TRUE,_xll.ohTrigger(RecalcTrigger,Trigger6M)),NA())</f>
        <v>3.1033918968637053E-2</v>
      </c>
    </row>
    <row r="1230" spans="2:15" x14ac:dyDescent="0.2">
      <c r="B1230" s="39" t="s">
        <v>42</v>
      </c>
      <c r="D1230" s="42">
        <f>_xll.qlCalendarAdvance(Calendar,$D1229,B1230,"f",FALSE)</f>
        <v>48079</v>
      </c>
      <c r="E1230" s="153">
        <f>_xll.qlInterestRateIndexValueDate(IndexON,D1230)</f>
        <v>48080</v>
      </c>
      <c r="F1230" s="168">
        <f>IFERROR(_xll.qlIndexFixing(IndexON,D1230,TRUE,_xll.ohTrigger(RecalcTrigger,TriggerON)),NA())</f>
        <v>3.0383310809050101E-2</v>
      </c>
      <c r="H1230" s="42">
        <f>_xll.qlCalendarAdvance(Calendar,$H1229,B1230,"f",FALSE)</f>
        <v>48079</v>
      </c>
      <c r="I1230" s="153">
        <f>_xll.qlInterestRateIndexValueDate(Index1M,$H1230)</f>
        <v>48081</v>
      </c>
      <c r="J1230" s="158">
        <f>IFERROR(_xll.qlIndexFixing(Index1M,$H1230,TRUE,_xll.ohTrigger(RecalcTrigger,Trigger1M)),NA())</f>
        <v>2.9937468791600419E-2</v>
      </c>
      <c r="K1230" s="44">
        <f>IFERROR(_xll.qlIndexFixing(Index3M,H1230,TRUE,_xll.ohTrigger(RecalcTrigger,Trigger3M)),NA())</f>
        <v>3.0794677088235797E-2</v>
      </c>
      <c r="L1230" s="44">
        <f>IFERROR(_xll.qlIndexFixing(Index6M,$H1230,TRUE,_xll.ohTrigger(RecalcTrigger,Trigger6M)),NA())</f>
        <v>3.1358566542313532E-2</v>
      </c>
      <c r="M1230" s="158">
        <f>IFERROR(_xll.qlIndexFixing(ONIndex1M,I1230,TRUE,_xll.ohTrigger(RecalcTrigger,Trigger1M)),NA())</f>
        <v>2.9886772453577848E-2</v>
      </c>
      <c r="N1230" s="44">
        <f>IFERROR(_xll.qlIndexFixing(ONIndex3M,I1230,TRUE,_xll.ohTrigger(RecalcTrigger,Trigger3M)),NA())</f>
        <v>3.0637322352529139E-2</v>
      </c>
      <c r="O1230" s="159">
        <f>IFERROR(_xll.qlIndexFixing(ONIndex6M,I1230,TRUE,_xll.ohTrigger(RecalcTrigger,Trigger6M)),NA())</f>
        <v>3.1040298229916274E-2</v>
      </c>
    </row>
    <row r="1231" spans="2:15" x14ac:dyDescent="0.2">
      <c r="B1231" s="39" t="s">
        <v>42</v>
      </c>
      <c r="D1231" s="42">
        <f>_xll.qlCalendarAdvance(Calendar,$D1230,B1231,"f",FALSE)</f>
        <v>48086</v>
      </c>
      <c r="E1231" s="153">
        <f>_xll.qlInterestRateIndexValueDate(IndexON,D1231)</f>
        <v>48087</v>
      </c>
      <c r="F1231" s="168">
        <f>IFERROR(_xll.qlIndexFixing(IndexON,D1231,TRUE,_xll.ohTrigger(RecalcTrigger,TriggerON)),NA())</f>
        <v>3.0393410958566847E-2</v>
      </c>
      <c r="H1231" s="42">
        <f>_xll.qlCalendarAdvance(Calendar,$H1230,B1231,"f",FALSE)</f>
        <v>48086</v>
      </c>
      <c r="I1231" s="153">
        <f>_xll.qlInterestRateIndexValueDate(Index1M,$H1231)</f>
        <v>48088</v>
      </c>
      <c r="J1231" s="158">
        <f>IFERROR(_xll.qlIndexFixing(Index1M,$H1231,TRUE,_xll.ohTrigger(RecalcTrigger,Trigger1M)),NA())</f>
        <v>2.9944810640137043E-2</v>
      </c>
      <c r="K1231" s="44">
        <f>IFERROR(_xll.qlIndexFixing(Index3M,H1231,TRUE,_xll.ohTrigger(RecalcTrigger,Trigger3M)),NA())</f>
        <v>3.0800910604147941E-2</v>
      </c>
      <c r="L1231" s="44">
        <f>IFERROR(_xll.qlIndexFixing(Index6M,$H1231,TRUE,_xll.ohTrigger(RecalcTrigger,Trigger6M)),NA())</f>
        <v>3.1358530598693417E-2</v>
      </c>
      <c r="M1231" s="158">
        <f>IFERROR(_xll.qlIndexFixing(ONIndex1M,I1231,TRUE,_xll.ohTrigger(RecalcTrigger,Trigger1M)),NA())</f>
        <v>2.9894277729578533E-2</v>
      </c>
      <c r="N1231" s="44">
        <f>IFERROR(_xll.qlIndexFixing(ONIndex3M,I1231,TRUE,_xll.ohTrigger(RecalcTrigger,Trigger3M)),NA())</f>
        <v>3.0644152036067851E-2</v>
      </c>
      <c r="O1231" s="159">
        <f>IFERROR(_xll.qlIndexFixing(ONIndex6M,I1231,TRUE,_xll.ohTrigger(RecalcTrigger,Trigger6M)),NA())</f>
        <v>3.1046570597101919E-2</v>
      </c>
    </row>
    <row r="1232" spans="2:15" x14ac:dyDescent="0.2">
      <c r="B1232" s="39" t="s">
        <v>42</v>
      </c>
      <c r="D1232" s="42">
        <f>_xll.qlCalendarAdvance(Calendar,$D1231,B1232,"f",FALSE)</f>
        <v>48093</v>
      </c>
      <c r="E1232" s="153">
        <f>_xll.qlInterestRateIndexValueDate(IndexON,D1232)</f>
        <v>48094</v>
      </c>
      <c r="F1232" s="168">
        <f>IFERROR(_xll.qlIndexFixing(IndexON,D1232,TRUE,_xll.ohTrigger(RecalcTrigger,TriggerON)),NA())</f>
        <v>3.0403384441326509E-2</v>
      </c>
      <c r="H1232" s="42">
        <f>_xll.qlCalendarAdvance(Calendar,$H1231,B1232,"f",FALSE)</f>
        <v>48093</v>
      </c>
      <c r="I1232" s="153">
        <f>_xll.qlInterestRateIndexValueDate(Index1M,$H1232)</f>
        <v>48095</v>
      </c>
      <c r="J1232" s="158">
        <f>IFERROR(_xll.qlIndexFixing(Index1M,$H1232,TRUE,_xll.ohTrigger(RecalcTrigger,Trigger1M)),NA())</f>
        <v>2.9952041237480409E-2</v>
      </c>
      <c r="K1232" s="44">
        <f>IFERROR(_xll.qlIndexFixing(Index3M,H1232,TRUE,_xll.ohTrigger(RecalcTrigger,Trigger3M)),NA())</f>
        <v>3.0805303211494304E-2</v>
      </c>
      <c r="L1232" s="44">
        <f>IFERROR(_xll.qlIndexFixing(Index6M,$H1232,TRUE,_xll.ohTrigger(RecalcTrigger,Trigger6M)),NA())</f>
        <v>3.1361771613011444E-2</v>
      </c>
      <c r="M1232" s="158">
        <f>IFERROR(_xll.qlIndexFixing(ONIndex1M,I1232,TRUE,_xll.ohTrigger(RecalcTrigger,Trigger1M)),NA())</f>
        <v>2.9901672036025673E-2</v>
      </c>
      <c r="N1232" s="44">
        <f>IFERROR(_xll.qlIndexFixing(ONIndex3M,I1232,TRUE,_xll.ohTrigger(RecalcTrigger,Trigger3M)),NA())</f>
        <v>3.0650873039261839E-2</v>
      </c>
      <c r="O1232" s="159">
        <f>IFERROR(_xll.qlIndexFixing(ONIndex6M,I1232,TRUE,_xll.ohTrigger(RecalcTrigger,Trigger6M)),NA())</f>
        <v>3.1052736070034115E-2</v>
      </c>
    </row>
    <row r="1233" spans="2:15" x14ac:dyDescent="0.2">
      <c r="B1233" s="39" t="s">
        <v>42</v>
      </c>
      <c r="D1233" s="42">
        <f>_xll.qlCalendarAdvance(Calendar,$D1232,B1233,"f",FALSE)</f>
        <v>48100</v>
      </c>
      <c r="E1233" s="153">
        <f>_xll.qlInterestRateIndexValueDate(IndexON,D1233)</f>
        <v>48101</v>
      </c>
      <c r="F1233" s="168">
        <f>IFERROR(_xll.qlIndexFixing(IndexON,D1233,TRUE,_xll.ohTrigger(RecalcTrigger,TriggerON)),NA())</f>
        <v>3.0413231257409024E-2</v>
      </c>
      <c r="H1233" s="42">
        <f>_xll.qlCalendarAdvance(Calendar,$H1232,B1233,"f",FALSE)</f>
        <v>48100</v>
      </c>
      <c r="I1233" s="153">
        <f>_xll.qlInterestRateIndexValueDate(Index1M,$H1233)</f>
        <v>48102</v>
      </c>
      <c r="J1233" s="158">
        <f>IFERROR(_xll.qlIndexFixing(Index1M,$H1233,TRUE,_xll.ohTrigger(RecalcTrigger,Trigger1M)),NA())</f>
        <v>2.9959160583415689E-2</v>
      </c>
      <c r="K1233" s="44">
        <f>IFERROR(_xll.qlIndexFixing(Index3M,H1233,TRUE,_xll.ohTrigger(RecalcTrigger,Trigger3M)),NA())</f>
        <v>3.0811325002619825E-2</v>
      </c>
      <c r="L1233" s="44">
        <f>IFERROR(_xll.qlIndexFixing(Index6M,$H1233,TRUE,_xll.ohTrigger(RecalcTrigger,Trigger6M)),NA())</f>
        <v>3.1366583990960768E-2</v>
      </c>
      <c r="M1233" s="158">
        <f>IFERROR(_xll.qlIndexFixing(ONIndex1M,I1233,TRUE,_xll.ohTrigger(RecalcTrigger,Trigger1M)),NA())</f>
        <v>2.9908955372759394E-2</v>
      </c>
      <c r="N1233" s="44">
        <f>IFERROR(_xll.qlIndexFixing(ONIndex3M,I1233,TRUE,_xll.ohTrigger(RecalcTrigger,Trigger3M)),NA())</f>
        <v>3.0657485362270975E-2</v>
      </c>
      <c r="O1233" s="159">
        <f>IFERROR(_xll.qlIndexFixing(ONIndex6M,I1233,TRUE,_xll.ohTrigger(RecalcTrigger,Trigger6M)),NA())</f>
        <v>3.1058794648792798E-2</v>
      </c>
    </row>
    <row r="1234" spans="2:15" x14ac:dyDescent="0.2">
      <c r="B1234" s="39" t="s">
        <v>42</v>
      </c>
      <c r="D1234" s="42">
        <f>_xll.qlCalendarAdvance(Calendar,$D1233,B1234,"f",FALSE)</f>
        <v>48107</v>
      </c>
      <c r="E1234" s="153">
        <f>_xll.qlInterestRateIndexValueDate(IndexON,D1234)</f>
        <v>48108</v>
      </c>
      <c r="F1234" s="168">
        <f>IFERROR(_xll.qlIndexFixing(IndexON,D1234,TRUE,_xll.ohTrigger(RecalcTrigger,TriggerON)),NA())</f>
        <v>3.0422951406894327E-2</v>
      </c>
      <c r="H1234" s="42">
        <f>_xll.qlCalendarAdvance(Calendar,$H1233,B1234,"f",FALSE)</f>
        <v>48107</v>
      </c>
      <c r="I1234" s="153">
        <f>_xll.qlInterestRateIndexValueDate(Index1M,$H1234)</f>
        <v>48109</v>
      </c>
      <c r="J1234" s="158">
        <f>IFERROR(_xll.qlIndexFixing(Index1M,$H1234,TRUE,_xll.ohTrigger(RecalcTrigger,Trigger1M)),NA())</f>
        <v>2.9966168677728056E-2</v>
      </c>
      <c r="K1234" s="44">
        <f>IFERROR(_xll.qlIndexFixing(Index3M,H1234,TRUE,_xll.ohTrigger(RecalcTrigger,Trigger3M)),NA())</f>
        <v>3.0817237285196308E-2</v>
      </c>
      <c r="L1234" s="44">
        <f>IFERROR(_xll.qlIndexFixing(Index6M,$H1234,TRUE,_xll.ohTrigger(RecalcTrigger,Trigger6M)),NA())</f>
        <v>3.1371287800189045E-2</v>
      </c>
      <c r="M1234" s="158">
        <f>IFERROR(_xll.qlIndexFixing(ONIndex1M,I1234,TRUE,_xll.ohTrigger(RecalcTrigger,Trigger1M)),NA())</f>
        <v>2.9916127739779697E-2</v>
      </c>
      <c r="N1234" s="44">
        <f>IFERROR(_xll.qlIndexFixing(ONIndex3M,I1234,TRUE,_xll.ohTrigger(RecalcTrigger,Trigger3M)),NA())</f>
        <v>3.066398900509526E-2</v>
      </c>
      <c r="O1234" s="159">
        <f>IFERROR(_xll.qlIndexFixing(ONIndex6M,I1234,TRUE,_xll.ohTrigger(RecalcTrigger,Trigger6M)),NA())</f>
        <v>3.1064746333457904E-2</v>
      </c>
    </row>
    <row r="1235" spans="2:15" x14ac:dyDescent="0.2">
      <c r="B1235" s="39" t="s">
        <v>42</v>
      </c>
      <c r="D1235" s="42">
        <f>_xll.qlCalendarAdvance(Calendar,$D1234,B1235,"f",FALSE)</f>
        <v>48114</v>
      </c>
      <c r="E1235" s="153">
        <f>_xll.qlInterestRateIndexValueDate(IndexON,D1235)</f>
        <v>48115</v>
      </c>
      <c r="F1235" s="168">
        <f>IFERROR(_xll.qlIndexFixing(IndexON,D1235,TRUE,_xll.ohTrigger(RecalcTrigger,TriggerON)),NA())</f>
        <v>3.0432544889542612E-2</v>
      </c>
      <c r="H1235" s="42">
        <f>_xll.qlCalendarAdvance(Calendar,$H1234,B1235,"f",FALSE)</f>
        <v>48114</v>
      </c>
      <c r="I1235" s="153">
        <f>_xll.qlInterestRateIndexValueDate(Index1M,$H1235)</f>
        <v>48116</v>
      </c>
      <c r="J1235" s="158">
        <f>IFERROR(_xll.qlIndexFixing(Index1M,$H1235,TRUE,_xll.ohTrigger(RecalcTrigger,Trigger1M)),NA())</f>
        <v>2.997306552021517E-2</v>
      </c>
      <c r="K1235" s="44">
        <f>IFERROR(_xll.qlIndexFixing(Index3M,H1235,TRUE,_xll.ohTrigger(RecalcTrigger,Trigger3M)),NA())</f>
        <v>3.0829874182793902E-2</v>
      </c>
      <c r="L1235" s="44">
        <f>IFERROR(_xll.qlIndexFixing(Index6M,$H1235,TRUE,_xll.ohTrigger(RecalcTrigger,Trigger6M)),NA())</f>
        <v>3.1375883039934688E-2</v>
      </c>
      <c r="M1235" s="158">
        <f>IFERROR(_xll.qlIndexFixing(ONIndex1M,I1235,TRUE,_xll.ohTrigger(RecalcTrigger,Trigger1M)),NA())</f>
        <v>2.9923189137326389E-2</v>
      </c>
      <c r="N1235" s="44">
        <f>IFERROR(_xll.qlIndexFixing(ONIndex3M,I1235,TRUE,_xll.ohTrigger(RecalcTrigger,Trigger3M)),NA())</f>
        <v>3.0670383967654757E-2</v>
      </c>
      <c r="O1235" s="159">
        <f>IFERROR(_xll.qlIndexFixing(ONIndex6M,I1235,TRUE,_xll.ohTrigger(RecalcTrigger,Trigger6M)),NA())</f>
        <v>3.1070591123949498E-2</v>
      </c>
    </row>
    <row r="1236" spans="2:15" x14ac:dyDescent="0.2">
      <c r="B1236" s="39" t="s">
        <v>42</v>
      </c>
      <c r="D1236" s="42">
        <f>_xll.qlCalendarAdvance(Calendar,$D1235,B1236,"f",FALSE)</f>
        <v>48121</v>
      </c>
      <c r="E1236" s="153">
        <f>_xll.qlInterestRateIndexValueDate(IndexON,D1236)</f>
        <v>48122</v>
      </c>
      <c r="F1236" s="168">
        <f>IFERROR(_xll.qlIndexFixing(IndexON,D1236,TRUE,_xll.ohTrigger(RecalcTrigger,TriggerON)),NA())</f>
        <v>3.0442011705353877E-2</v>
      </c>
      <c r="H1236" s="42">
        <f>_xll.qlCalendarAdvance(Calendar,$H1235,B1236,"f",FALSE)</f>
        <v>48121</v>
      </c>
      <c r="I1236" s="153">
        <f>_xll.qlInterestRateIndexValueDate(Index1M,$H1236)</f>
        <v>48123</v>
      </c>
      <c r="J1236" s="158">
        <f>IFERROR(_xll.qlIndexFixing(Index1M,$H1236,TRUE,_xll.ohTrigger(RecalcTrigger,Trigger1M)),NA())</f>
        <v>2.9979851110669697E-2</v>
      </c>
      <c r="K1236" s="44">
        <f>IFERROR(_xll.qlIndexFixing(Index3M,H1236,TRUE,_xll.ohTrigger(RecalcTrigger,Trigger3M)),NA())</f>
        <v>3.0830435421471104E-2</v>
      </c>
      <c r="L1236" s="44">
        <f>IFERROR(_xll.qlIndexFixing(Index6M,$H1236,TRUE,_xll.ohTrigger(RecalcTrigger,Trigger6M)),NA())</f>
        <v>3.1382012895954194E-2</v>
      </c>
      <c r="M1236" s="158">
        <f>IFERROR(_xll.qlIndexFixing(ONIndex1M,I1236,TRUE,_xll.ohTrigger(RecalcTrigger,Trigger1M)),NA())</f>
        <v>2.99301395652396E-2</v>
      </c>
      <c r="N1236" s="44">
        <f>IFERROR(_xll.qlIndexFixing(ONIndex3M,I1236,TRUE,_xll.ohTrigger(RecalcTrigger,Trigger3M)),NA())</f>
        <v>3.0676670249949467E-2</v>
      </c>
      <c r="O1236" s="159">
        <f>IFERROR(_xll.qlIndexFixing(ONIndex6M,I1236,TRUE,_xll.ohTrigger(RecalcTrigger,Trigger6M)),NA())</f>
        <v>3.1076329020267579E-2</v>
      </c>
    </row>
    <row r="1237" spans="2:15" x14ac:dyDescent="0.2">
      <c r="B1237" s="39" t="s">
        <v>42</v>
      </c>
      <c r="D1237" s="42">
        <f>_xll.qlCalendarAdvance(Calendar,$D1236,B1237,"f",FALSE)</f>
        <v>48128</v>
      </c>
      <c r="E1237" s="153">
        <f>_xll.qlInterestRateIndexValueDate(IndexON,D1237)</f>
        <v>48129</v>
      </c>
      <c r="F1237" s="168">
        <f>IFERROR(_xll.qlIndexFixing(IndexON,D1237,TRUE,_xll.ohTrigger(RecalcTrigger,TriggerON)),NA())</f>
        <v>3.0451351854487996E-2</v>
      </c>
      <c r="H1237" s="42">
        <f>_xll.qlCalendarAdvance(Calendar,$H1236,B1237,"f",FALSE)</f>
        <v>48128</v>
      </c>
      <c r="I1237" s="153">
        <f>_xll.qlInterestRateIndexValueDate(Index1M,$H1237)</f>
        <v>48130</v>
      </c>
      <c r="J1237" s="158">
        <f>IFERROR(_xll.qlIndexFixing(Index1M,$H1237,TRUE,_xll.ohTrigger(RecalcTrigger,Trigger1M)),NA())</f>
        <v>2.9986525448891799E-2</v>
      </c>
      <c r="K1237" s="44">
        <f>IFERROR(_xll.qlIndexFixing(Index3M,H1237,TRUE,_xll.ohTrigger(RecalcTrigger,Trigger3M)),NA())</f>
        <v>3.0836011829045936E-2</v>
      </c>
      <c r="L1237" s="44">
        <f>IFERROR(_xll.qlIndexFixing(Index6M,$H1237,TRUE,_xll.ohTrigger(RecalcTrigger,Trigger6M)),NA())</f>
        <v>3.1386383617355615E-2</v>
      </c>
      <c r="M1237" s="158">
        <f>IFERROR(_xll.qlIndexFixing(ONIndex1M,I1237,TRUE,_xll.ohTrigger(RecalcTrigger,Trigger1M)),NA())</f>
        <v>2.9936979023439392E-2</v>
      </c>
      <c r="N1237" s="44">
        <f>IFERROR(_xll.qlIndexFixing(ONIndex3M,I1237,TRUE,_xll.ohTrigger(RecalcTrigger,Trigger3M)),NA())</f>
        <v>3.0682847852059325E-2</v>
      </c>
      <c r="O1237" s="159">
        <f>IFERROR(_xll.qlIndexFixing(ONIndex6M,I1237,TRUE,_xll.ohTrigger(RecalcTrigger,Trigger6M)),NA())</f>
        <v>3.1081960022332211E-2</v>
      </c>
    </row>
    <row r="1238" spans="2:15" x14ac:dyDescent="0.2">
      <c r="B1238" s="39" t="s">
        <v>42</v>
      </c>
      <c r="D1238" s="42">
        <f>_xll.qlCalendarAdvance(Calendar,$D1237,B1238,"f",FALSE)</f>
        <v>48135</v>
      </c>
      <c r="E1238" s="153">
        <f>_xll.qlInterestRateIndexValueDate(IndexON,D1238)</f>
        <v>48136</v>
      </c>
      <c r="F1238" s="168">
        <f>IFERROR(_xll.qlIndexFixing(IndexON,D1238,TRUE,_xll.ohTrigger(RecalcTrigger,TriggerON)),NA())</f>
        <v>3.0460565336865031E-2</v>
      </c>
      <c r="H1238" s="42">
        <f>_xll.qlCalendarAdvance(Calendar,$H1237,B1238,"f",FALSE)</f>
        <v>48135</v>
      </c>
      <c r="I1238" s="153">
        <f>_xll.qlInterestRateIndexValueDate(Index1M,$H1238)</f>
        <v>48137</v>
      </c>
      <c r="J1238" s="158">
        <f>IFERROR(_xll.qlIndexFixing(Index1M,$H1238,TRUE,_xll.ohTrigger(RecalcTrigger,Trigger1M)),NA())</f>
        <v>2.9993088534689127E-2</v>
      </c>
      <c r="K1238" s="44">
        <f>IFERROR(_xll.qlIndexFixing(Index3M,H1238,TRUE,_xll.ohTrigger(RecalcTrigger,Trigger3M)),NA())</f>
        <v>3.0841478716884013E-2</v>
      </c>
      <c r="L1238" s="44">
        <f>IFERROR(_xll.qlIndexFixing(Index6M,$H1238,TRUE,_xll.ohTrigger(RecalcTrigger,Trigger6M)),NA())</f>
        <v>3.1390645757702937E-2</v>
      </c>
      <c r="M1238" s="158">
        <f>IFERROR(_xll.qlIndexFixing(ONIndex1M,I1238,TRUE,_xll.ohTrigger(RecalcTrigger,Trigger1M)),NA())</f>
        <v>2.9943707512085638E-2</v>
      </c>
      <c r="N1238" s="44">
        <f>IFERROR(_xll.qlIndexFixing(ONIndex3M,I1238,TRUE,_xll.ohTrigger(RecalcTrigger,Trigger3M)),NA())</f>
        <v>3.0688916773824459E-2</v>
      </c>
      <c r="O1238" s="159">
        <f>IFERROR(_xll.qlIndexFixing(ONIndex6M,I1238,TRUE,_xll.ohTrigger(RecalcTrigger,Trigger6M)),NA())</f>
        <v>3.1087484130223331E-2</v>
      </c>
    </row>
    <row r="1239" spans="2:15" x14ac:dyDescent="0.2">
      <c r="B1239" s="39" t="s">
        <v>42</v>
      </c>
      <c r="D1239" s="42">
        <f>_xll.qlCalendarAdvance(Calendar,$D1238,B1239,"f",FALSE)</f>
        <v>48142</v>
      </c>
      <c r="E1239" s="153">
        <f>_xll.qlInterestRateIndexValueDate(IndexON,D1239)</f>
        <v>48143</v>
      </c>
      <c r="F1239" s="168">
        <f>IFERROR(_xll.qlIndexFixing(IndexON,D1239,TRUE,_xll.ohTrigger(RecalcTrigger,TriggerON)),NA())</f>
        <v>3.0469652152405047E-2</v>
      </c>
      <c r="H1239" s="42">
        <f>_xll.qlCalendarAdvance(Calendar,$H1238,B1239,"f",FALSE)</f>
        <v>48142</v>
      </c>
      <c r="I1239" s="153">
        <f>_xll.qlInterestRateIndexValueDate(Index1M,$H1239)</f>
        <v>48144</v>
      </c>
      <c r="J1239" s="158">
        <f>IFERROR(_xll.qlIndexFixing(Index1M,$H1239,TRUE,_xll.ohTrigger(RecalcTrigger,Trigger1M)),NA())</f>
        <v>2.9999540367856847E-2</v>
      </c>
      <c r="K1239" s="44">
        <f>IFERROR(_xll.qlIndexFixing(Index3M,H1239,TRUE,_xll.ohTrigger(RecalcTrigger,Trigger3M)),NA())</f>
        <v>3.0846836084530913E-2</v>
      </c>
      <c r="L1239" s="44">
        <f>IFERROR(_xll.qlIndexFixing(Index6M,$H1239,TRUE,_xll.ohTrigger(RecalcTrigger,Trigger6M)),NA())</f>
        <v>3.1394799316302506E-2</v>
      </c>
      <c r="M1239" s="158">
        <f>IFERROR(_xll.qlIndexFixing(ONIndex1M,I1239,TRUE,_xll.ohTrigger(RecalcTrigger,Trigger1M)),NA())</f>
        <v>2.9950325031018465E-2</v>
      </c>
      <c r="N1239" s="44">
        <f>IFERROR(_xll.qlIndexFixing(ONIndex3M,I1239,TRUE,_xll.ohTrigger(RecalcTrigger,Trigger3M)),NA())</f>
        <v>3.0694877015324806E-2</v>
      </c>
      <c r="O1239" s="159">
        <f>IFERROR(_xll.qlIndexFixing(ONIndex6M,I1239,TRUE,_xll.ohTrigger(RecalcTrigger,Trigger6M)),NA())</f>
        <v>3.1092901343940937E-2</v>
      </c>
    </row>
    <row r="1240" spans="2:15" x14ac:dyDescent="0.2">
      <c r="B1240" s="39" t="s">
        <v>42</v>
      </c>
      <c r="D1240" s="42">
        <f>_xll.qlCalendarAdvance(Calendar,$D1239,B1240,"f",FALSE)</f>
        <v>48149</v>
      </c>
      <c r="E1240" s="153">
        <f>_xll.qlInterestRateIndexValueDate(IndexON,D1240)</f>
        <v>48150</v>
      </c>
      <c r="F1240" s="168">
        <f>IFERROR(_xll.qlIndexFixing(IndexON,D1240,TRUE,_xll.ohTrigger(RecalcTrigger,TriggerON)),NA())</f>
        <v>3.0478612301267916E-2</v>
      </c>
      <c r="H1240" s="42">
        <f>_xll.qlCalendarAdvance(Calendar,$H1239,B1240,"f",FALSE)</f>
        <v>48149</v>
      </c>
      <c r="I1240" s="153">
        <f>_xll.qlInterestRateIndexValueDate(Index1M,$H1240)</f>
        <v>48151</v>
      </c>
      <c r="J1240" s="158">
        <f>IFERROR(_xll.qlIndexFixing(Index1M,$H1240,TRUE,_xll.ohTrigger(RecalcTrigger,Trigger1M)),NA())</f>
        <v>3.0000801436063172E-2</v>
      </c>
      <c r="K1240" s="44">
        <f>IFERROR(_xll.qlIndexFixing(Index3M,H1240,TRUE,_xll.ohTrigger(RecalcTrigger,Trigger3M)),NA())</f>
        <v>3.0852083931540902E-2</v>
      </c>
      <c r="L1240" s="44">
        <f>IFERROR(_xll.qlIndexFixing(Index6M,$H1240,TRUE,_xll.ohTrigger(RecalcTrigger,Trigger6M)),NA())</f>
        <v>3.1398844292475976E-2</v>
      </c>
      <c r="M1240" s="158">
        <f>IFERROR(_xll.qlIndexFixing(ONIndex1M,I1240,TRUE,_xll.ohTrigger(RecalcTrigger,Trigger1M)),NA())</f>
        <v>2.9956831580237875E-2</v>
      </c>
      <c r="N1240" s="44">
        <f>IFERROR(_xll.qlIndexFixing(ONIndex3M,I1240,TRUE,_xll.ohTrigger(RecalcTrigger,Trigger3M)),NA())</f>
        <v>3.0700728576640302E-2</v>
      </c>
      <c r="O1240" s="159">
        <f>IFERROR(_xll.qlIndexFixing(ONIndex6M,I1240,TRUE,_xll.ohTrigger(RecalcTrigger,Trigger6M)),NA())</f>
        <v>3.1098211663325159E-2</v>
      </c>
    </row>
    <row r="1241" spans="2:15" x14ac:dyDescent="0.2">
      <c r="B1241" s="39" t="s">
        <v>42</v>
      </c>
      <c r="D1241" s="42">
        <f>_xll.qlCalendarAdvance(Calendar,$D1240,B1241,"f",FALSE)</f>
        <v>48156</v>
      </c>
      <c r="E1241" s="153">
        <f>_xll.qlInterestRateIndexValueDate(IndexON,D1241)</f>
        <v>48157</v>
      </c>
      <c r="F1241" s="168">
        <f>IFERROR(_xll.qlIndexFixing(IndexON,D1241,TRUE,_xll.ohTrigger(RecalcTrigger,TriggerON)),NA())</f>
        <v>3.0487445783133893E-2</v>
      </c>
      <c r="H1241" s="42">
        <f>_xll.qlCalendarAdvance(Calendar,$H1240,B1241,"f",FALSE)</f>
        <v>48156</v>
      </c>
      <c r="I1241" s="153">
        <f>_xll.qlInterestRateIndexValueDate(Index1M,$H1241)</f>
        <v>48158</v>
      </c>
      <c r="J1241" s="158">
        <f>IFERROR(_xll.qlIndexFixing(Index1M,$H1241,TRUE,_xll.ohTrigger(RecalcTrigger,Trigger1M)),NA())</f>
        <v>3.0012110275561554E-2</v>
      </c>
      <c r="K1241" s="44">
        <f>IFERROR(_xll.qlIndexFixing(Index3M,H1241,TRUE,_xll.ohTrigger(RecalcTrigger,Trigger3M)),NA())</f>
        <v>3.0857222257476946E-2</v>
      </c>
      <c r="L1241" s="44">
        <f>IFERROR(_xll.qlIndexFixing(Index6M,$H1241,TRUE,_xll.ohTrigger(RecalcTrigger,Trigger6M)),NA())</f>
        <v>3.1402780685565061E-2</v>
      </c>
      <c r="M1241" s="158">
        <f>IFERROR(_xll.qlIndexFixing(ONIndex1M,I1241,TRUE,_xll.ohTrigger(RecalcTrigger,Trigger1M)),NA())</f>
        <v>2.9963227159823802E-2</v>
      </c>
      <c r="N1241" s="44">
        <f>IFERROR(_xll.qlIndexFixing(ONIndex3M,I1241,TRUE,_xll.ohTrigger(RecalcTrigger,Trigger3M)),NA())</f>
        <v>3.0706471457611073E-2</v>
      </c>
      <c r="O1241" s="159">
        <f>IFERROR(_xll.qlIndexFixing(ONIndex6M,I1241,TRUE,_xll.ohTrigger(RecalcTrigger,Trigger6M)),NA())</f>
        <v>3.1103415088695741E-2</v>
      </c>
    </row>
    <row r="1242" spans="2:15" x14ac:dyDescent="0.2">
      <c r="B1242" s="39" t="s">
        <v>42</v>
      </c>
      <c r="D1242" s="42">
        <f>_xll.qlCalendarAdvance(Calendar,$D1241,B1242,"f",FALSE)</f>
        <v>48163</v>
      </c>
      <c r="E1242" s="153">
        <f>_xll.qlInterestRateIndexValueDate(IndexON,D1242)</f>
        <v>48164</v>
      </c>
      <c r="F1242" s="168">
        <f>IFERROR(_xll.qlIndexFixing(IndexON,D1242,TRUE,_xll.ohTrigger(RecalcTrigger,TriggerON)),NA())</f>
        <v>3.0496152598322723E-2</v>
      </c>
      <c r="H1242" s="42">
        <f>_xll.qlCalendarAdvance(Calendar,$H1241,B1242,"f",FALSE)</f>
        <v>48163</v>
      </c>
      <c r="I1242" s="153">
        <f>_xll.qlInterestRateIndexValueDate(Index1M,$H1242)</f>
        <v>48165</v>
      </c>
      <c r="J1242" s="158">
        <f>IFERROR(_xll.qlIndexFixing(Index1M,$H1242,TRUE,_xll.ohTrigger(RecalcTrigger,Trigger1M)),NA())</f>
        <v>3.0018228349728837E-2</v>
      </c>
      <c r="K1242" s="44">
        <f>IFERROR(_xll.qlIndexFixing(Index3M,H1242,TRUE,_xll.ohTrigger(RecalcTrigger,Trigger3M)),NA())</f>
        <v>3.0862251061909818E-2</v>
      </c>
      <c r="L1242" s="44">
        <f>IFERROR(_xll.qlIndexFixing(Index6M,$H1242,TRUE,_xll.ohTrigger(RecalcTrigger,Trigger6M)),NA())</f>
        <v>3.1405009712270233E-2</v>
      </c>
      <c r="M1242" s="158">
        <f>IFERROR(_xll.qlIndexFixing(ONIndex1M,I1242,TRUE,_xll.ohTrigger(RecalcTrigger,Trigger1M)),NA())</f>
        <v>2.9969511769616375E-2</v>
      </c>
      <c r="N1242" s="44">
        <f>IFERROR(_xll.qlIndexFixing(ONIndex3M,I1242,TRUE,_xll.ohTrigger(RecalcTrigger,Trigger3M)),NA())</f>
        <v>3.0712105658237121E-2</v>
      </c>
      <c r="O1242" s="159">
        <f>IFERROR(_xll.qlIndexFixing(ONIndex6M,I1242,TRUE,_xll.ohTrigger(RecalcTrigger,Trigger6M)),NA())</f>
        <v>3.1108511619732937E-2</v>
      </c>
    </row>
    <row r="1243" spans="2:15" x14ac:dyDescent="0.2">
      <c r="B1243" s="39" t="s">
        <v>42</v>
      </c>
      <c r="D1243" s="42">
        <f>_xll.qlCalendarAdvance(Calendar,$D1242,B1243,"f",FALSE)</f>
        <v>48170</v>
      </c>
      <c r="E1243" s="153">
        <f>_xll.qlInterestRateIndexValueDate(IndexON,D1243)</f>
        <v>48171</v>
      </c>
      <c r="F1243" s="168">
        <f>IFERROR(_xll.qlIndexFixing(IndexON,D1243,TRUE,_xll.ohTrigger(RecalcTrigger,TriggerON)),NA())</f>
        <v>3.050473274675447E-2</v>
      </c>
      <c r="H1243" s="42">
        <f>_xll.qlCalendarAdvance(Calendar,$H1242,B1243,"f",FALSE)</f>
        <v>48170</v>
      </c>
      <c r="I1243" s="153">
        <f>_xll.qlInterestRateIndexValueDate(Index1M,$H1243)</f>
        <v>48172</v>
      </c>
      <c r="J1243" s="158">
        <f>IFERROR(_xll.qlIndexFixing(Index1M,$H1243,TRUE,_xll.ohTrigger(RecalcTrigger,Trigger1M)),NA())</f>
        <v>3.0024235170524605E-2</v>
      </c>
      <c r="K1243" s="44">
        <f>IFERROR(_xll.qlIndexFixing(Index3M,H1243,TRUE,_xll.ohTrigger(RecalcTrigger,Trigger3M)),NA())</f>
        <v>3.0867170344421591E-2</v>
      </c>
      <c r="L1243" s="44">
        <f>IFERROR(_xll.qlIndexFixing(Index6M,$H1243,TRUE,_xll.ohTrigger(RecalcTrigger,Trigger6M)),NA())</f>
        <v>3.1408736370812436E-2</v>
      </c>
      <c r="M1243" s="158">
        <f>IFERROR(_xll.qlIndexFixing(ONIndex1M,I1243,TRUE,_xll.ohTrigger(RecalcTrigger,Trigger1M)),NA())</f>
        <v>2.9975685409855402E-2</v>
      </c>
      <c r="N1243" s="44">
        <f>IFERROR(_xll.qlIndexFixing(ONIndex3M,I1243,TRUE,_xll.ohTrigger(RecalcTrigger,Trigger3M)),NA())</f>
        <v>3.0717631178598381E-2</v>
      </c>
      <c r="O1243" s="159">
        <f>IFERROR(_xll.qlIndexFixing(ONIndex6M,I1243,TRUE,_xll.ohTrigger(RecalcTrigger,Trigger6M)),NA())</f>
        <v>3.1113501256516685E-2</v>
      </c>
    </row>
    <row r="1244" spans="2:15" x14ac:dyDescent="0.2">
      <c r="B1244" s="39" t="s">
        <v>42</v>
      </c>
      <c r="D1244" s="42">
        <f>_xll.qlCalendarAdvance(Calendar,$D1243,B1244,"f",FALSE)</f>
        <v>48177</v>
      </c>
      <c r="E1244" s="153">
        <f>_xll.qlInterestRateIndexValueDate(IndexON,D1244)</f>
        <v>48178</v>
      </c>
      <c r="F1244" s="168">
        <f>IFERROR(_xll.qlIndexFixing(IndexON,D1244,TRUE,_xll.ohTrigger(RecalcTrigger,TriggerON)),NA())</f>
        <v>3.0513186228189326E-2</v>
      </c>
      <c r="H1244" s="42">
        <f>_xll.qlCalendarAdvance(Calendar,$H1243,B1244,"f",FALSE)</f>
        <v>48177</v>
      </c>
      <c r="I1244" s="153">
        <f>_xll.qlInterestRateIndexValueDate(Index1M,$H1244)</f>
        <v>48179</v>
      </c>
      <c r="J1244" s="158">
        <f>IFERROR(_xll.qlIndexFixing(Index1M,$H1244,TRUE,_xll.ohTrigger(RecalcTrigger,Trigger1M)),NA())</f>
        <v>3.0030130737776495E-2</v>
      </c>
      <c r="K1244" s="44">
        <f>IFERROR(_xll.qlIndexFixing(Index3M,H1244,TRUE,_xll.ohTrigger(RecalcTrigger,Trigger3M)),NA())</f>
        <v>3.0871980104602161E-2</v>
      </c>
      <c r="L1244" s="44">
        <f>IFERROR(_xll.qlIndexFixing(Index6M,$H1244,TRUE,_xll.ohTrigger(RecalcTrigger,Trigger6M)),NA())</f>
        <v>3.1412354453800369E-2</v>
      </c>
      <c r="M1244" s="158">
        <f>IFERROR(_xll.qlIndexFixing(ONIndex1M,I1244,TRUE,_xll.ohTrigger(RecalcTrigger,Trigger1M)),NA())</f>
        <v>2.9981748080460946E-2</v>
      </c>
      <c r="N1244" s="44">
        <f>IFERROR(_xll.qlIndexFixing(ONIndex3M,I1244,TRUE,_xll.ohTrigger(RecalcTrigger,Trigger3M)),NA())</f>
        <v>3.072304801877479E-2</v>
      </c>
      <c r="O1244" s="159">
        <f>IFERROR(_xll.qlIndexFixing(ONIndex6M,I1244,TRUE,_xll.ohTrigger(RecalcTrigger,Trigger6M)),NA())</f>
        <v>3.1118383999206856E-2</v>
      </c>
    </row>
    <row r="1245" spans="2:15" x14ac:dyDescent="0.2">
      <c r="B1245" s="39" t="s">
        <v>42</v>
      </c>
      <c r="D1245" s="42">
        <f>_xll.qlCalendarAdvance(Calendar,$D1244,B1245,"f",FALSE)</f>
        <v>48184</v>
      </c>
      <c r="E1245" s="153">
        <f>_xll.qlInterestRateIndexValueDate(IndexON,D1245)</f>
        <v>48185</v>
      </c>
      <c r="F1245" s="168">
        <f>IFERROR(_xll.qlIndexFixing(IndexON,D1245,TRUE,_xll.ohTrigger(RecalcTrigger,TriggerON)),NA())</f>
        <v>3.0521513042947035E-2</v>
      </c>
      <c r="H1245" s="42">
        <f>_xll.qlCalendarAdvance(Calendar,$H1244,B1245,"f",FALSE)</f>
        <v>48184</v>
      </c>
      <c r="I1245" s="153">
        <f>_xll.qlInterestRateIndexValueDate(Index1M,$H1245)</f>
        <v>48186</v>
      </c>
      <c r="J1245" s="158">
        <f>IFERROR(_xll.qlIndexFixing(Index1M,$H1245,TRUE,_xll.ohTrigger(RecalcTrigger,Trigger1M)),NA())</f>
        <v>3.0035915051309647E-2</v>
      </c>
      <c r="K1245" s="44">
        <f>IFERROR(_xll.qlIndexFixing(Index3M,H1245,TRUE,_xll.ohTrigger(RecalcTrigger,Trigger3M)),NA())</f>
        <v>3.0875044696410212E-2</v>
      </c>
      <c r="L1245" s="44">
        <f>IFERROR(_xll.qlIndexFixing(Index6M,$H1245,TRUE,_xll.ohTrigger(RecalcTrigger,Trigger6M)),NA())</f>
        <v>3.1417440414505775E-2</v>
      </c>
      <c r="M1245" s="158">
        <f>IFERROR(_xll.qlIndexFixing(ONIndex1M,I1245,TRUE,_xll.ohTrigger(RecalcTrigger,Trigger1M)),NA())</f>
        <v>2.9987699781353072E-2</v>
      </c>
      <c r="N1245" s="44">
        <f>IFERROR(_xll.qlIndexFixing(ONIndex3M,I1245,TRUE,_xll.ohTrigger(RecalcTrigger,Trigger3M)),NA())</f>
        <v>3.0728356178606475E-2</v>
      </c>
      <c r="O1245" s="159">
        <f>IFERROR(_xll.qlIndexFixing(ONIndex6M,I1245,TRUE,_xll.ohTrigger(RecalcTrigger,Trigger6M)),NA())</f>
        <v>3.1123159847563642E-2</v>
      </c>
    </row>
    <row r="1246" spans="2:15" x14ac:dyDescent="0.2">
      <c r="B1246" s="39" t="s">
        <v>42</v>
      </c>
      <c r="D1246" s="42">
        <f>_xll.qlCalendarAdvance(Calendar,$D1245,B1246,"f",FALSE)</f>
        <v>48191</v>
      </c>
      <c r="E1246" s="153">
        <f>_xll.qlInterestRateIndexValueDate(IndexON,D1246)</f>
        <v>48192</v>
      </c>
      <c r="F1246" s="168">
        <f>IFERROR(_xll.qlIndexFixing(IndexON,D1246,TRUE,_xll.ohTrigger(RecalcTrigger,TriggerON)),NA())</f>
        <v>3.0529713190707852E-2</v>
      </c>
      <c r="H1246" s="42">
        <f>_xll.qlCalendarAdvance(Calendar,$H1245,B1246,"f",FALSE)</f>
        <v>48191</v>
      </c>
      <c r="I1246" s="153">
        <f>_xll.qlInterestRateIndexValueDate(Index1M,$H1246)</f>
        <v>48193</v>
      </c>
      <c r="J1246" s="158">
        <f>IFERROR(_xll.qlIndexFixing(Index1M,$H1246,TRUE,_xll.ohTrigger(RecalcTrigger,Trigger1M)),NA())</f>
        <v>3.00415881109517E-2</v>
      </c>
      <c r="K1246" s="44">
        <f>IFERROR(_xll.qlIndexFixing(Index3M,H1246,TRUE,_xll.ohTrigger(RecalcTrigger,Trigger3M)),NA())</f>
        <v>3.0879642840977734E-2</v>
      </c>
      <c r="L1246" s="44">
        <f>IFERROR(_xll.qlIndexFixing(Index6M,$H1246,TRUE,_xll.ohTrigger(RecalcTrigger,Trigger6M)),NA())</f>
        <v>3.1420833882900803E-2</v>
      </c>
      <c r="M1246" s="158">
        <f>IFERROR(_xll.qlIndexFixing(ONIndex1M,I1246,TRUE,_xll.ohTrigger(RecalcTrigger,Trigger1M)),NA())</f>
        <v>2.9993540512451844E-2</v>
      </c>
      <c r="N1246" s="44">
        <f>IFERROR(_xll.qlIndexFixing(ONIndex3M,I1246,TRUE,_xll.ohTrigger(RecalcTrigger,Trigger3M)),NA())</f>
        <v>3.0733555658093437E-2</v>
      </c>
      <c r="O1246" s="159">
        <f>IFERROR(_xll.qlIndexFixing(ONIndex6M,I1246,TRUE,_xll.ohTrigger(RecalcTrigger,Trigger6M)),NA())</f>
        <v>3.1127828801666979E-2</v>
      </c>
    </row>
    <row r="1247" spans="2:15" x14ac:dyDescent="0.2">
      <c r="B1247" s="39" t="s">
        <v>42</v>
      </c>
      <c r="D1247" s="42">
        <f>_xll.qlCalendarAdvance(Calendar,$D1246,B1247,"f",FALSE)</f>
        <v>48198</v>
      </c>
      <c r="E1247" s="153">
        <f>_xll.qlInterestRateIndexValueDate(IndexON,D1247)</f>
        <v>48199</v>
      </c>
      <c r="F1247" s="168">
        <f>IFERROR(_xll.qlIndexFixing(IndexON,D1247,TRUE,_xll.ohTrigger(RecalcTrigger,TriggerON)),NA())</f>
        <v>3.0537786671711586E-2</v>
      </c>
      <c r="H1247" s="42">
        <f>_xll.qlCalendarAdvance(Calendar,$H1246,B1247,"f",FALSE)</f>
        <v>48198</v>
      </c>
      <c r="I1247" s="153">
        <f>_xll.qlInterestRateIndexValueDate(Index1M,$H1247)</f>
        <v>48200</v>
      </c>
      <c r="J1247" s="158">
        <f>IFERROR(_xll.qlIndexFixing(Index1M,$H1247,TRUE,_xll.ohTrigger(RecalcTrigger,Trigger1M)),NA())</f>
        <v>3.0047149916532789E-2</v>
      </c>
      <c r="K1247" s="44">
        <f>IFERROR(_xll.qlIndexFixing(Index3M,H1247,TRUE,_xll.ohTrigger(RecalcTrigger,Trigger3M)),NA())</f>
        <v>3.0884131471365549E-2</v>
      </c>
      <c r="L1247" s="44">
        <f>IFERROR(_xll.qlIndexFixing(Index6M,$H1247,TRUE,_xll.ohTrigger(RecalcTrigger,Trigger6M)),NA())</f>
        <v>3.142411876462612E-2</v>
      </c>
      <c r="M1247" s="158">
        <f>IFERROR(_xll.qlIndexFixing(ONIndex1M,I1247,TRUE,_xll.ohTrigger(RecalcTrigger,Trigger1M)),NA())</f>
        <v>2.9999270273837197E-2</v>
      </c>
      <c r="N1247" s="44">
        <f>IFERROR(_xll.qlIndexFixing(ONIndex3M,I1247,TRUE,_xll.ohTrigger(RecalcTrigger,Trigger3M)),NA())</f>
        <v>3.0738646457235674E-2</v>
      </c>
      <c r="O1247" s="159">
        <f>IFERROR(_xll.qlIndexFixing(ONIndex6M,I1247,TRUE,_xll.ohTrigger(RecalcTrigger,Trigger6M)),NA())</f>
        <v>3.1132390861596804E-2</v>
      </c>
    </row>
    <row r="1248" spans="2:15" x14ac:dyDescent="0.2">
      <c r="B1248" s="39" t="s">
        <v>42</v>
      </c>
      <c r="D1248" s="42">
        <f>_xll.qlCalendarAdvance(Calendar,$D1247,B1248,"f",FALSE)</f>
        <v>48205</v>
      </c>
      <c r="E1248" s="153">
        <f>_xll.qlInterestRateIndexValueDate(IndexON,D1248)</f>
        <v>48211</v>
      </c>
      <c r="F1248" s="168">
        <f>IFERROR(_xll.qlIndexFixing(IndexON,D1248,TRUE,_xll.ohTrigger(RecalcTrigger,TriggerON)),NA())</f>
        <v>3.055133223054618E-2</v>
      </c>
      <c r="H1248" s="42">
        <f>_xll.qlCalendarAdvance(Calendar,$H1247,B1248,"f",FALSE)</f>
        <v>48205</v>
      </c>
      <c r="I1248" s="153">
        <f>_xll.qlInterestRateIndexValueDate(Index1M,$H1248)</f>
        <v>48212</v>
      </c>
      <c r="J1248" s="158">
        <f>IFERROR(_xll.qlIndexFixing(Index1M,$H1248,TRUE,_xll.ohTrigger(RecalcTrigger,Trigger1M)),NA())</f>
        <v>3.0054798080218548E-2</v>
      </c>
      <c r="K1248" s="44">
        <f>IFERROR(_xll.qlIndexFixing(Index3M,H1248,TRUE,_xll.ohTrigger(RecalcTrigger,Trigger3M)),NA())</f>
        <v>3.0893179477733016E-2</v>
      </c>
      <c r="L1248" s="44">
        <f>IFERROR(_xll.qlIndexFixing(Index6M,$H1248,TRUE,_xll.ohTrigger(RecalcTrigger,Trigger6M)),NA())</f>
        <v>3.1429497358698537E-2</v>
      </c>
      <c r="M1248" s="158">
        <f>IFERROR(_xll.qlIndexFixing(ONIndex1M,I1248,TRUE,_xll.ohTrigger(RecalcTrigger,Trigger1M)),NA())</f>
        <v>3.0012036673094933E-2</v>
      </c>
      <c r="N1248" s="44">
        <f>IFERROR(_xll.qlIndexFixing(ONIndex3M,I1248,TRUE,_xll.ohTrigger(RecalcTrigger,Trigger3M)),NA())</f>
        <v>3.0750158864143451E-2</v>
      </c>
      <c r="O1248" s="159">
        <f>IFERROR(_xll.qlIndexFixing(ONIndex6M,I1248,TRUE,_xll.ohTrigger(RecalcTrigger,Trigger6M)),NA())</f>
        <v>3.1142847461342882E-2</v>
      </c>
    </row>
    <row r="1249" spans="2:15" x14ac:dyDescent="0.2">
      <c r="B1249" s="39" t="s">
        <v>42</v>
      </c>
      <c r="D1249" s="42">
        <f>_xll.qlCalendarAdvance(Calendar,$D1248,B1249,"f",FALSE)</f>
        <v>48212</v>
      </c>
      <c r="E1249" s="153">
        <f>_xll.qlInterestRateIndexValueDate(IndexON,D1249)</f>
        <v>48215</v>
      </c>
      <c r="F1249" s="168">
        <f>IFERROR(_xll.qlIndexFixing(IndexON,D1249,TRUE,_xll.ohTrigger(RecalcTrigger,TriggerON)),NA())</f>
        <v>3.0559459233190367E-2</v>
      </c>
      <c r="H1249" s="42">
        <f>_xll.qlCalendarAdvance(Calendar,$H1248,B1249,"f",FALSE)</f>
        <v>48212</v>
      </c>
      <c r="I1249" s="153">
        <f>_xll.qlInterestRateIndexValueDate(Index1M,$H1249)</f>
        <v>48218</v>
      </c>
      <c r="J1249" s="158">
        <f>IFERROR(_xll.qlIndexFixing(Index1M,$H1249,TRUE,_xll.ohTrigger(RecalcTrigger,Trigger1M)),NA())</f>
        <v>3.0059319751434062E-2</v>
      </c>
      <c r="K1249" s="44">
        <f>IFERROR(_xll.qlIndexFixing(Index3M,H1249,TRUE,_xll.ohTrigger(RecalcTrigger,Trigger3M)),NA())</f>
        <v>3.0895170789997522E-2</v>
      </c>
      <c r="L1249" s="44">
        <f>IFERROR(_xll.qlIndexFixing(Index6M,$H1249,TRUE,_xll.ohTrigger(RecalcTrigger,Trigger6M)),NA())</f>
        <v>3.1430524721184266E-2</v>
      </c>
      <c r="M1249" s="158">
        <f>IFERROR(_xll.qlIndexFixing(ONIndex1M,I1249,TRUE,_xll.ohTrigger(RecalcTrigger,Trigger1M)),NA())</f>
        <v>3.0012723412520259E-2</v>
      </c>
      <c r="N1249" s="44">
        <f>IFERROR(_xll.qlIndexFixing(ONIndex3M,I1249,TRUE,_xll.ohTrigger(RecalcTrigger,Trigger3M)),NA())</f>
        <v>3.0750557361818309E-2</v>
      </c>
      <c r="O1249" s="159">
        <f>IFERROR(_xll.qlIndexFixing(ONIndex6M,I1249,TRUE,_xll.ohTrigger(RecalcTrigger,Trigger6M)),NA())</f>
        <v>3.1143025120989876E-2</v>
      </c>
    </row>
    <row r="1250" spans="2:15" x14ac:dyDescent="0.2">
      <c r="B1250" s="39" t="s">
        <v>42</v>
      </c>
      <c r="D1250" s="42">
        <f>_xll.qlCalendarAdvance(Calendar,$D1249,B1250,"f",FALSE)</f>
        <v>48220</v>
      </c>
      <c r="E1250" s="153">
        <f>_xll.qlInterestRateIndexValueDate(IndexON,D1250)</f>
        <v>48221</v>
      </c>
      <c r="F1250" s="168">
        <f>IFERROR(_xll.qlIndexFixing(IndexON,D1250,TRUE,_xll.ohTrigger(RecalcTrigger,TriggerON)),NA())</f>
        <v>3.0562335841928245E-2</v>
      </c>
      <c r="H1250" s="42">
        <f>_xll.qlCalendarAdvance(Calendar,$H1249,B1250,"f",FALSE)</f>
        <v>48220</v>
      </c>
      <c r="I1250" s="153">
        <f>_xll.qlInterestRateIndexValueDate(Index1M,$H1250)</f>
        <v>48222</v>
      </c>
      <c r="J1250" s="158">
        <f>IFERROR(_xll.qlIndexFixing(Index1M,$H1250,TRUE,_xll.ohTrigger(RecalcTrigger,Trigger1M)),NA())</f>
        <v>3.0062288792617294E-2</v>
      </c>
      <c r="K1250" s="44">
        <f>IFERROR(_xll.qlIndexFixing(Index3M,H1250,TRUE,_xll.ohTrigger(RecalcTrigger,Trigger3M)),NA())</f>
        <v>3.0897525631712552E-2</v>
      </c>
      <c r="L1250" s="44">
        <f>IFERROR(_xll.qlIndexFixing(Index6M,$H1250,TRUE,_xll.ohTrigger(RecalcTrigger,Trigger6M)),NA())</f>
        <v>3.1432197772450148E-2</v>
      </c>
      <c r="M1250" s="158">
        <f>IFERROR(_xll.qlIndexFixing(ONIndex1M,I1250,TRUE,_xll.ohTrigger(RecalcTrigger,Trigger1M)),NA())</f>
        <v>3.0016555660159483E-2</v>
      </c>
      <c r="N1250" s="44">
        <f>IFERROR(_xll.qlIndexFixing(ONIndex3M,I1250,TRUE,_xll.ohTrigger(RecalcTrigger,Trigger3M)),NA())</f>
        <v>3.0753938580803108E-2</v>
      </c>
      <c r="O1250" s="159">
        <f>IFERROR(_xll.qlIndexFixing(ONIndex6M,I1250,TRUE,_xll.ohTrigger(RecalcTrigger,Trigger6M)),NA())</f>
        <v>3.1146032860887019E-2</v>
      </c>
    </row>
    <row r="1251" spans="2:15" x14ac:dyDescent="0.2">
      <c r="B1251" s="39" t="s">
        <v>42</v>
      </c>
      <c r="D1251" s="42">
        <f>_xll.qlCalendarAdvance(Calendar,$D1250,B1251,"f",FALSE)</f>
        <v>48227</v>
      </c>
      <c r="E1251" s="153">
        <f>_xll.qlInterestRateIndexValueDate(IndexON,D1251)</f>
        <v>48228</v>
      </c>
      <c r="F1251" s="168">
        <f>IFERROR(_xll.qlIndexFixing(IndexON,D1251,TRUE,_xll.ohTrigger(RecalcTrigger,TriggerON)),NA())</f>
        <v>3.056988456013876E-2</v>
      </c>
      <c r="H1251" s="42">
        <f>_xll.qlCalendarAdvance(Calendar,$H1250,B1251,"f",FALSE)</f>
        <v>48227</v>
      </c>
      <c r="I1251" s="153">
        <f>_xll.qlInterestRateIndexValueDate(Index1M,$H1251)</f>
        <v>48229</v>
      </c>
      <c r="J1251" s="158">
        <f>IFERROR(_xll.qlIndexFixing(Index1M,$H1251,TRUE,_xll.ohTrigger(RecalcTrigger,Trigger1M)),NA())</f>
        <v>3.0067397207498077E-2</v>
      </c>
      <c r="K1251" s="44">
        <f>IFERROR(_xll.qlIndexFixing(Index3M,H1251,TRUE,_xll.ohTrigger(RecalcTrigger,Trigger3M)),NA())</f>
        <v>3.0901560556662315E-2</v>
      </c>
      <c r="L1251" s="44">
        <f>IFERROR(_xll.qlIndexFixing(Index6M,$H1251,TRUE,_xll.ohTrigger(RecalcTrigger,Trigger6M)),NA())</f>
        <v>3.1435040299759937E-2</v>
      </c>
      <c r="M1251" s="158">
        <f>IFERROR(_xll.qlIndexFixing(ONIndex1M,I1251,TRUE,_xll.ohTrigger(RecalcTrigger,Trigger1M)),NA())</f>
        <v>3.0021825689852122E-2</v>
      </c>
      <c r="N1251" s="44">
        <f>IFERROR(_xll.qlIndexFixing(ONIndex3M,I1251,TRUE,_xll.ohTrigger(RecalcTrigger,Trigger3M)),NA())</f>
        <v>3.0758579132905695E-2</v>
      </c>
      <c r="O1251" s="159">
        <f>IFERROR(_xll.qlIndexFixing(ONIndex6M,I1251,TRUE,_xll.ohTrigger(RecalcTrigger,Trigger6M)),NA())</f>
        <v>3.1150152073218251E-2</v>
      </c>
    </row>
    <row r="1252" spans="2:15" x14ac:dyDescent="0.2">
      <c r="B1252" s="39" t="s">
        <v>42</v>
      </c>
      <c r="D1252" s="42">
        <f>_xll.qlCalendarAdvance(Calendar,$D1251,B1252,"f",FALSE)</f>
        <v>48234</v>
      </c>
      <c r="E1252" s="153">
        <f>_xll.qlInterestRateIndexValueDate(IndexON,D1252)</f>
        <v>48235</v>
      </c>
      <c r="F1252" s="168">
        <f>IFERROR(_xll.qlIndexFixing(IndexON,D1252,TRUE,_xll.ohTrigger(RecalcTrigger,TriggerON)),NA())</f>
        <v>3.0577306611512256E-2</v>
      </c>
      <c r="H1252" s="42">
        <f>_xll.qlCalendarAdvance(Calendar,$H1251,B1252,"f",FALSE)</f>
        <v>48234</v>
      </c>
      <c r="I1252" s="153">
        <f>_xll.qlInterestRateIndexValueDate(Index1M,$H1252)</f>
        <v>48236</v>
      </c>
      <c r="J1252" s="158">
        <f>IFERROR(_xll.qlIndexFixing(Index1M,$H1252,TRUE,_xll.ohTrigger(RecalcTrigger,Trigger1M)),NA())</f>
        <v>3.007239437672617E-2</v>
      </c>
      <c r="K1252" s="44">
        <f>IFERROR(_xll.qlIndexFixing(Index3M,H1252,TRUE,_xll.ohTrigger(RecalcTrigger,Trigger3M)),NA())</f>
        <v>3.0905485965627224E-2</v>
      </c>
      <c r="L1252" s="44">
        <f>IFERROR(_xll.qlIndexFixing(Index6M,$H1252,TRUE,_xll.ohTrigger(RecalcTrigger,Trigger6M)),NA())</f>
        <v>3.1437774247252075E-2</v>
      </c>
      <c r="M1252" s="158">
        <f>IFERROR(_xll.qlIndexFixing(ONIndex1M,I1252,TRUE,_xll.ohTrigger(RecalcTrigger,Trigger1M)),NA())</f>
        <v>3.0026984749911279E-2</v>
      </c>
      <c r="N1252" s="44">
        <f>IFERROR(_xll.qlIndexFixing(ONIndex3M,I1252,TRUE,_xll.ohTrigger(RecalcTrigger,Trigger3M)),NA())</f>
        <v>3.0763111004743493E-2</v>
      </c>
      <c r="O1252" s="159">
        <f>IFERROR(_xll.qlIndexFixing(ONIndex6M,I1252,TRUE,_xll.ohTrigger(RecalcTrigger,Trigger6M)),NA())</f>
        <v>3.1154164391216099E-2</v>
      </c>
    </row>
    <row r="1253" spans="2:15" x14ac:dyDescent="0.2">
      <c r="B1253" s="39" t="s">
        <v>42</v>
      </c>
      <c r="D1253" s="42">
        <f>_xll.qlCalendarAdvance(Calendar,$D1252,B1253,"f",FALSE)</f>
        <v>48241</v>
      </c>
      <c r="E1253" s="153">
        <f>_xll.qlInterestRateIndexValueDate(IndexON,D1253)</f>
        <v>48242</v>
      </c>
      <c r="F1253" s="168">
        <f>IFERROR(_xll.qlIndexFixing(IndexON,D1253,TRUE,_xll.ohTrigger(RecalcTrigger,TriggerON)),NA())</f>
        <v>3.0584601995808924E-2</v>
      </c>
      <c r="H1253" s="42">
        <f>_xll.qlCalendarAdvance(Calendar,$H1252,B1253,"f",FALSE)</f>
        <v>48241</v>
      </c>
      <c r="I1253" s="153">
        <f>_xll.qlInterestRateIndexValueDate(Index1M,$H1253)</f>
        <v>48243</v>
      </c>
      <c r="J1253" s="158">
        <f>IFERROR(_xll.qlIndexFixing(Index1M,$H1253,TRUE,_xll.ohTrigger(RecalcTrigger,Trigger1M)),NA())</f>
        <v>3.0072493900419328E-2</v>
      </c>
      <c r="K1253" s="44">
        <f>IFERROR(_xll.qlIndexFixing(Index3M,H1253,TRUE,_xll.ohTrigger(RecalcTrigger,Trigger3M)),NA())</f>
        <v>3.0909301858284024E-2</v>
      </c>
      <c r="L1253" s="44">
        <f>IFERROR(_xll.qlIndexFixing(Index6M,$H1253,TRUE,_xll.ohTrigger(RecalcTrigger,Trigger6M)),NA())</f>
        <v>3.1440399614482938E-2</v>
      </c>
      <c r="M1253" s="158">
        <f>IFERROR(_xll.qlIndexFixing(ONIndex1M,I1253,TRUE,_xll.ohTrigger(RecalcTrigger,Trigger1M)),NA())</f>
        <v>3.0032032840257017E-2</v>
      </c>
      <c r="N1253" s="44">
        <f>IFERROR(_xll.qlIndexFixing(ONIndex3M,I1253,TRUE,_xll.ohTrigger(RecalcTrigger,Trigger3M)),NA())</f>
        <v>3.0767534196316504E-2</v>
      </c>
      <c r="O1253" s="159">
        <f>IFERROR(_xll.qlIndexFixing(ONIndex6M,I1253,TRUE,_xll.ohTrigger(RecalcTrigger,Trigger6M)),NA())</f>
        <v>3.1158069815040434E-2</v>
      </c>
    </row>
    <row r="1254" spans="2:15" x14ac:dyDescent="0.2">
      <c r="B1254" s="39" t="s">
        <v>42</v>
      </c>
      <c r="D1254" s="42">
        <f>_xll.qlCalendarAdvance(Calendar,$D1253,B1254,"f",FALSE)</f>
        <v>48248</v>
      </c>
      <c r="E1254" s="153">
        <f>_xll.qlInterestRateIndexValueDate(IndexON,D1254)</f>
        <v>48249</v>
      </c>
      <c r="F1254" s="168">
        <f>IFERROR(_xll.qlIndexFixing(IndexON,D1254,TRUE,_xll.ohTrigger(RecalcTrigger,TriggerON)),NA())</f>
        <v>3.059177071334851E-2</v>
      </c>
      <c r="H1254" s="42">
        <f>_xll.qlCalendarAdvance(Calendar,$H1253,B1254,"f",FALSE)</f>
        <v>48248</v>
      </c>
      <c r="I1254" s="153">
        <f>_xll.qlInterestRateIndexValueDate(Index1M,$H1254)</f>
        <v>48250</v>
      </c>
      <c r="J1254" s="158">
        <f>IFERROR(_xll.qlIndexFixing(Index1M,$H1254,TRUE,_xll.ohTrigger(RecalcTrigger,Trigger1M)),NA())</f>
        <v>3.0082054977659579E-2</v>
      </c>
      <c r="K1254" s="44">
        <f>IFERROR(_xll.qlIndexFixing(Index3M,H1254,TRUE,_xll.ohTrigger(RecalcTrigger,Trigger3M)),NA())</f>
        <v>3.0913008234316485E-2</v>
      </c>
      <c r="L1254" s="44">
        <f>IFERROR(_xll.qlIndexFixing(Index6M,$H1254,TRUE,_xll.ohTrigger(RecalcTrigger,Trigger6M)),NA())</f>
        <v>3.1442916401027379E-2</v>
      </c>
      <c r="M1254" s="158">
        <f>IFERROR(_xll.qlIndexFixing(ONIndex1M,I1254,TRUE,_xll.ohTrigger(RecalcTrigger,Trigger1M)),NA())</f>
        <v>3.0036969960729465E-2</v>
      </c>
      <c r="N1254" s="44">
        <f>IFERROR(_xll.qlIndexFixing(ONIndex3M,I1254,TRUE,_xll.ohTrigger(RecalcTrigger,Trigger3M)),NA())</f>
        <v>3.0771848707384919E-2</v>
      </c>
      <c r="O1254" s="159">
        <f>IFERROR(_xll.qlIndexFixing(ONIndex6M,I1254,TRUE,_xll.ohTrigger(RecalcTrigger,Trigger6M)),NA())</f>
        <v>3.1161868344611321E-2</v>
      </c>
    </row>
    <row r="1255" spans="2:15" x14ac:dyDescent="0.2">
      <c r="B1255" s="39" t="s">
        <v>42</v>
      </c>
      <c r="D1255" s="42">
        <f>_xll.qlCalendarAdvance(Calendar,$D1254,B1255,"f",FALSE)</f>
        <v>48255</v>
      </c>
      <c r="E1255" s="153">
        <f>_xll.qlInterestRateIndexValueDate(IndexON,D1255)</f>
        <v>48256</v>
      </c>
      <c r="F1255" s="168">
        <f>IFERROR(_xll.qlIndexFixing(IndexON,D1255,TRUE,_xll.ohTrigger(RecalcTrigger,TriggerON)),NA())</f>
        <v>3.0598812763971139E-2</v>
      </c>
      <c r="H1255" s="42">
        <f>_xll.qlCalendarAdvance(Calendar,$H1254,B1255,"f",FALSE)</f>
        <v>48255</v>
      </c>
      <c r="I1255" s="153">
        <f>_xll.qlInterestRateIndexValueDate(Index1M,$H1255)</f>
        <v>48257</v>
      </c>
      <c r="J1255" s="158">
        <f>IFERROR(_xll.qlIndexFixing(Index1M,$H1255,TRUE,_xll.ohTrigger(RecalcTrigger,Trigger1M)),NA())</f>
        <v>3.0086718409088983E-2</v>
      </c>
      <c r="K1255" s="44">
        <f>IFERROR(_xll.qlIndexFixing(Index3M,H1255,TRUE,_xll.ohTrigger(RecalcTrigger,Trigger3M)),NA())</f>
        <v>3.0915044615494658E-2</v>
      </c>
      <c r="L1255" s="44">
        <f>IFERROR(_xll.qlIndexFixing(Index6M,$H1255,TRUE,_xll.ohTrigger(RecalcTrigger,Trigger6M)),NA())</f>
        <v>3.1445324606477823E-2</v>
      </c>
      <c r="M1255" s="158">
        <f>IFERROR(_xll.qlIndexFixing(ONIndex1M,I1255,TRUE,_xll.ohTrigger(RecalcTrigger,Trigger1M)),NA())</f>
        <v>3.0041796111568431E-2</v>
      </c>
      <c r="N1255" s="44">
        <f>IFERROR(_xll.qlIndexFixing(ONIndex3M,I1255,TRUE,_xll.ohTrigger(RecalcTrigger,Trigger3M)),NA())</f>
        <v>3.0776054538188546E-2</v>
      </c>
      <c r="O1255" s="159">
        <f>IFERROR(_xll.qlIndexFixing(ONIndex6M,I1255,TRUE,_xll.ohTrigger(RecalcTrigger,Trigger6M)),NA())</f>
        <v>3.1165559979928759E-2</v>
      </c>
    </row>
    <row r="1256" spans="2:15" x14ac:dyDescent="0.2">
      <c r="B1256" s="39" t="s">
        <v>42</v>
      </c>
      <c r="D1256" s="42">
        <f>_xll.qlCalendarAdvance(Calendar,$D1255,B1256,"f",FALSE)</f>
        <v>48262</v>
      </c>
      <c r="E1256" s="153">
        <f>_xll.qlInterestRateIndexValueDate(IndexON,D1256)</f>
        <v>48263</v>
      </c>
      <c r="F1256" s="168">
        <f>IFERROR(_xll.qlIndexFixing(IndexON,D1256,TRUE,_xll.ohTrigger(RecalcTrigger,TriggerON)),NA())</f>
        <v>3.0605728147596878E-2</v>
      </c>
      <c r="H1256" s="42">
        <f>_xll.qlCalendarAdvance(Calendar,$H1255,B1256,"f",FALSE)</f>
        <v>48262</v>
      </c>
      <c r="I1256" s="153">
        <f>_xll.qlInterestRateIndexValueDate(Index1M,$H1256)</f>
        <v>48264</v>
      </c>
      <c r="J1256" s="158">
        <f>IFERROR(_xll.qlIndexFixing(Index1M,$H1256,TRUE,_xll.ohTrigger(RecalcTrigger,Trigger1M)),NA())</f>
        <v>3.0091270594311305E-2</v>
      </c>
      <c r="K1256" s="44">
        <f>IFERROR(_xll.qlIndexFixing(Index3M,H1256,TRUE,_xll.ohTrigger(RecalcTrigger,Trigger3M)),NA())</f>
        <v>3.0918539481060492E-2</v>
      </c>
      <c r="L1256" s="44">
        <f>IFERROR(_xll.qlIndexFixing(Index6M,$H1256,TRUE,_xll.ohTrigger(RecalcTrigger,Trigger6M)),NA())</f>
        <v>3.1447624230442478E-2</v>
      </c>
      <c r="M1256" s="158">
        <f>IFERROR(_xll.qlIndexFixing(ONIndex1M,I1256,TRUE,_xll.ohTrigger(RecalcTrigger,Trigger1M)),NA())</f>
        <v>3.0046511292614042E-2</v>
      </c>
      <c r="N1256" s="44">
        <f>IFERROR(_xll.qlIndexFixing(ONIndex3M,I1256,TRUE,_xll.ohTrigger(RecalcTrigger,Trigger3M)),NA())</f>
        <v>3.078015168864745E-2</v>
      </c>
      <c r="O1256" s="159">
        <f>IFERROR(_xll.qlIndexFixing(ONIndex6M,I1256,TRUE,_xll.ohTrigger(RecalcTrigger,Trigger6M)),NA())</f>
        <v>3.1169144720992747E-2</v>
      </c>
    </row>
    <row r="1257" spans="2:15" x14ac:dyDescent="0.2">
      <c r="B1257" s="39" t="s">
        <v>42</v>
      </c>
      <c r="D1257" s="42">
        <f>_xll.qlCalendarAdvance(Calendar,$D1256,B1257,"f",FALSE)</f>
        <v>48269</v>
      </c>
      <c r="E1257" s="153">
        <f>_xll.qlInterestRateIndexValueDate(IndexON,D1257)</f>
        <v>48270</v>
      </c>
      <c r="F1257" s="168">
        <f>IFERROR(_xll.qlIndexFixing(IndexON,D1257,TRUE,_xll.ohTrigger(RecalcTrigger,TriggerON)),NA())</f>
        <v>3.0612516864385597E-2</v>
      </c>
      <c r="H1257" s="42">
        <f>_xll.qlCalendarAdvance(Calendar,$H1256,B1257,"f",FALSE)</f>
        <v>48269</v>
      </c>
      <c r="I1257" s="153">
        <f>_xll.qlInterestRateIndexValueDate(Index1M,$H1257)</f>
        <v>48271</v>
      </c>
      <c r="J1257" s="158">
        <f>IFERROR(_xll.qlIndexFixing(Index1M,$H1257,TRUE,_xll.ohTrigger(RecalcTrigger,Trigger1M)),NA())</f>
        <v>3.009883881216056E-2</v>
      </c>
      <c r="K1257" s="44">
        <f>IFERROR(_xll.qlIndexFixing(Index3M,H1257,TRUE,_xll.ohTrigger(RecalcTrigger,Trigger3M)),NA())</f>
        <v>3.0928102732382074E-2</v>
      </c>
      <c r="L1257" s="44">
        <f>IFERROR(_xll.qlIndexFixing(Index6M,$H1257,TRUE,_xll.ohTrigger(RecalcTrigger,Trigger6M)),NA())</f>
        <v>3.1455752277325826E-2</v>
      </c>
      <c r="M1257" s="158">
        <f>IFERROR(_xll.qlIndexFixing(ONIndex1M,I1257,TRUE,_xll.ohTrigger(RecalcTrigger,Trigger1M)),NA())</f>
        <v>3.0051115504026171E-2</v>
      </c>
      <c r="N1257" s="44">
        <f>IFERROR(_xll.qlIndexFixing(ONIndex3M,I1257,TRUE,_xll.ohTrigger(RecalcTrigger,Trigger3M)),NA())</f>
        <v>3.0784140158841566E-2</v>
      </c>
      <c r="O1257" s="159">
        <f>IFERROR(_xll.qlIndexFixing(ONIndex6M,I1257,TRUE,_xll.ohTrigger(RecalcTrigger,Trigger6M)),NA())</f>
        <v>3.1172622567723351E-2</v>
      </c>
    </row>
    <row r="1258" spans="2:15" x14ac:dyDescent="0.2">
      <c r="B1258" s="39" t="s">
        <v>42</v>
      </c>
      <c r="D1258" s="42">
        <f>_xll.qlCalendarAdvance(Calendar,$D1257,B1258,"f",FALSE)</f>
        <v>48276</v>
      </c>
      <c r="E1258" s="153">
        <f>_xll.qlInterestRateIndexValueDate(IndexON,D1258)</f>
        <v>48277</v>
      </c>
      <c r="F1258" s="168">
        <f>IFERROR(_xll.qlIndexFixing(IndexON,D1258,TRUE,_xll.ohTrigger(RecalcTrigger,TriggerON)),NA())</f>
        <v>3.0619178914097489E-2</v>
      </c>
      <c r="H1258" s="42">
        <f>_xll.qlCalendarAdvance(Calendar,$H1257,B1258,"f",FALSE)</f>
        <v>48276</v>
      </c>
      <c r="I1258" s="153">
        <f>_xll.qlInterestRateIndexValueDate(Index1M,$H1258)</f>
        <v>48278</v>
      </c>
      <c r="J1258" s="158">
        <f>IFERROR(_xll.qlIndexFixing(Index1M,$H1258,TRUE,_xll.ohTrigger(RecalcTrigger,Trigger1M)),NA())</f>
        <v>3.0100041225629291E-2</v>
      </c>
      <c r="K1258" s="44">
        <f>IFERROR(_xll.qlIndexFixing(Index3M,H1258,TRUE,_xll.ohTrigger(RecalcTrigger,Trigger3M)),NA())</f>
        <v>3.0931348403882147E-2</v>
      </c>
      <c r="L1258" s="44">
        <f>IFERROR(_xll.qlIndexFixing(Index6M,$H1258,TRUE,_xll.ohTrigger(RecalcTrigger,Trigger6M)),NA())</f>
        <v>3.1456328712882009E-2</v>
      </c>
      <c r="M1258" s="158">
        <f>IFERROR(_xll.qlIndexFixing(ONIndex1M,I1258,TRUE,_xll.ohTrigger(RecalcTrigger,Trigger1M)),NA())</f>
        <v>3.0055608745485074E-2</v>
      </c>
      <c r="N1258" s="44">
        <f>IFERROR(_xll.qlIndexFixing(ONIndex3M,I1258,TRUE,_xll.ohTrigger(RecalcTrigger,Trigger3M)),NA())</f>
        <v>3.0788019948531087E-2</v>
      </c>
      <c r="O1258" s="159">
        <f>IFERROR(_xll.qlIndexFixing(ONIndex6M,I1258,TRUE,_xll.ohTrigger(RecalcTrigger,Trigger6M)),NA())</f>
        <v>3.1175993520120571E-2</v>
      </c>
    </row>
    <row r="1259" spans="2:15" x14ac:dyDescent="0.2">
      <c r="B1259" s="39" t="s">
        <v>42</v>
      </c>
      <c r="D1259" s="42">
        <f>_xll.qlCalendarAdvance(Calendar,$D1258,B1259,"f",FALSE)</f>
        <v>48283</v>
      </c>
      <c r="E1259" s="153">
        <f>_xll.qlInterestRateIndexValueDate(IndexON,D1259)</f>
        <v>48284</v>
      </c>
      <c r="F1259" s="168">
        <f>IFERROR(_xll.qlIndexFixing(IndexON,D1259,TRUE,_xll.ohTrigger(RecalcTrigger,TriggerON)),NA())</f>
        <v>3.0625714296972362E-2</v>
      </c>
      <c r="H1259" s="42">
        <f>_xll.qlCalendarAdvance(Calendar,$H1258,B1259,"f",FALSE)</f>
        <v>48283</v>
      </c>
      <c r="I1259" s="153">
        <f>_xll.qlInterestRateIndexValueDate(Index1M,$H1259)</f>
        <v>48285</v>
      </c>
      <c r="J1259" s="158">
        <f>IFERROR(_xll.qlIndexFixing(Index1M,$H1259,TRUE,_xll.ohTrigger(RecalcTrigger,Trigger1M)),NA())</f>
        <v>3.0104259671469676E-2</v>
      </c>
      <c r="K1259" s="44">
        <f>IFERROR(_xll.qlIndexFixing(Index3M,H1259,TRUE,_xll.ohTrigger(RecalcTrigger,Trigger3M)),NA())</f>
        <v>3.0934484529228798E-2</v>
      </c>
      <c r="L1259" s="44">
        <f>IFERROR(_xll.qlIndexFixing(Index6M,$H1259,TRUE,_xll.ohTrigger(RecalcTrigger,Trigger6M)),NA())</f>
        <v>3.1458279829713352E-2</v>
      </c>
      <c r="M1259" s="158">
        <f>IFERROR(_xll.qlIndexFixing(ONIndex1M,I1259,TRUE,_xll.ohTrigger(RecalcTrigger,Trigger1M)),NA())</f>
        <v>3.0059991017310494E-2</v>
      </c>
      <c r="N1259" s="44">
        <f>IFERROR(_xll.qlIndexFixing(ONIndex3M,I1259,TRUE,_xll.ohTrigger(RecalcTrigger,Trigger3M)),NA())</f>
        <v>3.079179105795582E-2</v>
      </c>
      <c r="O1259" s="159">
        <f>IFERROR(_xll.qlIndexFixing(ONIndex6M,I1259,TRUE,_xll.ohTrigger(RecalcTrigger,Trigger6M)),NA())</f>
        <v>3.1179257578344277E-2</v>
      </c>
    </row>
    <row r="1260" spans="2:15" x14ac:dyDescent="0.2">
      <c r="B1260" s="39" t="s">
        <v>42</v>
      </c>
      <c r="D1260" s="42">
        <f>_xll.qlCalendarAdvance(Calendar,$D1259,B1260,"f",FALSE)</f>
        <v>48290</v>
      </c>
      <c r="E1260" s="153">
        <f>_xll.qlInterestRateIndexValueDate(IndexON,D1260)</f>
        <v>48291</v>
      </c>
      <c r="F1260" s="168">
        <f>IFERROR(_xll.qlIndexFixing(IndexON,D1260,TRUE,_xll.ohTrigger(RecalcTrigger,TriggerON)),NA())</f>
        <v>3.0632123012850343E-2</v>
      </c>
      <c r="H1260" s="42">
        <f>_xll.qlCalendarAdvance(Calendar,$H1259,B1260,"f",FALSE)</f>
        <v>48290</v>
      </c>
      <c r="I1260" s="153">
        <f>_xll.qlInterestRateIndexValueDate(Index1M,$H1260)</f>
        <v>48292</v>
      </c>
      <c r="J1260" s="158">
        <f>IFERROR(_xll.qlIndexFixing(Index1M,$H1260,TRUE,_xll.ohTrigger(RecalcTrigger,Trigger1M)),NA())</f>
        <v>3.010836687060273E-2</v>
      </c>
      <c r="K1260" s="44">
        <f>IFERROR(_xll.qlIndexFixing(Index3M,H1260,TRUE,_xll.ohTrigger(RecalcTrigger,Trigger3M)),NA())</f>
        <v>3.0937511108160953E-2</v>
      </c>
      <c r="L1260" s="44">
        <f>IFERROR(_xll.qlIndexFixing(Index6M,$H1260,TRUE,_xll.ohTrigger(RecalcTrigger,Trigger6M)),NA())</f>
        <v>3.146012233540213E-2</v>
      </c>
      <c r="M1260" s="158">
        <f>IFERROR(_xll.qlIndexFixing(ONIndex1M,I1260,TRUE,_xll.ohTrigger(RecalcTrigger,Trigger1M)),NA())</f>
        <v>3.0064262319342561E-2</v>
      </c>
      <c r="N1260" s="44">
        <f>IFERROR(_xll.qlIndexFixing(ONIndex3M,I1260,TRUE,_xll.ohTrigger(RecalcTrigger,Trigger3M)),NA())</f>
        <v>3.0795453486955893E-2</v>
      </c>
      <c r="O1260" s="159">
        <f>IFERROR(_xll.qlIndexFixing(ONIndex6M,I1260,TRUE,_xll.ohTrigger(RecalcTrigger,Trigger6M)),NA())</f>
        <v>3.1182414742234599E-2</v>
      </c>
    </row>
    <row r="1261" spans="2:15" x14ac:dyDescent="0.2">
      <c r="B1261" s="39" t="s">
        <v>42</v>
      </c>
      <c r="D1261" s="42">
        <f>_xll.qlCalendarAdvance(Calendar,$D1260,B1261,"f",FALSE)</f>
        <v>48297</v>
      </c>
      <c r="E1261" s="153">
        <f>_xll.qlInterestRateIndexValueDate(IndexON,D1261)</f>
        <v>48298</v>
      </c>
      <c r="F1261" s="168">
        <f>IFERROR(_xll.qlIndexFixing(IndexON,D1261,TRUE,_xll.ohTrigger(RecalcTrigger,TriggerON)),NA())</f>
        <v>3.0645390194555588E-2</v>
      </c>
      <c r="H1261" s="42">
        <f>_xll.qlCalendarAdvance(Calendar,$H1260,B1261,"f",FALSE)</f>
        <v>48297</v>
      </c>
      <c r="I1261" s="153">
        <f>_xll.qlInterestRateIndexValueDate(Index1M,$H1261)</f>
        <v>48303</v>
      </c>
      <c r="J1261" s="158">
        <f>IFERROR(_xll.qlIndexFixing(Index1M,$H1261,TRUE,_xll.ohTrigger(RecalcTrigger,Trigger1M)),NA())</f>
        <v>3.0114596276628585E-2</v>
      </c>
      <c r="K1261" s="44">
        <f>IFERROR(_xll.qlIndexFixing(Index3M,H1261,TRUE,_xll.ohTrigger(RecalcTrigger,Trigger3M)),NA())</f>
        <v>3.0939027290476713E-2</v>
      </c>
      <c r="L1261" s="44">
        <f>IFERROR(_xll.qlIndexFixing(Index6M,$H1261,TRUE,_xll.ohTrigger(RecalcTrigger,Trigger6M)),NA())</f>
        <v>3.1461349052924512E-2</v>
      </c>
      <c r="M1261" s="158">
        <f>IFERROR(_xll.qlIndexFixing(ONIndex1M,I1261,TRUE,_xll.ohTrigger(RecalcTrigger,Trigger1M)),NA())</f>
        <v>3.0069590935770663E-2</v>
      </c>
      <c r="N1261" s="44">
        <f>IFERROR(_xll.qlIndexFixing(ONIndex3M,I1261,TRUE,_xll.ohTrigger(RecalcTrigger,Trigger3M)),NA())</f>
        <v>3.0800002630737566E-2</v>
      </c>
      <c r="O1261" s="159">
        <f>IFERROR(_xll.qlIndexFixing(ONIndex6M,I1261,TRUE,_xll.ohTrigger(RecalcTrigger,Trigger6M)),NA())</f>
        <v>3.118631688372453E-2</v>
      </c>
    </row>
    <row r="1262" spans="2:15" x14ac:dyDescent="0.2">
      <c r="B1262" s="39" t="s">
        <v>42</v>
      </c>
      <c r="D1262" s="42">
        <f>_xll.qlCalendarAdvance(Calendar,$D1261,B1262,"f",FALSE)</f>
        <v>48304</v>
      </c>
      <c r="E1262" s="153">
        <f>_xll.qlInterestRateIndexValueDate(IndexON,D1262)</f>
        <v>48305</v>
      </c>
      <c r="F1262" s="168">
        <f>IFERROR(_xll.qlIndexFixing(IndexON,D1262,TRUE,_xll.ohTrigger(RecalcTrigger,TriggerON)),NA())</f>
        <v>3.0644560443695568E-2</v>
      </c>
      <c r="H1262" s="42">
        <f>_xll.qlCalendarAdvance(Calendar,$H1261,B1262,"f",FALSE)</f>
        <v>48304</v>
      </c>
      <c r="I1262" s="153">
        <f>_xll.qlInterestRateIndexValueDate(Index1M,$H1262)</f>
        <v>48306</v>
      </c>
      <c r="J1262" s="158">
        <f>IFERROR(_xll.qlIndexFixing(Index1M,$H1262,TRUE,_xll.ohTrigger(RecalcTrigger,Trigger1M)),NA())</f>
        <v>3.0116247528277549E-2</v>
      </c>
      <c r="K1262" s="44">
        <f>IFERROR(_xll.qlIndexFixing(Index3M,H1262,TRUE,_xll.ohTrigger(RecalcTrigger,Trigger3M)),NA())</f>
        <v>3.0938716609397988E-2</v>
      </c>
      <c r="L1262" s="44">
        <f>IFERROR(_xll.qlIndexFixing(Index6M,$H1262,TRUE,_xll.ohTrigger(RecalcTrigger,Trigger6M)),NA())</f>
        <v>3.1463481512153377E-2</v>
      </c>
      <c r="M1262" s="158">
        <f>IFERROR(_xll.qlIndexFixing(ONIndex1M,I1262,TRUE,_xll.ohTrigger(RecalcTrigger,Trigger1M)),NA())</f>
        <v>3.0072472014106566E-2</v>
      </c>
      <c r="N1262" s="44">
        <f>IFERROR(_xll.qlIndexFixing(ONIndex3M,I1262,TRUE,_xll.ohTrigger(RecalcTrigger,Trigger3M)),NA())</f>
        <v>3.0802452304001804E-2</v>
      </c>
      <c r="O1262" s="159">
        <f>IFERROR(_xll.qlIndexFixing(ONIndex6M,I1262,TRUE,_xll.ohTrigger(RecalcTrigger,Trigger6M)),NA())</f>
        <v>3.1188408387095023E-2</v>
      </c>
    </row>
    <row r="1263" spans="2:15" x14ac:dyDescent="0.2">
      <c r="B1263" s="39" t="s">
        <v>42</v>
      </c>
      <c r="D1263" s="42">
        <f>_xll.qlCalendarAdvance(Calendar,$D1262,B1263,"f",FALSE)</f>
        <v>48311</v>
      </c>
      <c r="E1263" s="153">
        <f>_xll.qlInterestRateIndexValueDate(IndexON,D1263)</f>
        <v>48312</v>
      </c>
      <c r="F1263" s="168">
        <f>IFERROR(_xll.qlIndexFixing(IndexON,D1263,TRUE,_xll.ohTrigger(RecalcTrigger,TriggerON)),NA())</f>
        <v>3.0650589158662811E-2</v>
      </c>
      <c r="H1263" s="42">
        <f>_xll.qlCalendarAdvance(Calendar,$H1262,B1263,"f",FALSE)</f>
        <v>48311</v>
      </c>
      <c r="I1263" s="153">
        <f>_xll.qlInterestRateIndexValueDate(Index1M,$H1263)</f>
        <v>48313</v>
      </c>
      <c r="J1263" s="158">
        <f>IFERROR(_xll.qlIndexFixing(Index1M,$H1263,TRUE,_xll.ohTrigger(RecalcTrigger,Trigger1M)),NA())</f>
        <v>3.0120020986594973E-2</v>
      </c>
      <c r="K1263" s="44">
        <f>IFERROR(_xll.qlIndexFixing(Index3M,H1263,TRUE,_xll.ohTrigger(RecalcTrigger,Trigger3M)),NA())</f>
        <v>3.0941437323162162E-2</v>
      </c>
      <c r="L1263" s="44">
        <f>IFERROR(_xll.qlIndexFixing(Index6M,$H1263,TRUE,_xll.ohTrigger(RecalcTrigger,Trigger6M)),NA())</f>
        <v>3.1464998182662775E-2</v>
      </c>
      <c r="M1263" s="158">
        <f>IFERROR(_xll.qlIndexFixing(ONIndex1M,I1263,TRUE,_xll.ohTrigger(RecalcTrigger,Trigger1M)),NA())</f>
        <v>3.0076410406838505E-2</v>
      </c>
      <c r="N1263" s="44">
        <f>IFERROR(_xll.qlIndexFixing(ONIndex3M,I1263,TRUE,_xll.ohTrigger(RecalcTrigger,Trigger3M)),NA())</f>
        <v>3.0805788691807834E-2</v>
      </c>
      <c r="O1263" s="159">
        <f>IFERROR(_xll.qlIndexFixing(ONIndex6M,I1263,TRUE,_xll.ohTrigger(RecalcTrigger,Trigger6M)),NA())</f>
        <v>3.1191244868145063E-2</v>
      </c>
    </row>
    <row r="1264" spans="2:15" x14ac:dyDescent="0.2">
      <c r="B1264" s="39" t="s">
        <v>42</v>
      </c>
      <c r="D1264" s="42">
        <f>_xll.qlCalendarAdvance(Calendar,$D1263,B1264,"f",FALSE)</f>
        <v>48318</v>
      </c>
      <c r="E1264" s="153">
        <f>_xll.qlInterestRateIndexValueDate(IndexON,D1264)</f>
        <v>48319</v>
      </c>
      <c r="F1264" s="168">
        <f>IFERROR(_xll.qlIndexFixing(IndexON,D1264,TRUE,_xll.ohTrigger(RecalcTrigger,TriggerON)),NA())</f>
        <v>3.0656491206713099E-2</v>
      </c>
      <c r="H1264" s="42">
        <f>_xll.qlCalendarAdvance(Calendar,$H1263,B1264,"f",FALSE)</f>
        <v>48318</v>
      </c>
      <c r="I1264" s="153">
        <f>_xll.qlInterestRateIndexValueDate(Index1M,$H1264)</f>
        <v>48320</v>
      </c>
      <c r="J1264" s="158">
        <f>IFERROR(_xll.qlIndexFixing(Index1M,$H1264,TRUE,_xll.ohTrigger(RecalcTrigger,Trigger1M)),NA())</f>
        <v>3.0125193863550226E-2</v>
      </c>
      <c r="K1264" s="44">
        <f>IFERROR(_xll.qlIndexFixing(Index3M,H1264,TRUE,_xll.ohTrigger(RecalcTrigger,Trigger3M)),NA())</f>
        <v>3.0944048517655316E-2</v>
      </c>
      <c r="L1264" s="44">
        <f>IFERROR(_xll.qlIndexFixing(Index6M,$H1264,TRUE,_xll.ohTrigger(RecalcTrigger,Trigger6M)),NA())</f>
        <v>3.1466406240922173E-2</v>
      </c>
      <c r="M1264" s="158">
        <f>IFERROR(_xll.qlIndexFixing(ONIndex1M,I1264,TRUE,_xll.ohTrigger(RecalcTrigger,Trigger1M)),NA())</f>
        <v>3.008023782977709E-2</v>
      </c>
      <c r="N1264" s="44">
        <f>IFERROR(_xll.qlIndexFixing(ONIndex3M,I1264,TRUE,_xll.ohTrigger(RecalcTrigger,Trigger3M)),NA())</f>
        <v>3.0809016399429012E-2</v>
      </c>
      <c r="O1264" s="159">
        <f>IFERROR(_xll.qlIndexFixing(ONIndex6M,I1264,TRUE,_xll.ohTrigger(RecalcTrigger,Trigger6M)),NA())</f>
        <v>3.1193974454861717E-2</v>
      </c>
    </row>
    <row r="1265" spans="2:15" x14ac:dyDescent="0.2">
      <c r="B1265" s="39" t="s">
        <v>42</v>
      </c>
      <c r="D1265" s="42">
        <f>_xll.qlCalendarAdvance(Calendar,$D1264,B1265,"f",FALSE)</f>
        <v>48325</v>
      </c>
      <c r="E1265" s="153">
        <f>_xll.qlInterestRateIndexValueDate(IndexON,D1265)</f>
        <v>48326</v>
      </c>
      <c r="F1265" s="168">
        <f>IFERROR(_xll.qlIndexFixing(IndexON,D1265,TRUE,_xll.ohTrigger(RecalcTrigger,TriggerON)),NA())</f>
        <v>3.0662266587606624E-2</v>
      </c>
      <c r="H1265" s="42">
        <f>_xll.qlCalendarAdvance(Calendar,$H1264,B1265,"f",FALSE)</f>
        <v>48325</v>
      </c>
      <c r="I1265" s="153">
        <f>_xll.qlInterestRateIndexValueDate(Index1M,$H1265)</f>
        <v>48327</v>
      </c>
      <c r="J1265" s="158">
        <f>IFERROR(_xll.qlIndexFixing(Index1M,$H1265,TRUE,_xll.ohTrigger(RecalcTrigger,Trigger1M)),NA())</f>
        <v>3.0127234161648361E-2</v>
      </c>
      <c r="K1265" s="44">
        <f>IFERROR(_xll.qlIndexFixing(Index3M,H1265,TRUE,_xll.ohTrigger(RecalcTrigger,Trigger3M)),NA())</f>
        <v>3.0946550192662247E-2</v>
      </c>
      <c r="L1265" s="44">
        <f>IFERROR(_xll.qlIndexFixing(Index6M,$H1265,TRUE,_xll.ohTrigger(RecalcTrigger,Trigger6M)),NA())</f>
        <v>3.1467705686698669E-2</v>
      </c>
      <c r="M1265" s="158">
        <f>IFERROR(_xll.qlIndexFixing(ONIndex1M,I1265,TRUE,_xll.ohTrigger(RecalcTrigger,Trigger1M)),NA())</f>
        <v>3.0083954282922321E-2</v>
      </c>
      <c r="N1265" s="44">
        <f>IFERROR(_xll.qlIndexFixing(ONIndex3M,I1265,TRUE,_xll.ohTrigger(RecalcTrigger,Trigger3M)),NA())</f>
        <v>3.0812135426625531E-2</v>
      </c>
      <c r="O1265" s="159">
        <f>IFERROR(_xll.qlIndexFixing(ONIndex6M,I1265,TRUE,_xll.ohTrigger(RecalcTrigger,Trigger6M)),NA())</f>
        <v>3.1196597147324923E-2</v>
      </c>
    </row>
    <row r="1266" spans="2:15" x14ac:dyDescent="0.2">
      <c r="B1266" s="39" t="s">
        <v>42</v>
      </c>
      <c r="D1266" s="42">
        <f>_xll.qlCalendarAdvance(Calendar,$D1265,B1266,"f",FALSE)</f>
        <v>48332</v>
      </c>
      <c r="E1266" s="153">
        <f>_xll.qlInterestRateIndexValueDate(IndexON,D1266)</f>
        <v>48333</v>
      </c>
      <c r="F1266" s="168">
        <f>IFERROR(_xll.qlIndexFixing(IndexON,D1266,TRUE,_xll.ohTrigger(RecalcTrigger,TriggerON)),NA())</f>
        <v>3.0667915301663129E-2</v>
      </c>
      <c r="H1266" s="42">
        <f>_xll.qlCalendarAdvance(Calendar,$H1265,B1266,"f",FALSE)</f>
        <v>48332</v>
      </c>
      <c r="I1266" s="153">
        <f>_xll.qlInterestRateIndexValueDate(Index1M,$H1266)</f>
        <v>48334</v>
      </c>
      <c r="J1266" s="158">
        <f>IFERROR(_xll.qlIndexFixing(Index1M,$H1266,TRUE,_xll.ohTrigger(RecalcTrigger,Trigger1M)),NA())</f>
        <v>3.013067387817803E-2</v>
      </c>
      <c r="K1266" s="44">
        <f>IFERROR(_xll.qlIndexFixing(Index3M,H1266,TRUE,_xll.ohTrigger(RecalcTrigger,Trigger3M)),NA())</f>
        <v>3.09489423479774E-2</v>
      </c>
      <c r="L1266" s="44">
        <f>IFERROR(_xll.qlIndexFixing(Index6M,$H1266,TRUE,_xll.ohTrigger(RecalcTrigger,Trigger6M)),NA())</f>
        <v>3.1464648415121595E-2</v>
      </c>
      <c r="M1266" s="158">
        <f>IFERROR(_xll.qlIndexFixing(ONIndex1M,I1266,TRUE,_xll.ohTrigger(RecalcTrigger,Trigger1M)),NA())</f>
        <v>3.0087559766274197E-2</v>
      </c>
      <c r="N1266" s="44">
        <f>IFERROR(_xll.qlIndexFixing(ONIndex3M,I1266,TRUE,_xll.ohTrigger(RecalcTrigger,Trigger3M)),NA())</f>
        <v>3.081514577339739E-2</v>
      </c>
      <c r="O1266" s="159">
        <f>IFERROR(_xll.qlIndexFixing(ONIndex6M,I1266,TRUE,_xll.ohTrigger(RecalcTrigger,Trigger6M)),NA())</f>
        <v>3.1199112945534679E-2</v>
      </c>
    </row>
    <row r="1267" spans="2:15" x14ac:dyDescent="0.2">
      <c r="B1267" s="39" t="s">
        <v>42</v>
      </c>
      <c r="D1267" s="42">
        <f>_xll.qlCalendarAdvance(Calendar,$D1266,B1267,"f",FALSE)</f>
        <v>48339</v>
      </c>
      <c r="E1267" s="153">
        <f>_xll.qlInterestRateIndexValueDate(IndexON,D1267)</f>
        <v>48341</v>
      </c>
      <c r="F1267" s="168">
        <f>IFERROR(_xll.qlIndexFixing(IndexON,D1267,TRUE,_xll.ohTrigger(RecalcTrigger,TriggerON)),NA())</f>
        <v>3.0677604787676671E-2</v>
      </c>
      <c r="H1267" s="42">
        <f>_xll.qlCalendarAdvance(Calendar,$H1266,B1267,"f",FALSE)</f>
        <v>48339</v>
      </c>
      <c r="I1267" s="153">
        <f>_xll.qlInterestRateIndexValueDate(Index1M,$H1267)</f>
        <v>48344</v>
      </c>
      <c r="J1267" s="158">
        <f>IFERROR(_xll.qlIndexFixing(Index1M,$H1267,TRUE,_xll.ohTrigger(RecalcTrigger,Trigger1M)),NA())</f>
        <v>3.0135394778609898E-2</v>
      </c>
      <c r="K1267" s="44">
        <f>IFERROR(_xll.qlIndexFixing(Index3M,H1267,TRUE,_xll.ohTrigger(RecalcTrigger,Trigger3M)),NA())</f>
        <v>3.0953635387966628E-2</v>
      </c>
      <c r="L1267" s="44">
        <f>IFERROR(_xll.qlIndexFixing(Index6M,$H1267,TRUE,_xll.ohTrigger(RecalcTrigger,Trigger6M)),NA())</f>
        <v>3.1469004866967659E-2</v>
      </c>
      <c r="M1267" s="158">
        <f>IFERROR(_xll.qlIndexFixing(ONIndex1M,I1267,TRUE,_xll.ohTrigger(RecalcTrigger,Trigger1M)),NA())</f>
        <v>3.0091544437347295E-2</v>
      </c>
      <c r="N1267" s="44">
        <f>IFERROR(_xll.qlIndexFixing(ONIndex3M,I1267,TRUE,_xll.ohTrigger(RecalcTrigger,Trigger3M)),NA())</f>
        <v>3.0818453091736586E-2</v>
      </c>
      <c r="O1267" s="159">
        <f>IFERROR(_xll.qlIndexFixing(ONIndex6M,I1267,TRUE,_xll.ohTrigger(RecalcTrigger,Trigger6M)),NA())</f>
        <v>3.1201857252396437E-2</v>
      </c>
    </row>
    <row r="1268" spans="2:15" x14ac:dyDescent="0.2">
      <c r="B1268" s="39" t="s">
        <v>42</v>
      </c>
      <c r="D1268" s="42">
        <f>_xll.qlCalendarAdvance(Calendar,$D1267,B1268,"f",FALSE)</f>
        <v>48346</v>
      </c>
      <c r="E1268" s="153">
        <f>_xll.qlInterestRateIndexValueDate(IndexON,D1268)</f>
        <v>48347</v>
      </c>
      <c r="F1268" s="168">
        <f>IFERROR(_xll.qlIndexFixing(IndexON,D1268,TRUE,_xll.ohTrigger(RecalcTrigger,TriggerON)),NA())</f>
        <v>3.067883272870553E-2</v>
      </c>
      <c r="H1268" s="42">
        <f>_xll.qlCalendarAdvance(Calendar,$H1267,B1268,"f",FALSE)</f>
        <v>48346</v>
      </c>
      <c r="I1268" s="153">
        <f>_xll.qlInterestRateIndexValueDate(Index1M,$H1268)</f>
        <v>48348</v>
      </c>
      <c r="J1268" s="158">
        <f>IFERROR(_xll.qlIndexFixing(Index1M,$H1268,TRUE,_xll.ohTrigger(RecalcTrigger,Trigger1M)),NA())</f>
        <v>3.0137219568740509E-2</v>
      </c>
      <c r="K1268" s="44">
        <f>IFERROR(_xll.qlIndexFixing(Index3M,H1268,TRUE,_xll.ohTrigger(RecalcTrigger,Trigger3M)),NA())</f>
        <v>3.0957780039618441E-2</v>
      </c>
      <c r="L1268" s="44">
        <f>IFERROR(_xll.qlIndexFixing(Index6M,$H1268,TRUE,_xll.ohTrigger(RecalcTrigger,Trigger6M)),NA())</f>
        <v>3.147095234708569E-2</v>
      </c>
      <c r="M1268" s="158">
        <f>IFERROR(_xll.qlIndexFixing(ONIndex1M,I1268,TRUE,_xll.ohTrigger(RecalcTrigger,Trigger1M)),NA())</f>
        <v>3.0094912128193485E-2</v>
      </c>
      <c r="N1268" s="44">
        <f>IFERROR(_xll.qlIndexFixing(ONIndex3M,I1268,TRUE,_xll.ohTrigger(RecalcTrigger,Trigger3M)),NA())</f>
        <v>3.0821230551998369E-2</v>
      </c>
      <c r="O1268" s="159">
        <f>IFERROR(_xll.qlIndexFixing(ONIndex6M,I1268,TRUE,_xll.ohTrigger(RecalcTrigger,Trigger6M)),NA())</f>
        <v>3.1204143991274691E-2</v>
      </c>
    </row>
    <row r="1269" spans="2:15" x14ac:dyDescent="0.2">
      <c r="B1269" s="39" t="s">
        <v>42</v>
      </c>
      <c r="D1269" s="42">
        <f>_xll.qlCalendarAdvance(Calendar,$D1268,B1269,"f",FALSE)</f>
        <v>48353</v>
      </c>
      <c r="E1269" s="153">
        <f>_xll.qlInterestRateIndexValueDate(IndexON,D1269)</f>
        <v>48354</v>
      </c>
      <c r="F1269" s="168">
        <f>IFERROR(_xll.qlIndexFixing(IndexON,D1269,TRUE,_xll.ohTrigger(RecalcTrigger,TriggerON)),NA())</f>
        <v>3.0684101441611489E-2</v>
      </c>
      <c r="H1269" s="42">
        <f>_xll.qlCalendarAdvance(Calendar,$H1268,B1269,"f",FALSE)</f>
        <v>48353</v>
      </c>
      <c r="I1269" s="153">
        <f>_xll.qlInterestRateIndexValueDate(Index1M,$H1269)</f>
        <v>48355</v>
      </c>
      <c r="J1269" s="158">
        <f>IFERROR(_xll.qlIndexFixing(Index1M,$H1269,TRUE,_xll.ohTrigger(RecalcTrigger,Trigger1M)),NA())</f>
        <v>3.0140325542595395E-2</v>
      </c>
      <c r="K1269" s="44">
        <f>IFERROR(_xll.qlIndexFixing(Index3M,H1269,TRUE,_xll.ohTrigger(RecalcTrigger,Trigger3M)),NA())</f>
        <v>3.0959820690316223E-2</v>
      </c>
      <c r="L1269" s="44">
        <f>IFERROR(_xll.qlIndexFixing(Index6M,$H1269,TRUE,_xll.ohTrigger(RecalcTrigger,Trigger6M)),NA())</f>
        <v>3.1471817340972368E-2</v>
      </c>
      <c r="M1269" s="158">
        <f>IFERROR(_xll.qlIndexFixing(ONIndex1M,I1269,TRUE,_xll.ohTrigger(RecalcTrigger,Trigger1M)),NA())</f>
        <v>3.0097710397569699E-2</v>
      </c>
      <c r="N1269" s="44">
        <f>IFERROR(_xll.qlIndexFixing(ONIndex3M,I1269,TRUE,_xll.ohTrigger(RecalcTrigger,Trigger3M)),NA())</f>
        <v>3.0823524731564689E-2</v>
      </c>
      <c r="O1269" s="159">
        <f>IFERROR(_xll.qlIndexFixing(ONIndex6M,I1269,TRUE,_xll.ohTrigger(RecalcTrigger,Trigger6M)),NA())</f>
        <v>3.1206018974163641E-2</v>
      </c>
    </row>
    <row r="1270" spans="2:15" x14ac:dyDescent="0.2">
      <c r="B1270" s="39" t="s">
        <v>42</v>
      </c>
      <c r="D1270" s="42">
        <f>_xll.qlCalendarAdvance(Calendar,$D1269,B1270,"f",FALSE)</f>
        <v>48360</v>
      </c>
      <c r="E1270" s="153">
        <f>_xll.qlInterestRateIndexValueDate(IndexON,D1270)</f>
        <v>48361</v>
      </c>
      <c r="F1270" s="168">
        <f>IFERROR(_xll.qlIndexFixing(IndexON,D1270,TRUE,_xll.ohTrigger(RecalcTrigger,TriggerON)),NA())</f>
        <v>3.0689243487680429E-2</v>
      </c>
      <c r="H1270" s="42">
        <f>_xll.qlCalendarAdvance(Calendar,$H1269,B1270,"f",FALSE)</f>
        <v>48360</v>
      </c>
      <c r="I1270" s="153">
        <f>_xll.qlInterestRateIndexValueDate(Index1M,$H1270)</f>
        <v>48362</v>
      </c>
      <c r="J1270" s="158">
        <f>IFERROR(_xll.qlIndexFixing(Index1M,$H1270,TRUE,_xll.ohTrigger(RecalcTrigger,Trigger1M)),NA())</f>
        <v>3.0143320268703783E-2</v>
      </c>
      <c r="K1270" s="44">
        <f>IFERROR(_xll.qlIndexFixing(Index3M,H1270,TRUE,_xll.ohTrigger(RecalcTrigger,Trigger3M)),NA())</f>
        <v>3.096175179244039E-2</v>
      </c>
      <c r="L1270" s="44">
        <f>IFERROR(_xll.qlIndexFixing(Index6M,$H1270,TRUE,_xll.ohTrigger(RecalcTrigger,Trigger6M)),NA())</f>
        <v>3.1472573721484751E-2</v>
      </c>
      <c r="M1270" s="158">
        <f>IFERROR(_xll.qlIndexFixing(ONIndex1M,I1270,TRUE,_xll.ohTrigger(RecalcTrigger,Trigger1M)),NA())</f>
        <v>3.0100872001828094E-2</v>
      </c>
      <c r="N1270" s="44">
        <f>IFERROR(_xll.qlIndexFixing(ONIndex3M,I1270,TRUE,_xll.ohTrigger(RecalcTrigger,Trigger3M)),NA())</f>
        <v>3.0826100356797781E-2</v>
      </c>
      <c r="O1270" s="159">
        <f>IFERROR(_xll.qlIndexFixing(ONIndex6M,I1270,TRUE,_xll.ohTrigger(RecalcTrigger,Trigger6M)),NA())</f>
        <v>3.1208107195119794E-2</v>
      </c>
    </row>
    <row r="1271" spans="2:15" x14ac:dyDescent="0.2">
      <c r="B1271" s="39" t="s">
        <v>42</v>
      </c>
      <c r="D1271" s="42">
        <f>_xll.qlCalendarAdvance(Calendar,$D1270,B1271,"f",FALSE)</f>
        <v>48367</v>
      </c>
      <c r="E1271" s="153">
        <f>_xll.qlInterestRateIndexValueDate(IndexON,D1271)</f>
        <v>48368</v>
      </c>
      <c r="F1271" s="168">
        <f>IFERROR(_xll.qlIndexFixing(IndexON,D1271,TRUE,_xll.ohTrigger(RecalcTrigger,TriggerON)),NA())</f>
        <v>3.0694258866512669E-2</v>
      </c>
      <c r="H1271" s="42">
        <f>_xll.qlCalendarAdvance(Calendar,$H1270,B1271,"f",FALSE)</f>
        <v>48367</v>
      </c>
      <c r="I1271" s="153">
        <f>_xll.qlInterestRateIndexValueDate(Index1M,$H1271)</f>
        <v>48369</v>
      </c>
      <c r="J1271" s="158">
        <f>IFERROR(_xll.qlIndexFixing(Index1M,$H1271,TRUE,_xll.ohTrigger(RecalcTrigger,Trigger1M)),NA())</f>
        <v>3.0146203746990893E-2</v>
      </c>
      <c r="K1271" s="44">
        <f>IFERROR(_xll.qlIndexFixing(Index3M,H1271,TRUE,_xll.ohTrigger(RecalcTrigger,Trigger3M)),NA())</f>
        <v>3.0963573345825966E-2</v>
      </c>
      <c r="L1271" s="44">
        <f>IFERROR(_xll.qlIndexFixing(Index6M,$H1271,TRUE,_xll.ohTrigger(RecalcTrigger,Trigger6M)),NA())</f>
        <v>3.1473221488498834E-2</v>
      </c>
      <c r="M1271" s="158">
        <f>IFERROR(_xll.qlIndexFixing(ONIndex1M,I1271,TRUE,_xll.ohTrigger(RecalcTrigger,Trigger1M)),NA())</f>
        <v>3.0103922636133262E-2</v>
      </c>
      <c r="N1271" s="44">
        <f>IFERROR(_xll.qlIndexFixing(ONIndex3M,I1271,TRUE,_xll.ohTrigger(RecalcTrigger,Trigger3M)),NA())</f>
        <v>3.0828567301606213E-2</v>
      </c>
      <c r="O1271" s="159">
        <f>IFERROR(_xll.qlIndexFixing(ONIndex6M,I1271,TRUE,_xll.ohTrigger(RecalcTrigger,Trigger6M)),NA())</f>
        <v>3.1210088521662627E-2</v>
      </c>
    </row>
    <row r="1272" spans="2:15" x14ac:dyDescent="0.2">
      <c r="B1272" s="39" t="s">
        <v>42</v>
      </c>
      <c r="D1272" s="42">
        <f>_xll.qlCalendarAdvance(Calendar,$D1271,B1272,"f",FALSE)</f>
        <v>48374</v>
      </c>
      <c r="E1272" s="153">
        <f>_xll.qlInterestRateIndexValueDate(IndexON,D1272)</f>
        <v>48375</v>
      </c>
      <c r="F1272" s="168">
        <f>IFERROR(_xll.qlIndexFixing(IndexON,D1272,TRUE,_xll.ohTrigger(RecalcTrigger,TriggerON)),NA())</f>
        <v>3.069914757850789E-2</v>
      </c>
      <c r="H1272" s="42">
        <f>_xll.qlCalendarAdvance(Calendar,$H1271,B1272,"f",FALSE)</f>
        <v>48374</v>
      </c>
      <c r="I1272" s="153">
        <f>_xll.qlInterestRateIndexValueDate(Index1M,$H1272)</f>
        <v>48376</v>
      </c>
      <c r="J1272" s="158">
        <f>IFERROR(_xll.qlIndexFixing(Index1M,$H1272,TRUE,_xll.ohTrigger(RecalcTrigger,Trigger1M)),NA())</f>
        <v>3.0148975977363893E-2</v>
      </c>
      <c r="K1272" s="44">
        <f>IFERROR(_xll.qlIndexFixing(Index3M,H1272,TRUE,_xll.ohTrigger(RecalcTrigger,Trigger3M)),NA())</f>
        <v>3.0965285350317329E-2</v>
      </c>
      <c r="L1272" s="44">
        <f>IFERROR(_xll.qlIndexFixing(Index6M,$H1272,TRUE,_xll.ohTrigger(RecalcTrigger,Trigger6M)),NA())</f>
        <v>3.1473760641908322E-2</v>
      </c>
      <c r="M1272" s="158">
        <f>IFERROR(_xll.qlIndexFixing(ONIndex1M,I1272,TRUE,_xll.ohTrigger(RecalcTrigger,Trigger1M)),NA())</f>
        <v>3.0106862300725012E-2</v>
      </c>
      <c r="N1272" s="44">
        <f>IFERROR(_xll.qlIndexFixing(ONIndex3M,I1272,TRUE,_xll.ohTrigger(RecalcTrigger,Trigger3M)),NA())</f>
        <v>3.0830925566069922E-2</v>
      </c>
      <c r="O1272" s="159">
        <f>IFERROR(_xll.qlIndexFixing(ONIndex6M,I1272,TRUE,_xll.ohTrigger(RecalcTrigger,Trigger6M)),NA())</f>
        <v>3.1211962954031947E-2</v>
      </c>
    </row>
    <row r="1273" spans="2:15" x14ac:dyDescent="0.2">
      <c r="B1273" s="39" t="s">
        <v>42</v>
      </c>
      <c r="D1273" s="42">
        <f>_xll.qlCalendarAdvance(Calendar,$D1272,B1273,"f",FALSE)</f>
        <v>48381</v>
      </c>
      <c r="E1273" s="153">
        <f>_xll.qlInterestRateIndexValueDate(IndexON,D1273)</f>
        <v>48382</v>
      </c>
      <c r="F1273" s="168">
        <f>IFERROR(_xll.qlIndexFixing(IndexON,D1273,TRUE,_xll.ohTrigger(RecalcTrigger,TriggerON)),NA())</f>
        <v>3.0703909623426284E-2</v>
      </c>
      <c r="H1273" s="42">
        <f>_xll.qlCalendarAdvance(Calendar,$H1272,B1273,"f",FALSE)</f>
        <v>48381</v>
      </c>
      <c r="I1273" s="153">
        <f>_xll.qlInterestRateIndexValueDate(Index1M,$H1273)</f>
        <v>48383</v>
      </c>
      <c r="J1273" s="158">
        <f>IFERROR(_xll.qlIndexFixing(Index1M,$H1273,TRUE,_xll.ohTrigger(RecalcTrigger,Trigger1M)),NA())</f>
        <v>3.0151636959745431E-2</v>
      </c>
      <c r="K1273" s="44">
        <f>IFERROR(_xll.qlIndexFixing(Index3M,H1273,TRUE,_xll.ohTrigger(RecalcTrigger,Trigger3M)),NA())</f>
        <v>3.0966887805769065E-2</v>
      </c>
      <c r="L1273" s="44">
        <f>IFERROR(_xll.qlIndexFixing(Index6M,$H1273,TRUE,_xll.ohTrigger(RecalcTrigger,Trigger6M)),NA())</f>
        <v>3.1474191181623333E-2</v>
      </c>
      <c r="M1273" s="158">
        <f>IFERROR(_xll.qlIndexFixing(ONIndex1M,I1273,TRUE,_xll.ohTrigger(RecalcTrigger,Trigger1M)),NA())</f>
        <v>3.0109690995443472E-2</v>
      </c>
      <c r="N1273" s="44">
        <f>IFERROR(_xll.qlIndexFixing(ONIndex3M,I1273,TRUE,_xll.ohTrigger(RecalcTrigger,Trigger3M)),NA())</f>
        <v>3.0833175150188907E-2</v>
      </c>
      <c r="O1273" s="159">
        <f>IFERROR(_xll.qlIndexFixing(ONIndex6M,I1273,TRUE,_xll.ohTrigger(RecalcTrigger,Trigger6M)),NA())</f>
        <v>3.1213730491987945E-2</v>
      </c>
    </row>
    <row r="1274" spans="2:15" x14ac:dyDescent="0.2">
      <c r="B1274" s="39" t="s">
        <v>42</v>
      </c>
      <c r="D1274" s="42">
        <f>_xll.qlCalendarAdvance(Calendar,$D1273,B1274,"f",FALSE)</f>
        <v>48388</v>
      </c>
      <c r="E1274" s="153">
        <f>_xll.qlInterestRateIndexValueDate(IndexON,D1274)</f>
        <v>48389</v>
      </c>
      <c r="F1274" s="168">
        <f>IFERROR(_xll.qlIndexFixing(IndexON,D1274,TRUE,_xll.ohTrigger(RecalcTrigger,TriggerON)),NA())</f>
        <v>3.0713449902313172E-2</v>
      </c>
      <c r="H1274" s="42">
        <f>_xll.qlCalendarAdvance(Calendar,$H1273,B1274,"f",FALSE)</f>
        <v>48388</v>
      </c>
      <c r="I1274" s="153">
        <f>_xll.qlInterestRateIndexValueDate(Index1M,$H1274)</f>
        <v>48393</v>
      </c>
      <c r="J1274" s="158">
        <f>IFERROR(_xll.qlIndexFixing(Index1M,$H1274,TRUE,_xll.ohTrigger(RecalcTrigger,Trigger1M)),NA())</f>
        <v>3.0153814293909065E-2</v>
      </c>
      <c r="K1274" s="44">
        <f>IFERROR(_xll.qlIndexFixing(Index3M,H1274,TRUE,_xll.ohTrigger(RecalcTrigger,Trigger3M)),NA())</f>
        <v>3.0966165015171097E-2</v>
      </c>
      <c r="L1274" s="44">
        <f>IFERROR(_xll.qlIndexFixing(Index6M,$H1274,TRUE,_xll.ohTrigger(RecalcTrigger,Trigger6M)),NA())</f>
        <v>3.1471916172907489E-2</v>
      </c>
      <c r="M1274" s="158">
        <f>IFERROR(_xll.qlIndexFixing(ONIndex1M,I1274,TRUE,_xll.ohTrigger(RecalcTrigger,Trigger1M)),NA())</f>
        <v>3.01127879080898E-2</v>
      </c>
      <c r="N1274" s="44">
        <f>IFERROR(_xll.qlIndexFixing(ONIndex3M,I1274,TRUE,_xll.ohTrigger(RecalcTrigger,Trigger3M)),NA())</f>
        <v>3.0835613025370634E-2</v>
      </c>
      <c r="O1274" s="159">
        <f>IFERROR(_xll.qlIndexFixing(ONIndex6M,I1274,TRUE,_xll.ohTrigger(RecalcTrigger,Trigger6M)),NA())</f>
        <v>3.1215619644422432E-2</v>
      </c>
    </row>
    <row r="1275" spans="2:15" x14ac:dyDescent="0.2">
      <c r="B1275" s="39" t="s">
        <v>42</v>
      </c>
      <c r="D1275" s="42">
        <f>_xll.qlCalendarAdvance(Calendar,$D1274,B1275,"f",FALSE)</f>
        <v>48395</v>
      </c>
      <c r="E1275" s="153">
        <f>_xll.qlInterestRateIndexValueDate(IndexON,D1275)</f>
        <v>48396</v>
      </c>
      <c r="F1275" s="168">
        <f>IFERROR(_xll.qlIndexFixing(IndexON,D1275,TRUE,_xll.ohTrigger(RecalcTrigger,TriggerON)),NA())</f>
        <v>3.0713053712112526E-2</v>
      </c>
      <c r="H1275" s="42">
        <f>_xll.qlCalendarAdvance(Calendar,$H1274,B1275,"f",FALSE)</f>
        <v>48395</v>
      </c>
      <c r="I1275" s="153">
        <f>_xll.qlInterestRateIndexValueDate(Index1M,$H1275)</f>
        <v>48397</v>
      </c>
      <c r="J1275" s="158">
        <f>IFERROR(_xll.qlIndexFixing(Index1M,$H1275,TRUE,_xll.ohTrigger(RecalcTrigger,Trigger1M)),NA())</f>
        <v>3.0156625180247892E-2</v>
      </c>
      <c r="K1275" s="44">
        <f>IFERROR(_xll.qlIndexFixing(Index3M,H1275,TRUE,_xll.ohTrigger(RecalcTrigger,Trigger3M)),NA())</f>
        <v>3.0969764069018767E-2</v>
      </c>
      <c r="L1275" s="44">
        <f>IFERROR(_xll.qlIndexFixing(Index6M,$H1275,TRUE,_xll.ohTrigger(RecalcTrigger,Trigger6M)),NA())</f>
        <v>3.1474726419705515E-2</v>
      </c>
      <c r="M1275" s="158">
        <f>IFERROR(_xll.qlIndexFixing(ONIndex1M,I1275,TRUE,_xll.ohTrigger(RecalcTrigger,Trigger1M)),NA())</f>
        <v>3.0115015475580265E-2</v>
      </c>
      <c r="N1275" s="44">
        <f>IFERROR(_xll.qlIndexFixing(ONIndex3M,I1275,TRUE,_xll.ohTrigger(RecalcTrigger,Trigger3M)),NA())</f>
        <v>3.0837348277152898E-2</v>
      </c>
      <c r="O1275" s="159">
        <f>IFERROR(_xll.qlIndexFixing(ONIndex6M,I1275,TRUE,_xll.ohTrigger(RecalcTrigger,Trigger6M)),NA())</f>
        <v>3.1216944885059661E-2</v>
      </c>
    </row>
    <row r="1276" spans="2:15" x14ac:dyDescent="0.2">
      <c r="B1276" s="39" t="s">
        <v>42</v>
      </c>
      <c r="D1276" s="42">
        <f>_xll.qlCalendarAdvance(Calendar,$D1275,B1276,"f",FALSE)</f>
        <v>48402</v>
      </c>
      <c r="E1276" s="153">
        <f>_xll.qlInterestRateIndexValueDate(IndexON,D1276)</f>
        <v>48403</v>
      </c>
      <c r="F1276" s="168">
        <f>IFERROR(_xll.qlIndexFixing(IndexON,D1276,TRUE,_xll.ohTrigger(RecalcTrigger,TriggerON)),NA())</f>
        <v>3.0717435755800437E-2</v>
      </c>
      <c r="H1276" s="42">
        <f>_xll.qlCalendarAdvance(Calendar,$H1275,B1276,"f",FALSE)</f>
        <v>48402</v>
      </c>
      <c r="I1276" s="153">
        <f>_xll.qlInterestRateIndexValueDate(Index1M,$H1276)</f>
        <v>48404</v>
      </c>
      <c r="J1276" s="158">
        <f>IFERROR(_xll.qlIndexFixing(Index1M,$H1276,TRUE,_xll.ohTrigger(RecalcTrigger,Trigger1M)),NA())</f>
        <v>3.0158952418219261E-2</v>
      </c>
      <c r="K1276" s="44">
        <f>IFERROR(_xll.qlIndexFixing(Index3M,H1276,TRUE,_xll.ohTrigger(RecalcTrigger,Trigger3M)),NA())</f>
        <v>3.0971037876570972E-2</v>
      </c>
      <c r="L1276" s="44">
        <f>IFERROR(_xll.qlIndexFixing(Index6M,$H1276,TRUE,_xll.ohTrigger(RecalcTrigger,Trigger6M)),NA())</f>
        <v>3.1474831117984534E-2</v>
      </c>
      <c r="M1276" s="158">
        <f>IFERROR(_xll.qlIndexFixing(ONIndex1M,I1276,TRUE,_xll.ohTrigger(RecalcTrigger,Trigger1M)),NA())</f>
        <v>3.0117511260918661E-2</v>
      </c>
      <c r="N1276" s="44">
        <f>IFERROR(_xll.qlIndexFixing(ONIndex3M,I1276,TRUE,_xll.ohTrigger(RecalcTrigger,Trigger3M)),NA())</f>
        <v>3.0839271819997904E-2</v>
      </c>
      <c r="O1276" s="159">
        <f>IFERROR(_xll.qlIndexFixing(ONIndex6M,I1276,TRUE,_xll.ohTrigger(RecalcTrigger,Trigger6M)),NA())</f>
        <v>3.1218391740095441E-2</v>
      </c>
    </row>
    <row r="1277" spans="2:15" x14ac:dyDescent="0.2">
      <c r="B1277" s="39" t="s">
        <v>42</v>
      </c>
      <c r="D1277" s="42">
        <f>_xll.qlCalendarAdvance(Calendar,$D1276,B1277,"f",FALSE)</f>
        <v>48409</v>
      </c>
      <c r="E1277" s="153">
        <f>_xll.qlInterestRateIndexValueDate(IndexON,D1277)</f>
        <v>48410</v>
      </c>
      <c r="F1277" s="168">
        <f>IFERROR(_xll.qlIndexFixing(IndexON,D1277,TRUE,_xll.ohTrigger(RecalcTrigger,TriggerON)),NA())</f>
        <v>3.0721691132491458E-2</v>
      </c>
      <c r="H1277" s="42">
        <f>_xll.qlCalendarAdvance(Calendar,$H1276,B1277,"f",FALSE)</f>
        <v>48409</v>
      </c>
      <c r="I1277" s="153">
        <f>_xll.qlInterestRateIndexValueDate(Index1M,$H1277)</f>
        <v>48411</v>
      </c>
      <c r="J1277" s="158">
        <f>IFERROR(_xll.qlIndexFixing(Index1M,$H1277,TRUE,_xll.ohTrigger(RecalcTrigger,Trigger1M)),NA())</f>
        <v>3.0161168407915516E-2</v>
      </c>
      <c r="K1277" s="44">
        <f>IFERROR(_xll.qlIndexFixing(Index3M,H1277,TRUE,_xll.ohTrigger(RecalcTrigger,Trigger3M)),NA())</f>
        <v>3.0972202134594579E-2</v>
      </c>
      <c r="L1277" s="44">
        <f>IFERROR(_xll.qlIndexFixing(Index6M,$H1277,TRUE,_xll.ohTrigger(RecalcTrigger,Trigger6M)),NA())</f>
        <v>3.1474827202393654E-2</v>
      </c>
      <c r="M1277" s="158">
        <f>IFERROR(_xll.qlIndexFixing(ONIndex1M,I1277,TRUE,_xll.ohTrigger(RecalcTrigger,Trigger1M)),NA())</f>
        <v>3.0119896076463704E-2</v>
      </c>
      <c r="N1277" s="44">
        <f>IFERROR(_xll.qlIndexFixing(ONIndex3M,I1277,TRUE,_xll.ohTrigger(RecalcTrigger,Trigger3M)),NA())</f>
        <v>3.0841086682498187E-2</v>
      </c>
      <c r="O1277" s="159">
        <f>IFERROR(_xll.qlIndexFixing(ONIndex6M,I1277,TRUE,_xll.ohTrigger(RecalcTrigger,Trigger6M)),NA())</f>
        <v>3.1219731700877773E-2</v>
      </c>
    </row>
    <row r="1278" spans="2:15" x14ac:dyDescent="0.2">
      <c r="B1278" s="39" t="s">
        <v>42</v>
      </c>
      <c r="D1278" s="42">
        <f>_xll.qlCalendarAdvance(Calendar,$D1277,B1278,"f",FALSE)</f>
        <v>48416</v>
      </c>
      <c r="E1278" s="153">
        <f>_xll.qlInterestRateIndexValueDate(IndexON,D1278)</f>
        <v>48417</v>
      </c>
      <c r="F1278" s="168">
        <f>IFERROR(_xll.qlIndexFixing(IndexON,D1278,TRUE,_xll.ohTrigger(RecalcTrigger,TriggerON)),NA())</f>
        <v>3.0725819842185587E-2</v>
      </c>
      <c r="H1278" s="42">
        <f>_xll.qlCalendarAdvance(Calendar,$H1277,B1278,"f",FALSE)</f>
        <v>48416</v>
      </c>
      <c r="I1278" s="153">
        <f>_xll.qlInterestRateIndexValueDate(Index1M,$H1278)</f>
        <v>48418</v>
      </c>
      <c r="J1278" s="158">
        <f>IFERROR(_xll.qlIndexFixing(Index1M,$H1278,TRUE,_xll.ohTrigger(RecalcTrigger,Trigger1M)),NA())</f>
        <v>3.0163273149274781E-2</v>
      </c>
      <c r="K1278" s="44">
        <f>IFERROR(_xll.qlIndexFixing(Index3M,H1278,TRUE,_xll.ohTrigger(RecalcTrigger,Trigger3M)),NA())</f>
        <v>3.0973256842989242E-2</v>
      </c>
      <c r="L1278" s="44">
        <f>IFERROR(_xll.qlIndexFixing(Index6M,$H1278,TRUE,_xll.ohTrigger(RecalcTrigger,Trigger6M)),NA())</f>
        <v>3.1474714672932447E-2</v>
      </c>
      <c r="M1278" s="158">
        <f>IFERROR(_xll.qlIndexFixing(ONIndex1M,I1278,TRUE,_xll.ohTrigger(RecalcTrigger,Trigger1M)),NA())</f>
        <v>3.0122169922055519E-2</v>
      </c>
      <c r="N1278" s="44">
        <f>IFERROR(_xll.qlIndexFixing(ONIndex3M,I1278,TRUE,_xll.ohTrigger(RecalcTrigger,Trigger3M)),NA())</f>
        <v>3.0842792864573809E-2</v>
      </c>
      <c r="O1278" s="159">
        <f>IFERROR(_xll.qlIndexFixing(ONIndex6M,I1278,TRUE,_xll.ohTrigger(RecalcTrigger,Trigger6M)),NA())</f>
        <v>3.122096476732672E-2</v>
      </c>
    </row>
    <row r="1279" spans="2:15" x14ac:dyDescent="0.2">
      <c r="B1279" s="39" t="s">
        <v>42</v>
      </c>
      <c r="D1279" s="42">
        <f>_xll.qlCalendarAdvance(Calendar,$D1278,B1279,"f",FALSE)</f>
        <v>48423</v>
      </c>
      <c r="E1279" s="153">
        <f>_xll.qlInterestRateIndexValueDate(IndexON,D1279)</f>
        <v>48424</v>
      </c>
      <c r="F1279" s="168">
        <f>IFERROR(_xll.qlIndexFixing(IndexON,D1279,TRUE,_xll.ohTrigger(RecalcTrigger,TriggerON)),NA())</f>
        <v>3.0729821884802888E-2</v>
      </c>
      <c r="H1279" s="42">
        <f>_xll.qlCalendarAdvance(Calendar,$H1278,B1279,"f",FALSE)</f>
        <v>48423</v>
      </c>
      <c r="I1279" s="153">
        <f>_xll.qlInterestRateIndexValueDate(Index1M,$H1279)</f>
        <v>48425</v>
      </c>
      <c r="J1279" s="158">
        <f>IFERROR(_xll.qlIndexFixing(Index1M,$H1279,TRUE,_xll.ohTrigger(RecalcTrigger,Trigger1M)),NA())</f>
        <v>3.0166661581467191E-2</v>
      </c>
      <c r="K1279" s="44">
        <f>IFERROR(_xll.qlIndexFixing(Index3M,H1279,TRUE,_xll.ohTrigger(RecalcTrigger,Trigger3M)),NA())</f>
        <v>3.0970073997663754E-2</v>
      </c>
      <c r="L1279" s="44">
        <f>IFERROR(_xll.qlIndexFixing(Index6M,$H1279,TRUE,_xll.ohTrigger(RecalcTrigger,Trigger6M)),NA())</f>
        <v>3.1474493529620354E-2</v>
      </c>
      <c r="M1279" s="158">
        <f>IFERROR(_xll.qlIndexFixing(ONIndex1M,I1279,TRUE,_xll.ohTrigger(RecalcTrigger,Trigger1M)),NA())</f>
        <v>3.0124332797933917E-2</v>
      </c>
      <c r="N1279" s="44">
        <f>IFERROR(_xll.qlIndexFixing(ONIndex3M,I1279,TRUE,_xll.ohTrigger(RecalcTrigger,Trigger3M)),NA())</f>
        <v>3.0844390366304708E-2</v>
      </c>
      <c r="O1279" s="159">
        <f>IFERROR(_xll.qlIndexFixing(ONIndex6M,I1279,TRUE,_xll.ohTrigger(RecalcTrigger,Trigger6M)),NA())</f>
        <v>3.1222090939442282E-2</v>
      </c>
    </row>
    <row r="1280" spans="2:15" x14ac:dyDescent="0.2">
      <c r="B1280" s="39" t="s">
        <v>42</v>
      </c>
      <c r="D1280" s="42">
        <f>_xll.qlCalendarAdvance(Calendar,$D1279,B1280,"f",FALSE)</f>
        <v>48430</v>
      </c>
      <c r="E1280" s="153">
        <f>_xll.qlInterestRateIndexValueDate(IndexON,D1280)</f>
        <v>48431</v>
      </c>
      <c r="F1280" s="168">
        <f>IFERROR(_xll.qlIndexFixing(IndexON,D1280,TRUE,_xll.ohTrigger(RecalcTrigger,TriggerON)),NA())</f>
        <v>3.0733697260263426E-2</v>
      </c>
      <c r="H1280" s="42">
        <f>_xll.qlCalendarAdvance(Calendar,$H1279,B1280,"f",FALSE)</f>
        <v>48430</v>
      </c>
      <c r="I1280" s="153">
        <f>_xll.qlInterestRateIndexValueDate(Index1M,$H1280)</f>
        <v>48432</v>
      </c>
      <c r="J1280" s="158">
        <f>IFERROR(_xll.qlIndexFixing(Index1M,$H1280,TRUE,_xll.ohTrigger(RecalcTrigger,Trigger1M)),NA())</f>
        <v>3.0167148886737358E-2</v>
      </c>
      <c r="K1280" s="44">
        <f>IFERROR(_xll.qlIndexFixing(Index3M,H1280,TRUE,_xll.ohTrigger(RecalcTrigger,Trigger3M)),NA())</f>
        <v>3.0975037610543932E-2</v>
      </c>
      <c r="L1280" s="44">
        <f>IFERROR(_xll.qlIndexFixing(Index6M,$H1280,TRUE,_xll.ohTrigger(RecalcTrigger,Trigger6M)),NA())</f>
        <v>3.1474163772493666E-2</v>
      </c>
      <c r="M1280" s="158">
        <f>IFERROR(_xll.qlIndexFixing(ONIndex1M,I1280,TRUE,_xll.ohTrigger(RecalcTrigger,Trigger1M)),NA())</f>
        <v>3.012638470401896E-2</v>
      </c>
      <c r="N1280" s="44">
        <f>IFERROR(_xll.qlIndexFixing(ONIndex3M,I1280,TRUE,_xll.ohTrigger(RecalcTrigger,Trigger3M)),NA())</f>
        <v>3.0845879187451075E-2</v>
      </c>
      <c r="O1280" s="159">
        <f>IFERROR(_xll.qlIndexFixing(ONIndex6M,I1280,TRUE,_xll.ohTrigger(RecalcTrigger,Trigger6M)),NA())</f>
        <v>3.1223110217144523E-2</v>
      </c>
    </row>
    <row r="1281" spans="2:15" x14ac:dyDescent="0.2">
      <c r="B1281" s="39" t="s">
        <v>42</v>
      </c>
      <c r="D1281" s="42">
        <f>_xll.qlCalendarAdvance(Calendar,$D1280,B1281,"f",FALSE)</f>
        <v>48437</v>
      </c>
      <c r="E1281" s="153">
        <f>_xll.qlInterestRateIndexValueDate(IndexON,D1281)</f>
        <v>48438</v>
      </c>
      <c r="F1281" s="168">
        <f>IFERROR(_xll.qlIndexFixing(IndexON,D1281,TRUE,_xll.ohTrigger(RecalcTrigger,TriggerON)),NA())</f>
        <v>3.0737445968807009E-2</v>
      </c>
      <c r="H1281" s="42">
        <f>_xll.qlCalendarAdvance(Calendar,$H1280,B1281,"f",FALSE)</f>
        <v>48437</v>
      </c>
      <c r="I1281" s="153">
        <f>_xll.qlInterestRateIndexValueDate(Index1M,$H1281)</f>
        <v>48439</v>
      </c>
      <c r="J1281" s="158">
        <f>IFERROR(_xll.qlIndexFixing(Index1M,$H1281,TRUE,_xll.ohTrigger(RecalcTrigger,Trigger1M)),NA())</f>
        <v>3.0168919882729798E-2</v>
      </c>
      <c r="K1281" s="44">
        <f>IFERROR(_xll.qlIndexFixing(Index3M,H1281,TRUE,_xll.ohTrigger(RecalcTrigger,Trigger3M)),NA())</f>
        <v>3.0975763669552594E-2</v>
      </c>
      <c r="L1281" s="44">
        <f>IFERROR(_xll.qlIndexFixing(Index6M,$H1281,TRUE,_xll.ohTrigger(RecalcTrigger,Trigger6M)),NA())</f>
        <v>3.1473725401606402E-2</v>
      </c>
      <c r="M1281" s="158">
        <f>IFERROR(_xll.qlIndexFixing(ONIndex1M,I1281,TRUE,_xll.ohTrigger(RecalcTrigger,Trigger1M)),NA())</f>
        <v>3.0128325640230713E-2</v>
      </c>
      <c r="N1281" s="44">
        <f>IFERROR(_xll.qlIndexFixing(ONIndex3M,I1281,TRUE,_xll.ohTrigger(RecalcTrigger,Trigger3M)),NA())</f>
        <v>3.0847259328252719E-2</v>
      </c>
      <c r="O1281" s="159">
        <f>IFERROR(_xll.qlIndexFixing(ONIndex6M,I1281,TRUE,_xll.ohTrigger(RecalcTrigger,Trigger6M)),NA())</f>
        <v>3.1224022600673251E-2</v>
      </c>
    </row>
    <row r="1282" spans="2:15" x14ac:dyDescent="0.2">
      <c r="B1282" s="39" t="s">
        <v>42</v>
      </c>
      <c r="D1282" s="42">
        <f>_xll.qlCalendarAdvance(Calendar,$D1281,B1282,"f",FALSE)</f>
        <v>48444</v>
      </c>
      <c r="E1282" s="153">
        <f>_xll.qlInterestRateIndexValueDate(IndexON,D1282)</f>
        <v>48445</v>
      </c>
      <c r="F1282" s="168">
        <f>IFERROR(_xll.qlIndexFixing(IndexON,D1282,TRUE,_xll.ohTrigger(RecalcTrigger,TriggerON)),NA())</f>
        <v>3.0741068010193828E-2</v>
      </c>
      <c r="H1282" s="42">
        <f>_xll.qlCalendarAdvance(Calendar,$H1281,B1282,"f",FALSE)</f>
        <v>48444</v>
      </c>
      <c r="I1282" s="153">
        <f>_xll.qlInterestRateIndexValueDate(Index1M,$H1282)</f>
        <v>48446</v>
      </c>
      <c r="J1282" s="158">
        <f>IFERROR(_xll.qlIndexFixing(Index1M,$H1282,TRUE,_xll.ohTrigger(RecalcTrigger,Trigger1M)),NA())</f>
        <v>3.017057963016348E-2</v>
      </c>
      <c r="K1282" s="44">
        <f>IFERROR(_xll.qlIndexFixing(Index3M,H1282,TRUE,_xll.ohTrigger(RecalcTrigger,Trigger3M)),NA())</f>
        <v>3.0976380178629574E-2</v>
      </c>
      <c r="L1282" s="44">
        <f>IFERROR(_xll.qlIndexFixing(Index6M,$H1282,TRUE,_xll.ohTrigger(RecalcTrigger,Trigger6M)),NA())</f>
        <v>3.1473178417030713E-2</v>
      </c>
      <c r="M1282" s="158">
        <f>IFERROR(_xll.qlIndexFixing(ONIndex1M,I1282,TRUE,_xll.ohTrigger(RecalcTrigger,Trigger1M)),NA())</f>
        <v>3.0130155606569176E-2</v>
      </c>
      <c r="N1282" s="44">
        <f>IFERROR(_xll.qlIndexFixing(ONIndex3M,I1282,TRUE,_xll.ohTrigger(RecalcTrigger,Trigger3M)),NA())</f>
        <v>3.0848530788709638E-2</v>
      </c>
      <c r="O1282" s="159">
        <f>IFERROR(_xll.qlIndexFixing(ONIndex6M,I1282,TRUE,_xll.ohTrigger(RecalcTrigger,Trigger6M)),NA())</f>
        <v>3.1224828089708723E-2</v>
      </c>
    </row>
    <row r="1283" spans="2:15" x14ac:dyDescent="0.2">
      <c r="B1283" s="39" t="s">
        <v>42</v>
      </c>
      <c r="D1283" s="42">
        <f>_xll.qlCalendarAdvance(Calendar,$D1282,B1283,"f",FALSE)</f>
        <v>48451</v>
      </c>
      <c r="E1283" s="153">
        <f>_xll.qlInterestRateIndexValueDate(IndexON,D1283)</f>
        <v>48452</v>
      </c>
      <c r="F1283" s="168">
        <f>IFERROR(_xll.qlIndexFixing(IndexON,D1283,TRUE,_xll.ohTrigger(RecalcTrigger,TriggerON)),NA())</f>
        <v>3.074456338450382E-2</v>
      </c>
      <c r="H1283" s="42">
        <f>_xll.qlCalendarAdvance(Calendar,$H1282,B1283,"f",FALSE)</f>
        <v>48451</v>
      </c>
      <c r="I1283" s="153">
        <f>_xll.qlInterestRateIndexValueDate(Index1M,$H1283)</f>
        <v>48453</v>
      </c>
      <c r="J1283" s="158">
        <f>IFERROR(_xll.qlIndexFixing(Index1M,$H1283,TRUE,_xll.ohTrigger(RecalcTrigger,Trigger1M)),NA())</f>
        <v>3.0172128128989419E-2</v>
      </c>
      <c r="K1283" s="44">
        <f>IFERROR(_xll.qlIndexFixing(Index3M,H1283,TRUE,_xll.ohTrigger(RecalcTrigger,Trigger3M)),NA())</f>
        <v>3.0976887137723001E-2</v>
      </c>
      <c r="L1283" s="44">
        <f>IFERROR(_xll.qlIndexFixing(Index6M,$H1283,TRUE,_xll.ohTrigger(RecalcTrigger,Trigger6M)),NA())</f>
        <v>3.1472522818857346E-2</v>
      </c>
      <c r="M1283" s="158">
        <f>IFERROR(_xll.qlIndexFixing(ONIndex1M,I1283,TRUE,_xll.ohTrigger(RecalcTrigger,Trigger1M)),NA())</f>
        <v>3.013187460319422E-2</v>
      </c>
      <c r="N1283" s="44">
        <f>IFERROR(_xll.qlIndexFixing(ONIndex3M,I1283,TRUE,_xll.ohTrigger(RecalcTrigger,Trigger3M)),NA())</f>
        <v>3.0849693568741898E-2</v>
      </c>
      <c r="O1283" s="159">
        <f>IFERROR(_xll.qlIndexFixing(ONIndex6M,I1283,TRUE,_xll.ohTrigger(RecalcTrigger,Trigger6M)),NA())</f>
        <v>3.1225526684570681E-2</v>
      </c>
    </row>
    <row r="1284" spans="2:15" x14ac:dyDescent="0.2">
      <c r="B1284" s="39" t="s">
        <v>42</v>
      </c>
      <c r="D1284" s="42">
        <f>_xll.qlCalendarAdvance(Calendar,$D1283,B1284,"f",FALSE)</f>
        <v>48458</v>
      </c>
      <c r="E1284" s="153">
        <f>_xll.qlInterestRateIndexValueDate(IndexON,D1284)</f>
        <v>48459</v>
      </c>
      <c r="F1284" s="168">
        <f>IFERROR(_xll.qlIndexFixing(IndexON,D1284,TRUE,_xll.ohTrigger(RecalcTrigger,TriggerON)),NA())</f>
        <v>3.0747932091736985E-2</v>
      </c>
      <c r="H1284" s="42">
        <f>_xll.qlCalendarAdvance(Calendar,$H1283,B1284,"f",FALSE)</f>
        <v>48458</v>
      </c>
      <c r="I1284" s="153">
        <f>_xll.qlInterestRateIndexValueDate(Index1M,$H1284)</f>
        <v>48460</v>
      </c>
      <c r="J1284" s="158">
        <f>IFERROR(_xll.qlIndexFixing(Index1M,$H1284,TRUE,_xll.ohTrigger(RecalcTrigger,Trigger1M)),NA())</f>
        <v>3.0173565379161198E-2</v>
      </c>
      <c r="K1284" s="44">
        <f>IFERROR(_xll.qlIndexFixing(Index3M,H1284,TRUE,_xll.ohTrigger(RecalcTrigger,Trigger3M)),NA())</f>
        <v>3.0973273095201839E-2</v>
      </c>
      <c r="L1284" s="44">
        <f>IFERROR(_xll.qlIndexFixing(Index6M,$H1284,TRUE,_xll.ohTrigger(RecalcTrigger,Trigger6M)),NA())</f>
        <v>3.1466650563646212E-2</v>
      </c>
      <c r="M1284" s="158">
        <f>IFERROR(_xll.qlIndexFixing(ONIndex1M,I1284,TRUE,_xll.ohTrigger(RecalcTrigger,Trigger1M)),NA())</f>
        <v>3.0133482629945973E-2</v>
      </c>
      <c r="N1284" s="44">
        <f>IFERROR(_xll.qlIndexFixing(ONIndex3M,I1284,TRUE,_xll.ohTrigger(RecalcTrigger,Trigger3M)),NA())</f>
        <v>3.0850747668349499E-2</v>
      </c>
      <c r="O1284" s="159">
        <f>IFERROR(_xll.qlIndexFixing(ONIndex6M,I1284,TRUE,_xll.ohTrigger(RecalcTrigger,Trigger6M)),NA())</f>
        <v>3.1226118385099255E-2</v>
      </c>
    </row>
    <row r="1285" spans="2:15" x14ac:dyDescent="0.2">
      <c r="B1285" s="39" t="s">
        <v>42</v>
      </c>
      <c r="D1285" s="42">
        <f>_xll.qlCalendarAdvance(Calendar,$D1284,B1285,"f",FALSE)</f>
        <v>48465</v>
      </c>
      <c r="E1285" s="153">
        <f>_xll.qlInterestRateIndexValueDate(IndexON,D1285)</f>
        <v>48466</v>
      </c>
      <c r="F1285" s="168">
        <f>IFERROR(_xll.qlIndexFixing(IndexON,D1285,TRUE,_xll.ohTrigger(RecalcTrigger,TriggerON)),NA())</f>
        <v>3.0751174131813386E-2</v>
      </c>
      <c r="H1285" s="42">
        <f>_xll.qlCalendarAdvance(Calendar,$H1284,B1285,"f",FALSE)</f>
        <v>48465</v>
      </c>
      <c r="I1285" s="153">
        <f>_xll.qlInterestRateIndexValueDate(Index1M,$H1285)</f>
        <v>48467</v>
      </c>
      <c r="J1285" s="158">
        <f>IFERROR(_xll.qlIndexFixing(Index1M,$H1285,TRUE,_xll.ohTrigger(RecalcTrigger,Trigger1M)),NA())</f>
        <v>3.0174891380637562E-2</v>
      </c>
      <c r="K1285" s="44">
        <f>IFERROR(_xll.qlIndexFixing(Index3M,H1285,TRUE,_xll.ohTrigger(RecalcTrigger,Trigger3M)),NA())</f>
        <v>3.0973584349190574E-2</v>
      </c>
      <c r="L1285" s="44">
        <f>IFERROR(_xll.qlIndexFixing(Index6M,$H1285,TRUE,_xll.ohTrigger(RecalcTrigger,Trigger6M)),NA())</f>
        <v>3.1465809062893819E-2</v>
      </c>
      <c r="M1285" s="158">
        <f>IFERROR(_xll.qlIndexFixing(ONIndex1M,I1285,TRUE,_xll.ohTrigger(RecalcTrigger,Trigger1M)),NA())</f>
        <v>3.0134979686824437E-2</v>
      </c>
      <c r="N1285" s="44">
        <f>IFERROR(_xll.qlIndexFixing(ONIndex3M,I1285,TRUE,_xll.ohTrigger(RecalcTrigger,Trigger3M)),NA())</f>
        <v>3.0851693087532439E-2</v>
      </c>
      <c r="O1285" s="159">
        <f>IFERROR(_xll.qlIndexFixing(ONIndex6M,I1285,TRUE,_xll.ohTrigger(RecalcTrigger,Trigger6M)),NA())</f>
        <v>3.1226603191214508E-2</v>
      </c>
    </row>
    <row r="1286" spans="2:15" x14ac:dyDescent="0.2">
      <c r="B1286" s="39" t="s">
        <v>42</v>
      </c>
      <c r="D1286" s="42">
        <f>_xll.qlCalendarAdvance(Calendar,$D1285,B1286,"f",FALSE)</f>
        <v>48472</v>
      </c>
      <c r="E1286" s="153">
        <f>_xll.qlInterestRateIndexValueDate(IndexON,D1286)</f>
        <v>48473</v>
      </c>
      <c r="F1286" s="168">
        <f>IFERROR(_xll.qlIndexFixing(IndexON,D1286,TRUE,_xll.ohTrigger(RecalcTrigger,TriggerON)),NA())</f>
        <v>3.0754289504892895E-2</v>
      </c>
      <c r="H1286" s="42">
        <f>_xll.qlCalendarAdvance(Calendar,$H1285,B1286,"f",FALSE)</f>
        <v>48472</v>
      </c>
      <c r="I1286" s="153">
        <f>_xll.qlInterestRateIndexValueDate(Index1M,$H1286)</f>
        <v>48474</v>
      </c>
      <c r="J1286" s="158">
        <f>IFERROR(_xll.qlIndexFixing(Index1M,$H1286,TRUE,_xll.ohTrigger(RecalcTrigger,Trigger1M)),NA())</f>
        <v>3.0176106133382407E-2</v>
      </c>
      <c r="K1286" s="44">
        <f>IFERROR(_xll.qlIndexFixing(Index3M,H1286,TRUE,_xll.ohTrigger(RecalcTrigger,Trigger3M)),NA())</f>
        <v>3.0973786081259867E-2</v>
      </c>
      <c r="L1286" s="44">
        <f>IFERROR(_xll.qlIndexFixing(Index6M,$H1286,TRUE,_xll.ohTrigger(RecalcTrigger,Trigger6M)),NA())</f>
        <v>3.1464858986531924E-2</v>
      </c>
      <c r="M1286" s="158">
        <f>IFERROR(_xll.qlIndexFixing(ONIndex1M,I1286,TRUE,_xll.ohTrigger(RecalcTrigger,Trigger1M)),NA())</f>
        <v>3.0136365773909546E-2</v>
      </c>
      <c r="N1286" s="44">
        <f>IFERROR(_xll.qlIndexFixing(ONIndex3M,I1286,TRUE,_xll.ohTrigger(RecalcTrigger,Trigger3M)),NA())</f>
        <v>3.0852529826370656E-2</v>
      </c>
      <c r="O1286" s="159">
        <f>IFERROR(_xll.qlIndexFixing(ONIndex6M,I1286,TRUE,_xll.ohTrigger(RecalcTrigger,Trigger6M)),NA())</f>
        <v>3.1226981103156248E-2</v>
      </c>
    </row>
    <row r="1287" spans="2:15" x14ac:dyDescent="0.2">
      <c r="B1287" s="39" t="s">
        <v>42</v>
      </c>
      <c r="D1287" s="42">
        <f>_xll.qlCalendarAdvance(Calendar,$D1286,B1287,"f",FALSE)</f>
        <v>48479</v>
      </c>
      <c r="E1287" s="153">
        <f>_xll.qlInterestRateIndexValueDate(IndexON,D1287)</f>
        <v>48480</v>
      </c>
      <c r="F1287" s="168">
        <f>IFERROR(_xll.qlIndexFixing(IndexON,D1287,TRUE,_xll.ohTrigger(RecalcTrigger,TriggerON)),NA())</f>
        <v>3.0757278210895578E-2</v>
      </c>
      <c r="H1287" s="42">
        <f>_xll.qlCalendarAdvance(Calendar,$H1286,B1287,"f",FALSE)</f>
        <v>48479</v>
      </c>
      <c r="I1287" s="153">
        <f>_xll.qlInterestRateIndexValueDate(Index1M,$H1287)</f>
        <v>48481</v>
      </c>
      <c r="J1287" s="158">
        <f>IFERROR(_xll.qlIndexFixing(Index1M,$H1287,TRUE,_xll.ohTrigger(RecalcTrigger,Trigger1M)),NA())</f>
        <v>3.0177209637359634E-2</v>
      </c>
      <c r="K1287" s="44">
        <f>IFERROR(_xll.qlIndexFixing(Index3M,H1287,TRUE,_xll.ohTrigger(RecalcTrigger,Trigger3M)),NA())</f>
        <v>3.0977819473533261E-2</v>
      </c>
      <c r="L1287" s="44">
        <f>IFERROR(_xll.qlIndexFixing(Index6M,$H1287,TRUE,_xll.ohTrigger(RecalcTrigger,Trigger6M)),NA())</f>
        <v>3.1463800334712903E-2</v>
      </c>
      <c r="M1287" s="158">
        <f>IFERROR(_xll.qlIndexFixing(ONIndex1M,I1287,TRUE,_xll.ohTrigger(RecalcTrigger,Trigger1M)),NA())</f>
        <v>3.0137640891041428E-2</v>
      </c>
      <c r="N1287" s="44">
        <f>IFERROR(_xll.qlIndexFixing(ONIndex3M,I1287,TRUE,_xll.ohTrigger(RecalcTrigger,Trigger3M)),NA())</f>
        <v>3.0853257884624341E-2</v>
      </c>
      <c r="O1287" s="159">
        <f>IFERROR(_xll.qlIndexFixing(ONIndex6M,I1287,TRUE,_xll.ohTrigger(RecalcTrigger,Trigger6M)),NA())</f>
        <v>3.1227252120604732E-2</v>
      </c>
    </row>
    <row r="1288" spans="2:15" x14ac:dyDescent="0.2">
      <c r="B1288" s="39" t="s">
        <v>42</v>
      </c>
      <c r="D1288" s="42">
        <f>_xll.qlCalendarAdvance(Calendar,$D1287,B1288,"f",FALSE)</f>
        <v>48486</v>
      </c>
      <c r="E1288" s="153">
        <f>_xll.qlInterestRateIndexValueDate(IndexON,D1288)</f>
        <v>48487</v>
      </c>
      <c r="F1288" s="168">
        <f>IFERROR(_xll.qlIndexFixing(IndexON,D1288,TRUE,_xll.ohTrigger(RecalcTrigger,TriggerON)),NA())</f>
        <v>3.0760140249741497E-2</v>
      </c>
      <c r="H1288" s="42">
        <f>_xll.qlCalendarAdvance(Calendar,$H1287,B1288,"f",FALSE)</f>
        <v>48486</v>
      </c>
      <c r="I1288" s="153">
        <f>_xll.qlInterestRateIndexValueDate(Index1M,$H1288)</f>
        <v>48488</v>
      </c>
      <c r="J1288" s="158">
        <f>IFERROR(_xll.qlIndexFixing(Index1M,$H1288,TRUE,_xll.ohTrigger(RecalcTrigger,Trigger1M)),NA())</f>
        <v>3.017820189254088E-2</v>
      </c>
      <c r="K1288" s="44">
        <f>IFERROR(_xll.qlIndexFixing(Index3M,H1288,TRUE,_xll.ohTrigger(RecalcTrigger,Trigger3M)),NA())</f>
        <v>3.0977778682244616E-2</v>
      </c>
      <c r="L1288" s="44">
        <f>IFERROR(_xll.qlIndexFixing(Index6M,$H1288,TRUE,_xll.ohTrigger(RecalcTrigger,Trigger6M)),NA())</f>
        <v>3.1463879758836161E-2</v>
      </c>
      <c r="M1288" s="158">
        <f>IFERROR(_xll.qlIndexFixing(ONIndex1M,I1288,TRUE,_xll.ohTrigger(RecalcTrigger,Trigger1M)),NA())</f>
        <v>3.0138805038539829E-2</v>
      </c>
      <c r="N1288" s="44">
        <f>IFERROR(_xll.qlIndexFixing(ONIndex3M,I1288,TRUE,_xll.ohTrigger(RecalcTrigger,Trigger3M)),NA())</f>
        <v>3.0853877262613238E-2</v>
      </c>
      <c r="O1288" s="159">
        <f>IFERROR(_xll.qlIndexFixing(ONIndex6M,I1288,TRUE,_xll.ohTrigger(RecalcTrigger,Trigger6M)),NA())</f>
        <v>3.1227416243879702E-2</v>
      </c>
    </row>
    <row r="1289" spans="2:15" x14ac:dyDescent="0.2">
      <c r="B1289" s="39" t="s">
        <v>42</v>
      </c>
      <c r="D1289" s="42">
        <f>_xll.qlCalendarAdvance(Calendar,$D1288,B1289,"f",FALSE)</f>
        <v>48493</v>
      </c>
      <c r="E1289" s="153">
        <f>_xll.qlInterestRateIndexValueDate(IndexON,D1289)</f>
        <v>48494</v>
      </c>
      <c r="F1289" s="168">
        <f>IFERROR(_xll.qlIndexFixing(IndexON,D1289,TRUE,_xll.ohTrigger(RecalcTrigger,TriggerON)),NA())</f>
        <v>3.0762875621510588E-2</v>
      </c>
      <c r="H1289" s="42">
        <f>_xll.qlCalendarAdvance(Calendar,$H1288,B1289,"f",FALSE)</f>
        <v>48493</v>
      </c>
      <c r="I1289" s="153">
        <f>_xll.qlInterestRateIndexValueDate(Index1M,$H1289)</f>
        <v>48495</v>
      </c>
      <c r="J1289" s="158">
        <f>IFERROR(_xll.qlIndexFixing(Index1M,$H1289,TRUE,_xll.ohTrigger(RecalcTrigger,Trigger1M)),NA())</f>
        <v>3.0179082898892623E-2</v>
      </c>
      <c r="K1289" s="44">
        <f>IFERROR(_xll.qlIndexFixing(Index3M,H1289,TRUE,_xll.ohTrigger(RecalcTrigger,Trigger3M)),NA())</f>
        <v>3.0977628340855067E-2</v>
      </c>
      <c r="L1289" s="44">
        <f>IFERROR(_xll.qlIndexFixing(Index6M,$H1289,TRUE,_xll.ohTrigger(RecalcTrigger,Trigger6M)),NA())</f>
        <v>3.1462596089996367E-2</v>
      </c>
      <c r="M1289" s="158">
        <f>IFERROR(_xll.qlIndexFixing(ONIndex1M,I1289,TRUE,_xll.ohTrigger(RecalcTrigger,Trigger1M)),NA())</f>
        <v>3.0139858216005067E-2</v>
      </c>
      <c r="N1289" s="44">
        <f>IFERROR(_xll.qlIndexFixing(ONIndex3M,I1289,TRUE,_xll.ohTrigger(RecalcTrigger,Trigger3M)),NA())</f>
        <v>3.085438796009754E-2</v>
      </c>
      <c r="O1289" s="159">
        <f>IFERROR(_xll.qlIndexFixing(ONIndex6M,I1289,TRUE,_xll.ohTrigger(RecalcTrigger,Trigger6M)),NA())</f>
        <v>3.1227473472741352E-2</v>
      </c>
    </row>
    <row r="1290" spans="2:15" x14ac:dyDescent="0.2">
      <c r="B1290" s="39" t="s">
        <v>42</v>
      </c>
      <c r="D1290" s="42">
        <f>_xll.qlCalendarAdvance(Calendar,$D1289,B1290,"f",FALSE)</f>
        <v>48500</v>
      </c>
      <c r="E1290" s="153">
        <f>_xll.qlInterestRateIndexValueDate(IndexON,D1290)</f>
        <v>48501</v>
      </c>
      <c r="F1290" s="168">
        <f>IFERROR(_xll.qlIndexFixing(IndexON,D1290,TRUE,_xll.ohTrigger(RecalcTrigger,TriggerON)),NA())</f>
        <v>3.0765484326202852E-2</v>
      </c>
      <c r="H1290" s="42">
        <f>_xll.qlCalendarAdvance(Calendar,$H1289,B1290,"f",FALSE)</f>
        <v>48500</v>
      </c>
      <c r="I1290" s="153">
        <f>_xll.qlInterestRateIndexValueDate(Index1M,$H1290)</f>
        <v>48502</v>
      </c>
      <c r="J1290" s="158">
        <f>IFERROR(_xll.qlIndexFixing(Index1M,$H1290,TRUE,_xll.ohTrigger(RecalcTrigger,Trigger1M)),NA())</f>
        <v>3.0179852656394234E-2</v>
      </c>
      <c r="K1290" s="44">
        <f>IFERROR(_xll.qlIndexFixing(Index3M,H1290,TRUE,_xll.ohTrigger(RecalcTrigger,Trigger3M)),NA())</f>
        <v>3.0977368449374813E-2</v>
      </c>
      <c r="L1290" s="44">
        <f>IFERROR(_xll.qlIndexFixing(Index6M,$H1290,TRUE,_xll.ohTrigger(RecalcTrigger,Trigger6M)),NA())</f>
        <v>3.1466120636604929E-2</v>
      </c>
      <c r="M1290" s="158">
        <f>IFERROR(_xll.qlIndexFixing(ONIndex1M,I1290,TRUE,_xll.ohTrigger(RecalcTrigger,Trigger1M)),NA())</f>
        <v>3.014080042367695E-2</v>
      </c>
      <c r="N1290" s="44">
        <f>IFERROR(_xll.qlIndexFixing(ONIndex3M,I1290,TRUE,_xll.ohTrigger(RecalcTrigger,Trigger3M)),NA())</f>
        <v>3.0854789977237118E-2</v>
      </c>
      <c r="O1290" s="159">
        <f>IFERROR(_xll.qlIndexFixing(ONIndex6M,I1290,TRUE,_xll.ohTrigger(RecalcTrigger,Trigger6M)),NA())</f>
        <v>3.122742380718968E-2</v>
      </c>
    </row>
    <row r="1291" spans="2:15" x14ac:dyDescent="0.2">
      <c r="B1291" s="39" t="s">
        <v>42</v>
      </c>
      <c r="D1291" s="42">
        <f>_xll.qlCalendarAdvance(Calendar,$D1290,B1291,"f",FALSE)</f>
        <v>48507</v>
      </c>
      <c r="E1291" s="153">
        <f>_xll.qlInterestRateIndexValueDate(IndexON,D1291)</f>
        <v>48508</v>
      </c>
      <c r="F1291" s="168">
        <f>IFERROR(_xll.qlIndexFixing(IndexON,D1291,TRUE,_xll.ohTrigger(RecalcTrigger,TriggerON)),NA())</f>
        <v>3.0767966363738353E-2</v>
      </c>
      <c r="H1291" s="42">
        <f>_xll.qlCalendarAdvance(Calendar,$H1290,B1291,"f",FALSE)</f>
        <v>48507</v>
      </c>
      <c r="I1291" s="153">
        <f>_xll.qlInterestRateIndexValueDate(Index1M,$H1291)</f>
        <v>48509</v>
      </c>
      <c r="J1291" s="158">
        <f>IFERROR(_xll.qlIndexFixing(Index1M,$H1291,TRUE,_xll.ohTrigger(RecalcTrigger,Trigger1M)),NA())</f>
        <v>3.0180511165022506E-2</v>
      </c>
      <c r="K1291" s="44">
        <f>IFERROR(_xll.qlIndexFixing(Index3M,H1291,TRUE,_xll.ohTrigger(RecalcTrigger,Trigger3M)),NA())</f>
        <v>3.0976999007825971E-2</v>
      </c>
      <c r="L1291" s="44">
        <f>IFERROR(_xll.qlIndexFixing(Index6M,$H1291,TRUE,_xll.ohTrigger(RecalcTrigger,Trigger6M)),NA())</f>
        <v>3.1459702999688387E-2</v>
      </c>
      <c r="M1291" s="158">
        <f>IFERROR(_xll.qlIndexFixing(ONIndex1M,I1291,TRUE,_xll.ohTrigger(RecalcTrigger,Trigger1M)),NA())</f>
        <v>3.0141631661635415E-2</v>
      </c>
      <c r="N1291" s="44">
        <f>IFERROR(_xll.qlIndexFixing(ONIndex3M,I1291,TRUE,_xll.ohTrigger(RecalcTrigger,Trigger3M)),NA())</f>
        <v>3.08550833138721E-2</v>
      </c>
      <c r="O1291" s="159">
        <f>IFERROR(_xll.qlIndexFixing(ONIndex6M,I1291,TRUE,_xll.ohTrigger(RecalcTrigger,Trigger6M)),NA())</f>
        <v>3.1227267247464496E-2</v>
      </c>
    </row>
    <row r="1292" spans="2:15" x14ac:dyDescent="0.2">
      <c r="B1292" s="39" t="s">
        <v>42</v>
      </c>
      <c r="D1292" s="42">
        <f>_xll.qlCalendarAdvance(Calendar,$D1291,B1292,"f",FALSE)</f>
        <v>48514</v>
      </c>
      <c r="E1292" s="153">
        <f>_xll.qlInterestRateIndexValueDate(IndexON,D1292)</f>
        <v>48515</v>
      </c>
      <c r="F1292" s="168">
        <f>IFERROR(_xll.qlIndexFixing(IndexON,D1292,TRUE,_xll.ohTrigger(RecalcTrigger,TriggerON)),NA())</f>
        <v>3.0770321734197026E-2</v>
      </c>
      <c r="H1292" s="42">
        <f>_xll.qlCalendarAdvance(Calendar,$H1291,B1292,"f",FALSE)</f>
        <v>48514</v>
      </c>
      <c r="I1292" s="153">
        <f>_xll.qlInterestRateIndexValueDate(Index1M,$H1292)</f>
        <v>48516</v>
      </c>
      <c r="J1292" s="158">
        <f>IFERROR(_xll.qlIndexFixing(Index1M,$H1292,TRUE,_xll.ohTrigger(RecalcTrigger,Trigger1M)),NA())</f>
        <v>3.0182351374861693E-2</v>
      </c>
      <c r="K1292" s="44">
        <f>IFERROR(_xll.qlIndexFixing(Index3M,H1292,TRUE,_xll.ohTrigger(RecalcTrigger,Trigger3M)),NA())</f>
        <v>3.0976520016240853E-2</v>
      </c>
      <c r="L1292" s="44">
        <f>IFERROR(_xll.qlIndexFixing(Index6M,$H1292,TRUE,_xll.ohTrigger(RecalcTrigger,Trigger6M)),NA())</f>
        <v>3.1458093578688839E-2</v>
      </c>
      <c r="M1292" s="158">
        <f>IFERROR(_xll.qlIndexFixing(ONIndex1M,I1292,TRUE,_xll.ohTrigger(RecalcTrigger,Trigger1M)),NA())</f>
        <v>3.0142351929640654E-2</v>
      </c>
      <c r="N1292" s="44">
        <f>IFERROR(_xll.qlIndexFixing(ONIndex3M,I1292,TRUE,_xll.ohTrigger(RecalcTrigger,Trigger3M)),NA())</f>
        <v>3.0855267970162359E-2</v>
      </c>
      <c r="O1292" s="159">
        <f>IFERROR(_xll.qlIndexFixing(ONIndex6M,I1292,TRUE,_xll.ohTrigger(RecalcTrigger,Trigger6M)),NA())</f>
        <v>3.1227003793405927E-2</v>
      </c>
    </row>
    <row r="1293" spans="2:15" x14ac:dyDescent="0.2">
      <c r="B1293" s="39" t="s">
        <v>42</v>
      </c>
      <c r="D1293" s="42">
        <f>_xll.qlCalendarAdvance(Calendar,$D1292,B1293,"f",FALSE)</f>
        <v>48521</v>
      </c>
      <c r="E1293" s="153">
        <f>_xll.qlInterestRateIndexValueDate(IndexON,D1293)</f>
        <v>48522</v>
      </c>
      <c r="F1293" s="168">
        <f>IFERROR(_xll.qlIndexFixing(IndexON,D1293,TRUE,_xll.ohTrigger(RecalcTrigger,TriggerON)),NA())</f>
        <v>3.0772550437498936E-2</v>
      </c>
      <c r="H1293" s="42">
        <f>_xll.qlCalendarAdvance(Calendar,$H1292,B1293,"f",FALSE)</f>
        <v>48521</v>
      </c>
      <c r="I1293" s="153">
        <f>_xll.qlInterestRateIndexValueDate(Index1M,$H1293)</f>
        <v>48523</v>
      </c>
      <c r="J1293" s="158">
        <f>IFERROR(_xll.qlIndexFixing(Index1M,$H1293,TRUE,_xll.ohTrigger(RecalcTrigger,Trigger1M)),NA())</f>
        <v>3.0181494435579093E-2</v>
      </c>
      <c r="K1293" s="44">
        <f>IFERROR(_xll.qlIndexFixing(Index3M,H1293,TRUE,_xll.ohTrigger(RecalcTrigger,Trigger3M)),NA())</f>
        <v>3.0975931474659425E-2</v>
      </c>
      <c r="L1293" s="44">
        <f>IFERROR(_xll.qlIndexFixing(Index6M,$H1293,TRUE,_xll.ohTrigger(RecalcTrigger,Trigger6M)),NA())</f>
        <v>3.145516834999517E-2</v>
      </c>
      <c r="M1293" s="158">
        <f>IFERROR(_xll.qlIndexFixing(ONIndex1M,I1293,TRUE,_xll.ohTrigger(RecalcTrigger,Trigger1M)),NA())</f>
        <v>3.0142961227772602E-2</v>
      </c>
      <c r="N1293" s="44">
        <f>IFERROR(_xll.qlIndexFixing(ONIndex3M,I1293,TRUE,_xll.ohTrigger(RecalcTrigger,Trigger3M)),NA())</f>
        <v>3.0855343946027958E-2</v>
      </c>
      <c r="O1293" s="159">
        <f>IFERROR(_xll.qlIndexFixing(ONIndex6M,I1293,TRUE,_xll.ohTrigger(RecalcTrigger,Trigger6M)),NA())</f>
        <v>3.1226633444934038E-2</v>
      </c>
    </row>
    <row r="1294" spans="2:15" x14ac:dyDescent="0.2">
      <c r="B1294" s="39" t="s">
        <v>42</v>
      </c>
      <c r="D1294" s="42">
        <f>_xll.qlCalendarAdvance(Calendar,$D1293,B1294,"f",FALSE)</f>
        <v>48528</v>
      </c>
      <c r="E1294" s="153">
        <f>_xll.qlInterestRateIndexValueDate(IndexON,D1294)</f>
        <v>48529</v>
      </c>
      <c r="F1294" s="168">
        <f>IFERROR(_xll.qlIndexFixing(IndexON,D1294,TRUE,_xll.ohTrigger(RecalcTrigger,TriggerON)),NA())</f>
        <v>3.0774652473803954E-2</v>
      </c>
      <c r="H1294" s="42">
        <f>_xll.qlCalendarAdvance(Calendar,$H1293,B1294,"f",FALSE)</f>
        <v>48528</v>
      </c>
      <c r="I1294" s="153">
        <f>_xll.qlInterestRateIndexValueDate(Index1M,$H1294)</f>
        <v>48530</v>
      </c>
      <c r="J1294" s="158">
        <f>IFERROR(_xll.qlIndexFixing(Index1M,$H1294,TRUE,_xll.ohTrigger(RecalcTrigger,Trigger1M)),NA())</f>
        <v>3.0181819197484205E-2</v>
      </c>
      <c r="K1294" s="44">
        <f>IFERROR(_xll.qlIndexFixing(Index3M,H1294,TRUE,_xll.ohTrigger(RecalcTrigger,Trigger3M)),NA())</f>
        <v>3.0975233383133561E-2</v>
      </c>
      <c r="L1294" s="44">
        <f>IFERROR(_xll.qlIndexFixing(Index6M,$H1294,TRUE,_xll.ohTrigger(RecalcTrigger,Trigger6M)),NA())</f>
        <v>3.1453349675739116E-2</v>
      </c>
      <c r="M1294" s="158">
        <f>IFERROR(_xll.qlIndexFixing(ONIndex1M,I1294,TRUE,_xll.ohTrigger(RecalcTrigger,Trigger1M)),NA())</f>
        <v>3.0143459556111196E-2</v>
      </c>
      <c r="N1294" s="44">
        <f>IFERROR(_xll.qlIndexFixing(ONIndex3M,I1294,TRUE,_xll.ohTrigger(RecalcTrigger,Trigger3M)),NA())</f>
        <v>3.0855311241468897E-2</v>
      </c>
      <c r="O1294" s="159">
        <f>IFERROR(_xll.qlIndexFixing(ONIndex6M,I1294,TRUE,_xll.ohTrigger(RecalcTrigger,Trigger6M)),NA())</f>
        <v>3.1226156202208699E-2</v>
      </c>
    </row>
    <row r="1295" spans="2:15" x14ac:dyDescent="0.2">
      <c r="B1295" s="39" t="s">
        <v>42</v>
      </c>
      <c r="D1295" s="42">
        <f>_xll.qlCalendarAdvance(Calendar,$D1294,B1295,"f",FALSE)</f>
        <v>48535</v>
      </c>
      <c r="E1295" s="153">
        <f>_xll.qlInterestRateIndexValueDate(IndexON,D1295)</f>
        <v>48536</v>
      </c>
      <c r="F1295" s="168">
        <f>IFERROR(_xll.qlIndexFixing(IndexON,D1295,TRUE,_xll.ohTrigger(RecalcTrigger,TriggerON)),NA())</f>
        <v>3.0776627842872273E-2</v>
      </c>
      <c r="H1295" s="42">
        <f>_xll.qlCalendarAdvance(Calendar,$H1294,B1295,"f",FALSE)</f>
        <v>48535</v>
      </c>
      <c r="I1295" s="153">
        <f>_xll.qlInterestRateIndexValueDate(Index1M,$H1295)</f>
        <v>48537</v>
      </c>
      <c r="J1295" s="158">
        <f>IFERROR(_xll.qlIndexFixing(Index1M,$H1295,TRUE,_xll.ohTrigger(RecalcTrigger,Trigger1M)),NA())</f>
        <v>3.018203271045667E-2</v>
      </c>
      <c r="K1295" s="44">
        <f>IFERROR(_xll.qlIndexFixing(Index3M,H1295,TRUE,_xll.ohTrigger(RecalcTrigger,Trigger3M)),NA())</f>
        <v>3.0974425741720241E-2</v>
      </c>
      <c r="L1295" s="44">
        <f>IFERROR(_xll.qlIndexFixing(Index6M,$H1295,TRUE,_xll.ohTrigger(RecalcTrigger,Trigger6M)),NA())</f>
        <v>3.1451422427882562E-2</v>
      </c>
      <c r="M1295" s="158">
        <f>IFERROR(_xll.qlIndexFixing(ONIndex1M,I1295,TRUE,_xll.ohTrigger(RecalcTrigger,Trigger1M)),NA())</f>
        <v>3.0143846914736372E-2</v>
      </c>
      <c r="N1295" s="44">
        <f>IFERROR(_xll.qlIndexFixing(ONIndex3M,I1295,TRUE,_xll.ohTrigger(RecalcTrigger,Trigger3M)),NA())</f>
        <v>3.0855169856485176E-2</v>
      </c>
      <c r="O1295" s="159">
        <f>IFERROR(_xll.qlIndexFixing(ONIndex6M,I1295,TRUE,_xll.ohTrigger(RecalcTrigger,Trigger6M)),NA())</f>
        <v>3.1225572065149976E-2</v>
      </c>
    </row>
    <row r="1296" spans="2:15" x14ac:dyDescent="0.2">
      <c r="B1296" s="39" t="s">
        <v>42</v>
      </c>
      <c r="D1296" s="42">
        <f>_xll.qlCalendarAdvance(Calendar,$D1295,B1296,"f",FALSE)</f>
        <v>48542</v>
      </c>
      <c r="E1296" s="153">
        <f>_xll.qlInterestRateIndexValueDate(IndexON,D1296)</f>
        <v>48543</v>
      </c>
      <c r="F1296" s="168">
        <f>IFERROR(_xll.qlIndexFixing(IndexON,D1296,TRUE,_xll.ohTrigger(RecalcTrigger,TriggerON)),NA())</f>
        <v>3.07784765449437E-2</v>
      </c>
      <c r="H1296" s="42">
        <f>_xll.qlCalendarAdvance(Calendar,$H1295,B1296,"f",FALSE)</f>
        <v>48542</v>
      </c>
      <c r="I1296" s="153">
        <f>_xll.qlInterestRateIndexValueDate(Index1M,$H1296)</f>
        <v>48544</v>
      </c>
      <c r="J1296" s="158">
        <f>IFERROR(_xll.qlIndexFixing(Index1M,$H1296,TRUE,_xll.ohTrigger(RecalcTrigger,Trigger1M)),NA())</f>
        <v>3.0182134974493909E-2</v>
      </c>
      <c r="K1296" s="44">
        <f>IFERROR(_xll.qlIndexFixing(Index3M,H1296,TRUE,_xll.ohTrigger(RecalcTrigger,Trigger3M)),NA())</f>
        <v>3.0973508550489189E-2</v>
      </c>
      <c r="L1296" s="44">
        <f>IFERROR(_xll.qlIndexFixing(Index6M,$H1296,TRUE,_xll.ohTrigger(RecalcTrigger,Trigger6M)),NA())</f>
        <v>3.1450570062015445E-2</v>
      </c>
      <c r="M1296" s="158">
        <f>IFERROR(_xll.qlIndexFixing(ONIndex1M,I1296,TRUE,_xll.ohTrigger(RecalcTrigger,Trigger1M)),NA())</f>
        <v>3.0144123303328385E-2</v>
      </c>
      <c r="N1296" s="44">
        <f>IFERROR(_xll.qlIndexFixing(ONIndex3M,I1296,TRUE,_xll.ohTrigger(RecalcTrigger,Trigger3M)),NA())</f>
        <v>3.085491979099686E-2</v>
      </c>
      <c r="O1296" s="159">
        <f>IFERROR(_xll.qlIndexFixing(ONIndex6M,I1296,TRUE,_xll.ohTrigger(RecalcTrigger,Trigger6M)),NA())</f>
        <v>3.1224881033757867E-2</v>
      </c>
    </row>
    <row r="1297" spans="2:15" x14ac:dyDescent="0.2">
      <c r="B1297" s="39" t="s">
        <v>42</v>
      </c>
      <c r="D1297" s="42">
        <f>_xll.qlCalendarAdvance(Calendar,$D1296,B1297,"f",FALSE)</f>
        <v>48549</v>
      </c>
      <c r="E1297" s="153">
        <f>_xll.qlInterestRateIndexValueDate(IndexON,D1297)</f>
        <v>48550</v>
      </c>
      <c r="F1297" s="168">
        <f>IFERROR(_xll.qlIndexFixing(IndexON,D1297,TRUE,_xll.ohTrigger(RecalcTrigger,TriggerON)),NA())</f>
        <v>3.0780198579858364E-2</v>
      </c>
      <c r="H1297" s="42">
        <f>_xll.qlCalendarAdvance(Calendar,$H1296,B1297,"f",FALSE)</f>
        <v>48549</v>
      </c>
      <c r="I1297" s="153">
        <f>_xll.qlInterestRateIndexValueDate(Index1M,$H1297)</f>
        <v>48551</v>
      </c>
      <c r="J1297" s="158">
        <f>IFERROR(_xll.qlIndexFixing(Index1M,$H1297,TRUE,_xll.ohTrigger(RecalcTrigger,Trigger1M)),NA())</f>
        <v>3.0182125989588183E-2</v>
      </c>
      <c r="K1297" s="44">
        <f>IFERROR(_xll.qlIndexFixing(Index3M,H1297,TRUE,_xll.ohTrigger(RecalcTrigger,Trigger3M)),NA())</f>
        <v>3.0967540278624028E-2</v>
      </c>
      <c r="L1297" s="44">
        <f>IFERROR(_xll.qlIndexFixing(Index6M,$H1297,TRUE,_xll.ohTrigger(RecalcTrigger,Trigger6M)),NA())</f>
        <v>3.144841772620257E-2</v>
      </c>
      <c r="M1297" s="158">
        <f>IFERROR(_xll.qlIndexFixing(ONIndex1M,I1297,TRUE,_xll.ohTrigger(RecalcTrigger,Trigger1M)),NA())</f>
        <v>3.0144288722127044E-2</v>
      </c>
      <c r="N1297" s="44">
        <f>IFERROR(_xll.qlIndexFixing(ONIndex3M,I1297,TRUE,_xll.ohTrigger(RecalcTrigger,Trigger3M)),NA())</f>
        <v>3.0854561045323692E-2</v>
      </c>
      <c r="O1297" s="159">
        <f>IFERROR(_xll.qlIndexFixing(ONIndex6M,I1297,TRUE,_xll.ohTrigger(RecalcTrigger,Trigger6M)),NA())</f>
        <v>3.1224083107952438E-2</v>
      </c>
    </row>
    <row r="1298" spans="2:15" x14ac:dyDescent="0.2">
      <c r="B1298" s="39" t="s">
        <v>42</v>
      </c>
      <c r="D1298" s="42">
        <f>_xll.qlCalendarAdvance(Calendar,$D1297,B1298,"f",FALSE)</f>
        <v>48556</v>
      </c>
      <c r="E1298" s="153">
        <f>_xll.qlInterestRateIndexValueDate(IndexON,D1298)</f>
        <v>48557</v>
      </c>
      <c r="F1298" s="168">
        <f>IFERROR(_xll.qlIndexFixing(IndexON,D1298,TRUE,_xll.ohTrigger(RecalcTrigger,TriggerON)),NA())</f>
        <v>3.0781793947616265E-2</v>
      </c>
      <c r="H1298" s="42">
        <f>_xll.qlCalendarAdvance(Calendar,$H1297,B1298,"f",FALSE)</f>
        <v>48556</v>
      </c>
      <c r="I1298" s="153">
        <f>_xll.qlInterestRateIndexValueDate(Index1M,$H1298)</f>
        <v>48558</v>
      </c>
      <c r="J1298" s="158">
        <f>IFERROR(_xll.qlIndexFixing(Index1M,$H1298,TRUE,_xll.ohTrigger(RecalcTrigger,Trigger1M)),NA())</f>
        <v>3.0182005755747237E-2</v>
      </c>
      <c r="K1298" s="44">
        <f>IFERROR(_xll.qlIndexFixing(Index3M,H1298,TRUE,_xll.ohTrigger(RecalcTrigger,Trigger3M)),NA())</f>
        <v>3.0966435666546666E-2</v>
      </c>
      <c r="L1298" s="44">
        <f>IFERROR(_xll.qlIndexFixing(Index6M,$H1298,TRUE,_xll.ohTrigger(RecalcTrigger,Trigger6M)),NA())</f>
        <v>3.1446156808403652E-2</v>
      </c>
      <c r="M1298" s="158">
        <f>IFERROR(_xll.qlIndexFixing(ONIndex1M,I1298,TRUE,_xll.ohTrigger(RecalcTrigger,Trigger1M)),NA())</f>
        <v>3.0144343171132348E-2</v>
      </c>
      <c r="N1298" s="44">
        <f>IFERROR(_xll.qlIndexFixing(ONIndex3M,I1298,TRUE,_xll.ohTrigger(RecalcTrigger,Trigger3M)),NA())</f>
        <v>3.0854093618986056E-2</v>
      </c>
      <c r="O1298" s="159">
        <f>IFERROR(_xll.qlIndexFixing(ONIndex6M,I1298,TRUE,_xll.ohTrigger(RecalcTrigger,Trigger6M)),NA())</f>
        <v>3.1223178287973496E-2</v>
      </c>
    </row>
    <row r="1299" spans="2:15" x14ac:dyDescent="0.2">
      <c r="B1299" s="39" t="s">
        <v>42</v>
      </c>
      <c r="D1299" s="42">
        <f>_xll.qlCalendarAdvance(Calendar,$D1298,B1299,"f",FALSE)</f>
        <v>48563</v>
      </c>
      <c r="E1299" s="153">
        <f>_xll.qlInterestRateIndexValueDate(IndexON,D1299)</f>
        <v>48564</v>
      </c>
      <c r="F1299" s="168">
        <f>IFERROR(_xll.qlIndexFixing(IndexON,D1299,TRUE,_xll.ohTrigger(RecalcTrigger,TriggerON)),NA())</f>
        <v>3.0783262648297338E-2</v>
      </c>
      <c r="H1299" s="42">
        <f>_xll.qlCalendarAdvance(Calendar,$H1298,B1299,"f",FALSE)</f>
        <v>48563</v>
      </c>
      <c r="I1299" s="153">
        <f>_xll.qlInterestRateIndexValueDate(Index1M,$H1299)</f>
        <v>48565</v>
      </c>
      <c r="J1299" s="158">
        <f>IFERROR(_xll.qlIndexFixing(Index1M,$H1299,TRUE,_xll.ohTrigger(RecalcTrigger,Trigger1M)),NA())</f>
        <v>3.0181774272968486E-2</v>
      </c>
      <c r="K1299" s="44">
        <f>IFERROR(_xll.qlIndexFixing(Index3M,H1299,TRUE,_xll.ohTrigger(RecalcTrigger,Trigger3M)),NA())</f>
        <v>3.0965221542409438E-2</v>
      </c>
      <c r="L1299" s="44">
        <f>IFERROR(_xll.qlIndexFixing(Index6M,$H1299,TRUE,_xll.ohTrigger(RecalcTrigger,Trigger6M)),NA())</f>
        <v>3.1443787308984124E-2</v>
      </c>
      <c r="M1299" s="158">
        <f>IFERROR(_xll.qlIndexFixing(ONIndex1M,I1299,TRUE,_xll.ohTrigger(RecalcTrigger,Trigger1M)),NA())</f>
        <v>3.0144286650264362E-2</v>
      </c>
      <c r="N1299" s="44">
        <f>IFERROR(_xll.qlIndexFixing(ONIndex3M,I1299,TRUE,_xll.ohTrigger(RecalcTrigger,Trigger3M)),NA())</f>
        <v>3.0853517512303696E-2</v>
      </c>
      <c r="O1299" s="159">
        <f>IFERROR(_xll.qlIndexFixing(ONIndex6M,I1299,TRUE,_xll.ohTrigger(RecalcTrigger,Trigger6M)),NA())</f>
        <v>3.1222166573501298E-2</v>
      </c>
    </row>
    <row r="1300" spans="2:15" x14ac:dyDescent="0.2">
      <c r="B1300" s="39" t="s">
        <v>42</v>
      </c>
      <c r="D1300" s="42">
        <f>_xll.qlCalendarAdvance(Calendar,$D1299,B1300,"f",FALSE)</f>
        <v>48570</v>
      </c>
      <c r="E1300" s="153">
        <f>_xll.qlInterestRateIndexValueDate(IndexON,D1300)</f>
        <v>48571</v>
      </c>
      <c r="F1300" s="168">
        <f>IFERROR(_xll.qlIndexFixing(IndexON,D1300,TRUE,_xll.ohTrigger(RecalcTrigger,TriggerON)),NA())</f>
        <v>3.0788823175575963E-2</v>
      </c>
      <c r="H1300" s="42">
        <f>_xll.qlCalendarAdvance(Calendar,$H1299,B1300,"f",FALSE)</f>
        <v>48570</v>
      </c>
      <c r="I1300" s="153">
        <f>_xll.qlInterestRateIndexValueDate(Index1M,$H1300)</f>
        <v>48575</v>
      </c>
      <c r="J1300" s="158">
        <f>IFERROR(_xll.qlIndexFixing(Index1M,$H1300,TRUE,_xll.ohTrigger(RecalcTrigger,Trigger1M)),NA())</f>
        <v>3.0181250600451522E-2</v>
      </c>
      <c r="K1300" s="44">
        <f>IFERROR(_xll.qlIndexFixing(Index3M,H1300,TRUE,_xll.ohTrigger(RecalcTrigger,Trigger3M)),NA())</f>
        <v>3.0964506334869652E-2</v>
      </c>
      <c r="L1300" s="44">
        <f>IFERROR(_xll.qlIndexFixing(Index6M,$H1300,TRUE,_xll.ohTrigger(RecalcTrigger,Trigger6M)),NA())</f>
        <v>3.1440213954708349E-2</v>
      </c>
      <c r="M1300" s="158">
        <f>IFERROR(_xll.qlIndexFixing(ONIndex1M,I1300,TRUE,_xll.ohTrigger(RecalcTrigger,Trigger1M)),NA())</f>
        <v>3.0144086173589102E-2</v>
      </c>
      <c r="N1300" s="44">
        <f>IFERROR(_xll.qlIndexFixing(ONIndex3M,I1300,TRUE,_xll.ohTrigger(RecalcTrigger,Trigger3M)),NA())</f>
        <v>3.0852726026706634E-2</v>
      </c>
      <c r="O1300" s="159">
        <f>IFERROR(_xll.qlIndexFixing(ONIndex6M,I1300,TRUE,_xll.ohTrigger(RecalcTrigger,Trigger6M)),NA())</f>
        <v>3.1220879437583449E-2</v>
      </c>
    </row>
    <row r="1301" spans="2:15" x14ac:dyDescent="0.2">
      <c r="B1301" s="39" t="s">
        <v>42</v>
      </c>
      <c r="D1301" s="42">
        <f>_xll.qlCalendarAdvance(Calendar,$D1300,B1301,"f",FALSE)</f>
        <v>48577</v>
      </c>
      <c r="E1301" s="153">
        <f>_xll.qlInterestRateIndexValueDate(IndexON,D1301)</f>
        <v>48578</v>
      </c>
      <c r="F1301" s="168">
        <f>IFERROR(_xll.qlIndexFixing(IndexON,D1301,TRUE,_xll.ohTrigger(RecalcTrigger,TriggerON)),NA())</f>
        <v>3.0790011703891729E-2</v>
      </c>
      <c r="H1301" s="42">
        <f>_xll.qlCalendarAdvance(Calendar,$H1300,B1301,"f",FALSE)</f>
        <v>48577</v>
      </c>
      <c r="I1301" s="153">
        <f>_xll.qlInterestRateIndexValueDate(Index1M,$H1301)</f>
        <v>48582</v>
      </c>
      <c r="J1301" s="158">
        <f>IFERROR(_xll.qlIndexFixing(Index1M,$H1301,TRUE,_xll.ohTrigger(RecalcTrigger,Trigger1M)),NA())</f>
        <v>3.0180748941718905E-2</v>
      </c>
      <c r="K1301" s="44">
        <f>IFERROR(_xll.qlIndexFixing(Index3M,H1301,TRUE,_xll.ohTrigger(RecalcTrigger,Trigger3M)),NA())</f>
        <v>3.0963018303560932E-2</v>
      </c>
      <c r="L1301" s="44">
        <f>IFERROR(_xll.qlIndexFixing(Index6M,$H1301,TRUE,_xll.ohTrigger(RecalcTrigger,Trigger6M)),NA())</f>
        <v>3.1437580758703808E-2</v>
      </c>
      <c r="M1301" s="158">
        <f>IFERROR(_xll.qlIndexFixing(ONIndex1M,I1301,TRUE,_xll.ohTrigger(RecalcTrigger,Trigger1M)),NA())</f>
        <v>3.0145028317591915E-2</v>
      </c>
      <c r="N1301" s="44">
        <f>IFERROR(_xll.qlIndexFixing(ONIndex3M,I1301,TRUE,_xll.ohTrigger(RecalcTrigger,Trigger3M)),NA())</f>
        <v>3.085317680795896E-2</v>
      </c>
      <c r="O1301" s="159">
        <f>IFERROR(_xll.qlIndexFixing(ONIndex6M,I1301,TRUE,_xll.ohTrigger(RecalcTrigger,Trigger6M)),NA())</f>
        <v>3.1220899368680222E-2</v>
      </c>
    </row>
    <row r="1302" spans="2:15" x14ac:dyDescent="0.2">
      <c r="B1302" s="39" t="s">
        <v>42</v>
      </c>
      <c r="D1302" s="42">
        <f>_xll.qlCalendarAdvance(Calendar,$D1301,B1302,"f",FALSE)</f>
        <v>48584</v>
      </c>
      <c r="E1302" s="153">
        <f>_xll.qlInterestRateIndexValueDate(IndexON,D1302)</f>
        <v>48586</v>
      </c>
      <c r="F1302" s="168">
        <f>IFERROR(_xll.qlIndexFixing(IndexON,D1302,TRUE,_xll.ohTrigger(RecalcTrigger,TriggerON)),NA())</f>
        <v>3.0789828673061237E-2</v>
      </c>
      <c r="H1302" s="42">
        <f>_xll.qlCalendarAdvance(Calendar,$H1301,B1302,"f",FALSE)</f>
        <v>48584</v>
      </c>
      <c r="I1302" s="153">
        <f>_xll.qlInterestRateIndexValueDate(Index1M,$H1302)</f>
        <v>48589</v>
      </c>
      <c r="J1302" s="158">
        <f>IFERROR(_xll.qlIndexFixing(Index1M,$H1302,TRUE,_xll.ohTrigger(RecalcTrigger,Trigger1M)),NA())</f>
        <v>3.0180136034084579E-2</v>
      </c>
      <c r="K1302" s="44">
        <f>IFERROR(_xll.qlIndexFixing(Index3M,H1302,TRUE,_xll.ohTrigger(RecalcTrigger,Trigger3M)),NA())</f>
        <v>3.0961420751202399E-2</v>
      </c>
      <c r="L1302" s="44">
        <f>IFERROR(_xll.qlIndexFixing(Index6M,$H1302,TRUE,_xll.ohTrigger(RecalcTrigger,Trigger6M)),NA())</f>
        <v>3.1434838982469626E-2</v>
      </c>
      <c r="M1302" s="158">
        <f>IFERROR(_xll.qlIndexFixing(ONIndex1M,I1302,TRUE,_xll.ohTrigger(RecalcTrigger,Trigger1M)),NA())</f>
        <v>3.0143386576968467E-2</v>
      </c>
      <c r="N1302" s="44">
        <f>IFERROR(_xll.qlIndexFixing(ONIndex3M,I1302,TRUE,_xll.ohTrigger(RecalcTrigger,Trigger3M)),NA())</f>
        <v>3.0850999359657294E-2</v>
      </c>
      <c r="O1302" s="159">
        <f>IFERROR(_xll.qlIndexFixing(ONIndex6M,I1302,TRUE,_xll.ohTrigger(RecalcTrigger,Trigger6M)),NA())</f>
        <v>3.1218290996042342E-2</v>
      </c>
    </row>
    <row r="1303" spans="2:15" x14ac:dyDescent="0.2">
      <c r="B1303" s="39" t="s">
        <v>42</v>
      </c>
      <c r="D1303" s="42">
        <f>_xll.qlCalendarAdvance(Calendar,$D1302,B1303,"f",FALSE)</f>
        <v>48591</v>
      </c>
      <c r="E1303" s="153">
        <f>_xll.qlInterestRateIndexValueDate(IndexON,D1303)</f>
        <v>48592</v>
      </c>
      <c r="F1303" s="168">
        <f>IFERROR(_xll.qlIndexFixing(IndexON,D1303,TRUE,_xll.ohTrigger(RecalcTrigger,TriggerON)),NA())</f>
        <v>3.0787870779693804E-2</v>
      </c>
      <c r="H1303" s="42">
        <f>_xll.qlCalendarAdvance(Calendar,$H1302,B1303,"f",FALSE)</f>
        <v>48591</v>
      </c>
      <c r="I1303" s="153">
        <f>_xll.qlInterestRateIndexValueDate(Index1M,$H1303)</f>
        <v>48593</v>
      </c>
      <c r="J1303" s="158">
        <f>IFERROR(_xll.qlIndexFixing(Index1M,$H1303,TRUE,_xll.ohTrigger(RecalcTrigger,Trigger1M)),NA())</f>
        <v>3.0179735852676567E-2</v>
      </c>
      <c r="K1303" s="44">
        <f>IFERROR(_xll.qlIndexFixing(Index3M,H1303,TRUE,_xll.ohTrigger(RecalcTrigger,Trigger3M)),NA())</f>
        <v>3.0959269927381072E-2</v>
      </c>
      <c r="L1303" s="44">
        <f>IFERROR(_xll.qlIndexFixing(Index6M,$H1303,TRUE,_xll.ohTrigger(RecalcTrigger,Trigger6M)),NA())</f>
        <v>3.1432095836345264E-2</v>
      </c>
      <c r="M1303" s="158">
        <f>IFERROR(_xll.qlIndexFixing(ONIndex1M,I1303,TRUE,_xll.ohTrigger(RecalcTrigger,Trigger1M)),NA())</f>
        <v>3.0142950868299323E-2</v>
      </c>
      <c r="N1303" s="44">
        <f>IFERROR(_xll.qlIndexFixing(ONIndex3M,I1303,TRUE,_xll.ohTrigger(RecalcTrigger,Trigger3M)),NA())</f>
        <v>3.0850126281567469E-2</v>
      </c>
      <c r="O1303" s="159">
        <f>IFERROR(_xll.qlIndexFixing(ONIndex6M,I1303,TRUE,_xll.ohTrigger(RecalcTrigger,Trigger6M)),NA())</f>
        <v>3.1217050772838206E-2</v>
      </c>
    </row>
    <row r="1304" spans="2:15" x14ac:dyDescent="0.2">
      <c r="B1304" s="39" t="s">
        <v>42</v>
      </c>
      <c r="D1304" s="42">
        <f>_xll.qlCalendarAdvance(Calendar,$D1303,B1304,"f",FALSE)</f>
        <v>48598</v>
      </c>
      <c r="E1304" s="153">
        <f>_xll.qlInterestRateIndexValueDate(IndexON,D1304)</f>
        <v>48599</v>
      </c>
      <c r="F1304" s="168">
        <f>IFERROR(_xll.qlIndexFixing(IndexON,D1304,TRUE,_xll.ohTrigger(RecalcTrigger,TriggerON)),NA())</f>
        <v>3.0788706144750932E-2</v>
      </c>
      <c r="H1304" s="42">
        <f>_xll.qlCalendarAdvance(Calendar,$H1303,B1304,"f",FALSE)</f>
        <v>48598</v>
      </c>
      <c r="I1304" s="153">
        <f>_xll.qlInterestRateIndexValueDate(Index1M,$H1304)</f>
        <v>48600</v>
      </c>
      <c r="J1304" s="158">
        <f>IFERROR(_xll.qlIndexFixing(Index1M,$H1304,TRUE,_xll.ohTrigger(RecalcTrigger,Trigger1M)),NA())</f>
        <v>3.0178948125378986E-2</v>
      </c>
      <c r="K1304" s="44">
        <f>IFERROR(_xll.qlIndexFixing(Index3M,H1304,TRUE,_xll.ohTrigger(RecalcTrigger,Trigger3M)),NA())</f>
        <v>3.0957508244610743E-2</v>
      </c>
      <c r="L1304" s="44">
        <f>IFERROR(_xll.qlIndexFixing(Index6M,$H1304,TRUE,_xll.ohTrigger(RecalcTrigger,Trigger6M)),NA())</f>
        <v>3.1429191442160213E-2</v>
      </c>
      <c r="M1304" s="158">
        <f>IFERROR(_xll.qlIndexFixing(ONIndex1M,I1304,TRUE,_xll.ohTrigger(RecalcTrigger,Trigger1M)),NA())</f>
        <v>3.0142339498304693E-2</v>
      </c>
      <c r="N1304" s="44">
        <f>IFERROR(_xll.qlIndexFixing(ONIndex3M,I1304,TRUE,_xll.ohTrigger(RecalcTrigger,Trigger3M)),NA())</f>
        <v>3.0849006772841747E-2</v>
      </c>
      <c r="O1304" s="159">
        <f>IFERROR(_xll.qlIndexFixing(ONIndex6M,I1304,TRUE,_xll.ohTrigger(RecalcTrigger,Trigger6M)),NA())</f>
        <v>3.1215504587018827E-2</v>
      </c>
    </row>
    <row r="1305" spans="2:15" x14ac:dyDescent="0.2">
      <c r="B1305" s="39" t="s">
        <v>42</v>
      </c>
      <c r="D1305" s="42">
        <f>_xll.qlCalendarAdvance(Calendar,$D1304,B1305,"f",FALSE)</f>
        <v>48605</v>
      </c>
      <c r="E1305" s="153">
        <f>_xll.qlInterestRateIndexValueDate(IndexON,D1305)</f>
        <v>48606</v>
      </c>
      <c r="F1305" s="168">
        <f>IFERROR(_xll.qlIndexFixing(IndexON,D1305,TRUE,_xll.ohTrigger(RecalcTrigger,TriggerON)),NA())</f>
        <v>3.0789414842651297E-2</v>
      </c>
      <c r="H1305" s="42">
        <f>_xll.qlCalendarAdvance(Calendar,$H1304,B1305,"f",FALSE)</f>
        <v>48605</v>
      </c>
      <c r="I1305" s="153">
        <f>_xll.qlInterestRateIndexValueDate(Index1M,$H1305)</f>
        <v>48607</v>
      </c>
      <c r="J1305" s="158">
        <f>IFERROR(_xll.qlIndexFixing(Index1M,$H1305,TRUE,_xll.ohTrigger(RecalcTrigger,Trigger1M)),NA())</f>
        <v>3.0178049149239005E-2</v>
      </c>
      <c r="K1305" s="44">
        <f>IFERROR(_xll.qlIndexFixing(Index3M,H1305,TRUE,_xll.ohTrigger(RecalcTrigger,Trigger3M)),NA())</f>
        <v>3.0955637050507967E-2</v>
      </c>
      <c r="L1305" s="44">
        <f>IFERROR(_xll.qlIndexFixing(Index6M,$H1305,TRUE,_xll.ohTrigger(RecalcTrigger,Trigger6M)),NA())</f>
        <v>3.1426178478268577E-2</v>
      </c>
      <c r="M1305" s="158">
        <f>IFERROR(_xll.qlIndexFixing(ONIndex1M,I1305,TRUE,_xll.ohTrigger(RecalcTrigger,Trigger1M)),NA())</f>
        <v>3.0141617158356837E-2</v>
      </c>
      <c r="N1305" s="44">
        <f>IFERROR(_xll.qlIndexFixing(ONIndex3M,I1305,TRUE,_xll.ohTrigger(RecalcTrigger,Trigger3M)),NA())</f>
        <v>3.0847778583611429E-2</v>
      </c>
      <c r="O1305" s="159">
        <f>IFERROR(_xll.qlIndexFixing(ONIndex6M,I1305,TRUE,_xll.ohTrigger(RecalcTrigger,Trigger6M)),NA())</f>
        <v>3.1213851506626256E-2</v>
      </c>
    </row>
    <row r="1306" spans="2:15" x14ac:dyDescent="0.2">
      <c r="B1306" s="39" t="s">
        <v>42</v>
      </c>
      <c r="D1306" s="42">
        <f>_xll.qlCalendarAdvance(Calendar,$D1305,B1306,"f",FALSE)</f>
        <v>48612</v>
      </c>
      <c r="E1306" s="153">
        <f>_xll.qlInterestRateIndexValueDate(IndexON,D1306)</f>
        <v>48613</v>
      </c>
      <c r="F1306" s="168">
        <f>IFERROR(_xll.qlIndexFixing(IndexON,D1306,TRUE,_xll.ohTrigger(RecalcTrigger,TriggerON)),NA())</f>
        <v>3.0789996873474834E-2</v>
      </c>
      <c r="H1306" s="42">
        <f>_xll.qlCalendarAdvance(Calendar,$H1305,B1306,"f",FALSE)</f>
        <v>48612</v>
      </c>
      <c r="I1306" s="153">
        <f>_xll.qlInterestRateIndexValueDate(Index1M,$H1306)</f>
        <v>48614</v>
      </c>
      <c r="J1306" s="158">
        <f>IFERROR(_xll.qlIndexFixing(Index1M,$H1306,TRUE,_xll.ohTrigger(RecalcTrigger,Trigger1M)),NA())</f>
        <v>3.0173490659067031E-2</v>
      </c>
      <c r="K1306" s="44">
        <f>IFERROR(_xll.qlIndexFixing(Index3M,H1306,TRUE,_xll.ohTrigger(RecalcTrigger,Trigger3M)),NA())</f>
        <v>3.095249083377654E-2</v>
      </c>
      <c r="L1306" s="44">
        <f>IFERROR(_xll.qlIndexFixing(Index6M,$H1306,TRUE,_xll.ohTrigger(RecalcTrigger,Trigger6M)),NA())</f>
        <v>3.1423056945156139E-2</v>
      </c>
      <c r="M1306" s="158">
        <f>IFERROR(_xll.qlIndexFixing(ONIndex1M,I1306,TRUE,_xll.ohTrigger(RecalcTrigger,Trigger1M)),NA())</f>
        <v>3.0140783848615627E-2</v>
      </c>
      <c r="N1306" s="44">
        <f>IFERROR(_xll.qlIndexFixing(ONIndex3M,I1306,TRUE,_xll.ohTrigger(RecalcTrigger,Trigger3M)),NA())</f>
        <v>3.0846441714116324E-2</v>
      </c>
      <c r="O1306" s="159">
        <f>IFERROR(_xll.qlIndexFixing(ONIndex6M,I1306,TRUE,_xll.ohTrigger(RecalcTrigger,Trigger6M)),NA())</f>
        <v>3.1212091532140107E-2</v>
      </c>
    </row>
    <row r="1307" spans="2:15" x14ac:dyDescent="0.2">
      <c r="B1307" s="39" t="s">
        <v>42</v>
      </c>
      <c r="D1307" s="42">
        <f>_xll.qlCalendarAdvance(Calendar,$D1306,B1307,"f",FALSE)</f>
        <v>48619</v>
      </c>
      <c r="E1307" s="153">
        <f>_xll.qlInterestRateIndexValueDate(IndexON,D1307)</f>
        <v>48620</v>
      </c>
      <c r="F1307" s="168">
        <f>IFERROR(_xll.qlIndexFixing(IndexON,D1307,TRUE,_xll.ohTrigger(RecalcTrigger,TriggerON)),NA())</f>
        <v>3.0790452237061672E-2</v>
      </c>
      <c r="H1307" s="42">
        <f>_xll.qlCalendarAdvance(Calendar,$H1306,B1307,"f",FALSE)</f>
        <v>48619</v>
      </c>
      <c r="I1307" s="153">
        <f>_xll.qlInterestRateIndexValueDate(Index1M,$H1307)</f>
        <v>48621</v>
      </c>
      <c r="J1307" s="158">
        <f>IFERROR(_xll.qlIndexFixing(Index1M,$H1307,TRUE,_xll.ohTrigger(RecalcTrigger,Trigger1M)),NA())</f>
        <v>3.0172393299963445E-2</v>
      </c>
      <c r="K1307" s="44">
        <f>IFERROR(_xll.qlIndexFixing(Index3M,H1307,TRUE,_xll.ohTrigger(RecalcTrigger,Trigger3M)),NA())</f>
        <v>3.0950408618026604E-2</v>
      </c>
      <c r="L1307" s="44">
        <f>IFERROR(_xll.qlIndexFixing(Index6M,$H1307,TRUE,_xll.ohTrigger(RecalcTrigger,Trigger6M)),NA())</f>
        <v>3.1419826843326816E-2</v>
      </c>
      <c r="M1307" s="158">
        <f>IFERROR(_xll.qlIndexFixing(ONIndex1M,I1307,TRUE,_xll.ohTrigger(RecalcTrigger,Trigger1M)),NA())</f>
        <v>3.0139839569001126E-2</v>
      </c>
      <c r="N1307" s="44">
        <f>IFERROR(_xll.qlIndexFixing(ONIndex3M,I1307,TRUE,_xll.ohTrigger(RecalcTrigger,Trigger3M)),NA())</f>
        <v>3.0844996164116623E-2</v>
      </c>
      <c r="O1307" s="159">
        <f>IFERROR(_xll.qlIndexFixing(ONIndex6M,I1307,TRUE,_xll.ohTrigger(RecalcTrigger,Trigger6M)),NA())</f>
        <v>3.1210224663160702E-2</v>
      </c>
    </row>
    <row r="1308" spans="2:15" x14ac:dyDescent="0.2">
      <c r="B1308" s="39" t="s">
        <v>42</v>
      </c>
      <c r="D1308" s="42">
        <f>_xll.qlCalendarAdvance(Calendar,$D1307,B1308,"f",FALSE)</f>
        <v>48626</v>
      </c>
      <c r="E1308" s="153">
        <f>_xll.qlInterestRateIndexValueDate(IndexON,D1308)</f>
        <v>48627</v>
      </c>
      <c r="F1308" s="168">
        <f>IFERROR(_xll.qlIndexFixing(IndexON,D1308,TRUE,_xll.ohTrigger(RecalcTrigger,TriggerON)),NA())</f>
        <v>3.0790780933731554E-2</v>
      </c>
      <c r="H1308" s="42">
        <f>_xll.qlCalendarAdvance(Calendar,$H1307,B1308,"f",FALSE)</f>
        <v>48626</v>
      </c>
      <c r="I1308" s="153">
        <f>_xll.qlInterestRateIndexValueDate(Index1M,$H1308)</f>
        <v>48628</v>
      </c>
      <c r="J1308" s="158">
        <f>IFERROR(_xll.qlIndexFixing(Index1M,$H1308,TRUE,_xll.ohTrigger(RecalcTrigger,Trigger1M)),NA())</f>
        <v>3.0171184720015898E-2</v>
      </c>
      <c r="K1308" s="44">
        <f>IFERROR(_xll.qlIndexFixing(Index3M,H1308,TRUE,_xll.ohTrigger(RecalcTrigger,Trigger3M)),NA())</f>
        <v>3.0948216900780263E-2</v>
      </c>
      <c r="L1308" s="44">
        <f>IFERROR(_xll.qlIndexFixing(Index6M,$H1308,TRUE,_xll.ohTrigger(RecalcTrigger,Trigger6M)),NA())</f>
        <v>3.1416488173300845E-2</v>
      </c>
      <c r="M1308" s="158">
        <f>IFERROR(_xll.qlIndexFixing(ONIndex1M,I1308,TRUE,_xll.ohTrigger(RecalcTrigger,Trigger1M)),NA())</f>
        <v>3.0138784319513334E-2</v>
      </c>
      <c r="N1308" s="44">
        <f>IFERROR(_xll.qlIndexFixing(ONIndex3M,I1308,TRUE,_xll.ohTrigger(RecalcTrigger,Trigger3M)),NA())</f>
        <v>3.0843441933772198E-2</v>
      </c>
      <c r="O1308" s="159">
        <f>IFERROR(_xll.qlIndexFixing(ONIndex6M,I1308,TRUE,_xll.ohTrigger(RecalcTrigger,Trigger6M)),NA())</f>
        <v>3.1208250899927847E-2</v>
      </c>
    </row>
    <row r="1309" spans="2:15" x14ac:dyDescent="0.2">
      <c r="B1309" s="39" t="s">
        <v>42</v>
      </c>
      <c r="D1309" s="42">
        <f>_xll.qlCalendarAdvance(Calendar,$D1308,B1309,"f",FALSE)</f>
        <v>48633</v>
      </c>
      <c r="E1309" s="153">
        <f>_xll.qlInterestRateIndexValueDate(IndexON,D1309)</f>
        <v>48634</v>
      </c>
      <c r="F1309" s="168">
        <f>IFERROR(_xll.qlIndexFixing(IndexON,D1309,TRUE,_xll.ohTrigger(RecalcTrigger,TriggerON)),NA())</f>
        <v>3.0790982962924929E-2</v>
      </c>
      <c r="H1309" s="42">
        <f>_xll.qlCalendarAdvance(Calendar,$H1308,B1309,"f",FALSE)</f>
        <v>48633</v>
      </c>
      <c r="I1309" s="153">
        <f>_xll.qlInterestRateIndexValueDate(Index1M,$H1309)</f>
        <v>48635</v>
      </c>
      <c r="J1309" s="158">
        <f>IFERROR(_xll.qlIndexFixing(Index1M,$H1309,TRUE,_xll.ohTrigger(RecalcTrigger,Trigger1M)),NA())</f>
        <v>3.0169864919258643E-2</v>
      </c>
      <c r="K1309" s="44">
        <f>IFERROR(_xll.qlIndexFixing(Index3M,H1309,TRUE,_xll.ohTrigger(RecalcTrigger,Trigger3M)),NA())</f>
        <v>3.094591568221804E-2</v>
      </c>
      <c r="L1309" s="44">
        <f>IFERROR(_xll.qlIndexFixing(Index6M,$H1309,TRUE,_xll.ohTrigger(RecalcTrigger,Trigger6M)),NA())</f>
        <v>3.1413040935615706E-2</v>
      </c>
      <c r="M1309" s="158">
        <f>IFERROR(_xll.qlIndexFixing(ONIndex1M,I1309,TRUE,_xll.ohTrigger(RecalcTrigger,Trigger1M)),NA())</f>
        <v>3.0137618100312125E-2</v>
      </c>
      <c r="N1309" s="44">
        <f>IFERROR(_xll.qlIndexFixing(ONIndex3M,I1309,TRUE,_xll.ohTrigger(RecalcTrigger,Trigger3M)),NA())</f>
        <v>3.0841779022923177E-2</v>
      </c>
      <c r="O1309" s="159">
        <f>IFERROR(_xll.qlIndexFixing(ONIndex6M,I1309,TRUE,_xll.ohTrigger(RecalcTrigger,Trigger6M)),NA())</f>
        <v>3.1206170242441544E-2</v>
      </c>
    </row>
    <row r="1310" spans="2:15" x14ac:dyDescent="0.2">
      <c r="B1310" s="39" t="s">
        <v>42</v>
      </c>
      <c r="D1310" s="42">
        <f>_xll.qlCalendarAdvance(Calendar,$D1309,B1310,"f",FALSE)</f>
        <v>48640</v>
      </c>
      <c r="E1310" s="153">
        <f>_xll.qlInterestRateIndexValueDate(IndexON,D1310)</f>
        <v>48641</v>
      </c>
      <c r="F1310" s="168">
        <f>IFERROR(_xll.qlIndexFixing(IndexON,D1310,TRUE,_xll.ohTrigger(RecalcTrigger,TriggerON)),NA())</f>
        <v>3.079105832536122E-2</v>
      </c>
      <c r="H1310" s="42">
        <f>_xll.qlCalendarAdvance(Calendar,$H1309,B1310,"f",FALSE)</f>
        <v>48640</v>
      </c>
      <c r="I1310" s="153">
        <f>_xll.qlInterestRateIndexValueDate(Index1M,$H1310)</f>
        <v>48642</v>
      </c>
      <c r="J1310" s="158">
        <f>IFERROR(_xll.qlIndexFixing(Index1M,$H1310,TRUE,_xll.ohTrigger(RecalcTrigger,Trigger1M)),NA())</f>
        <v>3.0171885536810817E-2</v>
      </c>
      <c r="K1310" s="44">
        <f>IFERROR(_xll.qlIndexFixing(Index3M,H1310,TRUE,_xll.ohTrigger(RecalcTrigger,Trigger3M)),NA())</f>
        <v>3.0950295142734438E-2</v>
      </c>
      <c r="L1310" s="44">
        <f>IFERROR(_xll.qlIndexFixing(Index6M,$H1310,TRUE,_xll.ohTrigger(RecalcTrigger,Trigger6M)),NA())</f>
        <v>3.1413766547931925E-2</v>
      </c>
      <c r="M1310" s="158">
        <f>IFERROR(_xll.qlIndexFixing(ONIndex1M,I1310,TRUE,_xll.ohTrigger(RecalcTrigger,Trigger1M)),NA())</f>
        <v>3.0136340911157689E-2</v>
      </c>
      <c r="N1310" s="44">
        <f>IFERROR(_xll.qlIndexFixing(ONIndex3M,I1310,TRUE,_xll.ohTrigger(RecalcTrigger,Trigger3M)),NA())</f>
        <v>3.0840007431729433E-2</v>
      </c>
      <c r="O1310" s="159">
        <f>IFERROR(_xll.qlIndexFixing(ONIndex6M,I1310,TRUE,_xll.ohTrigger(RecalcTrigger,Trigger6M)),NA())</f>
        <v>3.1203982690621856E-2</v>
      </c>
    </row>
    <row r="1311" spans="2:15" x14ac:dyDescent="0.2">
      <c r="B1311" s="39" t="s">
        <v>42</v>
      </c>
      <c r="D1311" s="42">
        <f>_xll.qlCalendarAdvance(Calendar,$D1310,B1311,"f",FALSE)</f>
        <v>48647</v>
      </c>
      <c r="E1311" s="153">
        <f>_xll.qlInterestRateIndexValueDate(IndexON,D1311)</f>
        <v>48648</v>
      </c>
      <c r="F1311" s="168">
        <f>IFERROR(_xll.qlIndexFixing(IndexON,D1311,TRUE,_xll.ohTrigger(RecalcTrigger,TriggerON)),NA())</f>
        <v>3.0791007020480876E-2</v>
      </c>
      <c r="H1311" s="42">
        <f>_xll.qlCalendarAdvance(Calendar,$H1310,B1311,"f",FALSE)</f>
        <v>48647</v>
      </c>
      <c r="I1311" s="153">
        <f>_xll.qlInterestRateIndexValueDate(Index1M,$H1311)</f>
        <v>48649</v>
      </c>
      <c r="J1311" s="158">
        <f>IFERROR(_xll.qlIndexFixing(Index1M,$H1311,TRUE,_xll.ohTrigger(RecalcTrigger,Trigger1M)),NA())</f>
        <v>3.0170319068230162E-2</v>
      </c>
      <c r="K1311" s="44">
        <f>IFERROR(_xll.qlIndexFixing(Index3M,H1311,TRUE,_xll.ohTrigger(RecalcTrigger,Trigger3M)),NA())</f>
        <v>3.0946604779205217E-2</v>
      </c>
      <c r="L1311" s="44">
        <f>IFERROR(_xll.qlIndexFixing(Index6M,$H1311,TRUE,_xll.ohTrigger(RecalcTrigger,Trigger6M)),NA())</f>
        <v>3.141006987826922E-2</v>
      </c>
      <c r="M1311" s="158">
        <f>IFERROR(_xll.qlIndexFixing(ONIndex1M,I1311,TRUE,_xll.ohTrigger(RecalcTrigger,Trigger1M)),NA())</f>
        <v>3.0134952752289834E-2</v>
      </c>
      <c r="N1311" s="44">
        <f>IFERROR(_xll.qlIndexFixing(ONIndex3M,I1311,TRUE,_xll.ohTrigger(RecalcTrigger,Trigger3M)),NA())</f>
        <v>3.0838127160190965E-2</v>
      </c>
      <c r="O1311" s="159">
        <f>IFERROR(_xll.qlIndexFixing(ONIndex6M,I1311,TRUE,_xll.ohTrigger(RecalcTrigger,Trigger6M)),NA())</f>
        <v>3.120168824454872E-2</v>
      </c>
    </row>
    <row r="1312" spans="2:15" x14ac:dyDescent="0.2">
      <c r="B1312" s="39" t="s">
        <v>42</v>
      </c>
      <c r="D1312" s="42">
        <f>_xll.qlCalendarAdvance(Calendar,$D1311,B1312,"f",FALSE)</f>
        <v>48654</v>
      </c>
      <c r="E1312" s="153">
        <f>_xll.qlInterestRateIndexValueDate(IndexON,D1312)</f>
        <v>48655</v>
      </c>
      <c r="F1312" s="168">
        <f>IFERROR(_xll.qlIndexFixing(IndexON,D1312,TRUE,_xll.ohTrigger(RecalcTrigger,TriggerON)),NA())</f>
        <v>3.0790829048443769E-2</v>
      </c>
      <c r="H1312" s="42">
        <f>_xll.qlCalendarAdvance(Calendar,$H1311,B1312,"f",FALSE)</f>
        <v>48654</v>
      </c>
      <c r="I1312" s="153">
        <f>_xll.qlInterestRateIndexValueDate(Index1M,$H1312)</f>
        <v>48656</v>
      </c>
      <c r="J1312" s="158">
        <f>IFERROR(_xll.qlIndexFixing(Index1M,$H1312,TRUE,_xll.ohTrigger(RecalcTrigger,Trigger1M)),NA())</f>
        <v>3.0169774321467946E-2</v>
      </c>
      <c r="K1312" s="44">
        <f>IFERROR(_xll.qlIndexFixing(Index3M,H1312,TRUE,_xll.ohTrigger(RecalcTrigger,Trigger3M)),NA())</f>
        <v>3.0943934807853124E-2</v>
      </c>
      <c r="L1312" s="44">
        <f>IFERROR(_xll.qlIndexFixing(Index6M,$H1312,TRUE,_xll.ohTrigger(RecalcTrigger,Trigger6M)),NA())</f>
        <v>3.1406264605407866E-2</v>
      </c>
      <c r="M1312" s="158">
        <f>IFERROR(_xll.qlIndexFixing(ONIndex1M,I1312,TRUE,_xll.ohTrigger(RecalcTrigger,Trigger1M)),NA())</f>
        <v>3.0133453623388817E-2</v>
      </c>
      <c r="N1312" s="44">
        <f>IFERROR(_xll.qlIndexFixing(ONIndex3M,I1312,TRUE,_xll.ohTrigger(RecalcTrigger,Trigger3M)),NA())</f>
        <v>3.0836138208147901E-2</v>
      </c>
      <c r="O1312" s="159">
        <f>IFERROR(_xll.qlIndexFixing(ONIndex6M,I1312,TRUE,_xll.ohTrigger(RecalcTrigger,Trigger6M)),NA())</f>
        <v>3.1199286904062262E-2</v>
      </c>
    </row>
    <row r="1313" spans="2:15" x14ac:dyDescent="0.2">
      <c r="B1313" s="39" t="s">
        <v>42</v>
      </c>
      <c r="D1313" s="42">
        <f>_xll.qlCalendarAdvance(Calendar,$D1312,B1313,"f",FALSE)</f>
        <v>48661</v>
      </c>
      <c r="E1313" s="153">
        <f>_xll.qlInterestRateIndexValueDate(IndexON,D1313)</f>
        <v>48662</v>
      </c>
      <c r="F1313" s="168">
        <f>IFERROR(_xll.qlIndexFixing(IndexON,D1313,TRUE,_xll.ohTrigger(RecalcTrigger,TriggerON)),NA())</f>
        <v>3.0790524409329834E-2</v>
      </c>
      <c r="H1313" s="42">
        <f>_xll.qlCalendarAdvance(Calendar,$H1312,B1313,"f",FALSE)</f>
        <v>48661</v>
      </c>
      <c r="I1313" s="153">
        <f>_xll.qlInterestRateIndexValueDate(Index1M,$H1313)</f>
        <v>48663</v>
      </c>
      <c r="J1313" s="158">
        <f>IFERROR(_xll.qlIndexFixing(Index1M,$H1313,TRUE,_xll.ohTrigger(RecalcTrigger,Trigger1M)),NA())</f>
        <v>3.0166852385312658E-2</v>
      </c>
      <c r="K1313" s="44">
        <f>IFERROR(_xll.qlIndexFixing(Index3M,H1313,TRUE,_xll.ohTrigger(RecalcTrigger,Trigger3M)),NA())</f>
        <v>3.0941155289278672E-2</v>
      </c>
      <c r="L1313" s="44">
        <f>IFERROR(_xll.qlIndexFixing(Index6M,$H1313,TRUE,_xll.ohTrigger(RecalcTrigger,Trigger6M)),NA())</f>
        <v>3.1402350729973959E-2</v>
      </c>
      <c r="M1313" s="158">
        <f>IFERROR(_xll.qlIndexFixing(ONIndex1M,I1313,TRUE,_xll.ohTrigger(RecalcTrigger,Trigger1M)),NA())</f>
        <v>3.0131843524854318E-2</v>
      </c>
      <c r="N1313" s="44">
        <f>IFERROR(_xll.qlIndexFixing(ONIndex3M,I1313,TRUE,_xll.ohTrigger(RecalcTrigger,Trigger3M)),NA())</f>
        <v>3.0834040575760113E-2</v>
      </c>
      <c r="O1313" s="159">
        <f>IFERROR(_xll.qlIndexFixing(ONIndex6M,I1313,TRUE,_xll.ohTrigger(RecalcTrigger,Trigger6M)),NA())</f>
        <v>3.1196778669402292E-2</v>
      </c>
    </row>
    <row r="1314" spans="2:15" x14ac:dyDescent="0.2">
      <c r="B1314" s="39" t="s">
        <v>42</v>
      </c>
      <c r="D1314" s="42">
        <f>_xll.qlCalendarAdvance(Calendar,$D1313,B1314,"f",FALSE)</f>
        <v>48668</v>
      </c>
      <c r="E1314" s="153">
        <f>_xll.qlInterestRateIndexValueDate(IndexON,D1314)</f>
        <v>48669</v>
      </c>
      <c r="F1314" s="168">
        <f>IFERROR(_xll.qlIndexFixing(IndexON,D1314,TRUE,_xll.ohTrigger(RecalcTrigger,TriggerON)),NA())</f>
        <v>3.0790093103059135E-2</v>
      </c>
      <c r="H1314" s="42">
        <f>_xll.qlCalendarAdvance(Calendar,$H1313,B1314,"f",FALSE)</f>
        <v>48668</v>
      </c>
      <c r="I1314" s="153">
        <f>_xll.qlInterestRateIndexValueDate(Index1M,$H1314)</f>
        <v>48670</v>
      </c>
      <c r="J1314" s="158">
        <f>IFERROR(_xll.qlIndexFixing(Index1M,$H1314,TRUE,_xll.ohTrigger(RecalcTrigger,Trigger1M)),NA())</f>
        <v>3.0164952171081529E-2</v>
      </c>
      <c r="K1314" s="44">
        <f>IFERROR(_xll.qlIndexFixing(Index3M,H1314,TRUE,_xll.ohTrigger(RecalcTrigger,Trigger3M)),NA())</f>
        <v>3.0934968859336932E-2</v>
      </c>
      <c r="L1314" s="44">
        <f>IFERROR(_xll.qlIndexFixing(Index6M,$H1314,TRUE,_xll.ohTrigger(RecalcTrigger,Trigger6M)),NA())</f>
        <v>3.1398328252613461E-2</v>
      </c>
      <c r="M1314" s="158">
        <f>IFERROR(_xll.qlIndexFixing(ONIndex1M,I1314,TRUE,_xll.ohTrigger(RecalcTrigger,Trigger1M)),NA())</f>
        <v>3.0130122456366593E-2</v>
      </c>
      <c r="N1314" s="44">
        <f>IFERROR(_xll.qlIndexFixing(ONIndex3M,I1314,TRUE,_xll.ohTrigger(RecalcTrigger,Trigger3M)),NA())</f>
        <v>3.0831834262947666E-2</v>
      </c>
      <c r="O1314" s="159">
        <f>IFERROR(_xll.qlIndexFixing(ONIndex6M,I1314,TRUE,_xll.ohTrigger(RecalcTrigger,Trigger6M)),NA())</f>
        <v>3.1194163540329001E-2</v>
      </c>
    </row>
    <row r="1315" spans="2:15" x14ac:dyDescent="0.2">
      <c r="B1315" s="39" t="s">
        <v>42</v>
      </c>
      <c r="D1315" s="42">
        <f>_xll.qlCalendarAdvance(Calendar,$D1314,B1315,"f",FALSE)</f>
        <v>48675</v>
      </c>
      <c r="E1315" s="153">
        <f>_xll.qlInterestRateIndexValueDate(IndexON,D1315)</f>
        <v>48676</v>
      </c>
      <c r="F1315" s="168">
        <f>IFERROR(_xll.qlIndexFixing(IndexON,D1315,TRUE,_xll.ohTrigger(RecalcTrigger,TriggerON)),NA())</f>
        <v>3.0789535129711609E-2</v>
      </c>
      <c r="H1315" s="42">
        <f>_xll.qlCalendarAdvance(Calendar,$H1314,B1315,"f",FALSE)</f>
        <v>48675</v>
      </c>
      <c r="I1315" s="153">
        <f>_xll.qlInterestRateIndexValueDate(Index1M,$H1315)</f>
        <v>48677</v>
      </c>
      <c r="J1315" s="158">
        <f>IFERROR(_xll.qlIndexFixing(Index1M,$H1315,TRUE,_xll.ohTrigger(RecalcTrigger,Trigger1M)),NA())</f>
        <v>3.0162940708394793E-2</v>
      </c>
      <c r="K1315" s="44">
        <f>IFERROR(_xll.qlIndexFixing(Index3M,H1315,TRUE,_xll.ohTrigger(RecalcTrigger,Trigger3M)),NA())</f>
        <v>3.0931994485125385E-2</v>
      </c>
      <c r="L1315" s="44">
        <f>IFERROR(_xll.qlIndexFixing(Index6M,$H1315,TRUE,_xll.ohTrigger(RecalcTrigger,Trigger6M)),NA())</f>
        <v>3.1394197173988336E-2</v>
      </c>
      <c r="M1315" s="158">
        <f>IFERROR(_xll.qlIndexFixing(ONIndex1M,I1315,TRUE,_xll.ohTrigger(RecalcTrigger,Trigger1M)),NA())</f>
        <v>3.0128290418165449E-2</v>
      </c>
      <c r="N1315" s="44">
        <f>IFERROR(_xll.qlIndexFixing(ONIndex3M,I1315,TRUE,_xll.ohTrigger(RecalcTrigger,Trigger3M)),NA())</f>
        <v>3.0829519269710559E-2</v>
      </c>
      <c r="O1315" s="159">
        <f>IFERROR(_xll.qlIndexFixing(ONIndex6M,I1315,TRUE,_xll.ohTrigger(RecalcTrigger,Trigger6M)),NA())</f>
        <v>3.1191441516922325E-2</v>
      </c>
    </row>
    <row r="1316" spans="2:15" x14ac:dyDescent="0.2">
      <c r="B1316" s="39" t="s">
        <v>42</v>
      </c>
      <c r="D1316" s="42">
        <f>_xll.qlCalendarAdvance(Calendar,$D1315,B1316,"f",FALSE)</f>
        <v>48682</v>
      </c>
      <c r="E1316" s="153">
        <f>_xll.qlInterestRateIndexValueDate(IndexON,D1316)</f>
        <v>48683</v>
      </c>
      <c r="F1316" s="168">
        <f>IFERROR(_xll.qlIndexFixing(IndexON,D1316,TRUE,_xll.ohTrigger(RecalcTrigger,TriggerON)),NA())</f>
        <v>3.0793895809129168E-2</v>
      </c>
      <c r="H1316" s="42">
        <f>_xll.qlCalendarAdvance(Calendar,$H1315,B1316,"f",FALSE)</f>
        <v>48682</v>
      </c>
      <c r="I1316" s="153">
        <f>_xll.qlInterestRateIndexValueDate(Index1M,$H1316)</f>
        <v>48688</v>
      </c>
      <c r="J1316" s="158">
        <f>IFERROR(_xll.qlIndexFixing(Index1M,$H1316,TRUE,_xll.ohTrigger(RecalcTrigger,Trigger1M)),NA())</f>
        <v>3.015845847619314E-2</v>
      </c>
      <c r="K1316" s="44">
        <f>IFERROR(_xll.qlIndexFixing(Index3M,H1316,TRUE,_xll.ohTrigger(RecalcTrigger,Trigger3M)),NA())</f>
        <v>3.092709919654649E-2</v>
      </c>
      <c r="L1316" s="44">
        <f>IFERROR(_xll.qlIndexFixing(Index6M,$H1316,TRUE,_xll.ohTrigger(RecalcTrigger,Trigger6M)),NA())</f>
        <v>3.138545325621972E-2</v>
      </c>
      <c r="M1316" s="158">
        <f>IFERROR(_xll.qlIndexFixing(ONIndex1M,I1316,TRUE,_xll.ohTrigger(RecalcTrigger,Trigger1M)),NA())</f>
        <v>3.012577188262533E-2</v>
      </c>
      <c r="N1316" s="44">
        <f>IFERROR(_xll.qlIndexFixing(ONIndex3M,I1316,TRUE,_xll.ohTrigger(RecalcTrigger,Trigger3M)),NA())</f>
        <v>3.0826383156261628E-2</v>
      </c>
      <c r="O1316" s="159">
        <f>IFERROR(_xll.qlIndexFixing(ONIndex6M,I1316,TRUE,_xll.ohTrigger(RecalcTrigger,Trigger6M)),NA())</f>
        <v>3.1187784703590182E-2</v>
      </c>
    </row>
    <row r="1317" spans="2:15" x14ac:dyDescent="0.2">
      <c r="B1317" s="39" t="s">
        <v>42</v>
      </c>
      <c r="D1317" s="42">
        <f>_xll.qlCalendarAdvance(Calendar,$D1316,B1317,"f",FALSE)</f>
        <v>48689</v>
      </c>
      <c r="E1317" s="153">
        <f>_xll.qlInterestRateIndexValueDate(IndexON,D1317)</f>
        <v>48690</v>
      </c>
      <c r="F1317" s="168">
        <f>IFERROR(_xll.qlIndexFixing(IndexON,D1317,TRUE,_xll.ohTrigger(RecalcTrigger,TriggerON)),NA())</f>
        <v>3.0788039181546267E-2</v>
      </c>
      <c r="H1317" s="42">
        <f>_xll.qlCalendarAdvance(Calendar,$H1316,B1317,"f",FALSE)</f>
        <v>48689</v>
      </c>
      <c r="I1317" s="153">
        <f>_xll.qlInterestRateIndexValueDate(Index1M,$H1317)</f>
        <v>48691</v>
      </c>
      <c r="J1317" s="158">
        <f>IFERROR(_xll.qlIndexFixing(Index1M,$H1317,TRUE,_xll.ohTrigger(RecalcTrigger,Trigger1M)),NA())</f>
        <v>3.0158584037922671E-2</v>
      </c>
      <c r="K1317" s="44">
        <f>IFERROR(_xll.qlIndexFixing(Index3M,H1317,TRUE,_xll.ohTrigger(RecalcTrigger,Trigger3M)),NA())</f>
        <v>3.0925717181476197E-2</v>
      </c>
      <c r="L1317" s="44">
        <f>IFERROR(_xll.qlIndexFixing(Index6M,$H1317,TRUE,_xll.ohTrigger(RecalcTrigger,Trigger6M)),NA())</f>
        <v>3.1385609215686214E-2</v>
      </c>
      <c r="M1317" s="158">
        <f>IFERROR(_xll.qlIndexFixing(ONIndex1M,I1317,TRUE,_xll.ohTrigger(RecalcTrigger,Trigger1M)),NA())</f>
        <v>3.0124293432063354E-2</v>
      </c>
      <c r="N1317" s="44">
        <f>IFERROR(_xll.qlIndexFixing(ONIndex3M,I1317,TRUE,_xll.ohTrigger(RecalcTrigger,Trigger3M)),NA())</f>
        <v>3.0824563242122238E-2</v>
      </c>
      <c r="O1317" s="159">
        <f>IFERROR(_xll.qlIndexFixing(ONIndex6M,I1317,TRUE,_xll.ohTrigger(RecalcTrigger,Trigger6M)),NA())</f>
        <v>3.1185676787428562E-2</v>
      </c>
    </row>
    <row r="1318" spans="2:15" x14ac:dyDescent="0.2">
      <c r="B1318" s="39" t="s">
        <v>42</v>
      </c>
      <c r="D1318" s="42">
        <f>_xll.qlCalendarAdvance(Calendar,$D1317,B1318,"f",FALSE)</f>
        <v>48696</v>
      </c>
      <c r="E1318" s="153">
        <f>_xll.qlInterestRateIndexValueDate(IndexON,D1318)</f>
        <v>48697</v>
      </c>
      <c r="F1318" s="168">
        <f>IFERROR(_xll.qlIndexFixing(IndexON,D1318,TRUE,_xll.ohTrigger(RecalcTrigger,TriggerON)),NA())</f>
        <v>3.0787101206728451E-2</v>
      </c>
      <c r="H1318" s="42">
        <f>_xll.qlCalendarAdvance(Calendar,$H1317,B1318,"f",FALSE)</f>
        <v>48696</v>
      </c>
      <c r="I1318" s="153">
        <f>_xll.qlInterestRateIndexValueDate(Index1M,$H1318)</f>
        <v>48698</v>
      </c>
      <c r="J1318" s="158">
        <f>IFERROR(_xll.qlIndexFixing(Index1M,$H1318,TRUE,_xll.ohTrigger(RecalcTrigger,Trigger1M)),NA())</f>
        <v>3.0157323080984288E-2</v>
      </c>
      <c r="K1318" s="44">
        <f>IFERROR(_xll.qlIndexFixing(Index3M,H1318,TRUE,_xll.ohTrigger(RecalcTrigger,Trigger3M)),NA())</f>
        <v>3.0922414252556818E-2</v>
      </c>
      <c r="L1318" s="44">
        <f>IFERROR(_xll.qlIndexFixing(Index6M,$H1318,TRUE,_xll.ohTrigger(RecalcTrigger,Trigger6M)),NA())</f>
        <v>3.1381152337423876E-2</v>
      </c>
      <c r="M1318" s="158">
        <f>IFERROR(_xll.qlIndexFixing(ONIndex1M,I1318,TRUE,_xll.ohTrigger(RecalcTrigger,Trigger1M)),NA())</f>
        <v>3.0122128484322275E-2</v>
      </c>
      <c r="N1318" s="44">
        <f>IFERROR(_xll.qlIndexFixing(ONIndex3M,I1318,TRUE,_xll.ohTrigger(RecalcTrigger,Trigger3M)),NA())</f>
        <v>3.0821922207691088E-2</v>
      </c>
      <c r="O1318" s="159">
        <f>IFERROR(_xll.qlIndexFixing(ONIndex6M,I1318,TRUE,_xll.ohTrigger(RecalcTrigger,Trigger6M)),NA())</f>
        <v>3.118263408126154E-2</v>
      </c>
    </row>
    <row r="1319" spans="2:15" x14ac:dyDescent="0.2">
      <c r="B1319" s="39" t="s">
        <v>42</v>
      </c>
      <c r="D1319" s="42">
        <f>_xll.qlCalendarAdvance(Calendar,$D1318,B1319,"f",FALSE)</f>
        <v>48703</v>
      </c>
      <c r="E1319" s="153">
        <f>_xll.qlInterestRateIndexValueDate(IndexON,D1319)</f>
        <v>48704</v>
      </c>
      <c r="F1319" s="168">
        <f>IFERROR(_xll.qlIndexFixing(IndexON,D1319,TRUE,_xll.ohTrigger(RecalcTrigger,TriggerON)),NA())</f>
        <v>3.0786036564833807E-2</v>
      </c>
      <c r="H1319" s="42">
        <f>_xll.qlCalendarAdvance(Calendar,$H1318,B1319,"f",FALSE)</f>
        <v>48703</v>
      </c>
      <c r="I1319" s="153">
        <f>_xll.qlInterestRateIndexValueDate(Index1M,$H1319)</f>
        <v>48705</v>
      </c>
      <c r="J1319" s="158">
        <f>IFERROR(_xll.qlIndexFixing(Index1M,$H1319,TRUE,_xll.ohTrigger(RecalcTrigger,Trigger1M)),NA())</f>
        <v>3.0154858472659363E-2</v>
      </c>
      <c r="K1319" s="44">
        <f>IFERROR(_xll.qlIndexFixing(Index3M,H1319,TRUE,_xll.ohTrigger(RecalcTrigger,Trigger3M)),NA())</f>
        <v>3.0922177700073036E-2</v>
      </c>
      <c r="L1319" s="44">
        <f>IFERROR(_xll.qlIndexFixing(Index6M,$H1319,TRUE,_xll.ohTrigger(RecalcTrigger,Trigger6M)),NA())</f>
        <v>3.1376586860727508E-2</v>
      </c>
      <c r="M1319" s="158">
        <f>IFERROR(_xll.qlIndexFixing(ONIndex1M,I1319,TRUE,_xll.ohTrigger(RecalcTrigger,Trigger1M)),NA())</f>
        <v>3.0119852566707905E-2</v>
      </c>
      <c r="N1319" s="44">
        <f>IFERROR(_xll.qlIndexFixing(ONIndex3M,I1319,TRUE,_xll.ohTrigger(RecalcTrigger,Trigger3M)),NA())</f>
        <v>3.081917249299515E-2</v>
      </c>
      <c r="O1319" s="159">
        <f>IFERROR(_xll.qlIndexFixing(ONIndex6M,I1319,TRUE,_xll.ohTrigger(RecalcTrigger,Trigger6M)),NA())</f>
        <v>3.1179484480841069E-2</v>
      </c>
    </row>
    <row r="1320" spans="2:15" x14ac:dyDescent="0.2">
      <c r="B1320" s="39" t="s">
        <v>42</v>
      </c>
      <c r="D1320" s="42">
        <f>_xll.qlCalendarAdvance(Calendar,$D1319,B1320,"f",FALSE)</f>
        <v>48710</v>
      </c>
      <c r="E1320" s="153">
        <f>_xll.qlInterestRateIndexValueDate(IndexON,D1320)</f>
        <v>48711</v>
      </c>
      <c r="F1320" s="168">
        <f>IFERROR(_xll.qlIndexFixing(IndexON,D1320,TRUE,_xll.ohTrigger(RecalcTrigger,TriggerON)),NA())</f>
        <v>3.0784845255862336E-2</v>
      </c>
      <c r="H1320" s="42">
        <f>_xll.qlCalendarAdvance(Calendar,$H1319,B1320,"f",FALSE)</f>
        <v>48710</v>
      </c>
      <c r="I1320" s="153">
        <f>_xll.qlInterestRateIndexValueDate(Index1M,$H1320)</f>
        <v>48712</v>
      </c>
      <c r="J1320" s="158">
        <f>IFERROR(_xll.qlIndexFixing(Index1M,$H1320,TRUE,_xll.ohTrigger(RecalcTrigger,Trigger1M)),NA())</f>
        <v>3.0151214670406452E-2</v>
      </c>
      <c r="K1320" s="44">
        <f>IFERROR(_xll.qlIndexFixing(Index3M,H1320,TRUE,_xll.ohTrigger(RecalcTrigger,Trigger3M)),NA())</f>
        <v>3.091863135809211E-2</v>
      </c>
      <c r="L1320" s="44">
        <f>IFERROR(_xll.qlIndexFixing(Index6M,$H1320,TRUE,_xll.ohTrigger(RecalcTrigger,Trigger6M)),NA())</f>
        <v>3.1371912786349369E-2</v>
      </c>
      <c r="M1320" s="158">
        <f>IFERROR(_xll.qlIndexFixing(ONIndex1M,I1320,TRUE,_xll.ohTrigger(RecalcTrigger,Trigger1M)),NA())</f>
        <v>3.0117465679300182E-2</v>
      </c>
      <c r="N1320" s="44">
        <f>IFERROR(_xll.qlIndexFixing(ONIndex3M,I1320,TRUE,_xll.ohTrigger(RecalcTrigger,Trigger3M)),NA())</f>
        <v>3.0816314097794617E-2</v>
      </c>
      <c r="O1320" s="159">
        <f>IFERROR(_xll.qlIndexFixing(ONIndex6M,I1320,TRUE,_xll.ohTrigger(RecalcTrigger,Trigger6M)),NA())</f>
        <v>3.1176227986007277E-2</v>
      </c>
    </row>
    <row r="1321" spans="2:15" x14ac:dyDescent="0.2">
      <c r="B1321" s="39" t="s">
        <v>42</v>
      </c>
      <c r="D1321" s="42">
        <f>_xll.qlCalendarAdvance(Calendar,$D1320,B1321,"f",FALSE)</f>
        <v>48717</v>
      </c>
      <c r="E1321" s="153">
        <f>_xll.qlInterestRateIndexValueDate(IndexON,D1321)</f>
        <v>48718</v>
      </c>
      <c r="F1321" s="168">
        <f>IFERROR(_xll.qlIndexFixing(IndexON,D1321,TRUE,_xll.ohTrigger(RecalcTrigger,TriggerON)),NA())</f>
        <v>3.0783527279734102E-2</v>
      </c>
      <c r="H1321" s="42">
        <f>_xll.qlCalendarAdvance(Calendar,$H1320,B1321,"f",FALSE)</f>
        <v>48717</v>
      </c>
      <c r="I1321" s="153">
        <f>_xll.qlInterestRateIndexValueDate(Index1M,$H1321)</f>
        <v>48719</v>
      </c>
      <c r="J1321" s="158">
        <f>IFERROR(_xll.qlIndexFixing(Index1M,$H1321,TRUE,_xll.ohTrigger(RecalcTrigger,Trigger1M)),NA())</f>
        <v>3.0148535718365604E-2</v>
      </c>
      <c r="K1321" s="44">
        <f>IFERROR(_xll.qlIndexFixing(Index3M,H1321,TRUE,_xll.ohTrigger(RecalcTrigger,Trigger3M)),NA())</f>
        <v>3.0914975471042848E-2</v>
      </c>
      <c r="L1321" s="44">
        <f>IFERROR(_xll.qlIndexFixing(Index6M,$H1321,TRUE,_xll.ohTrigger(RecalcTrigger,Trigger6M)),NA())</f>
        <v>3.1367130115059448E-2</v>
      </c>
      <c r="M1321" s="158">
        <f>IFERROR(_xll.qlIndexFixing(ONIndex1M,I1321,TRUE,_xll.ohTrigger(RecalcTrigger,Trigger1M)),NA())</f>
        <v>3.0114967822099104E-2</v>
      </c>
      <c r="N1321" s="44">
        <f>IFERROR(_xll.qlIndexFixing(ONIndex3M,I1321,TRUE,_xll.ohTrigger(RecalcTrigger,Trigger3M)),NA())</f>
        <v>3.0813347022329296E-2</v>
      </c>
      <c r="O1321" s="159">
        <f>IFERROR(_xll.qlIndexFixing(ONIndex6M,I1321,TRUE,_xll.ohTrigger(RecalcTrigger,Trigger6M)),NA())</f>
        <v>3.1172864596920036E-2</v>
      </c>
    </row>
    <row r="1322" spans="2:15" x14ac:dyDescent="0.2">
      <c r="B1322" s="39" t="s">
        <v>42</v>
      </c>
      <c r="D1322" s="42">
        <f>_xll.qlCalendarAdvance(Calendar,$D1321,B1322,"f",FALSE)</f>
        <v>48724</v>
      </c>
      <c r="E1322" s="153">
        <f>_xll.qlInterestRateIndexValueDate(IndexON,D1322)</f>
        <v>48726</v>
      </c>
      <c r="F1322" s="168">
        <f>IFERROR(_xll.qlIndexFixing(IndexON,D1322,TRUE,_xll.ohTrigger(RecalcTrigger,TriggerON)),NA())</f>
        <v>3.078427780065951E-2</v>
      </c>
      <c r="H1322" s="42">
        <f>_xll.qlCalendarAdvance(Calendar,$H1321,B1322,"f",FALSE)</f>
        <v>48724</v>
      </c>
      <c r="I1322" s="153">
        <f>_xll.qlInterestRateIndexValueDate(Index1M,$H1322)</f>
        <v>48729</v>
      </c>
      <c r="J1322" s="158">
        <f>IFERROR(_xll.qlIndexFixing(Index1M,$H1322,TRUE,_xll.ohTrigger(RecalcTrigger,Trigger1M)),NA())</f>
        <v>3.01445156628539E-2</v>
      </c>
      <c r="K1322" s="44">
        <f>IFERROR(_xll.qlIndexFixing(Index3M,H1322,TRUE,_xll.ohTrigger(RecalcTrigger,Trigger3M)),NA())</f>
        <v>3.0907502004100532E-2</v>
      </c>
      <c r="L1322" s="44">
        <f>IFERROR(_xll.qlIndexFixing(Index6M,$H1322,TRUE,_xll.ohTrigger(RecalcTrigger,Trigger6M)),NA())</f>
        <v>3.135914109969317E-2</v>
      </c>
      <c r="M1322" s="158">
        <f>IFERROR(_xll.qlIndexFixing(ONIndex1M,I1322,TRUE,_xll.ohTrigger(RecalcTrigger,Trigger1M)),NA())</f>
        <v>3.011197724679171E-2</v>
      </c>
      <c r="N1322" s="44">
        <f>IFERROR(_xll.qlIndexFixing(ONIndex3M,I1322,TRUE,_xll.ohTrigger(RecalcTrigger,Trigger3M)),NA())</f>
        <v>3.0809823000854664E-2</v>
      </c>
      <c r="O1322" s="159">
        <f>IFERROR(_xll.qlIndexFixing(ONIndex6M,I1322,TRUE,_xll.ohTrigger(RecalcTrigger,Trigger6M)),NA())</f>
        <v>3.116888983288213E-2</v>
      </c>
    </row>
    <row r="1323" spans="2:15" x14ac:dyDescent="0.2">
      <c r="B1323" s="39" t="s">
        <v>42</v>
      </c>
      <c r="D1323" s="42">
        <f>_xll.qlCalendarAdvance(Calendar,$D1322,B1323,"f",FALSE)</f>
        <v>48731</v>
      </c>
      <c r="E1323" s="153">
        <f>_xll.qlInterestRateIndexValueDate(IndexON,D1323)</f>
        <v>48732</v>
      </c>
      <c r="F1323" s="168">
        <f>IFERROR(_xll.qlIndexFixing(IndexON,D1323,TRUE,_xll.ohTrigger(RecalcTrigger,TriggerON)),NA())</f>
        <v>3.0780511326167215E-2</v>
      </c>
      <c r="H1323" s="42">
        <f>_xll.qlCalendarAdvance(Calendar,$H1322,B1323,"f",FALSE)</f>
        <v>48731</v>
      </c>
      <c r="I1323" s="153">
        <f>_xll.qlInterestRateIndexValueDate(Index1M,$H1323)</f>
        <v>48733</v>
      </c>
      <c r="J1323" s="158">
        <f>IFERROR(_xll.qlIndexFixing(Index1M,$H1323,TRUE,_xll.ohTrigger(RecalcTrigger,Trigger1M)),NA())</f>
        <v>3.0142844070428131E-2</v>
      </c>
      <c r="K1323" s="44">
        <f>IFERROR(_xll.qlIndexFixing(Index3M,H1323,TRUE,_xll.ohTrigger(RecalcTrigger,Trigger3M)),NA())</f>
        <v>3.0907335062993632E-2</v>
      </c>
      <c r="L1323" s="44">
        <f>IFERROR(_xll.qlIndexFixing(Index6M,$H1323,TRUE,_xll.ohTrigger(RecalcTrigger,Trigger6M)),NA())</f>
        <v>3.1357238984914888E-2</v>
      </c>
      <c r="M1323" s="158">
        <f>IFERROR(_xll.qlIndexFixing(ONIndex1M,I1323,TRUE,_xll.ohTrigger(RecalcTrigger,Trigger1M)),NA())</f>
        <v>3.0109241597084946E-2</v>
      </c>
      <c r="N1323" s="44">
        <f>IFERROR(_xll.qlIndexFixing(ONIndex3M,I1323,TRUE,_xll.ohTrigger(RecalcTrigger,Trigger3M)),NA())</f>
        <v>3.0806623038719394E-2</v>
      </c>
      <c r="O1323" s="159">
        <f>IFERROR(_xll.qlIndexFixing(ONIndex6M,I1323,TRUE,_xll.ohTrigger(RecalcTrigger,Trigger6M)),NA())</f>
        <v>3.1165297384623258E-2</v>
      </c>
    </row>
    <row r="1324" spans="2:15" x14ac:dyDescent="0.2">
      <c r="B1324" s="39" t="s">
        <v>42</v>
      </c>
      <c r="D1324" s="42">
        <f>_xll.qlCalendarAdvance(Calendar,$D1323,B1324,"f",FALSE)</f>
        <v>48738</v>
      </c>
      <c r="E1324" s="153">
        <f>_xll.qlInterestRateIndexValueDate(IndexON,D1324)</f>
        <v>48739</v>
      </c>
      <c r="F1324" s="168">
        <f>IFERROR(_xll.qlIndexFixing(IndexON,D1324,TRUE,_xll.ohTrigger(RecalcTrigger,TriggerON)),NA())</f>
        <v>3.0778813348648626E-2</v>
      </c>
      <c r="H1324" s="42">
        <f>_xll.qlCalendarAdvance(Calendar,$H1323,B1324,"f",FALSE)</f>
        <v>48738</v>
      </c>
      <c r="I1324" s="153">
        <f>_xll.qlInterestRateIndexValueDate(Index1M,$H1324)</f>
        <v>48740</v>
      </c>
      <c r="J1324" s="158">
        <f>IFERROR(_xll.qlIndexFixing(Index1M,$H1324,TRUE,_xll.ohTrigger(RecalcTrigger,Trigger1M)),NA())</f>
        <v>3.0139831374699114E-2</v>
      </c>
      <c r="K1324" s="44">
        <f>IFERROR(_xll.qlIndexFixing(Index3M,H1324,TRUE,_xll.ohTrigger(RecalcTrigger,Trigger3M)),NA())</f>
        <v>3.0903350542645071E-2</v>
      </c>
      <c r="L1324" s="44">
        <f>IFERROR(_xll.qlIndexFixing(Index6M,$H1324,TRUE,_xll.ohTrigger(RecalcTrigger,Trigger6M)),NA())</f>
        <v>3.1352130527690085E-2</v>
      </c>
      <c r="M1324" s="158">
        <f>IFERROR(_xll.qlIndexFixing(ONIndex1M,I1324,TRUE,_xll.ohTrigger(RecalcTrigger,Trigger1M)),NA())</f>
        <v>3.0106808431575871E-2</v>
      </c>
      <c r="N1324" s="44">
        <f>IFERROR(_xll.qlIndexFixing(ONIndex3M,I1324,TRUE,_xll.ohTrigger(RecalcTrigger,Trigger3M)),NA())</f>
        <v>3.0803793713465311E-2</v>
      </c>
      <c r="O1324" s="159">
        <f>IFERROR(_xll.qlIndexFixing(ONIndex6M,I1324,TRUE,_xll.ohTrigger(RecalcTrigger,Trigger6M)),NA())</f>
        <v>3.1162133064217556E-2</v>
      </c>
    </row>
    <row r="1325" spans="2:15" x14ac:dyDescent="0.2">
      <c r="B1325" s="39" t="s">
        <v>42</v>
      </c>
      <c r="D1325" s="42">
        <f>_xll.qlCalendarAdvance(Calendar,$D1324,B1325,"f",FALSE)</f>
        <v>48745</v>
      </c>
      <c r="E1325" s="153">
        <f>_xll.qlInterestRateIndexValueDate(IndexON,D1325)</f>
        <v>48746</v>
      </c>
      <c r="F1325" s="168">
        <f>IFERROR(_xll.qlIndexFixing(IndexON,D1325,TRUE,_xll.ohTrigger(RecalcTrigger,TriggerON)),NA())</f>
        <v>3.0776988703973274E-2</v>
      </c>
      <c r="H1325" s="42">
        <f>_xll.qlCalendarAdvance(Calendar,$H1324,B1325,"f",FALSE)</f>
        <v>48745</v>
      </c>
      <c r="I1325" s="153">
        <f>_xll.qlInterestRateIndexValueDate(Index1M,$H1325)</f>
        <v>48747</v>
      </c>
      <c r="J1325" s="158">
        <f>IFERROR(_xll.qlIndexFixing(Index1M,$H1325,TRUE,_xll.ohTrigger(RecalcTrigger,Trigger1M)),NA())</f>
        <v>3.0136707431244227E-2</v>
      </c>
      <c r="K1325" s="44">
        <f>IFERROR(_xll.qlIndexFixing(Index3M,H1325,TRUE,_xll.ohTrigger(RecalcTrigger,Trigger3M)),NA())</f>
        <v>3.0899256478529265E-2</v>
      </c>
      <c r="L1325" s="44">
        <f>IFERROR(_xll.qlIndexFixing(Index6M,$H1325,TRUE,_xll.ohTrigger(RecalcTrigger,Trigger6M)),NA())</f>
        <v>3.1346913476813593E-2</v>
      </c>
      <c r="M1325" s="158">
        <f>IFERROR(_xll.qlIndexFixing(ONIndex1M,I1325,TRUE,_xll.ohTrigger(RecalcTrigger,Trigger1M)),NA())</f>
        <v>3.0103866695041503E-2</v>
      </c>
      <c r="N1325" s="44">
        <f>IFERROR(_xll.qlIndexFixing(ONIndex3M,I1325,TRUE,_xll.ohTrigger(RecalcTrigger,Trigger3M)),NA())</f>
        <v>3.0800391916381287E-2</v>
      </c>
      <c r="O1325" s="159">
        <f>IFERROR(_xll.qlIndexFixing(ONIndex6M,I1325,TRUE,_xll.ohTrigger(RecalcTrigger,Trigger6M)),NA())</f>
        <v>3.1158342098036584E-2</v>
      </c>
    </row>
    <row r="1326" spans="2:15" x14ac:dyDescent="0.2">
      <c r="B1326" s="39" t="s">
        <v>42</v>
      </c>
      <c r="D1326" s="42">
        <f>_xll.qlCalendarAdvance(Calendar,$D1325,B1326,"f",FALSE)</f>
        <v>48752</v>
      </c>
      <c r="E1326" s="153">
        <f>_xll.qlInterestRateIndexValueDate(IndexON,D1326)</f>
        <v>48753</v>
      </c>
      <c r="F1326" s="168">
        <f>IFERROR(_xll.qlIndexFixing(IndexON,D1326,TRUE,_xll.ohTrigger(RecalcTrigger,TriggerON)),NA())</f>
        <v>3.0778547533958367E-2</v>
      </c>
      <c r="H1326" s="42">
        <f>_xll.qlCalendarAdvance(Calendar,$H1325,B1326,"f",FALSE)</f>
        <v>48752</v>
      </c>
      <c r="I1326" s="153">
        <f>_xll.qlInterestRateIndexValueDate(Index1M,$H1326)</f>
        <v>48757</v>
      </c>
      <c r="J1326" s="158">
        <f>IFERROR(_xll.qlIndexFixing(Index1M,$H1326,TRUE,_xll.ohTrigger(RecalcTrigger,Trigger1M)),NA())</f>
        <v>3.0131035700241782E-2</v>
      </c>
      <c r="K1326" s="44">
        <f>IFERROR(_xll.qlIndexFixing(Index3M,H1326,TRUE,_xll.ohTrigger(RecalcTrigger,Trigger3M)),NA())</f>
        <v>3.0891222426762174E-2</v>
      </c>
      <c r="L1326" s="44">
        <f>IFERROR(_xll.qlIndexFixing(Index6M,$H1326,TRUE,_xll.ohTrigger(RecalcTrigger,Trigger6M)),NA())</f>
        <v>3.1337400592148075E-2</v>
      </c>
      <c r="M1326" s="158">
        <f>IFERROR(_xll.qlIndexFixing(ONIndex1M,I1326,TRUE,_xll.ohTrigger(RecalcTrigger,Trigger1M)),NA())</f>
        <v>3.0100368829204527E-2</v>
      </c>
      <c r="N1326" s="44">
        <f>IFERROR(_xll.qlIndexFixing(ONIndex3M,I1326,TRUE,_xll.ohTrigger(RecalcTrigger,Trigger3M)),NA())</f>
        <v>3.0796371070245243E-2</v>
      </c>
      <c r="O1326" s="159">
        <f>IFERROR(_xll.qlIndexFixing(ONIndex6M,I1326,TRUE,_xll.ohTrigger(RecalcTrigger,Trigger6M)),NA())</f>
        <v>3.1153878674325952E-2</v>
      </c>
    </row>
    <row r="1327" spans="2:15" x14ac:dyDescent="0.2">
      <c r="B1327" s="39" t="s">
        <v>42</v>
      </c>
      <c r="D1327" s="42">
        <f>_xll.qlCalendarAdvance(Calendar,$D1326,B1327,"f",FALSE)</f>
        <v>48759</v>
      </c>
      <c r="E1327" s="153">
        <f>_xll.qlInterestRateIndexValueDate(IndexON,D1327)</f>
        <v>48760</v>
      </c>
      <c r="F1327" s="168">
        <f>IFERROR(_xll.qlIndexFixing(IndexON,D1327,TRUE,_xll.ohTrigger(RecalcTrigger,TriggerON)),NA())</f>
        <v>3.0772959413472023E-2</v>
      </c>
      <c r="H1327" s="42">
        <f>_xll.qlCalendarAdvance(Calendar,$H1326,B1327,"f",FALSE)</f>
        <v>48759</v>
      </c>
      <c r="I1327" s="153">
        <f>_xll.qlInterestRateIndexValueDate(Index1M,$H1327)</f>
        <v>48761</v>
      </c>
      <c r="J1327" s="158">
        <f>IFERROR(_xll.qlIndexFixing(Index1M,$H1327,TRUE,_xll.ohTrigger(RecalcTrigger,Trigger1M)),NA())</f>
        <v>3.0130125801510109E-2</v>
      </c>
      <c r="K1327" s="44">
        <f>IFERROR(_xll.qlIndexFixing(Index3M,H1327,TRUE,_xll.ohTrigger(RecalcTrigger,Trigger3M)),NA())</f>
        <v>3.0890739720398186E-2</v>
      </c>
      <c r="L1327" s="44">
        <f>IFERROR(_xll.qlIndexFixing(Index6M,$H1327,TRUE,_xll.ohTrigger(RecalcTrigger,Trigger6M)),NA())</f>
        <v>3.1336153597560062E-2</v>
      </c>
      <c r="M1327" s="158">
        <f>IFERROR(_xll.qlIndexFixing(ONIndex1M,I1327,TRUE,_xll.ohTrigger(RecalcTrigger,Trigger1M)),NA())</f>
        <v>3.0097650312752577E-2</v>
      </c>
      <c r="N1327" s="44">
        <f>IFERROR(_xll.qlIndexFixing(ONIndex3M,I1327,TRUE,_xll.ohTrigger(RecalcTrigger,Trigger3M)),NA())</f>
        <v>3.0793262281179068E-2</v>
      </c>
      <c r="O1327" s="159">
        <f>IFERROR(_xll.qlIndexFixing(ONIndex6M,I1327,TRUE,_xll.ohTrigger(RecalcTrigger,Trigger6M)),NA())</f>
        <v>3.115043948299423E-2</v>
      </c>
    </row>
    <row r="1328" spans="2:15" x14ac:dyDescent="0.2">
      <c r="B1328" s="39" t="s">
        <v>42</v>
      </c>
      <c r="D1328" s="42">
        <f>_xll.qlCalendarAdvance(Calendar,$D1327,B1328,"f",FALSE)</f>
        <v>48766</v>
      </c>
      <c r="E1328" s="153">
        <f>_xll.qlInterestRateIndexValueDate(IndexON,D1328)</f>
        <v>48767</v>
      </c>
      <c r="F1328" s="168">
        <f>IFERROR(_xll.qlIndexFixing(IndexON,D1328,TRUE,_xll.ohTrigger(RecalcTrigger,TriggerON)),NA())</f>
        <v>3.0770754767486252E-2</v>
      </c>
      <c r="H1328" s="42">
        <f>_xll.qlCalendarAdvance(Calendar,$H1327,B1328,"f",FALSE)</f>
        <v>48766</v>
      </c>
      <c r="I1328" s="153">
        <f>_xll.qlInterestRateIndexValueDate(Index1M,$H1328)</f>
        <v>48768</v>
      </c>
      <c r="J1328" s="158">
        <f>IFERROR(_xll.qlIndexFixing(Index1M,$H1328,TRUE,_xll.ohTrigger(RecalcTrigger,Trigger1M)),NA())</f>
        <v>3.0126668115424273E-2</v>
      </c>
      <c r="K1328" s="44">
        <f>IFERROR(_xll.qlIndexFixing(Index3M,H1328,TRUE,_xll.ohTrigger(RecalcTrigger,Trigger3M)),NA())</f>
        <v>3.0886317027108291E-2</v>
      </c>
      <c r="L1328" s="44">
        <f>IFERROR(_xll.qlIndexFixing(Index6M,$H1328,TRUE,_xll.ohTrigger(RecalcTrigger,Trigger6M)),NA())</f>
        <v>3.1330610770956308E-2</v>
      </c>
      <c r="M1328" s="158">
        <f>IFERROR(_xll.qlIndexFixing(ONIndex1M,I1328,TRUE,_xll.ohTrigger(RecalcTrigger,Trigger1M)),NA())</f>
        <v>3.0094375666918083E-2</v>
      </c>
      <c r="N1328" s="44">
        <f>IFERROR(_xll.qlIndexFixing(ONIndex3M,I1328,TRUE,_xll.ohTrigger(RecalcTrigger,Trigger3M)),NA())</f>
        <v>3.0789534443060873E-2</v>
      </c>
      <c r="O1328" s="159">
        <f>IFERROR(_xll.qlIndexFixing(ONIndex6M,I1328,TRUE,_xll.ohTrigger(RecalcTrigger,Trigger6M)),NA())</f>
        <v>3.1146327834052911E-2</v>
      </c>
    </row>
    <row r="1329" spans="2:15" x14ac:dyDescent="0.2">
      <c r="B1329" s="39" t="s">
        <v>42</v>
      </c>
      <c r="D1329" s="42">
        <f>_xll.qlCalendarAdvance(Calendar,$D1328,B1329,"f",FALSE)</f>
        <v>48773</v>
      </c>
      <c r="E1329" s="153">
        <f>_xll.qlInterestRateIndexValueDate(IndexON,D1329)</f>
        <v>48774</v>
      </c>
      <c r="F1329" s="168">
        <f>IFERROR(_xll.qlIndexFixing(IndexON,D1329,TRUE,_xll.ohTrigger(RecalcTrigger,TriggerON)),NA())</f>
        <v>3.0768423454423655E-2</v>
      </c>
      <c r="H1329" s="42">
        <f>_xll.qlCalendarAdvance(Calendar,$H1328,B1329,"f",FALSE)</f>
        <v>48773</v>
      </c>
      <c r="I1329" s="153">
        <f>_xll.qlInterestRateIndexValueDate(Index1M,$H1329)</f>
        <v>48775</v>
      </c>
      <c r="J1329" s="158">
        <f>IFERROR(_xll.qlIndexFixing(Index1M,$H1329,TRUE,_xll.ohTrigger(RecalcTrigger,Trigger1M)),NA())</f>
        <v>3.0123099181989039E-2</v>
      </c>
      <c r="K1329" s="44">
        <f>IFERROR(_xll.qlIndexFixing(Index3M,H1329,TRUE,_xll.ohTrigger(RecalcTrigger,Trigger3M)),NA())</f>
        <v>3.0881784791501905E-2</v>
      </c>
      <c r="L1329" s="44">
        <f>IFERROR(_xll.qlIndexFixing(Index6M,$H1329,TRUE,_xll.ohTrigger(RecalcTrigger,Trigger6M)),NA())</f>
        <v>3.1324959354246569E-2</v>
      </c>
      <c r="M1329" s="158">
        <f>IFERROR(_xll.qlIndexFixing(ONIndex1M,I1329,TRUE,_xll.ohTrigger(RecalcTrigger,Trigger1M)),NA())</f>
        <v>3.0090990051210298E-2</v>
      </c>
      <c r="N1329" s="44">
        <f>IFERROR(_xll.qlIndexFixing(ONIndex3M,I1329,TRUE,_xll.ohTrigger(RecalcTrigger,Trigger3M)),NA())</f>
        <v>3.0785697924518018E-2</v>
      </c>
      <c r="O1329" s="159">
        <f>IFERROR(_xll.qlIndexFixing(ONIndex6M,I1329,TRUE,_xll.ohTrigger(RecalcTrigger,Trigger6M)),NA())</f>
        <v>3.114210929093808E-2</v>
      </c>
    </row>
    <row r="1330" spans="2:15" x14ac:dyDescent="0.2">
      <c r="B1330" s="39" t="s">
        <v>42</v>
      </c>
      <c r="D1330" s="42">
        <f>_xll.qlCalendarAdvance(Calendar,$D1329,B1330,"f",FALSE)</f>
        <v>48780</v>
      </c>
      <c r="E1330" s="153">
        <f>_xll.qlInterestRateIndexValueDate(IndexON,D1330)</f>
        <v>48781</v>
      </c>
      <c r="F1330" s="168">
        <f>IFERROR(_xll.qlIndexFixing(IndexON,D1330,TRUE,_xll.ohTrigger(RecalcTrigger,TriggerON)),NA())</f>
        <v>3.0765965474284229E-2</v>
      </c>
      <c r="H1330" s="42">
        <f>_xll.qlCalendarAdvance(Calendar,$H1329,B1330,"f",FALSE)</f>
        <v>48780</v>
      </c>
      <c r="I1330" s="153">
        <f>_xll.qlInterestRateIndexValueDate(Index1M,$H1330)</f>
        <v>48782</v>
      </c>
      <c r="J1330" s="158">
        <f>IFERROR(_xll.qlIndexFixing(Index1M,$H1330,TRUE,_xll.ohTrigger(RecalcTrigger,Trigger1M)),NA())</f>
        <v>3.0119419001302394E-2</v>
      </c>
      <c r="K1330" s="44">
        <f>IFERROR(_xll.qlIndexFixing(Index3M,H1330,TRUE,_xll.ohTrigger(RecalcTrigger,Trigger3M)),NA())</f>
        <v>3.0877143013962542E-2</v>
      </c>
      <c r="L1330" s="44">
        <f>IFERROR(_xll.qlIndexFixing(Index6M,$H1330,TRUE,_xll.ohTrigger(RecalcTrigger,Trigger6M)),NA())</f>
        <v>3.1319199348361984E-2</v>
      </c>
      <c r="M1330" s="158">
        <f>IFERROR(_xll.qlIndexFixing(ONIndex1M,I1330,TRUE,_xll.ohTrigger(RecalcTrigger,Trigger1M)),NA())</f>
        <v>3.0087493465789095E-2</v>
      </c>
      <c r="N1330" s="44">
        <f>IFERROR(_xll.qlIndexFixing(ONIndex3M,I1330,TRUE,_xll.ohTrigger(RecalcTrigger,Trigger3M)),NA())</f>
        <v>3.0781752725710376E-2</v>
      </c>
      <c r="O1330" s="159">
        <f>IFERROR(_xll.qlIndexFixing(ONIndex6M,I1330,TRUE,_xll.ohTrigger(RecalcTrigger,Trigger6M)),NA())</f>
        <v>3.1137783853489864E-2</v>
      </c>
    </row>
    <row r="1331" spans="2:15" x14ac:dyDescent="0.2">
      <c r="B1331" s="39" t="s">
        <v>42</v>
      </c>
      <c r="D1331" s="42">
        <f>_xll.qlCalendarAdvance(Calendar,$D1330,B1331,"f",FALSE)</f>
        <v>48787</v>
      </c>
      <c r="E1331" s="153">
        <f>_xll.qlInterestRateIndexValueDate(IndexON,D1331)</f>
        <v>48788</v>
      </c>
      <c r="F1331" s="168">
        <f>IFERROR(_xll.qlIndexFixing(IndexON,D1331,TRUE,_xll.ohTrigger(RecalcTrigger,TriggerON)),NA())</f>
        <v>3.076338082698804E-2</v>
      </c>
      <c r="H1331" s="42">
        <f>_xll.qlCalendarAdvance(Calendar,$H1330,B1331,"f",FALSE)</f>
        <v>48787</v>
      </c>
      <c r="I1331" s="153">
        <f>_xll.qlInterestRateIndexValueDate(Index1M,$H1331)</f>
        <v>48789</v>
      </c>
      <c r="J1331" s="158">
        <f>IFERROR(_xll.qlIndexFixing(Index1M,$H1331,TRUE,_xll.ohTrigger(RecalcTrigger,Trigger1M)),NA())</f>
        <v>3.011758193051732E-2</v>
      </c>
      <c r="K1331" s="44">
        <f>IFERROR(_xll.qlIndexFixing(Index3M,H1331,TRUE,_xll.ohTrigger(RecalcTrigger,Trigger3M)),NA())</f>
        <v>3.0872391694887341E-2</v>
      </c>
      <c r="L1331" s="44">
        <f>IFERROR(_xll.qlIndexFixing(Index6M,$H1331,TRUE,_xll.ohTrigger(RecalcTrigger,Trigger6M)),NA())</f>
        <v>3.1314227744396878E-2</v>
      </c>
      <c r="M1331" s="158">
        <f>IFERROR(_xll.qlIndexFixing(ONIndex1M,I1331,TRUE,_xll.ohTrigger(RecalcTrigger,Trigger1M)),NA())</f>
        <v>3.0083885910574537E-2</v>
      </c>
      <c r="N1331" s="44">
        <f>IFERROR(_xll.qlIndexFixing(ONIndex3M,I1331,TRUE,_xll.ohTrigger(RecalcTrigger,Trigger3M)),NA())</f>
        <v>3.0777698846478074E-2</v>
      </c>
      <c r="O1331" s="159">
        <f>IFERROR(_xll.qlIndexFixing(ONIndex6M,I1331,TRUE,_xll.ohTrigger(RecalcTrigger,Trigger6M)),NA())</f>
        <v>3.1133351521868136E-2</v>
      </c>
    </row>
    <row r="1332" spans="2:15" x14ac:dyDescent="0.2">
      <c r="B1332" s="39" t="s">
        <v>42</v>
      </c>
      <c r="D1332" s="42">
        <f>_xll.qlCalendarAdvance(Calendar,$D1331,B1332,"f",FALSE)</f>
        <v>48794</v>
      </c>
      <c r="E1332" s="153">
        <f>_xll.qlInterestRateIndexValueDate(IndexON,D1332)</f>
        <v>48795</v>
      </c>
      <c r="F1332" s="168">
        <f>IFERROR(_xll.qlIndexFixing(IndexON,D1332,TRUE,_xll.ohTrigger(RecalcTrigger,TriggerON)),NA())</f>
        <v>3.0760669512615024E-2</v>
      </c>
      <c r="H1332" s="42">
        <f>_xll.qlCalendarAdvance(Calendar,$H1331,B1332,"f",FALSE)</f>
        <v>48794</v>
      </c>
      <c r="I1332" s="153">
        <f>_xll.qlInterestRateIndexValueDate(Index1M,$H1332)</f>
        <v>48796</v>
      </c>
      <c r="J1332" s="158">
        <f>IFERROR(_xll.qlIndexFixing(Index1M,$H1332,TRUE,_xll.ohTrigger(RecalcTrigger,Trigger1M)),NA())</f>
        <v>3.0111724898615806E-2</v>
      </c>
      <c r="K1332" s="44">
        <f>IFERROR(_xll.qlIndexFixing(Index3M,H1332,TRUE,_xll.ohTrigger(RecalcTrigger,Trigger3M)),NA())</f>
        <v>3.0867530834681082E-2</v>
      </c>
      <c r="L1332" s="44">
        <f>IFERROR(_xll.qlIndexFixing(Index6M,$H1332,TRUE,_xll.ohTrigger(RecalcTrigger,Trigger6M)),NA())</f>
        <v>3.1307353572881461E-2</v>
      </c>
      <c r="M1332" s="158">
        <f>IFERROR(_xll.qlIndexFixing(ONIndex1M,I1332,TRUE,_xll.ohTrigger(RecalcTrigger,Trigger1M)),NA())</f>
        <v>3.0080167385486689E-2</v>
      </c>
      <c r="N1332" s="44">
        <f>IFERROR(_xll.qlIndexFixing(ONIndex3M,I1332,TRUE,_xll.ohTrigger(RecalcTrigger,Trigger3M)),NA())</f>
        <v>3.0773536286901049E-2</v>
      </c>
      <c r="O1332" s="159">
        <f>IFERROR(_xll.qlIndexFixing(ONIndex6M,I1332,TRUE,_xll.ohTrigger(RecalcTrigger,Trigger6M)),NA())</f>
        <v>3.1128812295913022E-2</v>
      </c>
    </row>
    <row r="1333" spans="2:15" x14ac:dyDescent="0.2">
      <c r="B1333" s="39" t="s">
        <v>42</v>
      </c>
      <c r="D1333" s="42">
        <f>_xll.qlCalendarAdvance(Calendar,$D1332,B1333,"f",FALSE)</f>
        <v>48801</v>
      </c>
      <c r="E1333" s="153">
        <f>_xll.qlInterestRateIndexValueDate(IndexON,D1333)</f>
        <v>48802</v>
      </c>
      <c r="F1333" s="168">
        <f>IFERROR(_xll.qlIndexFixing(IndexON,D1333,TRUE,_xll.ohTrigger(RecalcTrigger,TriggerON)),NA())</f>
        <v>3.0757831531165181E-2</v>
      </c>
      <c r="H1333" s="42">
        <f>_xll.qlCalendarAdvance(Calendar,$H1332,B1333,"f",FALSE)</f>
        <v>48801</v>
      </c>
      <c r="I1333" s="153">
        <f>_xll.qlInterestRateIndexValueDate(Index1M,$H1333)</f>
        <v>48803</v>
      </c>
      <c r="J1333" s="158">
        <f>IFERROR(_xll.qlIndexFixing(Index1M,$H1333,TRUE,_xll.ohTrigger(RecalcTrigger,Trigger1M)),NA())</f>
        <v>3.0107710976837624E-2</v>
      </c>
      <c r="K1333" s="44">
        <f>IFERROR(_xll.qlIndexFixing(Index3M,H1333,TRUE,_xll.ohTrigger(RecalcTrigger,Trigger3M)),NA())</f>
        <v>3.0862560433755345E-2</v>
      </c>
      <c r="L1333" s="44">
        <f>IFERROR(_xll.qlIndexFixing(Index6M,$H1333,TRUE,_xll.ohTrigger(RecalcTrigger,Trigger6M)),NA())</f>
        <v>3.130126780523855E-2</v>
      </c>
      <c r="M1333" s="158">
        <f>IFERROR(_xll.qlIndexFixing(ONIndex1M,I1333,TRUE,_xll.ohTrigger(RecalcTrigger,Trigger1M)),NA())</f>
        <v>3.0076337890685423E-2</v>
      </c>
      <c r="N1333" s="44">
        <f>IFERROR(_xll.qlIndexFixing(ONIndex3M,I1333,TRUE,_xll.ohTrigger(RecalcTrigger,Trigger3M)),NA())</f>
        <v>3.0769265047059235E-2</v>
      </c>
      <c r="O1333" s="159">
        <f>IFERROR(_xll.qlIndexFixing(ONIndex6M,I1333,TRUE,_xll.ohTrigger(RecalcTrigger,Trigger6M)),NA())</f>
        <v>3.1124166175864332E-2</v>
      </c>
    </row>
    <row r="1334" spans="2:15" x14ac:dyDescent="0.2">
      <c r="B1334" s="39" t="s">
        <v>42</v>
      </c>
      <c r="D1334" s="42">
        <f>_xll.qlCalendarAdvance(Calendar,$D1333,B1334,"f",FALSE)</f>
        <v>48808</v>
      </c>
      <c r="E1334" s="153">
        <f>_xll.qlInterestRateIndexValueDate(IndexON,D1334)</f>
        <v>48809</v>
      </c>
      <c r="F1334" s="168">
        <f>IFERROR(_xll.qlIndexFixing(IndexON,D1334,TRUE,_xll.ohTrigger(RecalcTrigger,TriggerON)),NA())</f>
        <v>3.0754866882558574E-2</v>
      </c>
      <c r="H1334" s="42">
        <f>_xll.qlCalendarAdvance(Calendar,$H1333,B1334,"f",FALSE)</f>
        <v>48808</v>
      </c>
      <c r="I1334" s="153">
        <f>_xll.qlInterestRateIndexValueDate(Index1M,$H1334)</f>
        <v>48810</v>
      </c>
      <c r="J1334" s="158">
        <f>IFERROR(_xll.qlIndexFixing(Index1M,$H1334,TRUE,_xll.ohTrigger(RecalcTrigger,Trigger1M)),NA())</f>
        <v>3.010358580824897E-2</v>
      </c>
      <c r="K1334" s="44">
        <f>IFERROR(_xll.qlIndexFixing(Index3M,H1334,TRUE,_xll.ohTrigger(RecalcTrigger,Trigger3M)),NA())</f>
        <v>3.0857480492536182E-2</v>
      </c>
      <c r="L1334" s="44">
        <f>IFERROR(_xll.qlIndexFixing(Index6M,$H1334,TRUE,_xll.ohTrigger(RecalcTrigger,Trigger6M)),NA())</f>
        <v>3.1295073452323408E-2</v>
      </c>
      <c r="M1334" s="158">
        <f>IFERROR(_xll.qlIndexFixing(ONIndex1M,I1334,TRUE,_xll.ohTrigger(RecalcTrigger,Trigger1M)),NA())</f>
        <v>3.0072397426090802E-2</v>
      </c>
      <c r="N1334" s="44">
        <f>IFERROR(_xll.qlIndexFixing(ONIndex3M,I1334,TRUE,_xll.ohTrigger(RecalcTrigger,Trigger3M)),NA())</f>
        <v>3.0764885126792763E-2</v>
      </c>
      <c r="O1334" s="159">
        <f>IFERROR(_xll.qlIndexFixing(ONIndex6M,I1334,TRUE,_xll.ohTrigger(RecalcTrigger,Trigger6M)),NA())</f>
        <v>3.1119413161402321E-2</v>
      </c>
    </row>
    <row r="1335" spans="2:15" x14ac:dyDescent="0.2">
      <c r="B1335" s="39" t="s">
        <v>42</v>
      </c>
      <c r="D1335" s="42">
        <f>_xll.qlCalendarAdvance(Calendar,$D1334,B1335,"f",FALSE)</f>
        <v>48815</v>
      </c>
      <c r="E1335" s="153">
        <f>_xll.qlInterestRateIndexValueDate(IndexON,D1335)</f>
        <v>48816</v>
      </c>
      <c r="F1335" s="168">
        <f>IFERROR(_xll.qlIndexFixing(IndexON,D1335,TRUE,_xll.ohTrigger(RecalcTrigger,TriggerON)),NA())</f>
        <v>3.0751775566955075E-2</v>
      </c>
      <c r="H1335" s="42">
        <f>_xll.qlCalendarAdvance(Calendar,$H1334,B1335,"f",FALSE)</f>
        <v>48815</v>
      </c>
      <c r="I1335" s="153">
        <f>_xll.qlInterestRateIndexValueDate(Index1M,$H1335)</f>
        <v>48817</v>
      </c>
      <c r="J1335" s="158">
        <f>IFERROR(_xll.qlIndexFixing(Index1M,$H1335,TRUE,_xll.ohTrigger(RecalcTrigger,Trigger1M)),NA())</f>
        <v>3.0099349392973613E-2</v>
      </c>
      <c r="K1335" s="44">
        <f>IFERROR(_xll.qlIndexFixing(Index3M,H1335,TRUE,_xll.ohTrigger(RecalcTrigger,Trigger3M)),NA())</f>
        <v>3.0852291011452176E-2</v>
      </c>
      <c r="L1335" s="44">
        <f>IFERROR(_xll.qlIndexFixing(Index6M,$H1335,TRUE,_xll.ohTrigger(RecalcTrigger,Trigger6M)),NA())</f>
        <v>3.1288770515157924E-2</v>
      </c>
      <c r="M1335" s="158">
        <f>IFERROR(_xll.qlIndexFixing(ONIndex1M,I1335,TRUE,_xll.ohTrigger(RecalcTrigger,Trigger1M)),NA())</f>
        <v>3.0068345991702827E-2</v>
      </c>
      <c r="N1335" s="44">
        <f>IFERROR(_xll.qlIndexFixing(ONIndex3M,I1335,TRUE,_xll.ohTrigger(RecalcTrigger,Trigger3M)),NA())</f>
        <v>3.0760396526261502E-2</v>
      </c>
      <c r="O1335" s="159">
        <f>IFERROR(_xll.qlIndexFixing(ONIndex6M,I1335,TRUE,_xll.ohTrigger(RecalcTrigger,Trigger6M)),NA())</f>
        <v>3.1114553252846733E-2</v>
      </c>
    </row>
    <row r="1336" spans="2:15" x14ac:dyDescent="0.2">
      <c r="B1336" s="39" t="s">
        <v>42</v>
      </c>
      <c r="D1336" s="42">
        <f>_xll.qlCalendarAdvance(Calendar,$D1335,B1336,"f",FALSE)</f>
        <v>48822</v>
      </c>
      <c r="E1336" s="153">
        <f>_xll.qlInterestRateIndexValueDate(IndexON,D1336)</f>
        <v>48823</v>
      </c>
      <c r="F1336" s="168">
        <f>IFERROR(_xll.qlIndexFixing(IndexON,D1336,TRUE,_xll.ohTrigger(RecalcTrigger,TriggerON)),NA())</f>
        <v>3.0748557584194813E-2</v>
      </c>
      <c r="H1336" s="42">
        <f>_xll.qlCalendarAdvance(Calendar,$H1335,B1336,"f",FALSE)</f>
        <v>48822</v>
      </c>
      <c r="I1336" s="153">
        <f>_xll.qlInterestRateIndexValueDate(Index1M,$H1336)</f>
        <v>48824</v>
      </c>
      <c r="J1336" s="158">
        <f>IFERROR(_xll.qlIndexFixing(Index1M,$H1336,TRUE,_xll.ohTrigger(RecalcTrigger,Trigger1M)),NA())</f>
        <v>3.009500173113017E-2</v>
      </c>
      <c r="K1336" s="44">
        <f>IFERROR(_xll.qlIndexFixing(Index3M,H1336,TRUE,_xll.ohTrigger(RecalcTrigger,Trigger3M)),NA())</f>
        <v>3.0844234312173334E-2</v>
      </c>
      <c r="L1336" s="44">
        <f>IFERROR(_xll.qlIndexFixing(Index6M,$H1336,TRUE,_xll.ohTrigger(RecalcTrigger,Trigger6M)),NA())</f>
        <v>3.1278929389605324E-2</v>
      </c>
      <c r="M1336" s="158">
        <f>IFERROR(_xll.qlIndexFixing(ONIndex1M,I1336,TRUE,_xll.ohTrigger(RecalcTrigger,Trigger1M)),NA())</f>
        <v>3.0064183587521498E-2</v>
      </c>
      <c r="N1336" s="44">
        <f>IFERROR(_xll.qlIndexFixing(ONIndex3M,I1336,TRUE,_xll.ohTrigger(RecalcTrigger,Trigger3M)),NA())</f>
        <v>3.0755799245305582E-2</v>
      </c>
      <c r="O1336" s="159">
        <f>IFERROR(_xll.qlIndexFixing(ONIndex6M,I1336,TRUE,_xll.ohTrigger(RecalcTrigger,Trigger6M)),NA())</f>
        <v>3.110958644995776E-2</v>
      </c>
    </row>
    <row r="1337" spans="2:15" x14ac:dyDescent="0.2">
      <c r="B1337" s="39" t="s">
        <v>42</v>
      </c>
      <c r="D1337" s="42">
        <f>_xll.qlCalendarAdvance(Calendar,$D1336,B1337,"f",FALSE)</f>
        <v>48829</v>
      </c>
      <c r="E1337" s="153">
        <f>_xll.qlInterestRateIndexValueDate(IndexON,D1337)</f>
        <v>48830</v>
      </c>
      <c r="F1337" s="168">
        <f>IFERROR(_xll.qlIndexFixing(IndexON,D1337,TRUE,_xll.ohTrigger(RecalcTrigger,TriggerON)),NA())</f>
        <v>3.074521293443766E-2</v>
      </c>
      <c r="H1337" s="42">
        <f>_xll.qlCalendarAdvance(Calendar,$H1336,B1337,"f",FALSE)</f>
        <v>48829</v>
      </c>
      <c r="I1337" s="153">
        <f>_xll.qlInterestRateIndexValueDate(Index1M,$H1337)</f>
        <v>48831</v>
      </c>
      <c r="J1337" s="158">
        <f>IFERROR(_xll.qlIndexFixing(Index1M,$H1337,TRUE,_xll.ohTrigger(RecalcTrigger,Trigger1M)),NA())</f>
        <v>3.0090542822850147E-2</v>
      </c>
      <c r="K1337" s="44">
        <f>IFERROR(_xll.qlIndexFixing(Index3M,H1337,TRUE,_xll.ohTrigger(RecalcTrigger,Trigger3M)),NA())</f>
        <v>3.0838850603719346E-2</v>
      </c>
      <c r="L1337" s="44">
        <f>IFERROR(_xll.qlIndexFixing(Index6M,$H1337,TRUE,_xll.ohTrigger(RecalcTrigger,Trigger6M)),NA())</f>
        <v>3.1272442547065515E-2</v>
      </c>
      <c r="M1337" s="158">
        <f>IFERROR(_xll.qlIndexFixing(ONIndex1M,I1337,TRUE,_xll.ohTrigger(RecalcTrigger,Trigger1M)),NA())</f>
        <v>3.005991021362675E-2</v>
      </c>
      <c r="N1337" s="44">
        <f>IFERROR(_xll.qlIndexFixing(ONIndex3M,I1337,TRUE,_xll.ohTrigger(RecalcTrigger,Trigger3M)),NA())</f>
        <v>3.0751093284084874E-2</v>
      </c>
      <c r="O1337" s="159">
        <f>IFERROR(_xll.qlIndexFixing(ONIndex6M,I1337,TRUE,_xll.ohTrigger(RecalcTrigger,Trigger6M)),NA())</f>
        <v>3.1104512752975211E-2</v>
      </c>
    </row>
    <row r="1338" spans="2:15" x14ac:dyDescent="0.2">
      <c r="B1338" s="39" t="s">
        <v>42</v>
      </c>
      <c r="D1338" s="42">
        <f>_xll.qlCalendarAdvance(Calendar,$D1337,B1338,"f",FALSE)</f>
        <v>48836</v>
      </c>
      <c r="E1338" s="153">
        <f>_xll.qlInterestRateIndexValueDate(IndexON,D1338)</f>
        <v>48837</v>
      </c>
      <c r="F1338" s="168">
        <f>IFERROR(_xll.qlIndexFixing(IndexON,D1338,TRUE,_xll.ohTrigger(RecalcTrigger,TriggerON)),NA())</f>
        <v>3.0741741617443807E-2</v>
      </c>
      <c r="H1338" s="42">
        <f>_xll.qlCalendarAdvance(Calendar,$H1337,B1338,"f",FALSE)</f>
        <v>48836</v>
      </c>
      <c r="I1338" s="153">
        <f>_xll.qlInterestRateIndexValueDate(Index1M,$H1338)</f>
        <v>48838</v>
      </c>
      <c r="J1338" s="158">
        <f>IFERROR(_xll.qlIndexFixing(Index1M,$H1338,TRUE,_xll.ohTrigger(RecalcTrigger,Trigger1M)),NA())</f>
        <v>3.0085972668249583E-2</v>
      </c>
      <c r="K1338" s="44">
        <f>IFERROR(_xll.qlIndexFixing(Index3M,H1338,TRUE,_xll.ohTrigger(RecalcTrigger,Trigger3M)),NA())</f>
        <v>3.0833357384446484E-2</v>
      </c>
      <c r="L1338" s="44">
        <f>IFERROR(_xll.qlIndexFixing(Index6M,$H1338,TRUE,_xll.ohTrigger(RecalcTrigger,Trigger6M)),NA())</f>
        <v>3.126584716008951E-2</v>
      </c>
      <c r="M1338" s="158">
        <f>IFERROR(_xll.qlIndexFixing(ONIndex1M,I1338,TRUE,_xll.ohTrigger(RecalcTrigger,Trigger1M)),NA())</f>
        <v>3.0055525869938648E-2</v>
      </c>
      <c r="N1338" s="44">
        <f>IFERROR(_xll.qlIndexFixing(ONIndex3M,I1338,TRUE,_xll.ohTrigger(RecalcTrigger,Trigger3M)),NA())</f>
        <v>3.0746278642519442E-2</v>
      </c>
      <c r="O1338" s="159">
        <f>IFERROR(_xll.qlIndexFixing(ONIndex6M,I1338,TRUE,_xll.ohTrigger(RecalcTrigger,Trigger6M)),NA())</f>
        <v>3.1099332161659277E-2</v>
      </c>
    </row>
    <row r="1339" spans="2:15" x14ac:dyDescent="0.2">
      <c r="B1339" s="39" t="s">
        <v>42</v>
      </c>
      <c r="D1339" s="42">
        <f>_xll.qlCalendarAdvance(Calendar,$D1338,B1339,"f",FALSE)</f>
        <v>48843</v>
      </c>
      <c r="E1339" s="153">
        <f>_xll.qlInterestRateIndexValueDate(IndexON,D1339)</f>
        <v>48844</v>
      </c>
      <c r="F1339" s="168">
        <f>IFERROR(_xll.qlIndexFixing(IndexON,D1339,TRUE,_xll.ohTrigger(RecalcTrigger,TriggerON)),NA())</f>
        <v>3.0738143633453063E-2</v>
      </c>
      <c r="H1339" s="42">
        <f>_xll.qlCalendarAdvance(Calendar,$H1338,B1339,"f",FALSE)</f>
        <v>48843</v>
      </c>
      <c r="I1339" s="153">
        <f>_xll.qlInterestRateIndexValueDate(Index1M,$H1339)</f>
        <v>48845</v>
      </c>
      <c r="J1339" s="158">
        <f>IFERROR(_xll.qlIndexFixing(Index1M,$H1339,TRUE,_xll.ohTrigger(RecalcTrigger,Trigger1M)),NA())</f>
        <v>3.0081291267467718E-2</v>
      </c>
      <c r="K1339" s="44">
        <f>IFERROR(_xll.qlIndexFixing(Index3M,H1339,TRUE,_xll.ohTrigger(RecalcTrigger,Trigger3M)),NA())</f>
        <v>3.0827754654810646E-2</v>
      </c>
      <c r="L1339" s="44">
        <f>IFERROR(_xll.qlIndexFixing(Index6M,$H1339,TRUE,_xll.ohTrigger(RecalcTrigger,Trigger6M)),NA())</f>
        <v>3.1259143229739876E-2</v>
      </c>
      <c r="M1339" s="158">
        <f>IFERROR(_xll.qlIndexFixing(ONIndex1M,I1339,TRUE,_xll.ohTrigger(RecalcTrigger,Trigger1M)),NA())</f>
        <v>3.0051030556457192E-2</v>
      </c>
      <c r="N1339" s="44">
        <f>IFERROR(_xll.qlIndexFixing(ONIndex3M,I1339,TRUE,_xll.ohTrigger(RecalcTrigger,Trigger3M)),NA())</f>
        <v>3.0741355320609287E-2</v>
      </c>
      <c r="O1339" s="159">
        <f>IFERROR(_xll.qlIndexFixing(ONIndex6M,I1339,TRUE,_xll.ohTrigger(RecalcTrigger,Trigger6M)),NA())</f>
        <v>3.1094044676249766E-2</v>
      </c>
    </row>
    <row r="1340" spans="2:15" x14ac:dyDescent="0.2">
      <c r="B1340" s="39" t="s">
        <v>42</v>
      </c>
      <c r="D1340" s="42">
        <f>_xll.qlCalendarAdvance(Calendar,$D1339,B1340,"f",FALSE)</f>
        <v>48850</v>
      </c>
      <c r="E1340" s="153">
        <f>_xll.qlInterestRateIndexValueDate(IndexON,D1340)</f>
        <v>48851</v>
      </c>
      <c r="F1340" s="168">
        <f>IFERROR(_xll.qlIndexFixing(IndexON,D1340,TRUE,_xll.ohTrigger(RecalcTrigger,TriggerON)),NA())</f>
        <v>3.0734418982385492E-2</v>
      </c>
      <c r="H1340" s="42">
        <f>_xll.qlCalendarAdvance(Calendar,$H1339,B1340,"f",FALSE)</f>
        <v>48850</v>
      </c>
      <c r="I1340" s="153">
        <f>_xll.qlInterestRateIndexValueDate(Index1M,$H1340)</f>
        <v>48852</v>
      </c>
      <c r="J1340" s="158">
        <f>IFERROR(_xll.qlIndexFixing(Index1M,$H1340,TRUE,_xll.ohTrigger(RecalcTrigger,Trigger1M)),NA())</f>
        <v>3.0076498620638641E-2</v>
      </c>
      <c r="K1340" s="44">
        <f>IFERROR(_xll.qlIndexFixing(Index3M,H1340,TRUE,_xll.ohTrigger(RecalcTrigger,Trigger3M)),NA())</f>
        <v>3.0822042415271242E-2</v>
      </c>
      <c r="L1340" s="44">
        <f>IFERROR(_xll.qlIndexFixing(Index6M,$H1340,TRUE,_xll.ohTrigger(RecalcTrigger,Trigger6M)),NA())</f>
        <v>3.125315597053397E-2</v>
      </c>
      <c r="M1340" s="158">
        <f>IFERROR(_xll.qlIndexFixing(ONIndex1M,I1340,TRUE,_xll.ohTrigger(RecalcTrigger,Trigger1M)),NA())</f>
        <v>3.0046424273262318E-2</v>
      </c>
      <c r="N1340" s="44">
        <f>IFERROR(_xll.qlIndexFixing(ONIndex3M,I1340,TRUE,_xll.ohTrigger(RecalcTrigger,Trigger3M)),NA())</f>
        <v>3.0736323318434344E-2</v>
      </c>
      <c r="O1340" s="159">
        <f>IFERROR(_xll.qlIndexFixing(ONIndex6M,I1340,TRUE,_xll.ohTrigger(RecalcTrigger,Trigger6M)),NA())</f>
        <v>3.108865029650687E-2</v>
      </c>
    </row>
    <row r="1341" spans="2:15" x14ac:dyDescent="0.2">
      <c r="B1341" s="39" t="s">
        <v>42</v>
      </c>
      <c r="D1341" s="42">
        <f>_xll.qlCalendarAdvance(Calendar,$D1340,B1341,"f",FALSE)</f>
        <v>48857</v>
      </c>
      <c r="E1341" s="153">
        <f>_xll.qlInterestRateIndexValueDate(IndexON,D1341)</f>
        <v>48858</v>
      </c>
      <c r="F1341" s="168">
        <f>IFERROR(_xll.qlIndexFixing(IndexON,D1341,TRUE,_xll.ohTrigger(RecalcTrigger,TriggerON)),NA())</f>
        <v>3.0730567664321029E-2</v>
      </c>
      <c r="H1341" s="42">
        <f>_xll.qlCalendarAdvance(Calendar,$H1340,B1341,"f",FALSE)</f>
        <v>48857</v>
      </c>
      <c r="I1341" s="153">
        <f>_xll.qlInterestRateIndexValueDate(Index1M,$H1341)</f>
        <v>48859</v>
      </c>
      <c r="J1341" s="158">
        <f>IFERROR(_xll.qlIndexFixing(Index1M,$H1341,TRUE,_xll.ohTrigger(RecalcTrigger,Trigger1M)),NA())</f>
        <v>3.0071594727899015E-2</v>
      </c>
      <c r="K1341" s="44">
        <f>IFERROR(_xll.qlIndexFixing(Index3M,H1341,TRUE,_xll.ohTrigger(RecalcTrigger,Trigger3M)),NA())</f>
        <v>3.0818853813231718E-2</v>
      </c>
      <c r="L1341" s="44">
        <f>IFERROR(_xll.qlIndexFixing(Index6M,$H1341,TRUE,_xll.ohTrigger(RecalcTrigger,Trigger6M)),NA())</f>
        <v>3.1249486534570194E-2</v>
      </c>
      <c r="M1341" s="158">
        <f>IFERROR(_xll.qlIndexFixing(ONIndex1M,I1341,TRUE,_xll.ohTrigger(RecalcTrigger,Trigger1M)),NA())</f>
        <v>3.0041707020354025E-2</v>
      </c>
      <c r="N1341" s="44">
        <f>IFERROR(_xll.qlIndexFixing(ONIndex3M,I1341,TRUE,_xll.ohTrigger(RecalcTrigger,Trigger3M)),NA())</f>
        <v>3.0731182635914678E-2</v>
      </c>
      <c r="O1341" s="159">
        <f>IFERROR(_xll.qlIndexFixing(ONIndex6M,I1341,TRUE,_xll.ohTrigger(RecalcTrigger,Trigger6M)),NA())</f>
        <v>3.1083149022590462E-2</v>
      </c>
    </row>
    <row r="1342" spans="2:15" x14ac:dyDescent="0.2">
      <c r="B1342" s="39" t="s">
        <v>42</v>
      </c>
      <c r="D1342" s="42">
        <f>_xll.qlCalendarAdvance(Calendar,$D1341,B1342,"f",FALSE)</f>
        <v>48864</v>
      </c>
      <c r="E1342" s="153">
        <f>_xll.qlInterestRateIndexValueDate(IndexON,D1342)</f>
        <v>48865</v>
      </c>
      <c r="F1342" s="168">
        <f>IFERROR(_xll.qlIndexFixing(IndexON,D1342,TRUE,_xll.ohTrigger(RecalcTrigger,TriggerON)),NA())</f>
        <v>3.0726589679099803E-2</v>
      </c>
      <c r="H1342" s="42">
        <f>_xll.qlCalendarAdvance(Calendar,$H1341,B1342,"f",FALSE)</f>
        <v>48864</v>
      </c>
      <c r="I1342" s="153">
        <f>_xll.qlInterestRateIndexValueDate(Index1M,$H1342)</f>
        <v>48866</v>
      </c>
      <c r="J1342" s="158">
        <f>IFERROR(_xll.qlIndexFixing(Index1M,$H1342,TRUE,_xll.ohTrigger(RecalcTrigger,Trigger1M)),NA())</f>
        <v>3.0066579589385509E-2</v>
      </c>
      <c r="K1342" s="44">
        <f>IFERROR(_xll.qlIndexFixing(Index3M,H1342,TRUE,_xll.ohTrigger(RecalcTrigger,Trigger3M)),NA())</f>
        <v>3.0812897566000967E-2</v>
      </c>
      <c r="L1342" s="44">
        <f>IFERROR(_xll.qlIndexFixing(Index6M,$H1342,TRUE,_xll.ohTrigger(RecalcTrigger,Trigger6M)),NA())</f>
        <v>3.1239188694532259E-2</v>
      </c>
      <c r="M1342" s="158">
        <f>IFERROR(_xll.qlIndexFixing(ONIndex1M,I1342,TRUE,_xll.ohTrigger(RecalcTrigger,Trigger1M)),NA())</f>
        <v>3.0036878797652378E-2</v>
      </c>
      <c r="N1342" s="44">
        <f>IFERROR(_xll.qlIndexFixing(ONIndex3M,I1342,TRUE,_xll.ohTrigger(RecalcTrigger,Trigger3M)),NA())</f>
        <v>3.072593327321016E-2</v>
      </c>
      <c r="O1342" s="159">
        <f>IFERROR(_xll.qlIndexFixing(ONIndex6M,I1342,TRUE,_xll.ohTrigger(RecalcTrigger,Trigger6M)),NA())</f>
        <v>3.1077540854580477E-2</v>
      </c>
    </row>
    <row r="1343" spans="2:15" x14ac:dyDescent="0.2">
      <c r="B1343" s="39" t="s">
        <v>42</v>
      </c>
      <c r="D1343" s="42">
        <f>_xll.qlCalendarAdvance(Calendar,$D1342,B1343,"f",FALSE)</f>
        <v>48871</v>
      </c>
      <c r="E1343" s="153">
        <f>_xll.qlInterestRateIndexValueDate(IndexON,D1343)</f>
        <v>48872</v>
      </c>
      <c r="F1343" s="168">
        <f>IFERROR(_xll.qlIndexFixing(IndexON,D1343,TRUE,_xll.ohTrigger(RecalcTrigger,TriggerON)),NA())</f>
        <v>3.0722485026801749E-2</v>
      </c>
      <c r="H1343" s="42">
        <f>_xll.qlCalendarAdvance(Calendar,$H1342,B1343,"f",FALSE)</f>
        <v>48871</v>
      </c>
      <c r="I1343" s="153">
        <f>_xll.qlInterestRateIndexValueDate(Index1M,$H1343)</f>
        <v>48873</v>
      </c>
      <c r="J1343" s="158">
        <f>IFERROR(_xll.qlIndexFixing(Index1M,$H1343,TRUE,_xll.ohTrigger(RecalcTrigger,Trigger1M)),NA())</f>
        <v>3.0061453205247675E-2</v>
      </c>
      <c r="K1343" s="44">
        <f>IFERROR(_xll.qlIndexFixing(Index3M,H1343,TRUE,_xll.ohTrigger(RecalcTrigger,Trigger3M)),NA())</f>
        <v>3.0806831782703194E-2</v>
      </c>
      <c r="L1343" s="44">
        <f>IFERROR(_xll.qlIndexFixing(Index6M,$H1343,TRUE,_xll.ohTrigger(RecalcTrigger,Trigger6M)),NA())</f>
        <v>3.123204223385628E-2</v>
      </c>
      <c r="M1343" s="158">
        <f>IFERROR(_xll.qlIndexFixing(ONIndex1M,I1343,TRUE,_xll.ohTrigger(RecalcTrigger,Trigger1M)),NA())</f>
        <v>3.0031939605157376E-2</v>
      </c>
      <c r="N1343" s="44">
        <f>IFERROR(_xll.qlIndexFixing(ONIndex3M,I1343,TRUE,_xll.ohTrigger(RecalcTrigger,Trigger3M)),NA())</f>
        <v>3.0720575230001046E-2</v>
      </c>
      <c r="O1343" s="159">
        <f>IFERROR(_xll.qlIndexFixing(ONIndex6M,I1343,TRUE,_xll.ohTrigger(RecalcTrigger,Trigger6M)),NA())</f>
        <v>3.1071825792317043E-2</v>
      </c>
    </row>
    <row r="1344" spans="2:15" x14ac:dyDescent="0.2">
      <c r="B1344" s="39" t="s">
        <v>42</v>
      </c>
      <c r="D1344" s="42">
        <f>_xll.qlCalendarAdvance(Calendar,$D1343,B1344,"f",FALSE)</f>
        <v>48878</v>
      </c>
      <c r="E1344" s="153">
        <f>_xll.qlInterestRateIndexValueDate(IndexON,D1344)</f>
        <v>48879</v>
      </c>
      <c r="F1344" s="168">
        <f>IFERROR(_xll.qlIndexFixing(IndexON,D1344,TRUE,_xll.ohTrigger(RecalcTrigger,TriggerON)),NA())</f>
        <v>3.0718253707506804E-2</v>
      </c>
      <c r="H1344" s="42">
        <f>_xll.qlCalendarAdvance(Calendar,$H1343,B1344,"f",FALSE)</f>
        <v>48878</v>
      </c>
      <c r="I1344" s="153">
        <f>_xll.qlInterestRateIndexValueDate(Index1M,$H1344)</f>
        <v>48880</v>
      </c>
      <c r="J1344" s="158">
        <f>IFERROR(_xll.qlIndexFixing(Index1M,$H1344,TRUE,_xll.ohTrigger(RecalcTrigger,Trigger1M)),NA())</f>
        <v>3.005621557562476E-2</v>
      </c>
      <c r="K1344" s="44">
        <f>IFERROR(_xll.qlIndexFixing(Index3M,H1344,TRUE,_xll.ohTrigger(RecalcTrigger,Trigger3M)),NA())</f>
        <v>3.0800656463853725E-2</v>
      </c>
      <c r="L1344" s="44">
        <f>IFERROR(_xll.qlIndexFixing(Index6M,$H1344,TRUE,_xll.ohTrigger(RecalcTrigger,Trigger6M)),NA())</f>
        <v>3.1224787226269059E-2</v>
      </c>
      <c r="M1344" s="158">
        <f>IFERROR(_xll.qlIndexFixing(ONIndex1M,I1344,TRUE,_xll.ohTrigger(RecalcTrigger,Trigger1M)),NA())</f>
        <v>3.0026889443028892E-2</v>
      </c>
      <c r="N1344" s="44">
        <f>IFERROR(_xll.qlIndexFixing(ONIndex3M,I1344,TRUE,_xll.ohTrigger(RecalcTrigger,Trigger3M)),NA())</f>
        <v>3.0715108506687017E-2</v>
      </c>
      <c r="O1344" s="159">
        <f>IFERROR(_xll.qlIndexFixing(ONIndex6M,I1344,TRUE,_xll.ohTrigger(RecalcTrigger,Trigger6M)),NA())</f>
        <v>3.1066003835880096E-2</v>
      </c>
    </row>
    <row r="1345" spans="2:15" x14ac:dyDescent="0.2">
      <c r="B1345" s="39" t="s">
        <v>42</v>
      </c>
      <c r="D1345" s="42">
        <f>_xll.qlCalendarAdvance(Calendar,$D1344,B1345,"f",FALSE)</f>
        <v>48885</v>
      </c>
      <c r="E1345" s="153">
        <f>_xll.qlInterestRateIndexValueDate(IndexON,D1345)</f>
        <v>48886</v>
      </c>
      <c r="F1345" s="168">
        <f>IFERROR(_xll.qlIndexFixing(IndexON,D1345,TRUE,_xll.ohTrigger(RecalcTrigger,TriggerON)),NA())</f>
        <v>3.0713895721135032E-2</v>
      </c>
      <c r="H1345" s="42">
        <f>_xll.qlCalendarAdvance(Calendar,$H1344,B1345,"f",FALSE)</f>
        <v>48885</v>
      </c>
      <c r="I1345" s="153">
        <f>_xll.qlInterestRateIndexValueDate(Index1M,$H1345)</f>
        <v>48887</v>
      </c>
      <c r="J1345" s="158">
        <f>IFERROR(_xll.qlIndexFixing(Index1M,$H1345,TRUE,_xll.ohTrigger(RecalcTrigger,Trigger1M)),NA())</f>
        <v>3.0050866700674056E-2</v>
      </c>
      <c r="K1345" s="44">
        <f>IFERROR(_xll.qlIndexFixing(Index3M,H1345,TRUE,_xll.ohTrigger(RecalcTrigger,Trigger3M)),NA())</f>
        <v>3.079437160997895E-2</v>
      </c>
      <c r="L1345" s="44">
        <f>IFERROR(_xll.qlIndexFixing(Index6M,$H1345,TRUE,_xll.ohTrigger(RecalcTrigger,Trigger6M)),NA())</f>
        <v>3.1216640298545862E-2</v>
      </c>
      <c r="M1345" s="158">
        <f>IFERROR(_xll.qlIndexFixing(ONIndex1M,I1345,TRUE,_xll.ohTrigger(RecalcTrigger,Trigger1M)),NA())</f>
        <v>3.0021728311027118E-2</v>
      </c>
      <c r="N1345" s="44">
        <f>IFERROR(_xll.qlIndexFixing(ONIndex3M,I1345,TRUE,_xll.ohTrigger(RecalcTrigger,Trigger3M)),NA())</f>
        <v>3.0709533102948328E-2</v>
      </c>
      <c r="O1345" s="159">
        <f>IFERROR(_xll.qlIndexFixing(ONIndex6M,I1345,TRUE,_xll.ohTrigger(RecalcTrigger,Trigger6M)),NA())</f>
        <v>3.1060074985189701E-2</v>
      </c>
    </row>
    <row r="1346" spans="2:15" x14ac:dyDescent="0.2">
      <c r="B1346" s="39" t="s">
        <v>42</v>
      </c>
      <c r="D1346" s="42">
        <f>_xll.qlCalendarAdvance(Calendar,$D1345,B1346,"f",FALSE)</f>
        <v>48892</v>
      </c>
      <c r="E1346" s="153">
        <f>_xll.qlInterestRateIndexValueDate(IndexON,D1346)</f>
        <v>48893</v>
      </c>
      <c r="F1346" s="168">
        <f>IFERROR(_xll.qlIndexFixing(IndexON,D1346,TRUE,_xll.ohTrigger(RecalcTrigger,TriggerON)),NA())</f>
        <v>3.0709411067766368E-2</v>
      </c>
      <c r="H1346" s="42">
        <f>_xll.qlCalendarAdvance(Calendar,$H1345,B1346,"f",FALSE)</f>
        <v>48892</v>
      </c>
      <c r="I1346" s="153">
        <f>_xll.qlInterestRateIndexValueDate(Index1M,$H1346)</f>
        <v>48894</v>
      </c>
      <c r="J1346" s="158">
        <f>IFERROR(_xll.qlIndexFixing(Index1M,$H1346,TRUE,_xll.ohTrigger(RecalcTrigger,Trigger1M)),NA())</f>
        <v>3.00454065805477E-2</v>
      </c>
      <c r="K1346" s="44">
        <f>IFERROR(_xll.qlIndexFixing(Index3M,H1346,TRUE,_xll.ohTrigger(RecalcTrigger,Trigger3M)),NA())</f>
        <v>3.0787977221614613E-2</v>
      </c>
      <c r="L1346" s="44">
        <f>IFERROR(_xll.qlIndexFixing(Index6M,$H1346,TRUE,_xll.ohTrigger(RecalcTrigger,Trigger6M)),NA())</f>
        <v>3.1209176595822591E-2</v>
      </c>
      <c r="M1346" s="158">
        <f>IFERROR(_xll.qlIndexFixing(ONIndex1M,I1346,TRUE,_xll.ohTrigger(RecalcTrigger,Trigger1M)),NA())</f>
        <v>3.0016456209391862E-2</v>
      </c>
      <c r="N1346" s="44">
        <f>IFERROR(_xll.qlIndexFixing(ONIndex3M,I1346,TRUE,_xll.ohTrigger(RecalcTrigger,Trigger3M)),NA())</f>
        <v>3.0703849018864915E-2</v>
      </c>
      <c r="O1346" s="159">
        <f>IFERROR(_xll.qlIndexFixing(ONIndex6M,I1346,TRUE,_xll.ohTrigger(RecalcTrigger,Trigger6M)),NA())</f>
        <v>3.1054039240325793E-2</v>
      </c>
    </row>
    <row r="1347" spans="2:15" x14ac:dyDescent="0.2">
      <c r="B1347" s="39" t="s">
        <v>42</v>
      </c>
      <c r="D1347" s="42">
        <f>_xll.qlCalendarAdvance(Calendar,$D1346,B1347,"f",FALSE)</f>
        <v>48899</v>
      </c>
      <c r="E1347" s="153">
        <f>_xll.qlInterestRateIndexValueDate(IndexON,D1347)</f>
        <v>48900</v>
      </c>
      <c r="F1347" s="168">
        <f>IFERROR(_xll.qlIndexFixing(IndexON,D1347,TRUE,_xll.ohTrigger(RecalcTrigger,TriggerON)),NA())</f>
        <v>3.0704799747320877E-2</v>
      </c>
      <c r="H1347" s="42">
        <f>_xll.qlCalendarAdvance(Calendar,$H1346,B1347,"f",FALSE)</f>
        <v>48899</v>
      </c>
      <c r="I1347" s="153">
        <f>_xll.qlInterestRateIndexValueDate(Index1M,$H1347)</f>
        <v>48901</v>
      </c>
      <c r="J1347" s="158">
        <f>IFERROR(_xll.qlIndexFixing(Index1M,$H1347,TRUE,_xll.ohTrigger(RecalcTrigger,Trigger1M)),NA())</f>
        <v>3.003983521540041E-2</v>
      </c>
      <c r="K1347" s="44">
        <f>IFERROR(_xll.qlIndexFixing(Index3M,H1347,TRUE,_xll.ohTrigger(RecalcTrigger,Trigger3M)),NA())</f>
        <v>3.0781473299303256E-2</v>
      </c>
      <c r="L1347" s="44">
        <f>IFERROR(_xll.qlIndexFixing(Index6M,$H1347,TRUE,_xll.ohTrigger(RecalcTrigger,Trigger6M)),NA())</f>
        <v>3.1202370933885872E-2</v>
      </c>
      <c r="M1347" s="158">
        <f>IFERROR(_xll.qlIndexFixing(ONIndex1M,I1347,TRUE,_xll.ohTrigger(RecalcTrigger,Trigger1M)),NA())</f>
        <v>3.0011073137963251E-2</v>
      </c>
      <c r="N1347" s="44">
        <f>IFERROR(_xll.qlIndexFixing(ONIndex3M,I1347,TRUE,_xll.ohTrigger(RecalcTrigger,Trigger3M)),NA())</f>
        <v>3.0698056254676587E-2</v>
      </c>
      <c r="O1347" s="159">
        <f>IFERROR(_xll.qlIndexFixing(ONIndex6M,I1347,TRUE,_xll.ohTrigger(RecalcTrigger,Trigger6M)),NA())</f>
        <v>3.1047896601368308E-2</v>
      </c>
    </row>
    <row r="1348" spans="2:15" x14ac:dyDescent="0.2">
      <c r="B1348" s="39" t="s">
        <v>42</v>
      </c>
      <c r="D1348" s="42">
        <f>_xll.qlCalendarAdvance(Calendar,$D1347,B1348,"f",FALSE)</f>
        <v>48906</v>
      </c>
      <c r="E1348" s="153">
        <f>_xll.qlInterestRateIndexValueDate(IndexON,D1348)</f>
        <v>48907</v>
      </c>
      <c r="F1348" s="168">
        <f>IFERROR(_xll.qlIndexFixing(IndexON,D1348,TRUE,_xll.ohTrigger(RecalcTrigger,TriggerON)),NA())</f>
        <v>3.0700061759718622E-2</v>
      </c>
      <c r="H1348" s="42">
        <f>_xll.qlCalendarAdvance(Calendar,$H1347,B1348,"f",FALSE)</f>
        <v>48906</v>
      </c>
      <c r="I1348" s="153">
        <f>_xll.qlInterestRateIndexValueDate(Index1M,$H1348)</f>
        <v>48908</v>
      </c>
      <c r="J1348" s="158">
        <f>IFERROR(_xll.qlIndexFixing(Index1M,$H1348,TRUE,_xll.ohTrigger(RecalcTrigger,Trigger1M)),NA())</f>
        <v>3.0034988257270634E-2</v>
      </c>
      <c r="K1348" s="44">
        <f>IFERROR(_xll.qlIndexFixing(Index3M,H1348,TRUE,_xll.ohTrigger(RecalcTrigger,Trigger3M)),NA())</f>
        <v>3.0774859843599331E-2</v>
      </c>
      <c r="L1348" s="44">
        <f>IFERROR(_xll.qlIndexFixing(Index6M,$H1348,TRUE,_xll.ohTrigger(RecalcTrigger,Trigger6M)),NA())</f>
        <v>3.1193923588882885E-2</v>
      </c>
      <c r="M1348" s="158">
        <f>IFERROR(_xll.qlIndexFixing(ONIndex1M,I1348,TRUE,_xll.ohTrigger(RecalcTrigger,Trigger1M)),NA())</f>
        <v>3.0005579096901158E-2</v>
      </c>
      <c r="N1348" s="44">
        <f>IFERROR(_xll.qlIndexFixing(ONIndex3M,I1348,TRUE,_xll.ohTrigger(RecalcTrigger,Trigger3M)),NA())</f>
        <v>3.0692154810143535E-2</v>
      </c>
      <c r="O1348" s="159">
        <f>IFERROR(_xll.qlIndexFixing(ONIndex6M,I1348,TRUE,_xll.ohTrigger(RecalcTrigger,Trigger6M)),NA())</f>
        <v>3.104164706823731E-2</v>
      </c>
    </row>
    <row r="1349" spans="2:15" x14ac:dyDescent="0.2">
      <c r="B1349" s="39" t="s">
        <v>42</v>
      </c>
      <c r="D1349" s="42">
        <f>_xll.qlCalendarAdvance(Calendar,$D1348,B1349,"f",FALSE)</f>
        <v>48913</v>
      </c>
      <c r="E1349" s="153">
        <f>_xll.qlInterestRateIndexValueDate(IndexON,D1349)</f>
        <v>48914</v>
      </c>
      <c r="F1349" s="168">
        <f>IFERROR(_xll.qlIndexFixing(IndexON,D1349,TRUE,_xll.ohTrigger(RecalcTrigger,TriggerON)),NA())</f>
        <v>3.0695197105119476E-2</v>
      </c>
      <c r="H1349" s="42">
        <f>_xll.qlCalendarAdvance(Calendar,$H1348,B1349,"f",FALSE)</f>
        <v>48913</v>
      </c>
      <c r="I1349" s="153">
        <f>_xll.qlInterestRateIndexValueDate(Index1M,$H1349)</f>
        <v>48915</v>
      </c>
      <c r="J1349" s="158">
        <f>IFERROR(_xll.qlIndexFixing(Index1M,$H1349,TRUE,_xll.ohTrigger(RecalcTrigger,Trigger1M)),NA())</f>
        <v>3.0028358750685082E-2</v>
      </c>
      <c r="K1349" s="44">
        <f>IFERROR(_xll.qlIndexFixing(Index3M,H1349,TRUE,_xll.ohTrigger(RecalcTrigger,Trigger3M)),NA())</f>
        <v>3.076489206298838E-2</v>
      </c>
      <c r="L1349" s="44">
        <f>IFERROR(_xll.qlIndexFixing(Index6M,$H1349,TRUE,_xll.ohTrigger(RecalcTrigger,Trigger6M)),NA())</f>
        <v>3.1186884026435348E-2</v>
      </c>
      <c r="M1349" s="158">
        <f>IFERROR(_xll.qlIndexFixing(ONIndex1M,I1349,TRUE,_xll.ohTrigger(RecalcTrigger,Trigger1M)),NA())</f>
        <v>2.9999974086125647E-2</v>
      </c>
      <c r="N1349" s="44">
        <f>IFERROR(_xll.qlIndexFixing(ONIndex3M,I1349,TRUE,_xll.ohTrigger(RecalcTrigger,Trigger3M)),NA())</f>
        <v>3.0686144685265759E-2</v>
      </c>
      <c r="O1349" s="159">
        <f>IFERROR(_xll.qlIndexFixing(ONIndex6M,I1349,TRUE,_xll.ohTrigger(RecalcTrigger,Trigger6M)),NA())</f>
        <v>3.10352906409328E-2</v>
      </c>
    </row>
    <row r="1350" spans="2:15" x14ac:dyDescent="0.2">
      <c r="B1350" s="39" t="s">
        <v>42</v>
      </c>
      <c r="D1350" s="42">
        <f>_xll.qlCalendarAdvance(Calendar,$D1349,B1350,"f",FALSE)</f>
        <v>48920</v>
      </c>
      <c r="E1350" s="153">
        <f>_xll.qlInterestRateIndexValueDate(IndexON,D1350)</f>
        <v>48921</v>
      </c>
      <c r="F1350" s="168">
        <f>IFERROR(_xll.qlIndexFixing(IndexON,D1350,TRUE,_xll.ohTrigger(RecalcTrigger,TriggerON)),NA())</f>
        <v>3.0690205783603375E-2</v>
      </c>
      <c r="H1350" s="42">
        <f>_xll.qlCalendarAdvance(Calendar,$H1349,B1350,"f",FALSE)</f>
        <v>48920</v>
      </c>
      <c r="I1350" s="153">
        <f>_xll.qlInterestRateIndexValueDate(Index1M,$H1350)</f>
        <v>48922</v>
      </c>
      <c r="J1350" s="158">
        <f>IFERROR(_xll.qlIndexFixing(Index1M,$H1350,TRUE,_xll.ohTrigger(RecalcTrigger,Trigger1M)),NA())</f>
        <v>3.0022453651447102E-2</v>
      </c>
      <c r="K1350" s="44">
        <f>IFERROR(_xll.qlIndexFixing(Index3M,H1350,TRUE,_xll.ohTrigger(RecalcTrigger,Trigger3M)),NA())</f>
        <v>3.0758093152281063E-2</v>
      </c>
      <c r="L1350" s="44">
        <f>IFERROR(_xll.qlIndexFixing(Index6M,$H1350,TRUE,_xll.ohTrigger(RecalcTrigger,Trigger6M)),NA())</f>
        <v>3.1178977762690994E-2</v>
      </c>
      <c r="M1350" s="158">
        <f>IFERROR(_xll.qlIndexFixing(ONIndex1M,I1350,TRUE,_xll.ohTrigger(RecalcTrigger,Trigger1M)),NA())</f>
        <v>2.9994258105636717E-2</v>
      </c>
      <c r="N1350" s="44">
        <f>IFERROR(_xll.qlIndexFixing(ONIndex3M,I1350,TRUE,_xll.ohTrigger(RecalcTrigger,Trigger3M)),NA())</f>
        <v>3.0680025880123196E-2</v>
      </c>
      <c r="O1350" s="159">
        <f>IFERROR(_xll.qlIndexFixing(ONIndex6M,I1350,TRUE,_xll.ohTrigger(RecalcTrigger,Trigger6M)),NA())</f>
        <v>3.1028827319454777E-2</v>
      </c>
    </row>
    <row r="1351" spans="2:15" x14ac:dyDescent="0.2">
      <c r="B1351" s="39" t="s">
        <v>42</v>
      </c>
      <c r="D1351" s="42">
        <f>_xll.qlCalendarAdvance(Calendar,$D1350,B1351,"f",FALSE)</f>
        <v>48927</v>
      </c>
      <c r="E1351" s="153">
        <f>_xll.qlInterestRateIndexValueDate(IndexON,D1351)</f>
        <v>48928</v>
      </c>
      <c r="F1351" s="168">
        <f>IFERROR(_xll.qlIndexFixing(IndexON,D1351,TRUE,_xll.ohTrigger(RecalcTrigger,TriggerON)),NA())</f>
        <v>3.0685087795010446E-2</v>
      </c>
      <c r="H1351" s="42">
        <f>_xll.qlCalendarAdvance(Calendar,$H1350,B1351,"f",FALSE)</f>
        <v>48927</v>
      </c>
      <c r="I1351" s="153">
        <f>_xll.qlInterestRateIndexValueDate(Index1M,$H1351)</f>
        <v>48929</v>
      </c>
      <c r="J1351" s="158">
        <f>IFERROR(_xll.qlIndexFixing(Index1M,$H1351,TRUE,_xll.ohTrigger(RecalcTrigger,Trigger1M)),NA())</f>
        <v>3.0016437307845728E-2</v>
      </c>
      <c r="K1351" s="44">
        <f>IFERROR(_xll.qlIndexFixing(Index3M,H1351,TRUE,_xll.ohTrigger(RecalcTrigger,Trigger3M)),NA())</f>
        <v>3.0751184746495852E-2</v>
      </c>
      <c r="L1351" s="44">
        <f>IFERROR(_xll.qlIndexFixing(Index6M,$H1351,TRUE,_xll.ohTrigger(RecalcTrigger,Trigger6M)),NA())</f>
        <v>3.1170962960636431E-2</v>
      </c>
      <c r="M1351" s="158">
        <f>IFERROR(_xll.qlIndexFixing(ONIndex1M,I1351,TRUE,_xll.ohTrigger(RecalcTrigger,Trigger1M)),NA())</f>
        <v>2.998843115543437E-2</v>
      </c>
      <c r="N1351" s="44">
        <f>IFERROR(_xll.qlIndexFixing(ONIndex3M,I1351,TRUE,_xll.ohTrigger(RecalcTrigger,Trigger3M)),NA())</f>
        <v>3.0673798394875718E-2</v>
      </c>
      <c r="O1351" s="159">
        <f>IFERROR(_xll.qlIndexFixing(ONIndex6M,I1351,TRUE,_xll.ohTrigger(RecalcTrigger,Trigger6M)),NA())</f>
        <v>3.1022257103803241E-2</v>
      </c>
    </row>
    <row r="1352" spans="2:15" x14ac:dyDescent="0.2">
      <c r="B1352" s="39" t="s">
        <v>42</v>
      </c>
      <c r="D1352" s="42">
        <f>_xll.qlCalendarAdvance(Calendar,$D1351,B1352,"f",FALSE)</f>
        <v>48934</v>
      </c>
      <c r="E1352" s="153">
        <f>_xll.qlInterestRateIndexValueDate(IndexON,D1352)</f>
        <v>48935</v>
      </c>
      <c r="F1352" s="168">
        <f>IFERROR(_xll.qlIndexFixing(IndexON,D1352,TRUE,_xll.ohTrigger(RecalcTrigger,TriggerON)),NA())</f>
        <v>3.0679843139500562E-2</v>
      </c>
      <c r="H1352" s="42">
        <f>_xll.qlCalendarAdvance(Calendar,$H1351,B1352,"f",FALSE)</f>
        <v>48934</v>
      </c>
      <c r="I1352" s="153">
        <f>_xll.qlInterestRateIndexValueDate(Index1M,$H1352)</f>
        <v>48936</v>
      </c>
      <c r="J1352" s="158">
        <f>IFERROR(_xll.qlIndexFixing(Index1M,$H1352,TRUE,_xll.ohTrigger(RecalcTrigger,Trigger1M)),NA())</f>
        <v>3.0010309720056295E-2</v>
      </c>
      <c r="K1352" s="44">
        <f>IFERROR(_xll.qlIndexFixing(Index3M,H1352,TRUE,_xll.ohTrigger(RecalcTrigger,Trigger3M)),NA())</f>
        <v>3.07441668461923E-2</v>
      </c>
      <c r="L1352" s="44">
        <f>IFERROR(_xll.qlIndexFixing(Index6M,$H1352,TRUE,_xll.ohTrigger(RecalcTrigger,Trigger6M)),NA())</f>
        <v>3.1165008268686015E-2</v>
      </c>
      <c r="M1352" s="158">
        <f>IFERROR(_xll.qlIndexFixing(ONIndex1M,I1352,TRUE,_xll.ohTrigger(RecalcTrigger,Trigger1M)),NA())</f>
        <v>2.9981635902434078E-2</v>
      </c>
      <c r="N1352" s="44">
        <f>IFERROR(_xll.qlIndexFixing(ONIndex3M,I1352,TRUE,_xll.ohTrigger(RecalcTrigger,Trigger3M)),NA())</f>
        <v>3.0666548190918519E-2</v>
      </c>
      <c r="O1352" s="159">
        <f>IFERROR(_xll.qlIndexFixing(ONIndex6M,I1352,TRUE,_xll.ohTrigger(RecalcTrigger,Trigger6M)),NA())</f>
        <v>3.101461739525746E-2</v>
      </c>
    </row>
    <row r="1353" spans="2:15" x14ac:dyDescent="0.2">
      <c r="B1353" s="39" t="s">
        <v>42</v>
      </c>
      <c r="D1353" s="42">
        <f>_xll.qlCalendarAdvance(Calendar,$D1352,B1353,"f",FALSE)</f>
        <v>48941</v>
      </c>
      <c r="E1353" s="153">
        <f>_xll.qlInterestRateIndexValueDate(IndexON,D1353)</f>
        <v>48942</v>
      </c>
      <c r="F1353" s="168">
        <f>IFERROR(_xll.qlIndexFixing(IndexON,D1353,TRUE,_xll.ohTrigger(RecalcTrigger,TriggerON)),NA())</f>
        <v>3.0674471816913851E-2</v>
      </c>
      <c r="H1353" s="42">
        <f>_xll.qlCalendarAdvance(Calendar,$H1352,B1353,"f",FALSE)</f>
        <v>48941</v>
      </c>
      <c r="I1353" s="153">
        <f>_xll.qlInterestRateIndexValueDate(Index1M,$H1353)</f>
        <v>48943</v>
      </c>
      <c r="J1353" s="158">
        <f>IFERROR(_xll.qlIndexFixing(Index1M,$H1353,TRUE,_xll.ohTrigger(RecalcTrigger,Trigger1M)),NA())</f>
        <v>3.0004864301503287E-2</v>
      </c>
      <c r="K1353" s="44">
        <f>IFERROR(_xll.qlIndexFixing(Index3M,H1353,TRUE,_xll.ohTrigger(RecalcTrigger,Trigger3M)),NA())</f>
        <v>3.0737818126591161E-2</v>
      </c>
      <c r="L1353" s="44">
        <f>IFERROR(_xll.qlIndexFixing(Index6M,$H1353,TRUE,_xll.ohTrigger(RecalcTrigger,Trigger6M)),NA())</f>
        <v>3.1154607746811416E-2</v>
      </c>
      <c r="M1353" s="158">
        <f>IFERROR(_xll.qlIndexFixing(ONIndex1M,I1353,TRUE,_xll.ohTrigger(RecalcTrigger,Trigger1M)),NA())</f>
        <v>2.9976444345889419E-2</v>
      </c>
      <c r="N1353" s="44">
        <f>IFERROR(_xll.qlIndexFixing(ONIndex3M,I1353,TRUE,_xll.ohTrigger(RecalcTrigger,Trigger3M)),NA())</f>
        <v>3.0661017383426525E-2</v>
      </c>
      <c r="O1353" s="159">
        <f>IFERROR(_xll.qlIndexFixing(ONIndex6M,I1353,TRUE,_xll.ohTrigger(RecalcTrigger,Trigger6M)),NA())</f>
        <v>3.100879599021944E-2</v>
      </c>
    </row>
    <row r="1354" spans="2:15" x14ac:dyDescent="0.2">
      <c r="B1354" s="39" t="s">
        <v>42</v>
      </c>
      <c r="D1354" s="42">
        <f>_xll.qlCalendarAdvance(Calendar,$D1353,B1354,"f",FALSE)</f>
        <v>48948</v>
      </c>
      <c r="E1354" s="153">
        <f>_xll.qlInterestRateIndexValueDate(IndexON,D1354)</f>
        <v>48949</v>
      </c>
      <c r="F1354" s="168">
        <f>IFERROR(_xll.qlIndexFixing(IndexON,D1354,TRUE,_xll.ohTrigger(RecalcTrigger,TriggerON)),NA())</f>
        <v>3.0671696616284549E-2</v>
      </c>
      <c r="H1354" s="42">
        <f>_xll.qlCalendarAdvance(Calendar,$H1353,B1354,"f",FALSE)</f>
        <v>48948</v>
      </c>
      <c r="I1354" s="153">
        <f>_xll.qlInterestRateIndexValueDate(Index1M,$H1354)</f>
        <v>48953</v>
      </c>
      <c r="J1354" s="158">
        <f>IFERROR(_xll.qlIndexFixing(Index1M,$H1354,TRUE,_xll.ohTrigger(RecalcTrigger,Trigger1M)),NA())</f>
        <v>2.9994965297433455E-2</v>
      </c>
      <c r="K1354" s="44">
        <f>IFERROR(_xll.qlIndexFixing(Index3M,H1354,TRUE,_xll.ohTrigger(RecalcTrigger,Trigger3M)),NA())</f>
        <v>3.0728199997863356E-2</v>
      </c>
      <c r="L1354" s="44">
        <f>IFERROR(_xll.qlIndexFixing(Index6M,$H1354,TRUE,_xll.ohTrigger(RecalcTrigger,Trigger6M)),NA())</f>
        <v>3.1142659652171591E-2</v>
      </c>
      <c r="M1354" s="158">
        <f>IFERROR(_xll.qlIndexFixing(ONIndex1M,I1354,TRUE,_xll.ohTrigger(RecalcTrigger,Trigger1M)),NA())</f>
        <v>2.9969395447944081E-2</v>
      </c>
      <c r="N1354" s="44">
        <f>IFERROR(_xll.qlIndexFixing(ONIndex3M,I1354,TRUE,_xll.ohTrigger(RecalcTrigger,Trigger3M)),NA())</f>
        <v>3.0653518767458365E-2</v>
      </c>
      <c r="O1354" s="159">
        <f>IFERROR(_xll.qlIndexFixing(ONIndex6M,I1354,TRUE,_xll.ohTrigger(RecalcTrigger,Trigger6M)),NA())</f>
        <v>3.100091195215704E-2</v>
      </c>
    </row>
    <row r="1355" spans="2:15" x14ac:dyDescent="0.2">
      <c r="B1355" s="39" t="s">
        <v>42</v>
      </c>
      <c r="D1355" s="42">
        <f>_xll.qlCalendarAdvance(Calendar,$D1354,B1355,"f",FALSE)</f>
        <v>48955</v>
      </c>
      <c r="E1355" s="153">
        <f>_xll.qlInterestRateIndexValueDate(IndexON,D1355)</f>
        <v>48956</v>
      </c>
      <c r="F1355" s="168">
        <f>IFERROR(_xll.qlIndexFixing(IndexON,D1355,TRUE,_xll.ohTrigger(RecalcTrigger,TriggerON)),NA())</f>
        <v>3.0663349170589882E-2</v>
      </c>
      <c r="H1355" s="42">
        <f>_xll.qlCalendarAdvance(Calendar,$H1354,B1355,"f",FALSE)</f>
        <v>48955</v>
      </c>
      <c r="I1355" s="153">
        <f>_xll.qlInterestRateIndexValueDate(Index1M,$H1355)</f>
        <v>48957</v>
      </c>
      <c r="J1355" s="158">
        <f>IFERROR(_xll.qlIndexFixing(Index1M,$H1355,TRUE,_xll.ohTrigger(RecalcTrigger,Trigger1M)),NA())</f>
        <v>2.9991259493318267E-2</v>
      </c>
      <c r="K1355" s="44">
        <f>IFERROR(_xll.qlIndexFixing(Index3M,H1355,TRUE,_xll.ohTrigger(RecalcTrigger,Trigger3M)),NA())</f>
        <v>3.0722456183955416E-2</v>
      </c>
      <c r="L1355" s="44">
        <f>IFERROR(_xll.qlIndexFixing(Index6M,$H1355,TRUE,_xll.ohTrigger(RecalcTrigger,Trigger6M)),NA())</f>
        <v>3.1137119380766833E-2</v>
      </c>
      <c r="M1355" s="158">
        <f>IFERROR(_xll.qlIndexFixing(ONIndex1M,I1355,TRUE,_xll.ohTrigger(RecalcTrigger,Trigger1M)),NA())</f>
        <v>2.9964013657570732E-2</v>
      </c>
      <c r="N1355" s="44">
        <f>IFERROR(_xll.qlIndexFixing(ONIndex3M,I1355,TRUE,_xll.ohTrigger(RecalcTrigger,Trigger3M)),NA())</f>
        <v>3.0647801650998119E-2</v>
      </c>
      <c r="O1355" s="159">
        <f>IFERROR(_xll.qlIndexFixing(ONIndex6M,I1355,TRUE,_xll.ohTrigger(RecalcTrigger,Trigger6M)),NA())</f>
        <v>3.0994907300021524E-2</v>
      </c>
    </row>
    <row r="1356" spans="2:15" x14ac:dyDescent="0.2">
      <c r="B1356" s="39" t="s">
        <v>42</v>
      </c>
      <c r="D1356" s="42">
        <f>_xll.qlCalendarAdvance(Calendar,$D1355,B1356,"f",FALSE)</f>
        <v>48962</v>
      </c>
      <c r="E1356" s="153">
        <f>_xll.qlInterestRateIndexValueDate(IndexON,D1356)</f>
        <v>48963</v>
      </c>
      <c r="F1356" s="168">
        <f>IFERROR(_xll.qlIndexFixing(IndexON,D1356,TRUE,_xll.ohTrigger(RecalcTrigger,TriggerON)),NA())</f>
        <v>3.0657597847012497E-2</v>
      </c>
      <c r="H1356" s="42">
        <f>_xll.qlCalendarAdvance(Calendar,$H1355,B1356,"f",FALSE)</f>
        <v>48962</v>
      </c>
      <c r="I1356" s="153">
        <f>_xll.qlInterestRateIndexValueDate(Index1M,$H1356)</f>
        <v>48964</v>
      </c>
      <c r="J1356" s="158">
        <f>IFERROR(_xll.qlIndexFixing(Index1M,$H1356,TRUE,_xll.ohTrigger(RecalcTrigger,Trigger1M)),NA())</f>
        <v>2.9984686930555841E-2</v>
      </c>
      <c r="K1356" s="44">
        <f>IFERROR(_xll.qlIndexFixing(Index3M,H1356,TRUE,_xll.ohTrigger(RecalcTrigger,Trigger3M)),NA())</f>
        <v>3.0715000311397844E-2</v>
      </c>
      <c r="L1356" s="44">
        <f>IFERROR(_xll.qlIndexFixing(Index6M,$H1356,TRUE,_xll.ohTrigger(RecalcTrigger,Trigger6M)),NA())</f>
        <v>3.1128570392695565E-2</v>
      </c>
      <c r="M1356" s="158">
        <f>IFERROR(_xll.qlIndexFixing(ONIndex1M,I1356,TRUE,_xll.ohTrigger(RecalcTrigger,Trigger1M)),NA())</f>
        <v>2.9957631858961165E-2</v>
      </c>
      <c r="N1356" s="44">
        <f>IFERROR(_xll.qlIndexFixing(ONIndex3M,I1356,TRUE,_xll.ohTrigger(RecalcTrigger,Trigger3M)),NA())</f>
        <v>3.0641030764506638E-2</v>
      </c>
      <c r="O1356" s="159">
        <f>IFERROR(_xll.qlIndexFixing(ONIndex6M,I1356,TRUE,_xll.ohTrigger(RecalcTrigger,Trigger6M)),NA())</f>
        <v>3.0987802613742232E-2</v>
      </c>
    </row>
    <row r="1357" spans="2:15" x14ac:dyDescent="0.2">
      <c r="B1357" s="39" t="s">
        <v>42</v>
      </c>
      <c r="D1357" s="42">
        <f>_xll.qlCalendarAdvance(Calendar,$D1356,B1357,"f",FALSE)</f>
        <v>48969</v>
      </c>
      <c r="E1357" s="153">
        <f>_xll.qlInterestRateIndexValueDate(IndexON,D1357)</f>
        <v>48970</v>
      </c>
      <c r="F1357" s="168">
        <f>IFERROR(_xll.qlIndexFixing(IndexON,D1357,TRUE,_xll.ohTrigger(RecalcTrigger,TriggerON)),NA())</f>
        <v>3.0651719856358284E-2</v>
      </c>
      <c r="H1357" s="42">
        <f>_xll.qlCalendarAdvance(Calendar,$H1356,B1357,"f",FALSE)</f>
        <v>48969</v>
      </c>
      <c r="I1357" s="153">
        <f>_xll.qlInterestRateIndexValueDate(Index1M,$H1357)</f>
        <v>48971</v>
      </c>
      <c r="J1357" s="158">
        <f>IFERROR(_xll.qlIndexFixing(Index1M,$H1357,TRUE,_xll.ohTrigger(RecalcTrigger,Trigger1M)),NA())</f>
        <v>2.9978003124515595E-2</v>
      </c>
      <c r="K1357" s="44">
        <f>IFERROR(_xll.qlIndexFixing(Index3M,H1357,TRUE,_xll.ohTrigger(RecalcTrigger,Trigger3M)),NA())</f>
        <v>3.0707434947273349E-2</v>
      </c>
      <c r="L1357" s="44">
        <f>IFERROR(_xll.qlIndexFixing(Index6M,$H1357,TRUE,_xll.ohTrigger(RecalcTrigger,Trigger6M)),NA())</f>
        <v>3.1119912883380153E-2</v>
      </c>
      <c r="M1357" s="158">
        <f>IFERROR(_xll.qlIndexFixing(ONIndex1M,I1357,TRUE,_xll.ohTrigger(RecalcTrigger,Trigger1M)),NA())</f>
        <v>2.9951139090638179E-2</v>
      </c>
      <c r="N1357" s="44">
        <f>IFERROR(_xll.qlIndexFixing(ONIndex3M,I1357,TRUE,_xll.ohTrigger(RecalcTrigger,Trigger3M)),NA())</f>
        <v>3.0634151197670434E-2</v>
      </c>
      <c r="O1357" s="159">
        <f>IFERROR(_xll.qlIndexFixing(ONIndex6M,I1357,TRUE,_xll.ohTrigger(RecalcTrigger,Trigger6M)),NA())</f>
        <v>3.0980591033369365E-2</v>
      </c>
    </row>
    <row r="1358" spans="2:15" x14ac:dyDescent="0.2">
      <c r="B1358" s="39" t="s">
        <v>42</v>
      </c>
      <c r="D1358" s="42">
        <f>_xll.qlCalendarAdvance(Calendar,$D1357,B1358,"f",FALSE)</f>
        <v>48976</v>
      </c>
      <c r="E1358" s="153">
        <f>_xll.qlInterestRateIndexValueDate(IndexON,D1358)</f>
        <v>48977</v>
      </c>
      <c r="F1358" s="168">
        <f>IFERROR(_xll.qlIndexFixing(IndexON,D1358,TRUE,_xll.ohTrigger(RecalcTrigger,TriggerON)),NA())</f>
        <v>3.064571519870718E-2</v>
      </c>
      <c r="H1358" s="42">
        <f>_xll.qlCalendarAdvance(Calendar,$H1357,B1358,"f",FALSE)</f>
        <v>48976</v>
      </c>
      <c r="I1358" s="153">
        <f>_xll.qlInterestRateIndexValueDate(Index1M,$H1358)</f>
        <v>48978</v>
      </c>
      <c r="J1358" s="158">
        <f>IFERROR(_xll.qlIndexFixing(Index1M,$H1358,TRUE,_xll.ohTrigger(RecalcTrigger,Trigger1M)),NA())</f>
        <v>2.9968950617542994E-2</v>
      </c>
      <c r="K1358" s="44">
        <f>IFERROR(_xll.qlIndexFixing(Index3M,H1358,TRUE,_xll.ohTrigger(RecalcTrigger,Trigger3M)),NA())</f>
        <v>3.0699022926368492E-2</v>
      </c>
      <c r="L1358" s="44">
        <f>IFERROR(_xll.qlIndexFixing(Index6M,$H1358,TRUE,_xll.ohTrigger(RecalcTrigger,Trigger6M)),NA())</f>
        <v>3.1111146854216603E-2</v>
      </c>
      <c r="M1358" s="158">
        <f>IFERROR(_xll.qlIndexFixing(ONIndex1M,I1358,TRUE,_xll.ohTrigger(RecalcTrigger,Trigger1M)),NA())</f>
        <v>2.9944535352601775E-2</v>
      </c>
      <c r="N1358" s="44">
        <f>IFERROR(_xll.qlIndexFixing(ONIndex3M,I1358,TRUE,_xll.ohTrigger(RecalcTrigger,Trigger3M)),NA())</f>
        <v>3.0627162950649378E-2</v>
      </c>
      <c r="O1358" s="159">
        <f>IFERROR(_xll.qlIndexFixing(ONIndex6M,I1358,TRUE,_xll.ohTrigger(RecalcTrigger,Trigger6M)),NA())</f>
        <v>3.097327255890292E-2</v>
      </c>
    </row>
    <row r="1359" spans="2:15" x14ac:dyDescent="0.2">
      <c r="B1359" s="39" t="s">
        <v>42</v>
      </c>
      <c r="D1359" s="42">
        <f>_xll.qlCalendarAdvance(Calendar,$D1358,B1359,"f",FALSE)</f>
        <v>48983</v>
      </c>
      <c r="E1359" s="153">
        <f>_xll.qlInterestRateIndexValueDate(IndexON,D1359)</f>
        <v>48984</v>
      </c>
      <c r="F1359" s="168">
        <f>IFERROR(_xll.qlIndexFixing(IndexON,D1359,TRUE,_xll.ohTrigger(RecalcTrigger,TriggerON)),NA())</f>
        <v>3.063958387413912E-2</v>
      </c>
      <c r="H1359" s="42">
        <f>_xll.qlCalendarAdvance(Calendar,$H1358,B1359,"f",FALSE)</f>
        <v>48983</v>
      </c>
      <c r="I1359" s="153">
        <f>_xll.qlInterestRateIndexValueDate(Index1M,$H1359)</f>
        <v>48985</v>
      </c>
      <c r="J1359" s="158">
        <f>IFERROR(_xll.qlIndexFixing(Index1M,$H1359,TRUE,_xll.ohTrigger(RecalcTrigger,Trigger1M)),NA())</f>
        <v>2.9962069879677804E-2</v>
      </c>
      <c r="K1359" s="44">
        <f>IFERROR(_xll.qlIndexFixing(Index3M,H1359,TRUE,_xll.ohTrigger(RecalcTrigger,Trigger3M)),NA())</f>
        <v>3.0691247062181341E-2</v>
      </c>
      <c r="L1359" s="44">
        <f>IFERROR(_xll.qlIndexFixing(Index6M,$H1359,TRUE,_xll.ohTrigger(RecalcTrigger,Trigger6M)),NA())</f>
        <v>3.1102272306617714E-2</v>
      </c>
      <c r="M1359" s="158">
        <f>IFERROR(_xll.qlIndexFixing(ONIndex1M,I1359,TRUE,_xll.ohTrigger(RecalcTrigger,Trigger1M)),NA())</f>
        <v>2.993782064493189E-2</v>
      </c>
      <c r="N1359" s="44">
        <f>IFERROR(_xll.qlIndexFixing(ONIndex3M,I1359,TRUE,_xll.ohTrigger(RecalcTrigger,Trigger3M)),NA())</f>
        <v>3.0620066023443471E-2</v>
      </c>
      <c r="O1359" s="159">
        <f>IFERROR(_xll.qlIndexFixing(ONIndex6M,I1359,TRUE,_xll.ohTrigger(RecalcTrigger,Trigger6M)),NA())</f>
        <v>3.0965847190262963E-2</v>
      </c>
    </row>
    <row r="1360" spans="2:15" x14ac:dyDescent="0.2">
      <c r="B1360" s="39" t="s">
        <v>42</v>
      </c>
      <c r="D1360" s="42">
        <f>_xll.qlCalendarAdvance(Calendar,$D1359,B1360,"f",FALSE)</f>
        <v>48990</v>
      </c>
      <c r="E1360" s="153">
        <f>_xll.qlInterestRateIndexValueDate(IndexON,D1360)</f>
        <v>48991</v>
      </c>
      <c r="F1360" s="168">
        <f>IFERROR(_xll.qlIndexFixing(IndexON,D1360,TRUE,_xll.ohTrigger(RecalcTrigger,TriggerON)),NA())</f>
        <v>3.0633325882654105E-2</v>
      </c>
      <c r="H1360" s="42">
        <f>_xll.qlCalendarAdvance(Calendar,$H1359,B1360,"f",FALSE)</f>
        <v>48990</v>
      </c>
      <c r="I1360" s="153">
        <f>_xll.qlInterestRateIndexValueDate(Index1M,$H1360)</f>
        <v>48992</v>
      </c>
      <c r="J1360" s="158">
        <f>IFERROR(_xll.qlIndexFixing(Index1M,$H1360,TRUE,_xll.ohTrigger(RecalcTrigger,Trigger1M)),NA())</f>
        <v>2.9955077926412863E-2</v>
      </c>
      <c r="K1360" s="44">
        <f>IFERROR(_xll.qlIndexFixing(Index3M,H1360,TRUE,_xll.ohTrigger(RecalcTrigger,Trigger3M)),NA())</f>
        <v>3.0683361717386243E-2</v>
      </c>
      <c r="L1360" s="44">
        <f>IFERROR(_xll.qlIndexFixing(Index6M,$H1360,TRUE,_xll.ohTrigger(RecalcTrigger,Trigger6M)),NA())</f>
        <v>3.1093289242014821E-2</v>
      </c>
      <c r="M1360" s="158">
        <f>IFERROR(_xll.qlIndexFixing(ONIndex1M,I1360,TRUE,_xll.ohTrigger(RecalcTrigger,Trigger1M)),NA())</f>
        <v>2.9930994967628521E-2</v>
      </c>
      <c r="N1360" s="44">
        <f>IFERROR(_xll.qlIndexFixing(ONIndex3M,I1360,TRUE,_xll.ohTrigger(RecalcTrigger,Trigger3M)),NA())</f>
        <v>3.0612860416132648E-2</v>
      </c>
      <c r="O1360" s="159">
        <f>IFERROR(_xll.qlIndexFixing(ONIndex6M,I1360,TRUE,_xll.ohTrigger(RecalcTrigger,Trigger6M)),NA())</f>
        <v>3.0958314927689301E-2</v>
      </c>
    </row>
    <row r="1361" spans="2:15" x14ac:dyDescent="0.2">
      <c r="B1361" s="39" t="s">
        <v>42</v>
      </c>
      <c r="D1361" s="42">
        <f>_xll.qlCalendarAdvance(Calendar,$D1360,B1361,"f",FALSE)</f>
        <v>48997</v>
      </c>
      <c r="E1361" s="153">
        <f>_xll.qlInterestRateIndexValueDate(IndexON,D1361)</f>
        <v>48998</v>
      </c>
      <c r="F1361" s="168">
        <f>IFERROR(_xll.qlIndexFixing(IndexON,D1361,TRUE,_xll.ohTrigger(RecalcTrigger,TriggerON)),NA())</f>
        <v>3.0626941224172199E-2</v>
      </c>
      <c r="H1361" s="42">
        <f>_xll.qlCalendarAdvance(Calendar,$H1360,B1361,"f",FALSE)</f>
        <v>48997</v>
      </c>
      <c r="I1361" s="153">
        <f>_xll.qlInterestRateIndexValueDate(Index1M,$H1361)</f>
        <v>48999</v>
      </c>
      <c r="J1361" s="158">
        <f>IFERROR(_xll.qlIndexFixing(Index1M,$H1361,TRUE,_xll.ohTrigger(RecalcTrigger,Trigger1M)),NA())</f>
        <v>2.9947974757930887E-2</v>
      </c>
      <c r="K1361" s="44">
        <f>IFERROR(_xll.qlIndexFixing(Index3M,H1361,TRUE,_xll.ohTrigger(RecalcTrigger,Trigger3M)),NA())</f>
        <v>3.0675366892620886E-2</v>
      </c>
      <c r="L1361" s="44">
        <f>IFERROR(_xll.qlIndexFixing(Index6M,$H1361,TRUE,_xll.ohTrigger(RecalcTrigger,Trigger6M)),NA())</f>
        <v>3.1084197661854284E-2</v>
      </c>
      <c r="M1361" s="158">
        <f>IFERROR(_xll.qlIndexFixing(ONIndex1M,I1361,TRUE,_xll.ohTrigger(RecalcTrigger,Trigger1M)),NA())</f>
        <v>2.9924058320691671E-2</v>
      </c>
      <c r="N1361" s="44">
        <f>IFERROR(_xll.qlIndexFixing(ONIndex3M,I1361,TRUE,_xll.ohTrigger(RecalcTrigger,Trigger3M)),NA())</f>
        <v>3.0605546128397165E-2</v>
      </c>
      <c r="O1361" s="159">
        <f>IFERROR(_xll.qlIndexFixing(ONIndex6M,I1361,TRUE,_xll.ohTrigger(RecalcTrigger,Trigger6M)),NA())</f>
        <v>3.0950675770942127E-2</v>
      </c>
    </row>
    <row r="1362" spans="2:15" x14ac:dyDescent="0.2">
      <c r="B1362" s="39" t="s">
        <v>42</v>
      </c>
      <c r="D1362" s="42">
        <f>_xll.qlCalendarAdvance(Calendar,$D1361,B1362,"f",FALSE)</f>
        <v>49004</v>
      </c>
      <c r="E1362" s="153">
        <f>_xll.qlInterestRateIndexValueDate(IndexON,D1362)</f>
        <v>49005</v>
      </c>
      <c r="F1362" s="168">
        <f>IFERROR(_xll.qlIndexFixing(IndexON,D1362,TRUE,_xll.ohTrigger(RecalcTrigger,TriggerON)),NA())</f>
        <v>3.0620429898693402E-2</v>
      </c>
      <c r="H1362" s="42">
        <f>_xll.qlCalendarAdvance(Calendar,$H1361,B1362,"f",FALSE)</f>
        <v>49004</v>
      </c>
      <c r="I1362" s="153">
        <f>_xll.qlInterestRateIndexValueDate(Index1M,$H1362)</f>
        <v>49006</v>
      </c>
      <c r="J1362" s="158">
        <f>IFERROR(_xll.qlIndexFixing(Index1M,$H1362,TRUE,_xll.ohTrigger(RecalcTrigger,Trigger1M)),NA())</f>
        <v>2.9942915451923662E-2</v>
      </c>
      <c r="K1362" s="44">
        <f>IFERROR(_xll.qlIndexFixing(Index3M,H1362,TRUE,_xll.ohTrigger(RecalcTrigger,Trigger3M)),NA())</f>
        <v>3.0670770789736356E-2</v>
      </c>
      <c r="L1362" s="44">
        <f>IFERROR(_xll.qlIndexFixing(Index6M,$H1362,TRUE,_xll.ohTrigger(RecalcTrigger,Trigger6M)),NA())</f>
        <v>3.1077550584642857E-2</v>
      </c>
      <c r="M1362" s="158">
        <f>IFERROR(_xll.qlIndexFixing(ONIndex1M,I1362,TRUE,_xll.ohTrigger(RecalcTrigger,Trigger1M)),NA())</f>
        <v>2.9917010704121338E-2</v>
      </c>
      <c r="N1362" s="44">
        <f>IFERROR(_xll.qlIndexFixing(ONIndex3M,I1362,TRUE,_xll.ohTrigger(RecalcTrigger,Trigger3M)),NA())</f>
        <v>3.0598123160636703E-2</v>
      </c>
      <c r="O1362" s="159">
        <f>IFERROR(_xll.qlIndexFixing(ONIndex6M,I1362,TRUE,_xll.ohTrigger(RecalcTrigger,Trigger6M)),NA())</f>
        <v>3.0942929720101375E-2</v>
      </c>
    </row>
    <row r="1363" spans="2:15" x14ac:dyDescent="0.2">
      <c r="B1363" s="39" t="s">
        <v>42</v>
      </c>
      <c r="D1363" s="42">
        <f>_xll.qlCalendarAdvance(Calendar,$D1362,B1363,"f",FALSE)</f>
        <v>49011</v>
      </c>
      <c r="E1363" s="153">
        <f>_xll.qlInterestRateIndexValueDate(IndexON,D1363)</f>
        <v>49012</v>
      </c>
      <c r="F1363" s="168">
        <f>IFERROR(_xll.qlIndexFixing(IndexON,D1363,TRUE,_xll.ohTrigger(RecalcTrigger,TriggerON)),NA())</f>
        <v>3.0613791906297649E-2</v>
      </c>
      <c r="H1363" s="42">
        <f>_xll.qlCalendarAdvance(Calendar,$H1362,B1363,"f",FALSE)</f>
        <v>49011</v>
      </c>
      <c r="I1363" s="153">
        <f>_xll.qlInterestRateIndexValueDate(Index1M,$H1363)</f>
        <v>49013</v>
      </c>
      <c r="J1363" s="158">
        <f>IFERROR(_xll.qlIndexFixing(Index1M,$H1363,TRUE,_xll.ohTrigger(RecalcTrigger,Trigger1M)),NA())</f>
        <v>2.9936272441883627E-2</v>
      </c>
      <c r="K1363" s="44">
        <f>IFERROR(_xll.qlIndexFixing(Index3M,H1363,TRUE,_xll.ohTrigger(RecalcTrigger,Trigger3M)),NA())</f>
        <v>3.0662514405918877E-2</v>
      </c>
      <c r="L1363" s="44">
        <f>IFERROR(_xll.qlIndexFixing(Index6M,$H1363,TRUE,_xll.ohTrigger(RecalcTrigger,Trigger6M)),NA())</f>
        <v>3.1068207775467902E-2</v>
      </c>
      <c r="M1363" s="158">
        <f>IFERROR(_xll.qlIndexFixing(ONIndex1M,I1363,TRUE,_xll.ohTrigger(RecalcTrigger,Trigger1M)),NA())</f>
        <v>2.9909852117917524E-2</v>
      </c>
      <c r="N1363" s="44">
        <f>IFERROR(_xll.qlIndexFixing(ONIndex3M,I1363,TRUE,_xll.ohTrigger(RecalcTrigger,Trigger3M)),NA())</f>
        <v>3.0590591512611454E-2</v>
      </c>
      <c r="O1363" s="159">
        <f>IFERROR(_xll.qlIndexFixing(ONIndex6M,I1363,TRUE,_xll.ohTrigger(RecalcTrigger,Trigger6M)),NA())</f>
        <v>3.0935076775167047E-2</v>
      </c>
    </row>
    <row r="1364" spans="2:15" x14ac:dyDescent="0.2">
      <c r="B1364" s="39" t="s">
        <v>42</v>
      </c>
      <c r="D1364" s="42">
        <f>_xll.qlCalendarAdvance(Calendar,$D1363,B1364,"f",FALSE)</f>
        <v>49018</v>
      </c>
      <c r="E1364" s="153">
        <f>_xll.qlInterestRateIndexValueDate(IndexON,D1364)</f>
        <v>49019</v>
      </c>
      <c r="F1364" s="168">
        <f>IFERROR(_xll.qlIndexFixing(IndexON,D1364,TRUE,_xll.ohTrigger(RecalcTrigger,TriggerON)),NA())</f>
        <v>3.0607027246984941E-2</v>
      </c>
      <c r="H1364" s="42">
        <f>_xll.qlCalendarAdvance(Calendar,$H1363,B1364,"f",FALSE)</f>
        <v>49018</v>
      </c>
      <c r="I1364" s="153">
        <f>_xll.qlInterestRateIndexValueDate(Index1M,$H1364)</f>
        <v>49020</v>
      </c>
      <c r="J1364" s="158">
        <f>IFERROR(_xll.qlIndexFixing(Index1M,$H1364,TRUE,_xll.ohTrigger(RecalcTrigger,Trigger1M)),NA())</f>
        <v>2.9928101686883212E-2</v>
      </c>
      <c r="K1364" s="44">
        <f>IFERROR(_xll.qlIndexFixing(Index3M,H1364,TRUE,_xll.ohTrigger(RecalcTrigger,Trigger3M)),NA())</f>
        <v>3.0654148498833494E-2</v>
      </c>
      <c r="L1364" s="44">
        <f>IFERROR(_xll.qlIndexFixing(Index6M,$H1364,TRUE,_xll.ohTrigger(RecalcTrigger,Trigger6M)),NA())</f>
        <v>3.1058756419421133E-2</v>
      </c>
      <c r="M1364" s="158">
        <f>IFERROR(_xll.qlIndexFixing(ONIndex1M,I1364,TRUE,_xll.ohTrigger(RecalcTrigger,Trigger1M)),NA())</f>
        <v>2.9902582562000291E-2</v>
      </c>
      <c r="N1364" s="44">
        <f>IFERROR(_xll.qlIndexFixing(ONIndex3M,I1364,TRUE,_xll.ohTrigger(RecalcTrigger,Trigger3M)),NA())</f>
        <v>3.0582951184481288E-2</v>
      </c>
      <c r="O1364" s="159">
        <f>IFERROR(_xll.qlIndexFixing(ONIndex6M,I1364,TRUE,_xll.ohTrigger(RecalcTrigger,Trigger6M)),NA())</f>
        <v>3.0927116936139143E-2</v>
      </c>
    </row>
    <row r="1365" spans="2:15" x14ac:dyDescent="0.2">
      <c r="B1365" s="39" t="s">
        <v>42</v>
      </c>
      <c r="D1365" s="42">
        <f>_xll.qlCalendarAdvance(Calendar,$D1364,B1365,"f",FALSE)</f>
        <v>49025</v>
      </c>
      <c r="E1365" s="153">
        <f>_xll.qlInterestRateIndexValueDate(IndexON,D1365)</f>
        <v>49026</v>
      </c>
      <c r="F1365" s="168">
        <f>IFERROR(_xll.qlIndexFixing(IndexON,D1365,TRUE,_xll.ohTrigger(RecalcTrigger,TriggerON)),NA())</f>
        <v>3.0600135920675342E-2</v>
      </c>
      <c r="H1365" s="42">
        <f>_xll.qlCalendarAdvance(Calendar,$H1364,B1365,"f",FALSE)</f>
        <v>49025</v>
      </c>
      <c r="I1365" s="153">
        <f>_xll.qlInterestRateIndexValueDate(Index1M,$H1365)</f>
        <v>49027</v>
      </c>
      <c r="J1365" s="158">
        <f>IFERROR(_xll.qlIndexFixing(Index1M,$H1365,TRUE,_xll.ohTrigger(RecalcTrigger,Trigger1M)),NA())</f>
        <v>2.9920527941765699E-2</v>
      </c>
      <c r="K1365" s="44">
        <f>IFERROR(_xll.qlIndexFixing(Index3M,H1365,TRUE,_xll.ohTrigger(RecalcTrigger,Trigger3M)),NA())</f>
        <v>3.0645673069194534E-2</v>
      </c>
      <c r="L1365" s="44">
        <f>IFERROR(_xll.qlIndexFixing(Index6M,$H1365,TRUE,_xll.ohTrigger(RecalcTrigger,Trigger6M)),NA())</f>
        <v>3.1049196518061085E-2</v>
      </c>
      <c r="M1365" s="158">
        <f>IFERROR(_xll.qlIndexFixing(ONIndex1M,I1365,TRUE,_xll.ohTrigger(RecalcTrigger,Trigger1M)),NA())</f>
        <v>2.9895202036609447E-2</v>
      </c>
      <c r="N1365" s="44">
        <f>IFERROR(_xll.qlIndexFixing(ONIndex3M,I1365,TRUE,_xll.ohTrigger(RecalcTrigger,Trigger3M)),NA())</f>
        <v>3.0575202176086336E-2</v>
      </c>
      <c r="O1365" s="159">
        <f>IFERROR(_xll.qlIndexFixing(ONIndex6M,I1365,TRUE,_xll.ohTrigger(RecalcTrigger,Trigger6M)),NA())</f>
        <v>3.0919050203097598E-2</v>
      </c>
    </row>
    <row r="1366" spans="2:15" x14ac:dyDescent="0.2">
      <c r="B1366" s="39" t="s">
        <v>42</v>
      </c>
      <c r="D1366" s="42">
        <f>_xll.qlCalendarAdvance(Calendar,$D1365,B1366,"f",FALSE)</f>
        <v>49032</v>
      </c>
      <c r="E1366" s="153">
        <f>_xll.qlInterestRateIndexValueDate(IndexON,D1366)</f>
        <v>49033</v>
      </c>
      <c r="F1366" s="168">
        <f>IFERROR(_xll.qlIndexFixing(IndexON,D1366,TRUE,_xll.ohTrigger(RecalcTrigger,TriggerON)),NA())</f>
        <v>3.0593117927448787E-2</v>
      </c>
      <c r="H1366" s="42">
        <f>_xll.qlCalendarAdvance(Calendar,$H1365,B1366,"f",FALSE)</f>
        <v>49032</v>
      </c>
      <c r="I1366" s="153">
        <f>_xll.qlInterestRateIndexValueDate(Index1M,$H1366)</f>
        <v>49034</v>
      </c>
      <c r="J1366" s="158">
        <f>IFERROR(_xll.qlIndexFixing(Index1M,$H1366,TRUE,_xll.ohTrigger(RecalcTrigger,Trigger1M)),NA())</f>
        <v>2.9910790693794542E-2</v>
      </c>
      <c r="K1366" s="44">
        <f>IFERROR(_xll.qlIndexFixing(Index3M,H1366,TRUE,_xll.ohTrigger(RecalcTrigger,Trigger3M)),NA())</f>
        <v>3.0635087938185042E-2</v>
      </c>
      <c r="L1366" s="44">
        <f>IFERROR(_xll.qlIndexFixing(Index6M,$H1366,TRUE,_xll.ohTrigger(RecalcTrigger,Trigger6M)),NA())</f>
        <v>3.103771725789907E-2</v>
      </c>
      <c r="M1366" s="158">
        <f>IFERROR(_xll.qlIndexFixing(ONIndex1M,I1366,TRUE,_xll.ohTrigger(RecalcTrigger,Trigger1M)),NA())</f>
        <v>2.9887710541505186E-2</v>
      </c>
      <c r="N1366" s="44">
        <f>IFERROR(_xll.qlIndexFixing(ONIndex3M,I1366,TRUE,_xll.ohTrigger(RecalcTrigger,Trigger3M)),NA())</f>
        <v>3.0567344487586467E-2</v>
      </c>
      <c r="O1366" s="159">
        <f>IFERROR(_xll.qlIndexFixing(ONIndex6M,I1366,TRUE,_xll.ohTrigger(RecalcTrigger,Trigger6M)),NA())</f>
        <v>3.0910876576042412E-2</v>
      </c>
    </row>
    <row r="1367" spans="2:15" x14ac:dyDescent="0.2">
      <c r="B1367" s="39" t="s">
        <v>42</v>
      </c>
      <c r="D1367" s="42">
        <f>_xll.qlCalendarAdvance(Calendar,$D1366,B1367,"f",FALSE)</f>
        <v>49039</v>
      </c>
      <c r="E1367" s="153">
        <f>_xll.qlInterestRateIndexValueDate(IndexON,D1367)</f>
        <v>49040</v>
      </c>
      <c r="F1367" s="168">
        <f>IFERROR(_xll.qlIndexFixing(IndexON,D1367,TRUE,_xll.ohTrigger(RecalcTrigger,TriggerON)),NA())</f>
        <v>3.0589103056453126E-2</v>
      </c>
      <c r="H1367" s="42">
        <f>_xll.qlCalendarAdvance(Calendar,$H1366,B1367,"f",FALSE)</f>
        <v>49039</v>
      </c>
      <c r="I1367" s="153">
        <f>_xll.qlInterestRateIndexValueDate(Index1M,$H1367)</f>
        <v>49045</v>
      </c>
      <c r="J1367" s="158">
        <f>IFERROR(_xll.qlIndexFixing(Index1M,$H1367,TRUE,_xll.ohTrigger(RecalcTrigger,Trigger1M)),NA())</f>
        <v>2.9899871994336635E-2</v>
      </c>
      <c r="K1367" s="44">
        <f>IFERROR(_xll.qlIndexFixing(Index3M,H1367,TRUE,_xll.ohTrigger(RecalcTrigger,Trigger3M)),NA())</f>
        <v>3.0621416378784863E-2</v>
      </c>
      <c r="L1367" s="44">
        <f>IFERROR(_xll.qlIndexFixing(Index6M,$H1367,TRUE,_xll.ohTrigger(RecalcTrigger,Trigger6M)),NA())</f>
        <v>3.1022936077691503E-2</v>
      </c>
      <c r="M1367" s="158">
        <f>IFERROR(_xll.qlIndexFixing(ONIndex1M,I1367,TRUE,_xll.ohTrigger(RecalcTrigger,Trigger1M)),NA())</f>
        <v>2.9877915561877799E-2</v>
      </c>
      <c r="N1367" s="44">
        <f>IFERROR(_xll.qlIndexFixing(ONIndex3M,I1367,TRUE,_xll.ohTrigger(RecalcTrigger,Trigger3M)),NA())</f>
        <v>3.0557082051885232E-2</v>
      </c>
      <c r="O1367" s="159">
        <f>IFERROR(_xll.qlIndexFixing(ONIndex6M,I1367,TRUE,_xll.ohTrigger(RecalcTrigger,Trigger6M)),NA())</f>
        <v>3.0900210558133523E-2</v>
      </c>
    </row>
    <row r="1368" spans="2:15" x14ac:dyDescent="0.2">
      <c r="B1368" s="39" t="s">
        <v>42</v>
      </c>
      <c r="D1368" s="42">
        <f>_xll.qlCalendarAdvance(Calendar,$D1367,B1368,"f",FALSE)</f>
        <v>49046</v>
      </c>
      <c r="E1368" s="153">
        <f>_xll.qlInterestRateIndexValueDate(IndexON,D1368)</f>
        <v>49047</v>
      </c>
      <c r="F1368" s="168">
        <f>IFERROR(_xll.qlIndexFixing(IndexON,D1368,TRUE,_xll.ohTrigger(RecalcTrigger,TriggerON)),NA())</f>
        <v>3.0578701940244812E-2</v>
      </c>
      <c r="H1368" s="42">
        <f>_xll.qlCalendarAdvance(Calendar,$H1367,B1368,"f",FALSE)</f>
        <v>49046</v>
      </c>
      <c r="I1368" s="153">
        <f>_xll.qlInterestRateIndexValueDate(Index1M,$H1368)</f>
        <v>49048</v>
      </c>
      <c r="J1368" s="158">
        <f>IFERROR(_xll.qlIndexFixing(Index1M,$H1368,TRUE,_xll.ohTrigger(RecalcTrigger,Trigger1M)),NA())</f>
        <v>2.9897139258659319E-2</v>
      </c>
      <c r="K1368" s="44">
        <f>IFERROR(_xll.qlIndexFixing(Index3M,H1368,TRUE,_xll.ohTrigger(RecalcTrigger,Trigger3M)),NA())</f>
        <v>3.0617640846029855E-2</v>
      </c>
      <c r="L1368" s="44">
        <f>IFERROR(_xll.qlIndexFixing(Index6M,$H1368,TRUE,_xll.ohTrigger(RecalcTrigger,Trigger6M)),NA())</f>
        <v>3.1019865557936822E-2</v>
      </c>
      <c r="M1368" s="158">
        <f>IFERROR(_xll.qlIndexFixing(ONIndex1M,I1368,TRUE,_xll.ohTrigger(RecalcTrigger,Trigger1M)),NA())</f>
        <v>2.9872394642476152E-2</v>
      </c>
      <c r="N1368" s="44">
        <f>IFERROR(_xll.qlIndexFixing(ONIndex3M,I1368,TRUE,_xll.ohTrigger(RecalcTrigger,Trigger3M)),NA())</f>
        <v>3.0551303070112112E-2</v>
      </c>
      <c r="O1368" s="159">
        <f>IFERROR(_xll.qlIndexFixing(ONIndex6M,I1368,TRUE,_xll.ohTrigger(RecalcTrigger,Trigger6M)),NA())</f>
        <v>3.0894208639811183E-2</v>
      </c>
    </row>
    <row r="1369" spans="2:15" x14ac:dyDescent="0.2">
      <c r="B1369" s="39" t="s">
        <v>42</v>
      </c>
      <c r="D1369" s="42">
        <f>_xll.qlCalendarAdvance(Calendar,$D1368,B1369,"f",FALSE)</f>
        <v>49053</v>
      </c>
      <c r="E1369" s="153">
        <f>_xll.qlInterestRateIndexValueDate(IndexON,D1369)</f>
        <v>49054</v>
      </c>
      <c r="F1369" s="168">
        <f>IFERROR(_xll.qlIndexFixing(IndexON,D1369,TRUE,_xll.ohTrigger(RecalcTrigger,TriggerON)),NA())</f>
        <v>3.0571303946267392E-2</v>
      </c>
      <c r="H1369" s="42">
        <f>_xll.qlCalendarAdvance(Calendar,$H1368,B1369,"f",FALSE)</f>
        <v>49053</v>
      </c>
      <c r="I1369" s="153">
        <f>_xll.qlInterestRateIndexValueDate(Index1M,$H1369)</f>
        <v>49055</v>
      </c>
      <c r="J1369" s="158">
        <f>IFERROR(_xll.qlIndexFixing(Index1M,$H1369,TRUE,_xll.ohTrigger(RecalcTrigger,Trigger1M)),NA())</f>
        <v>2.9889120549117788E-2</v>
      </c>
      <c r="K1369" s="44">
        <f>IFERROR(_xll.qlIndexFixing(Index3M,H1369,TRUE,_xll.ohTrigger(RecalcTrigger,Trigger3M)),NA())</f>
        <v>3.060875306070808E-2</v>
      </c>
      <c r="L1369" s="44">
        <f>IFERROR(_xll.qlIndexFixing(Index6M,$H1369,TRUE,_xll.ohTrigger(RecalcTrigger,Trigger6M)),NA())</f>
        <v>3.1009871491250379E-2</v>
      </c>
      <c r="M1369" s="158">
        <f>IFERROR(_xll.qlIndexFixing(ONIndex1M,I1369,TRUE,_xll.ohTrigger(RecalcTrigger,Trigger1M)),NA())</f>
        <v>2.9864570238711252E-2</v>
      </c>
      <c r="N1369" s="44">
        <f>IFERROR(_xll.qlIndexFixing(ONIndex3M,I1369,TRUE,_xll.ohTrigger(RecalcTrigger,Trigger3M)),NA())</f>
        <v>3.0543119341217562E-2</v>
      </c>
      <c r="O1369" s="159">
        <f>IFERROR(_xll.qlIndexFixing(ONIndex6M,I1369,TRUE,_xll.ohTrigger(RecalcTrigger,Trigger6M)),NA())</f>
        <v>3.0885714330635139E-2</v>
      </c>
    </row>
    <row r="1370" spans="2:15" x14ac:dyDescent="0.2">
      <c r="B1370" s="39" t="s">
        <v>42</v>
      </c>
      <c r="D1370" s="42">
        <f>_xll.qlCalendarAdvance(Calendar,$D1369,B1370,"f",FALSE)</f>
        <v>49060</v>
      </c>
      <c r="E1370" s="153">
        <f>_xll.qlInterestRateIndexValueDate(IndexON,D1370)</f>
        <v>49061</v>
      </c>
      <c r="F1370" s="168">
        <f>IFERROR(_xll.qlIndexFixing(IndexON,D1370,TRUE,_xll.ohTrigger(RecalcTrigger,TriggerON)),NA())</f>
        <v>3.0563779285452952E-2</v>
      </c>
      <c r="H1370" s="42">
        <f>_xll.qlCalendarAdvance(Calendar,$H1369,B1370,"f",FALSE)</f>
        <v>49060</v>
      </c>
      <c r="I1370" s="153">
        <f>_xll.qlInterestRateIndexValueDate(Index1M,$H1370)</f>
        <v>49062</v>
      </c>
      <c r="J1370" s="158">
        <f>IFERROR(_xll.qlIndexFixing(Index1M,$H1370,TRUE,_xll.ohTrigger(RecalcTrigger,Trigger1M)),NA())</f>
        <v>2.9882286009147344E-2</v>
      </c>
      <c r="K1370" s="44">
        <f>IFERROR(_xll.qlIndexFixing(Index3M,H1370,TRUE,_xll.ohTrigger(RecalcTrigger,Trigger3M)),NA())</f>
        <v>3.0601653108256015E-2</v>
      </c>
      <c r="L1370" s="44">
        <f>IFERROR(_xll.qlIndexFixing(Index6M,$H1370,TRUE,_xll.ohTrigger(RecalcTrigger,Trigger6M)),NA())</f>
        <v>3.100033650642597E-2</v>
      </c>
      <c r="M1370" s="158">
        <f>IFERROR(_xll.qlIndexFixing(ONIndex1M,I1370,TRUE,_xll.ohTrigger(RecalcTrigger,Trigger1M)),NA())</f>
        <v>2.985549218168515E-2</v>
      </c>
      <c r="N1370" s="44">
        <f>IFERROR(_xll.qlIndexFixing(ONIndex3M,I1370,TRUE,_xll.ohTrigger(RecalcTrigger,Trigger3M)),NA())</f>
        <v>3.0533633430280815E-2</v>
      </c>
      <c r="O1370" s="159">
        <f>IFERROR(_xll.qlIndexFixing(ONIndex6M,I1370,TRUE,_xll.ohTrigger(RecalcTrigger,Trigger6M)),NA())</f>
        <v>3.087587565803851E-2</v>
      </c>
    </row>
    <row r="1371" spans="2:15" x14ac:dyDescent="0.2">
      <c r="B1371" s="39" t="s">
        <v>42</v>
      </c>
      <c r="D1371" s="42">
        <f>_xll.qlCalendarAdvance(Calendar,$D1370,B1371,"f",FALSE)</f>
        <v>49067</v>
      </c>
      <c r="E1371" s="153">
        <f>_xll.qlInterestRateIndexValueDate(IndexON,D1371)</f>
        <v>49068</v>
      </c>
      <c r="F1371" s="168">
        <f>IFERROR(_xll.qlIndexFixing(IndexON,D1371,TRUE,_xll.ohTrigger(RecalcTrigger,TriggerON)),NA())</f>
        <v>3.0556127957721557E-2</v>
      </c>
      <c r="H1371" s="42">
        <f>_xll.qlCalendarAdvance(Calendar,$H1370,B1371,"f",FALSE)</f>
        <v>49067</v>
      </c>
      <c r="I1371" s="153">
        <f>_xll.qlInterestRateIndexValueDate(Index1M,$H1371)</f>
        <v>49069</v>
      </c>
      <c r="J1371" s="158">
        <f>IFERROR(_xll.qlIndexFixing(Index1M,$H1371,TRUE,_xll.ohTrigger(RecalcTrigger,Trigger1M)),NA())</f>
        <v>2.9872749408638405E-2</v>
      </c>
      <c r="K1371" s="44">
        <f>IFERROR(_xll.qlIndexFixing(Index3M,H1371,TRUE,_xll.ohTrigger(RecalcTrigger,Trigger3M)),NA())</f>
        <v>3.0592520558765754E-2</v>
      </c>
      <c r="L1371" s="44">
        <f>IFERROR(_xll.qlIndexFixing(Index6M,$H1371,TRUE,_xll.ohTrigger(RecalcTrigger,Trigger6M)),NA())</f>
        <v>3.0989557747762627E-2</v>
      </c>
      <c r="M1371" s="158">
        <f>IFERROR(_xll.qlIndexFixing(ONIndex1M,I1371,TRUE,_xll.ohTrigger(RecalcTrigger,Trigger1M)),NA())</f>
        <v>2.9848588522201069E-2</v>
      </c>
      <c r="N1371" s="44">
        <f>IFERROR(_xll.qlIndexFixing(ONIndex3M,I1371,TRUE,_xll.ohTrigger(RecalcTrigger,Trigger3M)),NA())</f>
        <v>3.0526425842873905E-2</v>
      </c>
      <c r="O1371" s="159">
        <f>IFERROR(_xll.qlIndexFixing(ONIndex6M,I1371,TRUE,_xll.ohTrigger(RecalcTrigger,Trigger6M)),NA())</f>
        <v>3.0868405030162194E-2</v>
      </c>
    </row>
    <row r="1372" spans="2:15" x14ac:dyDescent="0.2">
      <c r="B1372" s="39" t="s">
        <v>42</v>
      </c>
      <c r="D1372" s="42">
        <f>_xll.qlCalendarAdvance(Calendar,$D1371,B1372,"f",FALSE)</f>
        <v>49074</v>
      </c>
      <c r="E1372" s="153">
        <f>_xll.qlInterestRateIndexValueDate(IndexON,D1372)</f>
        <v>49075</v>
      </c>
      <c r="F1372" s="168">
        <f>IFERROR(_xll.qlIndexFixing(IndexON,D1372,TRUE,_xll.ohTrigger(RecalcTrigger,TriggerON)),NA())</f>
        <v>3.0548349963073207E-2</v>
      </c>
      <c r="H1372" s="42">
        <f>_xll.qlCalendarAdvance(Calendar,$H1371,B1372,"f",FALSE)</f>
        <v>49074</v>
      </c>
      <c r="I1372" s="153">
        <f>_xll.qlInterestRateIndexValueDate(Index1M,$H1372)</f>
        <v>49076</v>
      </c>
      <c r="J1372" s="158">
        <f>IFERROR(_xll.qlIndexFixing(Index1M,$H1372,TRUE,_xll.ohTrigger(RecalcTrigger,Trigger1M)),NA())</f>
        <v>2.9864396978177589E-2</v>
      </c>
      <c r="K1372" s="44">
        <f>IFERROR(_xll.qlIndexFixing(Index3M,H1372,TRUE,_xll.ohTrigger(RecalcTrigger,Trigger3M)),NA())</f>
        <v>3.058327849196623E-2</v>
      </c>
      <c r="L1372" s="44">
        <f>IFERROR(_xll.qlIndexFixing(Index6M,$H1372,TRUE,_xll.ohTrigger(RecalcTrigger,Trigger6M)),NA())</f>
        <v>3.0979238074307393E-2</v>
      </c>
      <c r="M1372" s="158">
        <f>IFERROR(_xll.qlIndexFixing(ONIndex1M,I1372,TRUE,_xll.ohTrigger(RecalcTrigger,Trigger1M)),NA())</f>
        <v>2.9840431209535723E-2</v>
      </c>
      <c r="N1372" s="44">
        <f>IFERROR(_xll.qlIndexFixing(ONIndex3M,I1372,TRUE,_xll.ohTrigger(RecalcTrigger,Trigger3M)),NA())</f>
        <v>3.0517916073504736E-2</v>
      </c>
      <c r="O1372" s="159">
        <f>IFERROR(_xll.qlIndexFixing(ONIndex6M,I1372,TRUE,_xll.ohTrigger(RecalcTrigger,Trigger6M)),NA())</f>
        <v>3.0859590038865292E-2</v>
      </c>
    </row>
    <row r="1373" spans="2:15" x14ac:dyDescent="0.2">
      <c r="B1373" s="39" t="s">
        <v>42</v>
      </c>
      <c r="D1373" s="42">
        <f>_xll.qlCalendarAdvance(Calendar,$D1372,B1373,"f",FALSE)</f>
        <v>49081</v>
      </c>
      <c r="E1373" s="153">
        <f>_xll.qlInterestRateIndexValueDate(IndexON,D1373)</f>
        <v>49083</v>
      </c>
      <c r="F1373" s="168">
        <f>IFERROR(_xll.qlIndexFixing(IndexON,D1373,TRUE,_xll.ohTrigger(RecalcTrigger,TriggerON)),NA())</f>
        <v>3.0540753271370846E-2</v>
      </c>
      <c r="H1373" s="42">
        <f>_xll.qlCalendarAdvance(Calendar,$H1372,B1373,"f",FALSE)</f>
        <v>49081</v>
      </c>
      <c r="I1373" s="153">
        <f>_xll.qlInterestRateIndexValueDate(Index1M,$H1373)</f>
        <v>49086</v>
      </c>
      <c r="J1373" s="158">
        <f>IFERROR(_xll.qlIndexFixing(Index1M,$H1373,TRUE,_xll.ohTrigger(RecalcTrigger,Trigger1M)),NA())</f>
        <v>2.9852271967661971E-2</v>
      </c>
      <c r="K1373" s="44">
        <f>IFERROR(_xll.qlIndexFixing(Index3M,H1373,TRUE,_xll.ohTrigger(RecalcTrigger,Trigger3M)),NA())</f>
        <v>3.056868047085657E-2</v>
      </c>
      <c r="L1373" s="44">
        <f>IFERROR(_xll.qlIndexFixing(Index6M,$H1373,TRUE,_xll.ohTrigger(RecalcTrigger,Trigger6M)),NA())</f>
        <v>3.0963768606647738E-2</v>
      </c>
      <c r="M1373" s="158">
        <f>IFERROR(_xll.qlIndexFixing(ONIndex1M,I1373,TRUE,_xll.ohTrigger(RecalcTrigger,Trigger1M)),NA())</f>
        <v>2.983097268549173E-2</v>
      </c>
      <c r="N1373" s="44">
        <f>IFERROR(_xll.qlIndexFixing(ONIndex3M,I1373,TRUE,_xll.ohTrigger(RecalcTrigger,Trigger3M)),NA())</f>
        <v>3.05080575451111E-2</v>
      </c>
      <c r="O1373" s="159">
        <f>IFERROR(_xll.qlIndexFixing(ONIndex6M,I1373,TRUE,_xll.ohTrigger(RecalcTrigger,Trigger6M)),NA())</f>
        <v>3.0849384872553287E-2</v>
      </c>
    </row>
    <row r="1374" spans="2:15" x14ac:dyDescent="0.2">
      <c r="B1374" s="39" t="s">
        <v>42</v>
      </c>
      <c r="D1374" s="42">
        <f>_xll.qlCalendarAdvance(Calendar,$D1373,B1374,"f",FALSE)</f>
        <v>49088</v>
      </c>
      <c r="E1374" s="153">
        <f>_xll.qlInterestRateIndexValueDate(IndexON,D1374)</f>
        <v>49089</v>
      </c>
      <c r="F1374" s="168">
        <f>IFERROR(_xll.qlIndexFixing(IndexON,D1374,TRUE,_xll.ohTrigger(RecalcTrigger,TriggerON)),NA())</f>
        <v>3.0532413973265449E-2</v>
      </c>
      <c r="H1374" s="42">
        <f>_xll.qlCalendarAdvance(Calendar,$H1373,B1374,"f",FALSE)</f>
        <v>49088</v>
      </c>
      <c r="I1374" s="153">
        <f>_xll.qlInterestRateIndexValueDate(Index1M,$H1374)</f>
        <v>49090</v>
      </c>
      <c r="J1374" s="158">
        <f>IFERROR(_xll.qlIndexFixing(Index1M,$H1374,TRUE,_xll.ohTrigger(RecalcTrigger,Trigger1M)),NA())</f>
        <v>2.9847358397994701E-2</v>
      </c>
      <c r="K1374" s="44">
        <f>IFERROR(_xll.qlIndexFixing(Index3M,H1374,TRUE,_xll.ohTrigger(RecalcTrigger,Trigger3M)),NA())</f>
        <v>3.0564465809598568E-2</v>
      </c>
      <c r="L1374" s="44">
        <f>IFERROR(_xll.qlIndexFixing(Index6M,$H1374,TRUE,_xll.ohTrigger(RecalcTrigger,Trigger6M)),NA())</f>
        <v>3.095827313247812E-2</v>
      </c>
      <c r="M1374" s="158">
        <f>IFERROR(_xll.qlIndexFixing(ONIndex1M,I1374,TRUE,_xll.ohTrigger(RecalcTrigger,Trigger1M)),NA())</f>
        <v>2.9822577580960186E-2</v>
      </c>
      <c r="N1374" s="44">
        <f>IFERROR(_xll.qlIndexFixing(ONIndex3M,I1374,TRUE,_xll.ohTrigger(RecalcTrigger,Trigger3M)),NA())</f>
        <v>3.0499314889871343E-2</v>
      </c>
      <c r="O1374" s="159">
        <f>IFERROR(_xll.qlIndexFixing(ONIndex6M,I1374,TRUE,_xll.ohTrigger(RecalcTrigger,Trigger6M)),NA())</f>
        <v>3.084034082280418E-2</v>
      </c>
    </row>
    <row r="1375" spans="2:15" x14ac:dyDescent="0.2">
      <c r="B1375" s="39" t="s">
        <v>42</v>
      </c>
      <c r="D1375" s="42">
        <f>_xll.qlCalendarAdvance(Calendar,$D1374,B1375,"f",FALSE)</f>
        <v>49095</v>
      </c>
      <c r="E1375" s="153">
        <f>_xll.qlInterestRateIndexValueDate(IndexON,D1375)</f>
        <v>49096</v>
      </c>
      <c r="F1375" s="168">
        <f>IFERROR(_xll.qlIndexFixing(IndexON,D1375,TRUE,_xll.ohTrigger(RecalcTrigger,TriggerON)),NA())</f>
        <v>3.0524255978026105E-2</v>
      </c>
      <c r="H1375" s="42">
        <f>_xll.qlCalendarAdvance(Calendar,$H1374,B1375,"f",FALSE)</f>
        <v>49095</v>
      </c>
      <c r="I1375" s="153">
        <f>_xll.qlInterestRateIndexValueDate(Index1M,$H1375)</f>
        <v>49097</v>
      </c>
      <c r="J1375" s="158">
        <f>IFERROR(_xll.qlIndexFixing(Index1M,$H1375,TRUE,_xll.ohTrigger(RecalcTrigger,Trigger1M)),NA())</f>
        <v>2.9838672248770296E-2</v>
      </c>
      <c r="K1375" s="44">
        <f>IFERROR(_xll.qlIndexFixing(Index3M,H1375,TRUE,_xll.ohTrigger(RecalcTrigger,Trigger3M)),NA())</f>
        <v>3.055489519563085E-2</v>
      </c>
      <c r="L1375" s="44">
        <f>IFERROR(_xll.qlIndexFixing(Index6M,$H1375,TRUE,_xll.ohTrigger(RecalcTrigger,Trigger6M)),NA())</f>
        <v>3.0947627867557316E-2</v>
      </c>
      <c r="M1375" s="158">
        <f>IFERROR(_xll.qlIndexFixing(ONIndex1M,I1375,TRUE,_xll.ohTrigger(RecalcTrigger,Trigger1M)),NA())</f>
        <v>2.9815293454378278E-2</v>
      </c>
      <c r="N1375" s="44">
        <f>IFERROR(_xll.qlIndexFixing(ONIndex3M,I1375,TRUE,_xll.ohTrigger(RecalcTrigger,Trigger3M)),NA())</f>
        <v>3.0491734684767735E-2</v>
      </c>
      <c r="O1375" s="159">
        <f>IFERROR(_xll.qlIndexFixing(ONIndex6M,I1375,TRUE,_xll.ohTrigger(RecalcTrigger,Trigger6M)),NA())</f>
        <v>3.0832503701212488E-2</v>
      </c>
    </row>
    <row r="1376" spans="2:15" x14ac:dyDescent="0.2">
      <c r="B1376" s="39" t="s">
        <v>42</v>
      </c>
      <c r="D1376" s="42">
        <f>_xll.qlCalendarAdvance(Calendar,$D1375,B1376,"f",FALSE)</f>
        <v>49102</v>
      </c>
      <c r="E1376" s="153">
        <f>_xll.qlInterestRateIndexValueDate(IndexON,D1376)</f>
        <v>49103</v>
      </c>
      <c r="F1376" s="168">
        <f>IFERROR(_xll.qlIndexFixing(IndexON,D1376,TRUE,_xll.ohTrigger(RecalcTrigger,TriggerON)),NA())</f>
        <v>3.0515971315949741E-2</v>
      </c>
      <c r="H1376" s="42">
        <f>_xll.qlCalendarAdvance(Calendar,$H1375,B1376,"f",FALSE)</f>
        <v>49102</v>
      </c>
      <c r="I1376" s="153">
        <f>_xll.qlInterestRateIndexValueDate(Index1M,$H1376)</f>
        <v>49104</v>
      </c>
      <c r="J1376" s="158">
        <f>IFERROR(_xll.qlIndexFixing(Index1M,$H1376,TRUE,_xll.ohTrigger(RecalcTrigger,Trigger1M)),NA())</f>
        <v>2.9829874860447955E-2</v>
      </c>
      <c r="K1376" s="44">
        <f>IFERROR(_xll.qlIndexFixing(Index3M,H1376,TRUE,_xll.ohTrigger(RecalcTrigger,Trigger3M)),NA())</f>
        <v>3.0545215067557262E-2</v>
      </c>
      <c r="L1376" s="44">
        <f>IFERROR(_xll.qlIndexFixing(Index6M,$H1376,TRUE,_xll.ohTrigger(RecalcTrigger,Trigger6M)),NA())</f>
        <v>3.0936874075631181E-2</v>
      </c>
      <c r="M1376" s="158">
        <f>IFERROR(_xll.qlIndexFixing(ONIndex1M,I1376,TRUE,_xll.ohTrigger(RecalcTrigger,Trigger1M)),NA())</f>
        <v>2.9806692263578682E-2</v>
      </c>
      <c r="N1376" s="44">
        <f>IFERROR(_xll.qlIndexFixing(ONIndex3M,I1376,TRUE,_xll.ohTrigger(RecalcTrigger,Trigger3M)),NA())</f>
        <v>3.048279019505884E-2</v>
      </c>
      <c r="O1376" s="159">
        <f>IFERROR(_xll.qlIndexFixing(ONIndex6M,I1376,TRUE,_xll.ohTrigger(RecalcTrigger,Trigger6M)),NA())</f>
        <v>3.0823261134100832E-2</v>
      </c>
    </row>
    <row r="1377" spans="2:15" x14ac:dyDescent="0.2">
      <c r="B1377" s="39" t="s">
        <v>42</v>
      </c>
      <c r="D1377" s="42">
        <f>_xll.qlCalendarAdvance(Calendar,$D1376,B1377,"f",FALSE)</f>
        <v>49109</v>
      </c>
      <c r="E1377" s="153">
        <f>_xll.qlInterestRateIndexValueDate(IndexON,D1377)</f>
        <v>49110</v>
      </c>
      <c r="F1377" s="168">
        <f>IFERROR(_xll.qlIndexFixing(IndexON,D1377,TRUE,_xll.ohTrigger(RecalcTrigger,TriggerON)),NA())</f>
        <v>3.0507559987036359E-2</v>
      </c>
      <c r="H1377" s="42">
        <f>_xll.qlCalendarAdvance(Calendar,$H1376,B1377,"f",FALSE)</f>
        <v>49109</v>
      </c>
      <c r="I1377" s="153">
        <f>_xll.qlInterestRateIndexValueDate(Index1M,$H1377)</f>
        <v>49111</v>
      </c>
      <c r="J1377" s="158">
        <f>IFERROR(_xll.qlIndexFixing(Index1M,$H1377,TRUE,_xll.ohTrigger(RecalcTrigger,Trigger1M)),NA())</f>
        <v>2.9820966233282963E-2</v>
      </c>
      <c r="K1377" s="44">
        <f>IFERROR(_xll.qlIndexFixing(Index3M,H1377,TRUE,_xll.ohTrigger(RecalcTrigger,Trigger3M)),NA())</f>
        <v>3.0535425426201829E-2</v>
      </c>
      <c r="L1377" s="44">
        <f>IFERROR(_xll.qlIndexFixing(Index6M,$H1377,TRUE,_xll.ohTrigger(RecalcTrigger,Trigger6M)),NA())</f>
        <v>3.0926011758472143E-2</v>
      </c>
      <c r="M1377" s="158">
        <f>IFERROR(_xll.qlIndexFixing(ONIndex1M,I1377,TRUE,_xll.ohTrigger(RecalcTrigger,Trigger1M)),NA())</f>
        <v>2.9797980103225541E-2</v>
      </c>
      <c r="N1377" s="44">
        <f>IFERROR(_xll.qlIndexFixing(ONIndex3M,I1377,TRUE,_xll.ohTrigger(RecalcTrigger,Trigger3M)),NA())</f>
        <v>3.0473737025245029E-2</v>
      </c>
      <c r="O1377" s="159">
        <f>IFERROR(_xll.qlIndexFixing(ONIndex6M,I1377,TRUE,_xll.ohTrigger(RecalcTrigger,Trigger6M)),NA())</f>
        <v>3.0813911672975536E-2</v>
      </c>
    </row>
    <row r="1378" spans="2:15" x14ac:dyDescent="0.2">
      <c r="B1378" s="39" t="s">
        <v>42</v>
      </c>
      <c r="D1378" s="42">
        <f>_xll.qlCalendarAdvance(Calendar,$D1377,B1378,"f",FALSE)</f>
        <v>49116</v>
      </c>
      <c r="E1378" s="153">
        <f>_xll.qlInterestRateIndexValueDate(IndexON,D1378)</f>
        <v>49117</v>
      </c>
      <c r="F1378" s="168">
        <f>IFERROR(_xll.qlIndexFixing(IndexON,D1378,TRUE,_xll.ohTrigger(RecalcTrigger,TriggerON)),NA())</f>
        <v>3.0501049867872609E-2</v>
      </c>
      <c r="H1378" s="42">
        <f>_xll.qlCalendarAdvance(Calendar,$H1377,B1378,"f",FALSE)</f>
        <v>49116</v>
      </c>
      <c r="I1378" s="153">
        <f>_xll.qlInterestRateIndexValueDate(Index1M,$H1378)</f>
        <v>49121</v>
      </c>
      <c r="J1378" s="158">
        <f>IFERROR(_xll.qlIndexFixing(Index1M,$H1378,TRUE,_xll.ohTrigger(RecalcTrigger,Trigger1M)),NA())</f>
        <v>2.9807470778100864E-2</v>
      </c>
      <c r="K1378" s="44">
        <f>IFERROR(_xll.qlIndexFixing(Index3M,H1378,TRUE,_xll.ohTrigger(RecalcTrigger,Trigger3M)),NA())</f>
        <v>3.0520131593237628E-2</v>
      </c>
      <c r="L1378" s="44">
        <f>IFERROR(_xll.qlIndexFixing(Index6M,$H1378,TRUE,_xll.ohTrigger(RecalcTrigger,Trigger6M)),NA())</f>
        <v>3.0909810459737612E-2</v>
      </c>
      <c r="M1378" s="158">
        <f>IFERROR(_xll.qlIndexFixing(ONIndex1M,I1378,TRUE,_xll.ohTrigger(RecalcTrigger,Trigger1M)),NA())</f>
        <v>2.9787887467538354E-2</v>
      </c>
      <c r="N1378" s="44">
        <f>IFERROR(_xll.qlIndexFixing(ONIndex3M,I1378,TRUE,_xll.ohTrigger(RecalcTrigger,Trigger3M)),NA())</f>
        <v>3.0463257467863158E-2</v>
      </c>
      <c r="O1378" s="159">
        <f>IFERROR(_xll.qlIndexFixing(ONIndex6M,I1378,TRUE,_xll.ohTrigger(RecalcTrigger,Trigger6M)),NA())</f>
        <v>3.0803095683911152E-2</v>
      </c>
    </row>
    <row r="1379" spans="2:15" x14ac:dyDescent="0.2">
      <c r="B1379" s="39" t="s">
        <v>42</v>
      </c>
      <c r="D1379" s="42">
        <f>_xll.qlCalendarAdvance(Calendar,$D1378,B1379,"f",FALSE)</f>
        <v>49123</v>
      </c>
      <c r="E1379" s="153">
        <f>_xll.qlInterestRateIndexValueDate(IndexON,D1379)</f>
        <v>49124</v>
      </c>
      <c r="F1379" s="168">
        <f>IFERROR(_xll.qlIndexFixing(IndexON,D1379,TRUE,_xll.ohTrigger(RecalcTrigger,TriggerON)),NA())</f>
        <v>3.0490357328698536E-2</v>
      </c>
      <c r="H1379" s="42">
        <f>_xll.qlCalendarAdvance(Calendar,$H1378,B1379,"f",FALSE)</f>
        <v>49123</v>
      </c>
      <c r="I1379" s="153">
        <f>_xll.qlInterestRateIndexValueDate(Index1M,$H1379)</f>
        <v>49125</v>
      </c>
      <c r="J1379" s="158">
        <f>IFERROR(_xll.qlIndexFixing(Index1M,$H1379,TRUE,_xll.ohTrigger(RecalcTrigger,Trigger1M)),NA())</f>
        <v>2.9802815263451292E-2</v>
      </c>
      <c r="K1379" s="44">
        <f>IFERROR(_xll.qlIndexFixing(Index3M,H1379,TRUE,_xll.ohTrigger(RecalcTrigger,Trigger3M)),NA())</f>
        <v>3.051385328071507E-2</v>
      </c>
      <c r="L1379" s="44">
        <f>IFERROR(_xll.qlIndexFixing(Index6M,$H1379,TRUE,_xll.ohTrigger(RecalcTrigger,Trigger6M)),NA())</f>
        <v>3.0902487705767059E-2</v>
      </c>
      <c r="M1379" s="158">
        <f>IFERROR(_xll.qlIndexFixing(ONIndex1M,I1379,TRUE,_xll.ohTrigger(RecalcTrigger,Trigger1M)),NA())</f>
        <v>2.9780222873938555E-2</v>
      </c>
      <c r="N1379" s="44">
        <f>IFERROR(_xll.qlIndexFixing(ONIndex3M,I1379,TRUE,_xll.ohTrigger(RecalcTrigger,Trigger3M)),NA())</f>
        <v>3.0455304645382597E-2</v>
      </c>
      <c r="O1379" s="159">
        <f>IFERROR(_xll.qlIndexFixing(ONIndex6M,I1379,TRUE,_xll.ohTrigger(RecalcTrigger,Trigger6M)),NA())</f>
        <v>3.0794892068763957E-2</v>
      </c>
    </row>
    <row r="1380" spans="2:15" x14ac:dyDescent="0.2">
      <c r="B1380" s="39" t="s">
        <v>42</v>
      </c>
      <c r="D1380" s="42">
        <f>_xll.qlCalendarAdvance(Calendar,$D1379,B1380,"f",FALSE)</f>
        <v>49130</v>
      </c>
      <c r="E1380" s="153">
        <f>_xll.qlInterestRateIndexValueDate(IndexON,D1380)</f>
        <v>49131</v>
      </c>
      <c r="F1380" s="168">
        <f>IFERROR(_xll.qlIndexFixing(IndexON,D1380,TRUE,_xll.ohTrigger(RecalcTrigger,TriggerON)),NA())</f>
        <v>3.0481565999354032E-2</v>
      </c>
      <c r="H1380" s="42">
        <f>_xll.qlCalendarAdvance(Calendar,$H1379,B1380,"f",FALSE)</f>
        <v>49130</v>
      </c>
      <c r="I1380" s="153">
        <f>_xll.qlInterestRateIndexValueDate(Index1M,$H1380)</f>
        <v>49132</v>
      </c>
      <c r="J1380" s="158">
        <f>IFERROR(_xll.qlIndexFixing(Index1M,$H1380,TRUE,_xll.ohTrigger(RecalcTrigger,Trigger1M)),NA())</f>
        <v>2.9793572921305488E-2</v>
      </c>
      <c r="K1380" s="44">
        <f>IFERROR(_xll.qlIndexFixing(Index3M,H1380,TRUE,_xll.ohTrigger(RecalcTrigger,Trigger3M)),NA())</f>
        <v>3.0505399430820718E-2</v>
      </c>
      <c r="L1380" s="44">
        <f>IFERROR(_xll.qlIndexFixing(Index6M,$H1380,TRUE,_xll.ohTrigger(RecalcTrigger,Trigger6M)),NA())</f>
        <v>3.0892773673580155E-2</v>
      </c>
      <c r="M1380" s="158">
        <f>IFERROR(_xll.qlIndexFixing(ONIndex1M,I1380,TRUE,_xll.ohTrigger(RecalcTrigger,Trigger1M)),NA())</f>
        <v>2.9771177805164584E-2</v>
      </c>
      <c r="N1380" s="44">
        <f>IFERROR(_xll.qlIndexFixing(ONIndex3M,I1380,TRUE,_xll.ohTrigger(RecalcTrigger,Trigger3M)),NA())</f>
        <v>3.0445925435413912E-2</v>
      </c>
      <c r="O1380" s="159">
        <f>IFERROR(_xll.qlIndexFixing(ONIndex6M,I1380,TRUE,_xll.ohTrigger(RecalcTrigger,Trigger6M)),NA())</f>
        <v>3.0785221925837547E-2</v>
      </c>
    </row>
    <row r="1381" spans="2:15" x14ac:dyDescent="0.2">
      <c r="B1381" s="39" t="s">
        <v>42</v>
      </c>
      <c r="D1381" s="42">
        <f>_xll.qlCalendarAdvance(Calendar,$D1380,B1381,"f",FALSE)</f>
        <v>49137</v>
      </c>
      <c r="E1381" s="153">
        <f>_xll.qlInterestRateIndexValueDate(IndexON,D1381)</f>
        <v>49138</v>
      </c>
      <c r="F1381" s="168">
        <f>IFERROR(_xll.qlIndexFixing(IndexON,D1381,TRUE,_xll.ohTrigger(RecalcTrigger,TriggerON)),NA())</f>
        <v>3.0472648003172509E-2</v>
      </c>
      <c r="H1381" s="42">
        <f>_xll.qlCalendarAdvance(Calendar,$H1380,B1381,"f",FALSE)</f>
        <v>49137</v>
      </c>
      <c r="I1381" s="153">
        <f>_xll.qlInterestRateIndexValueDate(Index1M,$H1381)</f>
        <v>49139</v>
      </c>
      <c r="J1381" s="158">
        <f>IFERROR(_xll.qlIndexFixing(Index1M,$H1381,TRUE,_xll.ohTrigger(RecalcTrigger,Trigger1M)),NA())</f>
        <v>2.9784219341356201E-2</v>
      </c>
      <c r="K1381" s="44">
        <f>IFERROR(_xll.qlIndexFixing(Index3M,H1381,TRUE,_xll.ohTrigger(RecalcTrigger,Trigger3M)),NA())</f>
        <v>3.0495171744763495E-2</v>
      </c>
      <c r="L1381" s="44">
        <f>IFERROR(_xll.qlIndexFixing(Index6M,$H1381,TRUE,_xll.ohTrigger(RecalcTrigger,Trigger6M)),NA())</f>
        <v>3.0881477273562375E-2</v>
      </c>
      <c r="M1381" s="158">
        <f>IFERROR(_xll.qlIndexFixing(ONIndex1M,I1381,TRUE,_xll.ohTrigger(RecalcTrigger,Trigger1M)),NA())</f>
        <v>2.976202176675713E-2</v>
      </c>
      <c r="N1381" s="44">
        <f>IFERROR(_xll.qlIndexFixing(ONIndex3M,I1381,TRUE,_xll.ohTrigger(RecalcTrigger,Trigger3M)),NA())</f>
        <v>3.0436437545260375E-2</v>
      </c>
      <c r="O1381" s="159">
        <f>IFERROR(_xll.qlIndexFixing(ONIndex6M,I1381,TRUE,_xll.ohTrigger(RecalcTrigger,Trigger6M)),NA())</f>
        <v>3.0775444888897496E-2</v>
      </c>
    </row>
    <row r="1382" spans="2:15" x14ac:dyDescent="0.2">
      <c r="B1382" s="39" t="s">
        <v>42</v>
      </c>
      <c r="D1382" s="42">
        <f>_xll.qlCalendarAdvance(Calendar,$D1381,B1382,"f",FALSE)</f>
        <v>49144</v>
      </c>
      <c r="E1382" s="153">
        <f>_xll.qlInterestRateIndexValueDate(IndexON,D1382)</f>
        <v>49145</v>
      </c>
      <c r="F1382" s="168">
        <f>IFERROR(_xll.qlIndexFixing(IndexON,D1382,TRUE,_xll.ohTrigger(RecalcTrigger,TriggerON)),NA())</f>
        <v>3.0463603340233902E-2</v>
      </c>
      <c r="H1382" s="42">
        <f>_xll.qlCalendarAdvance(Calendar,$H1381,B1382,"f",FALSE)</f>
        <v>49144</v>
      </c>
      <c r="I1382" s="153">
        <f>_xll.qlInterestRateIndexValueDate(Index1M,$H1382)</f>
        <v>49146</v>
      </c>
      <c r="J1382" s="158">
        <f>IFERROR(_xll.qlIndexFixing(Index1M,$H1382,TRUE,_xll.ohTrigger(RecalcTrigger,Trigger1M)),NA())</f>
        <v>2.9774754523871599E-2</v>
      </c>
      <c r="K1382" s="44">
        <f>IFERROR(_xll.qlIndexFixing(Index3M,H1382,TRUE,_xll.ohTrigger(RecalcTrigger,Trigger3M)),NA())</f>
        <v>3.0484834549682299E-2</v>
      </c>
      <c r="L1382" s="44">
        <f>IFERROR(_xll.qlIndexFixing(Index6M,$H1382,TRUE,_xll.ohTrigger(RecalcTrigger,Trigger6M)),NA())</f>
        <v>3.0870072357438657E-2</v>
      </c>
      <c r="M1382" s="158">
        <f>IFERROR(_xll.qlIndexFixing(ONIndex1M,I1382,TRUE,_xll.ohTrigger(RecalcTrigger,Trigger1M)),NA())</f>
        <v>2.9752754758956002E-2</v>
      </c>
      <c r="N1382" s="44">
        <f>IFERROR(_xll.qlIndexFixing(ONIndex3M,I1382,TRUE,_xll.ohTrigger(RecalcTrigger,Trigger3M)),NA())</f>
        <v>3.0426840975241731E-2</v>
      </c>
      <c r="O1382" s="159">
        <f>IFERROR(_xll.qlIndexFixing(ONIndex6M,I1382,TRUE,_xll.ohTrigger(RecalcTrigger,Trigger6M)),NA())</f>
        <v>3.0765560958103677E-2</v>
      </c>
    </row>
    <row r="1383" spans="2:15" x14ac:dyDescent="0.2">
      <c r="B1383" s="39" t="s">
        <v>42</v>
      </c>
      <c r="D1383" s="42">
        <f>_xll.qlCalendarAdvance(Calendar,$D1382,B1383,"f",FALSE)</f>
        <v>49151</v>
      </c>
      <c r="E1383" s="153">
        <f>_xll.qlInterestRateIndexValueDate(IndexON,D1383)</f>
        <v>49152</v>
      </c>
      <c r="F1383" s="168">
        <f>IFERROR(_xll.qlIndexFixing(IndexON,D1383,TRUE,_xll.ohTrigger(RecalcTrigger,TriggerON)),NA())</f>
        <v>3.0454432010378341E-2</v>
      </c>
      <c r="H1383" s="42">
        <f>_xll.qlCalendarAdvance(Calendar,$H1382,B1383,"f",FALSE)</f>
        <v>49151</v>
      </c>
      <c r="I1383" s="153">
        <f>_xll.qlInterestRateIndexValueDate(Index1M,$H1383)</f>
        <v>49153</v>
      </c>
      <c r="J1383" s="158">
        <f>IFERROR(_xll.qlIndexFixing(Index1M,$H1383,TRUE,_xll.ohTrigger(RecalcTrigger,Trigger1M)),NA())</f>
        <v>2.9765178469130175E-2</v>
      </c>
      <c r="K1383" s="44">
        <f>IFERROR(_xll.qlIndexFixing(Index3M,H1383,TRUE,_xll.ohTrigger(RecalcTrigger,Trigger3M)),NA())</f>
        <v>3.0474387846458971E-2</v>
      </c>
      <c r="L1383" s="44">
        <f>IFERROR(_xll.qlIndexFixing(Index6M,$H1383,TRUE,_xll.ohTrigger(RecalcTrigger,Trigger6M)),NA())</f>
        <v>3.0858558927085986E-2</v>
      </c>
      <c r="M1383" s="158">
        <f>IFERROR(_xll.qlIndexFixing(ONIndex1M,I1383,TRUE,_xll.ohTrigger(RecalcTrigger,Trigger1M)),NA())</f>
        <v>2.9743376781521391E-2</v>
      </c>
      <c r="N1383" s="44">
        <f>IFERROR(_xll.qlIndexFixing(ONIndex3M,I1383,TRUE,_xll.ohTrigger(RecalcTrigger,Trigger3M)),NA())</f>
        <v>3.0417135725038236E-2</v>
      </c>
      <c r="O1383" s="159">
        <f>IFERROR(_xll.qlIndexFixing(ONIndex6M,I1383,TRUE,_xll.ohTrigger(RecalcTrigger,Trigger6M)),NA())</f>
        <v>3.0755570133296217E-2</v>
      </c>
    </row>
    <row r="1384" spans="2:15" x14ac:dyDescent="0.2">
      <c r="B1384" s="39" t="s">
        <v>42</v>
      </c>
      <c r="D1384" s="42">
        <f>_xll.qlCalendarAdvance(Calendar,$D1383,B1384,"f",FALSE)</f>
        <v>49158</v>
      </c>
      <c r="E1384" s="153">
        <f>_xll.qlInterestRateIndexValueDate(IndexON,D1384)</f>
        <v>49159</v>
      </c>
      <c r="F1384" s="168">
        <f>IFERROR(_xll.qlIndexFixing(IndexON,D1384,TRUE,_xll.ohTrigger(RecalcTrigger,TriggerON)),NA())</f>
        <v>3.0445134013925568E-2</v>
      </c>
      <c r="H1384" s="42">
        <f>_xll.qlCalendarAdvance(Calendar,$H1383,B1384,"f",FALSE)</f>
        <v>49158</v>
      </c>
      <c r="I1384" s="153">
        <f>_xll.qlInterestRateIndexValueDate(Index1M,$H1384)</f>
        <v>49160</v>
      </c>
      <c r="J1384" s="158">
        <f>IFERROR(_xll.qlIndexFixing(Index1M,$H1384,TRUE,_xll.ohTrigger(RecalcTrigger,Trigger1M)),NA())</f>
        <v>2.9755491177397519E-2</v>
      </c>
      <c r="K1384" s="44">
        <f>IFERROR(_xll.qlIndexFixing(Index3M,H1384,TRUE,_xll.ohTrigger(RecalcTrigger,Trigger3M)),NA())</f>
        <v>3.0463831635983013E-2</v>
      </c>
      <c r="L1384" s="44">
        <f>IFERROR(_xll.qlIndexFixing(Index6M,$H1384,TRUE,_xll.ohTrigger(RecalcTrigger,Trigger6M)),NA())</f>
        <v>3.084693698440338E-2</v>
      </c>
      <c r="M1384" s="158">
        <f>IFERROR(_xll.qlIndexFixing(ONIndex1M,I1384,TRUE,_xll.ohTrigger(RecalcTrigger,Trigger1M)),NA())</f>
        <v>2.9733887834693107E-2</v>
      </c>
      <c r="N1384" s="44">
        <f>IFERROR(_xll.qlIndexFixing(ONIndex3M,I1384,TRUE,_xll.ohTrigger(RecalcTrigger,Trigger3M)),NA())</f>
        <v>3.0407321794889697E-2</v>
      </c>
      <c r="O1384" s="159">
        <f>IFERROR(_xll.qlIndexFixing(ONIndex6M,I1384,TRUE,_xll.ohTrigger(RecalcTrigger,Trigger6M)),NA())</f>
        <v>3.0745472414634989E-2</v>
      </c>
    </row>
    <row r="1385" spans="2:15" x14ac:dyDescent="0.2">
      <c r="B1385" s="39" t="s">
        <v>42</v>
      </c>
      <c r="D1385" s="42">
        <f>_xll.qlCalendarAdvance(Calendar,$D1384,B1385,"f",FALSE)</f>
        <v>49165</v>
      </c>
      <c r="E1385" s="153">
        <f>_xll.qlInterestRateIndexValueDate(IndexON,D1385)</f>
        <v>49166</v>
      </c>
      <c r="F1385" s="168">
        <f>IFERROR(_xll.qlIndexFixing(IndexON,D1385,TRUE,_xll.ohTrigger(RecalcTrigger,TriggerON)),NA())</f>
        <v>3.0435709350635776E-2</v>
      </c>
      <c r="H1385" s="42">
        <f>_xll.qlCalendarAdvance(Calendar,$H1384,B1385,"f",FALSE)</f>
        <v>49165</v>
      </c>
      <c r="I1385" s="153">
        <f>_xll.qlInterestRateIndexValueDate(Index1M,$H1385)</f>
        <v>49167</v>
      </c>
      <c r="J1385" s="158">
        <f>IFERROR(_xll.qlIndexFixing(Index1M,$H1385,TRUE,_xll.ohTrigger(RecalcTrigger,Trigger1M)),NA())</f>
        <v>2.9745692648957277E-2</v>
      </c>
      <c r="K1385" s="44">
        <f>IFERROR(_xll.qlIndexFixing(Index3M,H1385,TRUE,_xll.ohTrigger(RecalcTrigger,Trigger3M)),NA())</f>
        <v>3.0453165919151585E-2</v>
      </c>
      <c r="L1385" s="44">
        <f>IFERROR(_xll.qlIndexFixing(Index6M,$H1385,TRUE,_xll.ohTrigger(RecalcTrigger,Trigger6M)),NA())</f>
        <v>3.0835206531304123E-2</v>
      </c>
      <c r="M1385" s="158">
        <f>IFERROR(_xll.qlIndexFixing(ONIndex1M,I1385,TRUE,_xll.ohTrigger(RecalcTrigger,Trigger1M)),NA())</f>
        <v>2.9724287918391212E-2</v>
      </c>
      <c r="N1385" s="44">
        <f>IFERROR(_xll.qlIndexFixing(ONIndex3M,I1385,TRUE,_xll.ohTrigger(RecalcTrigger,Trigger3M)),NA())</f>
        <v>3.0397399184716178E-2</v>
      </c>
      <c r="O1385" s="159">
        <f>IFERROR(_xll.qlIndexFixing(ONIndex6M,I1385,TRUE,_xll.ohTrigger(RecalcTrigger,Trigger6M)),NA())</f>
        <v>3.0735267802119992E-2</v>
      </c>
    </row>
    <row r="1386" spans="2:15" x14ac:dyDescent="0.2">
      <c r="B1386" s="39" t="s">
        <v>42</v>
      </c>
      <c r="D1386" s="42">
        <f>_xll.qlCalendarAdvance(Calendar,$D1385,B1386,"f",FALSE)</f>
        <v>49172</v>
      </c>
      <c r="E1386" s="153">
        <f>_xll.qlInterestRateIndexValueDate(IndexON,D1386)</f>
        <v>49173</v>
      </c>
      <c r="F1386" s="168">
        <f>IFERROR(_xll.qlIndexFixing(IndexON,D1386,TRUE,_xll.ohTrigger(RecalcTrigger,TriggerON)),NA())</f>
        <v>3.04261580205889E-2</v>
      </c>
      <c r="H1386" s="42">
        <f>_xll.qlCalendarAdvance(Calendar,$H1385,B1386,"f",FALSE)</f>
        <v>49172</v>
      </c>
      <c r="I1386" s="153">
        <f>_xll.qlInterestRateIndexValueDate(Index1M,$H1386)</f>
        <v>49174</v>
      </c>
      <c r="J1386" s="158">
        <f>IFERROR(_xll.qlIndexFixing(Index1M,$H1386,TRUE,_xll.ohTrigger(RecalcTrigger,Trigger1M)),NA())</f>
        <v>2.9735782884087934E-2</v>
      </c>
      <c r="K1386" s="44">
        <f>IFERROR(_xll.qlIndexFixing(Index3M,H1386,TRUE,_xll.ohTrigger(RecalcTrigger,Trigger3M)),NA())</f>
        <v>3.0442390696873746E-2</v>
      </c>
      <c r="L1386" s="44">
        <f>IFERROR(_xll.qlIndexFixing(Index6M,$H1386,TRUE,_xll.ohTrigger(RecalcTrigger,Trigger6M)),NA())</f>
        <v>3.0823367569721368E-2</v>
      </c>
      <c r="M1386" s="158">
        <f>IFERROR(_xll.qlIndexFixing(ONIndex1M,I1386,TRUE,_xll.ohTrigger(RecalcTrigger,Trigger1M)),NA())</f>
        <v>2.9714577032615708E-2</v>
      </c>
      <c r="N1386" s="44">
        <f>IFERROR(_xll.qlIndexFixing(ONIndex3M,I1386,TRUE,_xll.ohTrigger(RecalcTrigger,Trigger3M)),NA())</f>
        <v>3.0387367894597617E-2</v>
      </c>
      <c r="O1386" s="159">
        <f>IFERROR(_xll.qlIndexFixing(ONIndex6M,I1386,TRUE,_xll.ohTrigger(RecalcTrigger,Trigger6M)),NA())</f>
        <v>3.0724956295671291E-2</v>
      </c>
    </row>
    <row r="1387" spans="2:15" x14ac:dyDescent="0.2">
      <c r="B1387" s="39" t="s">
        <v>42</v>
      </c>
      <c r="D1387" s="42">
        <f>_xll.qlCalendarAdvance(Calendar,$D1386,B1387,"f",FALSE)</f>
        <v>49179</v>
      </c>
      <c r="E1387" s="153">
        <f>_xll.qlInterestRateIndexValueDate(IndexON,D1387)</f>
        <v>49180</v>
      </c>
      <c r="F1387" s="168">
        <f>IFERROR(_xll.qlIndexFixing(IndexON,D1387,TRUE,_xll.ohTrigger(RecalcTrigger,TriggerON)),NA())</f>
        <v>3.0416480023784942E-2</v>
      </c>
      <c r="H1387" s="42">
        <f>_xll.qlCalendarAdvance(Calendar,$H1386,B1387,"f",FALSE)</f>
        <v>49179</v>
      </c>
      <c r="I1387" s="153">
        <f>_xll.qlInterestRateIndexValueDate(Index1M,$H1387)</f>
        <v>49181</v>
      </c>
      <c r="J1387" s="158">
        <f>IFERROR(_xll.qlIndexFixing(Index1M,$H1387,TRUE,_xll.ohTrigger(RecalcTrigger,Trigger1M)),NA())</f>
        <v>2.9725761883070554E-2</v>
      </c>
      <c r="K1387" s="44">
        <f>IFERROR(_xll.qlIndexFixing(Index3M,H1387,TRUE,_xll.ohTrigger(RecalcTrigger,Trigger3M)),NA())</f>
        <v>3.0431505970065355E-2</v>
      </c>
      <c r="L1387" s="44">
        <f>IFERROR(_xll.qlIndexFixing(Index6M,$H1387,TRUE,_xll.ohTrigger(RecalcTrigger,Trigger6M)),NA())</f>
        <v>3.0811420101605126E-2</v>
      </c>
      <c r="M1387" s="158">
        <f>IFERROR(_xll.qlIndexFixing(ONIndex1M,I1387,TRUE,_xll.ohTrigger(RecalcTrigger,Trigger1M)),NA())</f>
        <v>2.9704755177526465E-2</v>
      </c>
      <c r="N1387" s="44">
        <f>IFERROR(_xll.qlIndexFixing(ONIndex3M,I1387,TRUE,_xll.ohTrigger(RecalcTrigger,Trigger3M)),NA())</f>
        <v>3.0377227924374139E-2</v>
      </c>
      <c r="O1387" s="159">
        <f>IFERROR(_xll.qlIndexFixing(ONIndex6M,I1387,TRUE,_xll.ohTrigger(RecalcTrigger,Trigger6M)),NA())</f>
        <v>3.0714537895288885E-2</v>
      </c>
    </row>
    <row r="1388" spans="2:15" x14ac:dyDescent="0.2">
      <c r="B1388" s="39" t="s">
        <v>42</v>
      </c>
      <c r="D1388" s="42">
        <f>_xll.qlCalendarAdvance(Calendar,$D1387,B1388,"f",FALSE)</f>
        <v>49186</v>
      </c>
      <c r="E1388" s="153">
        <f>_xll.qlInterestRateIndexValueDate(IndexON,D1388)</f>
        <v>49187</v>
      </c>
      <c r="F1388" s="168">
        <f>IFERROR(_xll.qlIndexFixing(IndexON,D1388,TRUE,_xll.ohTrigger(RecalcTrigger,TriggerON)),NA())</f>
        <v>3.04066753602239E-2</v>
      </c>
      <c r="H1388" s="42">
        <f>_xll.qlCalendarAdvance(Calendar,$H1387,B1388,"f",FALSE)</f>
        <v>49186</v>
      </c>
      <c r="I1388" s="153">
        <f>_xll.qlInterestRateIndexValueDate(Index1M,$H1388)</f>
        <v>49188</v>
      </c>
      <c r="J1388" s="158">
        <f>IFERROR(_xll.qlIndexFixing(Index1M,$H1388,TRUE,_xll.ohTrigger(RecalcTrigger,Trigger1M)),NA())</f>
        <v>2.9715629646193942E-2</v>
      </c>
      <c r="K1388" s="44">
        <f>IFERROR(_xll.qlIndexFixing(Index3M,H1388,TRUE,_xll.ohTrigger(RecalcTrigger,Trigger3M)),NA())</f>
        <v>3.0419082575861209E-2</v>
      </c>
      <c r="L1388" s="44">
        <f>IFERROR(_xll.qlIndexFixing(Index6M,$H1388,TRUE,_xll.ohTrigger(RecalcTrigger,Trigger6M)),NA())</f>
        <v>3.079771188755745E-2</v>
      </c>
      <c r="M1388" s="158">
        <f>IFERROR(_xll.qlIndexFixing(ONIndex1M,I1388,TRUE,_xll.ohTrigger(RecalcTrigger,Trigger1M)),NA())</f>
        <v>2.9694822352883676E-2</v>
      </c>
      <c r="N1388" s="44">
        <f>IFERROR(_xll.qlIndexFixing(ONIndex3M,I1388,TRUE,_xll.ohTrigger(RecalcTrigger,Trigger3M)),NA())</f>
        <v>3.0366979274205619E-2</v>
      </c>
      <c r="O1388" s="159">
        <f>IFERROR(_xll.qlIndexFixing(ONIndex6M,I1388,TRUE,_xll.ohTrigger(RecalcTrigger,Trigger6M)),NA())</f>
        <v>3.0704012601132646E-2</v>
      </c>
    </row>
    <row r="1389" spans="2:15" x14ac:dyDescent="0.2">
      <c r="B1389" s="39" t="s">
        <v>42</v>
      </c>
      <c r="D1389" s="42">
        <f>_xll.qlCalendarAdvance(Calendar,$D1388,B1389,"f",FALSE)</f>
        <v>49193</v>
      </c>
      <c r="E1389" s="153">
        <f>_xll.qlInterestRateIndexValueDate(IndexON,D1389)</f>
        <v>49194</v>
      </c>
      <c r="F1389" s="168">
        <f>IFERROR(_xll.qlIndexFixing(IndexON,D1389,TRUE,_xll.ohTrigger(RecalcTrigger,TriggerON)),NA())</f>
        <v>3.0396744030065648E-2</v>
      </c>
      <c r="H1389" s="42">
        <f>_xll.qlCalendarAdvance(Calendar,$H1388,B1389,"f",FALSE)</f>
        <v>49193</v>
      </c>
      <c r="I1389" s="153">
        <f>_xll.qlInterestRateIndexValueDate(Index1M,$H1389)</f>
        <v>49195</v>
      </c>
      <c r="J1389" s="158">
        <f>IFERROR(_xll.qlIndexFixing(Index1M,$H1389,TRUE,_xll.ohTrigger(RecalcTrigger,Trigger1M)),NA())</f>
        <v>2.9705386173754636E-2</v>
      </c>
      <c r="K1389" s="44">
        <f>IFERROR(_xll.qlIndexFixing(Index3M,H1389,TRUE,_xll.ohTrigger(RecalcTrigger,Trigger3M)),NA())</f>
        <v>3.0408005104571062E-2</v>
      </c>
      <c r="L1389" s="44">
        <f>IFERROR(_xll.qlIndexFixing(Index6M,$H1389,TRUE,_xll.ohTrigger(RecalcTrigger,Trigger6M)),NA())</f>
        <v>3.0785582530716102E-2</v>
      </c>
      <c r="M1389" s="158">
        <f>IFERROR(_xll.qlIndexFixing(ONIndex1M,I1389,TRUE,_xll.ohTrigger(RecalcTrigger,Trigger1M)),NA())</f>
        <v>2.968477855892715E-2</v>
      </c>
      <c r="N1389" s="44">
        <f>IFERROR(_xll.qlIndexFixing(ONIndex3M,I1389,TRUE,_xll.ohTrigger(RecalcTrigger,Trigger3M)),NA())</f>
        <v>3.0356621944092055E-2</v>
      </c>
      <c r="O1389" s="159">
        <f>IFERROR(_xll.qlIndexFixing(ONIndex6M,I1389,TRUE,_xll.ohTrigger(RecalcTrigger,Trigger6M)),NA())</f>
        <v>3.069338041312264E-2</v>
      </c>
    </row>
    <row r="1390" spans="2:15" x14ac:dyDescent="0.2">
      <c r="B1390" s="39" t="s">
        <v>42</v>
      </c>
      <c r="D1390" s="42">
        <f>_xll.qlCalendarAdvance(Calendar,$D1389,B1390,"f",FALSE)</f>
        <v>49200</v>
      </c>
      <c r="E1390" s="153">
        <f>_xll.qlInterestRateIndexValueDate(IndexON,D1390)</f>
        <v>49201</v>
      </c>
      <c r="F1390" s="168">
        <f>IFERROR(_xll.qlIndexFixing(IndexON,D1390,TRUE,_xll.ohTrigger(RecalcTrigger,TriggerON)),NA())</f>
        <v>3.038668603299044E-2</v>
      </c>
      <c r="H1390" s="42">
        <f>_xll.qlCalendarAdvance(Calendar,$H1389,B1390,"f",FALSE)</f>
        <v>49200</v>
      </c>
      <c r="I1390" s="153">
        <f>_xll.qlInterestRateIndexValueDate(Index1M,$H1390)</f>
        <v>49202</v>
      </c>
      <c r="J1390" s="158">
        <f>IFERROR(_xll.qlIndexFixing(Index1M,$H1390,TRUE,_xll.ohTrigger(RecalcTrigger,Trigger1M)),NA())</f>
        <v>2.9695031466036276E-2</v>
      </c>
      <c r="K1390" s="44">
        <f>IFERROR(_xll.qlIndexFixing(Index3M,H1390,TRUE,_xll.ohTrigger(RecalcTrigger,Trigger3M)),NA())</f>
        <v>3.0396818157967707E-2</v>
      </c>
      <c r="L1390" s="44">
        <f>IFERROR(_xll.qlIndexFixing(Index6M,$H1390,TRUE,_xll.ohTrigger(RecalcTrigger,Trigger6M)),NA())</f>
        <v>3.0773344707915887E-2</v>
      </c>
      <c r="M1390" s="158">
        <f>IFERROR(_xll.qlIndexFixing(ONIndex1M,I1390,TRUE,_xll.ohTrigger(RecalcTrigger,Trigger1M)),NA())</f>
        <v>2.9674623795417077E-2</v>
      </c>
      <c r="N1390" s="44">
        <f>IFERROR(_xll.qlIndexFixing(ONIndex3M,I1390,TRUE,_xll.ohTrigger(RecalcTrigger,Trigger3M)),NA())</f>
        <v>3.0346155933953511E-2</v>
      </c>
      <c r="O1390" s="159">
        <f>IFERROR(_xll.qlIndexFixing(ONIndex6M,I1390,TRUE,_xll.ohTrigger(RecalcTrigger,Trigger6M)),NA())</f>
        <v>3.0682641331178928E-2</v>
      </c>
    </row>
    <row r="1391" spans="2:15" x14ac:dyDescent="0.2">
      <c r="B1391" s="39" t="s">
        <v>42</v>
      </c>
      <c r="D1391" s="42">
        <f>_xll.qlCalendarAdvance(Calendar,$D1390,B1391,"f",FALSE)</f>
        <v>49207</v>
      </c>
      <c r="E1391" s="153">
        <f>_xll.qlInterestRateIndexValueDate(IndexON,D1391)</f>
        <v>49208</v>
      </c>
      <c r="F1391" s="168">
        <f>IFERROR(_xll.qlIndexFixing(IndexON,D1391,TRUE,_xll.ohTrigger(RecalcTrigger,TriggerON)),NA())</f>
        <v>3.0376501369397957E-2</v>
      </c>
      <c r="H1391" s="42">
        <f>_xll.qlCalendarAdvance(Calendar,$H1390,B1391,"f",FALSE)</f>
        <v>49207</v>
      </c>
      <c r="I1391" s="153">
        <f>_xll.qlInterestRateIndexValueDate(Index1M,$H1391)</f>
        <v>49209</v>
      </c>
      <c r="J1391" s="158">
        <f>IFERROR(_xll.qlIndexFixing(Index1M,$H1391,TRUE,_xll.ohTrigger(RecalcTrigger,Trigger1M)),NA())</f>
        <v>2.9684565523343139E-2</v>
      </c>
      <c r="K1391" s="44">
        <f>IFERROR(_xll.qlIndexFixing(Index3M,H1391,TRUE,_xll.ohTrigger(RecalcTrigger,Trigger3M)),NA())</f>
        <v>3.0385521736970844E-2</v>
      </c>
      <c r="L1391" s="44">
        <f>IFERROR(_xll.qlIndexFixing(Index6M,$H1391,TRUE,_xll.ohTrigger(RecalcTrigger,Trigger6M)),NA())</f>
        <v>3.076099842113136E-2</v>
      </c>
      <c r="M1391" s="158">
        <f>IFERROR(_xll.qlIndexFixing(ONIndex1M,I1391,TRUE,_xll.ohTrigger(RecalcTrigger,Trigger1M)),NA())</f>
        <v>2.966435806251333E-2</v>
      </c>
      <c r="N1391" s="44">
        <f>IFERROR(_xll.qlIndexFixing(ONIndex3M,I1391,TRUE,_xll.ohTrigger(RecalcTrigger,Trigger3M)),NA())</f>
        <v>3.0335581243949861E-2</v>
      </c>
      <c r="O1391" s="159">
        <f>IFERROR(_xll.qlIndexFixing(ONIndex6M,I1391,TRUE,_xll.ohTrigger(RecalcTrigger,Trigger6M)),NA())</f>
        <v>3.0671795355461384E-2</v>
      </c>
    </row>
    <row r="1392" spans="2:15" x14ac:dyDescent="0.2">
      <c r="B1392" s="39" t="s">
        <v>42</v>
      </c>
      <c r="D1392" s="42">
        <f>_xll.qlCalendarAdvance(Calendar,$D1391,B1392,"f",FALSE)</f>
        <v>49214</v>
      </c>
      <c r="E1392" s="153">
        <f>_xll.qlInterestRateIndexValueDate(IndexON,D1392)</f>
        <v>49215</v>
      </c>
      <c r="F1392" s="168">
        <f>IFERROR(_xll.qlIndexFixing(IndexON,D1392,TRUE,_xll.ohTrigger(RecalcTrigger,TriggerON)),NA())</f>
        <v>3.0366190038968455E-2</v>
      </c>
      <c r="H1392" s="42">
        <f>_xll.qlCalendarAdvance(Calendar,$H1391,B1392,"f",FALSE)</f>
        <v>49214</v>
      </c>
      <c r="I1392" s="153">
        <f>_xll.qlInterestRateIndexValueDate(Index1M,$H1392)</f>
        <v>49216</v>
      </c>
      <c r="J1392" s="158">
        <f>IFERROR(_xll.qlIndexFixing(Index1M,$H1392,TRUE,_xll.ohTrigger(RecalcTrigger,Trigger1M)),NA())</f>
        <v>2.9674444527509058E-2</v>
      </c>
      <c r="K1392" s="44">
        <f>IFERROR(_xll.qlIndexFixing(Index3M,H1392,TRUE,_xll.ohTrigger(RecalcTrigger,Trigger3M)),NA())</f>
        <v>3.0374115842513358E-2</v>
      </c>
      <c r="L1392" s="44">
        <f>IFERROR(_xll.qlIndexFixing(Index6M,$H1392,TRUE,_xll.ohTrigger(RecalcTrigger,Trigger6M)),NA())</f>
        <v>3.0748922794591686E-2</v>
      </c>
      <c r="M1392" s="158">
        <f>IFERROR(_xll.qlIndexFixing(ONIndex1M,I1392,TRUE,_xll.ohTrigger(RecalcTrigger,Trigger1M)),NA())</f>
        <v>2.9653981360215909E-2</v>
      </c>
      <c r="N1392" s="44">
        <f>IFERROR(_xll.qlIndexFixing(ONIndex3M,I1392,TRUE,_xll.ohTrigger(RecalcTrigger,Trigger3M)),NA())</f>
        <v>3.0324897873841294E-2</v>
      </c>
      <c r="O1392" s="159">
        <f>IFERROR(_xll.qlIndexFixing(ONIndex6M,I1392,TRUE,_xll.ohTrigger(RecalcTrigger,Trigger6M)),NA())</f>
        <v>3.0660842485890072E-2</v>
      </c>
    </row>
    <row r="1393" spans="2:15" x14ac:dyDescent="0.2">
      <c r="B1393" s="39" t="s">
        <v>42</v>
      </c>
      <c r="D1393" s="42">
        <f>_xll.qlCalendarAdvance(Calendar,$D1392,B1393,"f",FALSE)</f>
        <v>49221</v>
      </c>
      <c r="E1393" s="153">
        <f>_xll.qlInterestRateIndexValueDate(IndexON,D1393)</f>
        <v>49222</v>
      </c>
      <c r="F1393" s="168">
        <f>IFERROR(_xll.qlIndexFixing(IndexON,D1393,TRUE,_xll.ohTrigger(RecalcTrigger,TriggerON)),NA())</f>
        <v>3.0355752042021678E-2</v>
      </c>
      <c r="H1393" s="42">
        <f>_xll.qlCalendarAdvance(Calendar,$H1392,B1393,"f",FALSE)</f>
        <v>49221</v>
      </c>
      <c r="I1393" s="153">
        <f>_xll.qlInterestRateIndexValueDate(Index1M,$H1393)</f>
        <v>49223</v>
      </c>
      <c r="J1393" s="158">
        <f>IFERROR(_xll.qlIndexFixing(Index1M,$H1393,TRUE,_xll.ohTrigger(RecalcTrigger,Trigger1M)),NA())</f>
        <v>2.9663299934231561E-2</v>
      </c>
      <c r="K1393" s="44">
        <f>IFERROR(_xll.qlIndexFixing(Index3M,H1393,TRUE,_xll.ohTrigger(RecalcTrigger,Trigger3M)),NA())</f>
        <v>3.0363898066625473E-2</v>
      </c>
      <c r="L1393" s="44">
        <f>IFERROR(_xll.qlIndexFixing(Index6M,$H1393,TRUE,_xll.ohTrigger(RecalcTrigger,Trigger6M)),NA())</f>
        <v>3.0736350773668476E-2</v>
      </c>
      <c r="M1393" s="158">
        <f>IFERROR(_xll.qlIndexFixing(ONIndex1M,I1393,TRUE,_xll.ohTrigger(RecalcTrigger,Trigger1M)),NA())</f>
        <v>2.9643493688524813E-2</v>
      </c>
      <c r="N1393" s="44">
        <f>IFERROR(_xll.qlIndexFixing(ONIndex3M,I1393,TRUE,_xll.ohTrigger(RecalcTrigger,Trigger3M)),NA())</f>
        <v>3.0314105823867621E-2</v>
      </c>
      <c r="O1393" s="159">
        <f>IFERROR(_xll.qlIndexFixing(ONIndex6M,I1393,TRUE,_xll.ohTrigger(RecalcTrigger,Trigger6M)),NA())</f>
        <v>3.0649782722544927E-2</v>
      </c>
    </row>
    <row r="1394" spans="2:15" x14ac:dyDescent="0.2">
      <c r="B1394" s="39" t="s">
        <v>42</v>
      </c>
      <c r="D1394" s="42">
        <f>_xll.qlCalendarAdvance(Calendar,$D1393,B1394,"f",FALSE)</f>
        <v>49228</v>
      </c>
      <c r="E1394" s="153">
        <f>_xll.qlInterestRateIndexValueDate(IndexON,D1394)</f>
        <v>49229</v>
      </c>
      <c r="F1394" s="168">
        <f>IFERROR(_xll.qlIndexFixing(IndexON,D1394,TRUE,_xll.ohTrigger(RecalcTrigger,TriggerON)),NA())</f>
        <v>3.0345187378237881E-2</v>
      </c>
      <c r="H1394" s="42">
        <f>_xll.qlCalendarAdvance(Calendar,$H1393,B1394,"f",FALSE)</f>
        <v>49228</v>
      </c>
      <c r="I1394" s="153">
        <f>_xll.qlInterestRateIndexValueDate(Index1M,$H1394)</f>
        <v>49230</v>
      </c>
      <c r="J1394" s="158">
        <f>IFERROR(_xll.qlIndexFixing(Index1M,$H1394,TRUE,_xll.ohTrigger(RecalcTrigger,Trigger1M)),NA())</f>
        <v>2.9652500288419092E-2</v>
      </c>
      <c r="K1394" s="44">
        <f>IFERROR(_xll.qlIndexFixing(Index3M,H1394,TRUE,_xll.ohTrigger(RecalcTrigger,Trigger3M)),NA())</f>
        <v>3.0352246834570575E-2</v>
      </c>
      <c r="L1394" s="44">
        <f>IFERROR(_xll.qlIndexFixing(Index6M,$H1394,TRUE,_xll.ohTrigger(RecalcTrigger,Trigger6M)),NA())</f>
        <v>3.0723670286177233E-2</v>
      </c>
      <c r="M1394" s="158">
        <f>IFERROR(_xll.qlIndexFixing(ONIndex1M,I1394,TRUE,_xll.ohTrigger(RecalcTrigger,Trigger1M)),NA())</f>
        <v>2.963289504751998E-2</v>
      </c>
      <c r="N1394" s="44">
        <f>IFERROR(_xll.qlIndexFixing(ONIndex3M,I1394,TRUE,_xll.ohTrigger(RecalcTrigger,Trigger3M)),NA())</f>
        <v>3.030320509402884E-2</v>
      </c>
      <c r="O1394" s="159">
        <f>IFERROR(_xll.qlIndexFixing(ONIndex6M,I1394,TRUE,_xll.ohTrigger(RecalcTrigger,Trigger6M)),NA())</f>
        <v>3.0638616065266078E-2</v>
      </c>
    </row>
    <row r="1395" spans="2:15" x14ac:dyDescent="0.2">
      <c r="B1395" s="39" t="s">
        <v>42</v>
      </c>
      <c r="D1395" s="42">
        <f>_xll.qlCalendarAdvance(Calendar,$D1394,B1395,"f",FALSE)</f>
        <v>49235</v>
      </c>
      <c r="E1395" s="153">
        <f>_xll.qlInterestRateIndexValueDate(IndexON,D1395)</f>
        <v>49236</v>
      </c>
      <c r="F1395" s="168">
        <f>IFERROR(_xll.qlIndexFixing(IndexON,D1395,TRUE,_xll.ohTrigger(RecalcTrigger,TriggerON)),NA())</f>
        <v>3.0334496047856874E-2</v>
      </c>
      <c r="H1395" s="42">
        <f>_xll.qlCalendarAdvance(Calendar,$H1394,B1395,"f",FALSE)</f>
        <v>49235</v>
      </c>
      <c r="I1395" s="153">
        <f>_xll.qlInterestRateIndexValueDate(Index1M,$H1395)</f>
        <v>49237</v>
      </c>
      <c r="J1395" s="158">
        <f>IFERROR(_xll.qlIndexFixing(Index1M,$H1395,TRUE,_xll.ohTrigger(RecalcTrigger,Trigger1M)),NA())</f>
        <v>2.9641589408851511E-2</v>
      </c>
      <c r="K1395" s="44">
        <f>IFERROR(_xll.qlIndexFixing(Index3M,H1395,TRUE,_xll.ohTrigger(RecalcTrigger,Trigger3M)),NA())</f>
        <v>3.0340486105660688E-2</v>
      </c>
      <c r="L1395" s="44">
        <f>IFERROR(_xll.qlIndexFixing(Index6M,$H1395,TRUE,_xll.ohTrigger(RecalcTrigger,Trigger6M)),NA())</f>
        <v>3.0710881334173015E-2</v>
      </c>
      <c r="M1395" s="158">
        <f>IFERROR(_xll.qlIndexFixing(ONIndex1M,I1395,TRUE,_xll.ohTrigger(RecalcTrigger,Trigger1M)),NA())</f>
        <v>2.9622185437121473E-2</v>
      </c>
      <c r="N1395" s="44">
        <f>IFERROR(_xll.qlIndexFixing(ONIndex3M,I1395,TRUE,_xll.ohTrigger(RecalcTrigger,Trigger3M)),NA())</f>
        <v>3.0292195684245016E-2</v>
      </c>
      <c r="O1395" s="159">
        <f>IFERROR(_xll.qlIndexFixing(ONIndex6M,I1395,TRUE,_xll.ohTrigger(RecalcTrigger,Trigger6M)),NA())</f>
        <v>3.0627342514373268E-2</v>
      </c>
    </row>
    <row r="1396" spans="2:15" x14ac:dyDescent="0.2">
      <c r="B1396" s="39" t="s">
        <v>42</v>
      </c>
      <c r="D1396" s="42">
        <f>_xll.qlCalendarAdvance(Calendar,$D1395,B1396,"f",FALSE)</f>
        <v>49242</v>
      </c>
      <c r="E1396" s="153">
        <f>_xll.qlInterestRateIndexValueDate(IndexON,D1396)</f>
        <v>49243</v>
      </c>
      <c r="F1396" s="168">
        <f>IFERROR(_xll.qlIndexFixing(IndexON,D1396,TRUE,_xll.ohTrigger(RecalcTrigger,TriggerON)),NA())</f>
        <v>3.0323678050878655E-2</v>
      </c>
      <c r="H1396" s="42">
        <f>_xll.qlCalendarAdvance(Calendar,$H1395,B1396,"f",FALSE)</f>
        <v>49242</v>
      </c>
      <c r="I1396" s="153">
        <f>_xll.qlInterestRateIndexValueDate(Index1M,$H1396)</f>
        <v>49244</v>
      </c>
      <c r="J1396" s="158">
        <f>IFERROR(_xll.qlIndexFixing(Index1M,$H1396,TRUE,_xll.ohTrigger(RecalcTrigger,Trigger1M)),NA())</f>
        <v>2.9630567295835672E-2</v>
      </c>
      <c r="K1396" s="44">
        <f>IFERROR(_xll.qlIndexFixing(Index3M,H1396,TRUE,_xll.ohTrigger(RecalcTrigger,Trigger3M)),NA())</f>
        <v>3.0328615880894163E-2</v>
      </c>
      <c r="L1396" s="44">
        <f>IFERROR(_xll.qlIndexFixing(Index6M,$H1396,TRUE,_xll.ohTrigger(RecalcTrigger,Trigger6M)),NA())</f>
        <v>3.0697983919728007E-2</v>
      </c>
      <c r="M1396" s="158">
        <f>IFERROR(_xll.qlIndexFixing(ONIndex1M,I1396,TRUE,_xll.ohTrigger(RecalcTrigger,Trigger1M)),NA())</f>
        <v>2.9611364857329292E-2</v>
      </c>
      <c r="N1396" s="44">
        <f>IFERROR(_xll.qlIndexFixing(ONIndex3M,I1396,TRUE,_xll.ohTrigger(RecalcTrigger,Trigger3M)),NA())</f>
        <v>3.0281077594516148E-2</v>
      </c>
      <c r="O1396" s="159">
        <f>IFERROR(_xll.qlIndexFixing(ONIndex6M,I1396,TRUE,_xll.ohTrigger(RecalcTrigger,Trigger6M)),NA())</f>
        <v>3.0615962069546754E-2</v>
      </c>
    </row>
    <row r="1397" spans="2:15" x14ac:dyDescent="0.2">
      <c r="B1397" s="39" t="s">
        <v>42</v>
      </c>
      <c r="D1397" s="42">
        <f>_xll.qlCalendarAdvance(Calendar,$D1396,B1397,"f",FALSE)</f>
        <v>49249</v>
      </c>
      <c r="E1397" s="153">
        <f>_xll.qlInterestRateIndexValueDate(IndexON,D1397)</f>
        <v>49250</v>
      </c>
      <c r="F1397" s="168">
        <f>IFERROR(_xll.qlIndexFixing(IndexON,D1397,TRUE,_xll.ohTrigger(RecalcTrigger,TriggerON)),NA())</f>
        <v>3.0312733387143354E-2</v>
      </c>
      <c r="H1397" s="42">
        <f>_xll.qlCalendarAdvance(Calendar,$H1396,B1397,"f",FALSE)</f>
        <v>49249</v>
      </c>
      <c r="I1397" s="153">
        <f>_xll.qlInterestRateIndexValueDate(Index1M,$H1397)</f>
        <v>49251</v>
      </c>
      <c r="J1397" s="158">
        <f>IFERROR(_xll.qlIndexFixing(Index1M,$H1397,TRUE,_xll.ohTrigger(RecalcTrigger,Trigger1M)),NA())</f>
        <v>2.9619433949691319E-2</v>
      </c>
      <c r="K1397" s="44">
        <f>IFERROR(_xll.qlIndexFixing(Index3M,H1397,TRUE,_xll.ohTrigger(RecalcTrigger,Trigger3M)),NA())</f>
        <v>3.031663616128211E-2</v>
      </c>
      <c r="L1397" s="44">
        <f>IFERROR(_xll.qlIndexFixing(Index6M,$H1397,TRUE,_xll.ohTrigger(RecalcTrigger,Trigger6M)),NA())</f>
        <v>3.068497804493241E-2</v>
      </c>
      <c r="M1397" s="158">
        <f>IFERROR(_xll.qlIndexFixing(ONIndex1M,I1397,TRUE,_xll.ohTrigger(RecalcTrigger,Trigger1M)),NA())</f>
        <v>2.9600433308303309E-2</v>
      </c>
      <c r="N1397" s="44">
        <f>IFERROR(_xll.qlIndexFixing(ONIndex3M,I1397,TRUE,_xll.ohTrigger(RecalcTrigger,Trigger3M)),NA())</f>
        <v>3.0269850824922173E-2</v>
      </c>
      <c r="O1397" s="159">
        <f>IFERROR(_xll.qlIndexFixing(ONIndex6M,I1397,TRUE,_xll.ohTrigger(RecalcTrigger,Trigger6M)),NA())</f>
        <v>3.0604474730946407E-2</v>
      </c>
    </row>
    <row r="1398" spans="2:15" x14ac:dyDescent="0.2">
      <c r="B1398" s="39" t="s">
        <v>42</v>
      </c>
      <c r="D1398" s="42">
        <f>_xll.qlCalendarAdvance(Calendar,$D1397,B1398,"f",FALSE)</f>
        <v>49256</v>
      </c>
      <c r="E1398" s="153">
        <f>_xll.qlInterestRateIndexValueDate(IndexON,D1398)</f>
        <v>49257</v>
      </c>
      <c r="F1398" s="168">
        <f>IFERROR(_xll.qlIndexFixing(IndexON,D1398,TRUE,_xll.ohTrigger(RecalcTrigger,TriggerON)),NA())</f>
        <v>3.0301662056810841E-2</v>
      </c>
      <c r="H1398" s="42">
        <f>_xll.qlCalendarAdvance(Calendar,$H1397,B1398,"f",FALSE)</f>
        <v>49256</v>
      </c>
      <c r="I1398" s="153">
        <f>_xll.qlInterestRateIndexValueDate(Index1M,$H1398)</f>
        <v>49258</v>
      </c>
      <c r="J1398" s="158">
        <f>IFERROR(_xll.qlIndexFixing(Index1M,$H1398,TRUE,_xll.ohTrigger(RecalcTrigger,Trigger1M)),NA())</f>
        <v>2.9608189370738194E-2</v>
      </c>
      <c r="K1398" s="44">
        <f>IFERROR(_xll.qlIndexFixing(Index3M,H1398,TRUE,_xll.ohTrigger(RecalcTrigger,Trigger3M)),NA())</f>
        <v>3.0304546947844135E-2</v>
      </c>
      <c r="L1398" s="44">
        <f>IFERROR(_xll.qlIndexFixing(Index6M,$H1398,TRUE,_xll.ohTrigger(RecalcTrigger,Trigger6M)),NA())</f>
        <v>3.0671537591428506E-2</v>
      </c>
      <c r="M1398" s="158">
        <f>IFERROR(_xll.qlIndexFixing(ONIndex1M,I1398,TRUE,_xll.ohTrigger(RecalcTrigger,Trigger1M)),NA())</f>
        <v>2.958939078972378E-2</v>
      </c>
      <c r="N1398" s="44">
        <f>IFERROR(_xll.qlIndexFixing(ONIndex3M,I1398,TRUE,_xll.ohTrigger(RecalcTrigger,Trigger3M)),NA())</f>
        <v>3.0258515375543027E-2</v>
      </c>
      <c r="O1398" s="159">
        <f>IFERROR(_xll.qlIndexFixing(ONIndex6M,I1398,TRUE,_xll.ohTrigger(RecalcTrigger,Trigger6M)),NA())</f>
        <v>3.0592880498652164E-2</v>
      </c>
    </row>
    <row r="1399" spans="2:15" x14ac:dyDescent="0.2">
      <c r="B1399" s="39" t="s">
        <v>42</v>
      </c>
      <c r="D1399" s="42">
        <f>_xll.qlCalendarAdvance(Calendar,$D1398,B1399,"f",FALSE)</f>
        <v>49263</v>
      </c>
      <c r="E1399" s="153">
        <f>_xll.qlInterestRateIndexValueDate(IndexON,D1399)</f>
        <v>49264</v>
      </c>
      <c r="F1399" s="168">
        <f>IFERROR(_xll.qlIndexFixing(IndexON,D1399,TRUE,_xll.ohTrigger(RecalcTrigger,TriggerON)),NA())</f>
        <v>3.0290464060040989E-2</v>
      </c>
      <c r="H1399" s="42">
        <f>_xll.qlCalendarAdvance(Calendar,$H1398,B1399,"f",FALSE)</f>
        <v>49263</v>
      </c>
      <c r="I1399" s="153">
        <f>_xll.qlInterestRateIndexValueDate(Index1M,$H1399)</f>
        <v>49265</v>
      </c>
      <c r="J1399" s="158">
        <f>IFERROR(_xll.qlIndexFixing(Index1M,$H1399,TRUE,_xll.ohTrigger(RecalcTrigger,Trigger1M)),NA())</f>
        <v>2.9596833559293465E-2</v>
      </c>
      <c r="K1399" s="44">
        <f>IFERROR(_xll.qlIndexFixing(Index3M,H1399,TRUE,_xll.ohTrigger(RecalcTrigger,Trigger3M)),NA())</f>
        <v>3.0292348241608352E-2</v>
      </c>
      <c r="L1399" s="44">
        <f>IFERROR(_xll.qlIndexFixing(Index6M,$H1399,TRUE,_xll.ohTrigger(RecalcTrigger,Trigger6M)),NA())</f>
        <v>3.0658323665872979E-2</v>
      </c>
      <c r="M1399" s="158">
        <f>IFERROR(_xll.qlIndexFixing(ONIndex1M,I1399,TRUE,_xll.ohTrigger(RecalcTrigger,Trigger1M)),NA())</f>
        <v>2.9578237301910448E-2</v>
      </c>
      <c r="N1399" s="44">
        <f>IFERROR(_xll.qlIndexFixing(ONIndex3M,I1399,TRUE,_xll.ohTrigger(RecalcTrigger,Trigger3M)),NA())</f>
        <v>3.0247071246058965E-2</v>
      </c>
      <c r="O1399" s="159">
        <f>IFERROR(_xll.qlIndexFixing(ONIndex6M,I1399,TRUE,_xll.ohTrigger(RecalcTrigger,Trigger6M)),NA())</f>
        <v>3.0581179372504153E-2</v>
      </c>
    </row>
    <row r="1400" spans="2:15" x14ac:dyDescent="0.2">
      <c r="B1400" s="39" t="s">
        <v>42</v>
      </c>
      <c r="D1400" s="42">
        <f>_xll.qlCalendarAdvance(Calendar,$D1399,B1400,"f",FALSE)</f>
        <v>49270</v>
      </c>
      <c r="E1400" s="153">
        <f>_xll.qlInterestRateIndexValueDate(IndexON,D1400)</f>
        <v>49271</v>
      </c>
      <c r="F1400" s="168">
        <f>IFERROR(_xll.qlIndexFixing(IndexON,D1400,TRUE,_xll.ohTrigger(RecalcTrigger,TriggerON)),NA())</f>
        <v>3.0279139396514054E-2</v>
      </c>
      <c r="H1400" s="42">
        <f>_xll.qlCalendarAdvance(Calendar,$H1399,B1400,"f",FALSE)</f>
        <v>49270</v>
      </c>
      <c r="I1400" s="153">
        <f>_xll.qlInterestRateIndexValueDate(Index1M,$H1400)</f>
        <v>49272</v>
      </c>
      <c r="J1400" s="158">
        <f>IFERROR(_xll.qlIndexFixing(Index1M,$H1400,TRUE,_xll.ohTrigger(RecalcTrigger,Trigger1M)),NA())</f>
        <v>2.9586136348759791E-2</v>
      </c>
      <c r="K1400" s="44">
        <f>IFERROR(_xll.qlIndexFixing(Index3M,H1400,TRUE,_xll.ohTrigger(RecalcTrigger,Trigger3M)),NA())</f>
        <v>3.028004004361393E-2</v>
      </c>
      <c r="L1400" s="44">
        <f>IFERROR(_xll.qlIndexFixing(Index6M,$H1400,TRUE,_xll.ohTrigger(RecalcTrigger,Trigger6M)),NA())</f>
        <v>3.0645001294871244E-2</v>
      </c>
      <c r="M1400" s="158">
        <f>IFERROR(_xll.qlIndexFixing(ONIndex1M,I1400,TRUE,_xll.ohTrigger(RecalcTrigger,Trigger1M)),NA())</f>
        <v>2.9566972844943251E-2</v>
      </c>
      <c r="N1400" s="44">
        <f>IFERROR(_xll.qlIndexFixing(ONIndex3M,I1400,TRUE,_xll.ohTrigger(RecalcTrigger,Trigger3M)),NA())</f>
        <v>3.0235518436949604E-2</v>
      </c>
      <c r="O1400" s="159">
        <f>IFERROR(_xll.qlIndexFixing(ONIndex6M,I1400,TRUE,_xll.ohTrigger(RecalcTrigger,Trigger6M)),NA())</f>
        <v>3.0569371352742181E-2</v>
      </c>
    </row>
    <row r="1401" spans="2:15" x14ac:dyDescent="0.2">
      <c r="B1401" s="39" t="s">
        <v>42</v>
      </c>
      <c r="D1401" s="42">
        <f>_xll.qlCalendarAdvance(Calendar,$D1400,B1401,"f",FALSE)</f>
        <v>49277</v>
      </c>
      <c r="E1401" s="153">
        <f>_xll.qlInterestRateIndexValueDate(IndexON,D1401)</f>
        <v>49278</v>
      </c>
      <c r="F1401" s="168">
        <f>IFERROR(_xll.qlIndexFixing(IndexON,D1401,TRUE,_xll.ohTrigger(RecalcTrigger,TriggerON)),NA())</f>
        <v>3.0267688066389908E-2</v>
      </c>
      <c r="H1401" s="42">
        <f>_xll.qlCalendarAdvance(Calendar,$H1400,B1401,"f",FALSE)</f>
        <v>49277</v>
      </c>
      <c r="I1401" s="153">
        <f>_xll.qlInterestRateIndexValueDate(Index1M,$H1401)</f>
        <v>49279</v>
      </c>
      <c r="J1401" s="158">
        <f>IFERROR(_xll.qlIndexFixing(Index1M,$H1401,TRUE,_xll.ohTrigger(RecalcTrigger,Trigger1M)),NA())</f>
        <v>2.9574164674125436E-2</v>
      </c>
      <c r="K1401" s="44">
        <f>IFERROR(_xll.qlIndexFixing(Index3M,H1401,TRUE,_xll.ohTrigger(RecalcTrigger,Trigger3M)),NA())</f>
        <v>3.0266173089920301E-2</v>
      </c>
      <c r="L1401" s="44">
        <f>IFERROR(_xll.qlIndexFixing(Index6M,$H1401,TRUE,_xll.ohTrigger(RecalcTrigger,Trigger6M)),NA())</f>
        <v>3.0631869984667322E-2</v>
      </c>
      <c r="M1401" s="158">
        <f>IFERROR(_xll.qlIndexFixing(ONIndex1M,I1401,TRUE,_xll.ohTrigger(RecalcTrigger,Trigger1M)),NA())</f>
        <v>2.9555597418422508E-2</v>
      </c>
      <c r="N1401" s="44">
        <f>IFERROR(_xll.qlIndexFixing(ONIndex3M,I1401,TRUE,_xll.ohTrigger(RecalcTrigger,Trigger3M)),NA())</f>
        <v>3.0223856947815264E-2</v>
      </c>
      <c r="O1401" s="159">
        <f>IFERROR(_xll.qlIndexFixing(ONIndex6M,I1401,TRUE,_xll.ohTrigger(RecalcTrigger,Trigger6M)),NA())</f>
        <v>3.055745643912644E-2</v>
      </c>
    </row>
    <row r="1402" spans="2:15" x14ac:dyDescent="0.2">
      <c r="B1402" s="39" t="s">
        <v>42</v>
      </c>
      <c r="D1402" s="42">
        <f>_xll.qlCalendarAdvance(Calendar,$D1401,B1402,"f",FALSE)</f>
        <v>49284</v>
      </c>
      <c r="E1402" s="153">
        <f>_xll.qlInterestRateIndexValueDate(IndexON,D1402)</f>
        <v>49285</v>
      </c>
      <c r="F1402" s="168">
        <f>IFERROR(_xll.qlIndexFixing(IndexON,D1402,TRUE,_xll.ohTrigger(RecalcTrigger,TriggerON)),NA())</f>
        <v>3.0256110069828424E-2</v>
      </c>
      <c r="H1402" s="42">
        <f>_xll.qlCalendarAdvance(Calendar,$H1401,B1402,"f",FALSE)</f>
        <v>49284</v>
      </c>
      <c r="I1402" s="153">
        <f>_xll.qlInterestRateIndexValueDate(Index1M,$H1402)</f>
        <v>49286</v>
      </c>
      <c r="J1402" s="158">
        <f>IFERROR(_xll.qlIndexFixing(Index1M,$H1402,TRUE,_xll.ohTrigger(RecalcTrigger,Trigger1M)),NA())</f>
        <v>2.9562098733312819E-2</v>
      </c>
      <c r="K1402" s="44">
        <f>IFERROR(_xll.qlIndexFixing(Index3M,H1402,TRUE,_xll.ohTrigger(RecalcTrigger,Trigger3M)),NA())</f>
        <v>3.0253681378864528E-2</v>
      </c>
      <c r="L1402" s="44">
        <f>IFERROR(_xll.qlIndexFixing(Index6M,$H1402,TRUE,_xll.ohTrigger(RecalcTrigger,Trigger6M)),NA())</f>
        <v>3.0618321840088364E-2</v>
      </c>
      <c r="M1402" s="158">
        <f>IFERROR(_xll.qlIndexFixing(ONIndex1M,I1402,TRUE,_xll.ohTrigger(RecalcTrigger,Trigger1M)),NA())</f>
        <v>2.9544111022747899E-2</v>
      </c>
      <c r="N1402" s="44">
        <f>IFERROR(_xll.qlIndexFixing(ONIndex3M,I1402,TRUE,_xll.ohTrigger(RecalcTrigger,Trigger3M)),NA())</f>
        <v>3.0212086778815817E-2</v>
      </c>
      <c r="O1402" s="159">
        <f>IFERROR(_xll.qlIndexFixing(ONIndex6M,I1402,TRUE,_xll.ohTrigger(RecalcTrigger,Trigger6M)),NA())</f>
        <v>3.0545434631736867E-2</v>
      </c>
    </row>
    <row r="1403" spans="2:15" x14ac:dyDescent="0.2">
      <c r="B1403" s="39" t="s">
        <v>42</v>
      </c>
      <c r="D1403" s="42">
        <f>_xll.qlCalendarAdvance(Calendar,$D1402,B1403,"f",FALSE)</f>
        <v>49291</v>
      </c>
      <c r="E1403" s="153">
        <f>_xll.qlInterestRateIndexValueDate(IndexON,D1403)</f>
        <v>49292</v>
      </c>
      <c r="F1403" s="168">
        <f>IFERROR(_xll.qlIndexFixing(IndexON,D1403,TRUE,_xll.ohTrigger(RecalcTrigger,TriggerON)),NA())</f>
        <v>3.0244405406509856E-2</v>
      </c>
      <c r="H1403" s="42">
        <f>_xll.qlCalendarAdvance(Calendar,$H1402,B1403,"f",FALSE)</f>
        <v>49291</v>
      </c>
      <c r="I1403" s="153">
        <f>_xll.qlInterestRateIndexValueDate(Index1M,$H1403)</f>
        <v>49293</v>
      </c>
      <c r="J1403" s="158">
        <f>IFERROR(_xll.qlIndexFixing(Index1M,$H1403,TRUE,_xll.ohTrigger(RecalcTrigger,Trigger1M)),NA())</f>
        <v>2.9550297995204835E-2</v>
      </c>
      <c r="K1403" s="44">
        <f>IFERROR(_xll.qlIndexFixing(Index3M,H1403,TRUE,_xll.ohTrigger(RecalcTrigger,Trigger3M)),NA())</f>
        <v>3.0241080213836646E-2</v>
      </c>
      <c r="L1403" s="44">
        <f>IFERROR(_xll.qlIndexFixing(Index6M,$H1403,TRUE,_xll.ohTrigger(RecalcTrigger,Trigger6M)),NA())</f>
        <v>3.0604665248070682E-2</v>
      </c>
      <c r="M1403" s="158">
        <f>IFERROR(_xll.qlIndexFixing(ONIndex1M,I1403,TRUE,_xll.ohTrigger(RecalcTrigger,Trigger1M)),NA())</f>
        <v>2.9532513657759552E-2</v>
      </c>
      <c r="N1403" s="44">
        <f>IFERROR(_xll.qlIndexFixing(ONIndex3M,I1403,TRUE,_xll.ohTrigger(RecalcTrigger,Trigger3M)),NA())</f>
        <v>3.0200207930031198E-2</v>
      </c>
      <c r="O1403" s="159">
        <f>IFERROR(_xll.qlIndexFixing(ONIndex6M,I1403,TRUE,_xll.ohTrigger(RecalcTrigger,Trigger6M)),NA())</f>
        <v>3.053330593081327E-2</v>
      </c>
    </row>
    <row r="1404" spans="2:15" x14ac:dyDescent="0.2">
      <c r="B1404" s="39" t="s">
        <v>42</v>
      </c>
      <c r="D1404" s="42">
        <f>_xll.qlCalendarAdvance(Calendar,$D1403,B1404,"f",FALSE)</f>
        <v>49298</v>
      </c>
      <c r="E1404" s="153">
        <f>_xll.qlInterestRateIndexValueDate(IndexON,D1404)</f>
        <v>49299</v>
      </c>
      <c r="F1404" s="168">
        <f>IFERROR(_xll.qlIndexFixing(IndexON,D1404,TRUE,_xll.ohTrigger(RecalcTrigger,TriggerON)),NA())</f>
        <v>3.0232574076753949E-2</v>
      </c>
      <c r="H1404" s="42">
        <f>_xll.qlCalendarAdvance(Calendar,$H1403,B1404,"f",FALSE)</f>
        <v>49298</v>
      </c>
      <c r="I1404" s="153">
        <f>_xll.qlInterestRateIndexValueDate(Index1M,$H1404)</f>
        <v>49300</v>
      </c>
      <c r="J1404" s="158">
        <f>IFERROR(_xll.qlIndexFixing(Index1M,$H1404,TRUE,_xll.ohTrigger(RecalcTrigger,Trigger1M)),NA())</f>
        <v>2.9538386026271013E-2</v>
      </c>
      <c r="K1404" s="44">
        <f>IFERROR(_xll.qlIndexFixing(Index3M,H1404,TRUE,_xll.ohTrigger(RecalcTrigger,Trigger3M)),NA())</f>
        <v>3.0228369595865168E-2</v>
      </c>
      <c r="L1404" s="44">
        <f>IFERROR(_xll.qlIndexFixing(Index6M,$H1404,TRUE,_xll.ohTrigger(RecalcTrigger,Trigger6M)),NA())</f>
        <v>3.0591713620554021E-2</v>
      </c>
      <c r="M1404" s="158">
        <f>IFERROR(_xll.qlIndexFixing(ONIndex1M,I1404,TRUE,_xll.ohTrigger(RecalcTrigger,Trigger1M)),NA())</f>
        <v>2.9517439702955173E-2</v>
      </c>
      <c r="N1404" s="44">
        <f>IFERROR(_xll.qlIndexFixing(ONIndex3M,I1404,TRUE,_xll.ohTrigger(RecalcTrigger,Trigger3M)),NA())</f>
        <v>3.0184775431632005E-2</v>
      </c>
      <c r="O1404" s="159">
        <f>IFERROR(_xll.qlIndexFixing(ONIndex6M,I1404,TRUE,_xll.ohTrigger(RecalcTrigger,Trigger6M)),NA())</f>
        <v>3.0517554818239034E-2</v>
      </c>
    </row>
    <row r="1405" spans="2:15" x14ac:dyDescent="0.2">
      <c r="B1405" s="39" t="s">
        <v>42</v>
      </c>
      <c r="D1405" s="42">
        <f>_xll.qlCalendarAdvance(Calendar,$D1404,B1405,"f",FALSE)</f>
        <v>49305</v>
      </c>
      <c r="E1405" s="153">
        <f>_xll.qlInterestRateIndexValueDate(IndexON,D1405)</f>
        <v>49306</v>
      </c>
      <c r="F1405" s="168">
        <f>IFERROR(_xll.qlIndexFixing(IndexON,D1405,TRUE,_xll.ohTrigger(RecalcTrigger,TriggerON)),NA())</f>
        <v>3.0220616080400831E-2</v>
      </c>
      <c r="H1405" s="42">
        <f>_xll.qlCalendarAdvance(Calendar,$H1404,B1405,"f",FALSE)</f>
        <v>49305</v>
      </c>
      <c r="I1405" s="153">
        <f>_xll.qlInterestRateIndexValueDate(Index1M,$H1405)</f>
        <v>49307</v>
      </c>
      <c r="J1405" s="158">
        <f>IFERROR(_xll.qlIndexFixing(Index1M,$H1405,TRUE,_xll.ohTrigger(RecalcTrigger,Trigger1M)),NA())</f>
        <v>2.9527043519967128E-2</v>
      </c>
      <c r="K1405" s="44">
        <f>IFERROR(_xll.qlIndexFixing(Index3M,H1405,TRUE,_xll.ohTrigger(RecalcTrigger,Trigger3M)),NA())</f>
        <v>3.0215877569541534E-2</v>
      </c>
      <c r="L1405" s="44">
        <f>IFERROR(_xll.qlIndexFixing(Index6M,$H1405,TRUE,_xll.ohTrigger(RecalcTrigger,Trigger6M)),NA())</f>
        <v>3.0577026730584593E-2</v>
      </c>
      <c r="M1405" s="158">
        <f>IFERROR(_xll.qlIndexFixing(ONIndex1M,I1405,TRUE,_xll.ohTrigger(RecalcTrigger,Trigger1M)),NA())</f>
        <v>2.9507288489245553E-2</v>
      </c>
      <c r="N1405" s="44">
        <f>IFERROR(_xll.qlIndexFixing(ONIndex3M,I1405,TRUE,_xll.ohTrigger(RecalcTrigger,Trigger3M)),NA())</f>
        <v>3.0174387291523885E-2</v>
      </c>
      <c r="O1405" s="159">
        <f>IFERROR(_xll.qlIndexFixing(ONIndex6M,I1405,TRUE,_xll.ohTrigger(RecalcTrigger,Trigger6M)),NA())</f>
        <v>3.0506955908968791E-2</v>
      </c>
    </row>
    <row r="1406" spans="2:15" x14ac:dyDescent="0.2">
      <c r="B1406" s="39" t="s">
        <v>42</v>
      </c>
      <c r="D1406" s="42">
        <f>_xll.qlCalendarAdvance(Calendar,$D1405,B1406,"f",FALSE)</f>
        <v>49312</v>
      </c>
      <c r="E1406" s="153">
        <f>_xll.qlInterestRateIndexValueDate(IndexON,D1406)</f>
        <v>49313</v>
      </c>
      <c r="F1406" s="168">
        <f>IFERROR(_xll.qlIndexFixing(IndexON,D1406,TRUE,_xll.ohTrigger(RecalcTrigger,TriggerON)),NA())</f>
        <v>3.0208531417530438E-2</v>
      </c>
      <c r="H1406" s="42">
        <f>_xll.qlCalendarAdvance(Calendar,$H1405,B1406,"f",FALSE)</f>
        <v>49312</v>
      </c>
      <c r="I1406" s="153">
        <f>_xll.qlInterestRateIndexValueDate(Index1M,$H1406)</f>
        <v>49314</v>
      </c>
      <c r="J1406" s="158">
        <f>IFERROR(_xll.qlIndexFixing(Index1M,$H1406,TRUE,_xll.ohTrigger(RecalcTrigger,Trigger1M)),NA())</f>
        <v>2.9514228397284761E-2</v>
      </c>
      <c r="K1406" s="44">
        <f>IFERROR(_xll.qlIndexFixing(Index3M,H1406,TRUE,_xll.ohTrigger(RecalcTrigger,Trigger3M)),NA())</f>
        <v>3.0202620005241876E-2</v>
      </c>
      <c r="L1406" s="44">
        <f>IFERROR(_xll.qlIndexFixing(Index6M,$H1406,TRUE,_xll.ohTrigger(RecalcTrigger,Trigger6M)),NA())</f>
        <v>3.0562789835968399E-2</v>
      </c>
      <c r="M1406" s="158">
        <f>IFERROR(_xll.qlIndexFixing(ONIndex1M,I1406,TRUE,_xll.ohTrigger(RecalcTrigger,Trigger1M)),NA())</f>
        <v>2.9497055746992018E-2</v>
      </c>
      <c r="N1406" s="44">
        <f>IFERROR(_xll.qlIndexFixing(ONIndex3M,I1406,TRUE,_xll.ohTrigger(RecalcTrigger,Trigger3M)),NA())</f>
        <v>3.0163919304806441E-2</v>
      </c>
      <c r="O1406" s="159">
        <f>IFERROR(_xll.qlIndexFixing(ONIndex6M,I1406,TRUE,_xll.ohTrigger(RecalcTrigger,Trigger6M)),NA())</f>
        <v>3.0496278465399485E-2</v>
      </c>
    </row>
    <row r="1407" spans="2:15" x14ac:dyDescent="0.2">
      <c r="B1407" s="39" t="s">
        <v>42</v>
      </c>
      <c r="D1407" s="42">
        <f>_xll.qlCalendarAdvance(Calendar,$D1406,B1407,"f",FALSE)</f>
        <v>49319</v>
      </c>
      <c r="E1407" s="153">
        <f>_xll.qlInterestRateIndexValueDate(IndexON,D1407)</f>
        <v>49320</v>
      </c>
      <c r="F1407" s="168">
        <f>IFERROR(_xll.qlIndexFixing(IndexON,D1407,TRUE,_xll.ohTrigger(RecalcTrigger,TriggerON)),NA())</f>
        <v>3.0196320088222706E-2</v>
      </c>
      <c r="H1407" s="42">
        <f>_xll.qlCalendarAdvance(Calendar,$H1406,B1407,"f",FALSE)</f>
        <v>49319</v>
      </c>
      <c r="I1407" s="153">
        <f>_xll.qlInterestRateIndexValueDate(Index1M,$H1407)</f>
        <v>49321</v>
      </c>
      <c r="J1407" s="158">
        <f>IFERROR(_xll.qlIndexFixing(Index1M,$H1407,TRUE,_xll.ohTrigger(RecalcTrigger,Trigger1M)),NA())</f>
        <v>2.9501982737923389E-2</v>
      </c>
      <c r="K1407" s="44">
        <f>IFERROR(_xll.qlIndexFixing(Index3M,H1407,TRUE,_xll.ohTrigger(RecalcTrigger,Trigger3M)),NA())</f>
        <v>3.018958103468794E-2</v>
      </c>
      <c r="L1407" s="44">
        <f>IFERROR(_xll.qlIndexFixing(Index6M,$H1407,TRUE,_xll.ohTrigger(RecalcTrigger,Trigger6M)),NA())</f>
        <v>3.0548708407946549E-2</v>
      </c>
      <c r="M1407" s="158">
        <f>IFERROR(_xll.qlIndexFixing(ONIndex1M,I1407,TRUE,_xll.ohTrigger(RecalcTrigger,Trigger1M)),NA())</f>
        <v>2.9485014504988527E-2</v>
      </c>
      <c r="N1407" s="44">
        <f>IFERROR(_xll.qlIndexFixing(ONIndex3M,I1407,TRUE,_xll.ohTrigger(RecalcTrigger,Trigger3M)),NA())</f>
        <v>3.0151605736801201E-2</v>
      </c>
      <c r="O1407" s="159">
        <f>IFERROR(_xll.qlIndexFixing(ONIndex6M,I1407,TRUE,_xll.ohTrigger(RecalcTrigger,Trigger6M)),NA())</f>
        <v>3.0483722189620366E-2</v>
      </c>
    </row>
    <row r="1408" spans="2:15" x14ac:dyDescent="0.2">
      <c r="B1408" s="39" t="s">
        <v>42</v>
      </c>
      <c r="D1408" s="42">
        <f>_xll.qlCalendarAdvance(Calendar,$D1407,B1408,"f",FALSE)</f>
        <v>49326</v>
      </c>
      <c r="E1408" s="153">
        <f>_xll.qlInterestRateIndexValueDate(IndexON,D1408)</f>
        <v>49327</v>
      </c>
      <c r="F1408" s="168">
        <f>IFERROR(_xll.qlIndexFixing(IndexON,D1408,TRUE,_xll.ohTrigger(RecalcTrigger,TriggerON)),NA())</f>
        <v>3.0183982092317763E-2</v>
      </c>
      <c r="H1408" s="42">
        <f>_xll.qlCalendarAdvance(Calendar,$H1407,B1408,"f",FALSE)</f>
        <v>49326</v>
      </c>
      <c r="I1408" s="153">
        <f>_xll.qlInterestRateIndexValueDate(Index1M,$H1408)</f>
        <v>49328</v>
      </c>
      <c r="J1408" s="158">
        <f>IFERROR(_xll.qlIndexFixing(Index1M,$H1408,TRUE,_xll.ohTrigger(RecalcTrigger,Trigger1M)),NA())</f>
        <v>2.9489625849123458E-2</v>
      </c>
      <c r="K1408" s="44">
        <f>IFERROR(_xll.qlIndexFixing(Index3M,H1408,TRUE,_xll.ohTrigger(RecalcTrigger,Trigger3M)),NA())</f>
        <v>3.017643261538705E-2</v>
      </c>
      <c r="L1408" s="44">
        <f>IFERROR(_xll.qlIndexFixing(Index6M,$H1408,TRUE,_xll.ohTrigger(RecalcTrigger,Trigger6M)),NA())</f>
        <v>3.053451855214568E-2</v>
      </c>
      <c r="M1408" s="158">
        <f>IFERROR(_xll.qlIndexFixing(ONIndex1M,I1408,TRUE,_xll.ohTrigger(RecalcTrigger,Trigger1M)),NA())</f>
        <v>2.9472862293671298E-2</v>
      </c>
      <c r="N1408" s="44">
        <f>IFERROR(_xll.qlIndexFixing(ONIndex3M,I1408,TRUE,_xll.ohTrigger(RecalcTrigger,Trigger3M)),NA())</f>
        <v>3.013918348901079E-2</v>
      </c>
      <c r="O1408" s="159">
        <f>IFERROR(_xll.qlIndexFixing(ONIndex6M,I1408,TRUE,_xll.ohTrigger(RecalcTrigger,Trigger6M)),NA())</f>
        <v>3.0471059020147351E-2</v>
      </c>
    </row>
    <row r="1409" spans="2:15" x14ac:dyDescent="0.2">
      <c r="B1409" s="39" t="s">
        <v>42</v>
      </c>
      <c r="D1409" s="42">
        <f>_xll.qlCalendarAdvance(Calendar,$D1408,B1409,"f",FALSE)</f>
        <v>49333</v>
      </c>
      <c r="E1409" s="153">
        <f>_xll.qlInterestRateIndexValueDate(IndexON,D1409)</f>
        <v>49334</v>
      </c>
      <c r="F1409" s="168">
        <f>IFERROR(_xll.qlIndexFixing(IndexON,D1409,TRUE,_xll.ohTrigger(RecalcTrigger,TriggerON)),NA())</f>
        <v>3.0171517429975481E-2</v>
      </c>
      <c r="H1409" s="42">
        <f>_xll.qlCalendarAdvance(Calendar,$H1408,B1409,"f",FALSE)</f>
        <v>49333</v>
      </c>
      <c r="I1409" s="153">
        <f>_xll.qlInterestRateIndexValueDate(Index1M,$H1409)</f>
        <v>49335</v>
      </c>
      <c r="J1409" s="158">
        <f>IFERROR(_xll.qlIndexFixing(Index1M,$H1409,TRUE,_xll.ohTrigger(RecalcTrigger,Trigger1M)),NA())</f>
        <v>2.947715773123049E-2</v>
      </c>
      <c r="K1409" s="44">
        <f>IFERROR(_xll.qlIndexFixing(Index3M,H1409,TRUE,_xll.ohTrigger(RecalcTrigger,Trigger3M)),NA())</f>
        <v>3.0163174748411237E-2</v>
      </c>
      <c r="L1409" s="44">
        <f>IFERROR(_xll.qlIndexFixing(Index6M,$H1409,TRUE,_xll.ohTrigger(RecalcTrigger,Trigger6M)),NA())</f>
        <v>3.0520220270852577E-2</v>
      </c>
      <c r="M1409" s="158">
        <f>IFERROR(_xll.qlIndexFixing(ONIndex1M,I1409,TRUE,_xll.ohTrigger(RecalcTrigger,Trigger1M)),NA())</f>
        <v>2.9460599113280139E-2</v>
      </c>
      <c r="N1409" s="44">
        <f>IFERROR(_xll.qlIndexFixing(ONIndex3M,I1409,TRUE,_xll.ohTrigger(RecalcTrigger,Trigger3M)),NA())</f>
        <v>3.0126652561515144E-2</v>
      </c>
      <c r="O1409" s="159">
        <f>IFERROR(_xll.qlIndexFixing(ONIndex6M,I1409,TRUE,_xll.ohTrigger(RecalcTrigger,Trigger6M)),NA())</f>
        <v>3.0458288957140311E-2</v>
      </c>
    </row>
    <row r="1410" spans="2:15" x14ac:dyDescent="0.2">
      <c r="B1410" s="39" t="s">
        <v>42</v>
      </c>
      <c r="D1410" s="42">
        <f>_xll.qlCalendarAdvance(Calendar,$D1409,B1410,"f",FALSE)</f>
        <v>49340</v>
      </c>
      <c r="E1410" s="153">
        <f>_xll.qlInterestRateIndexValueDate(IndexON,D1410)</f>
        <v>49341</v>
      </c>
      <c r="F1410" s="168">
        <f>IFERROR(_xll.qlIndexFixing(IndexON,D1410,TRUE,_xll.ohTrigger(RecalcTrigger,TriggerON)),NA())</f>
        <v>3.0158926101115924E-2</v>
      </c>
      <c r="H1410" s="42">
        <f>_xll.qlCalendarAdvance(Calendar,$H1409,B1410,"f",FALSE)</f>
        <v>49340</v>
      </c>
      <c r="I1410" s="153">
        <f>_xll.qlInterestRateIndexValueDate(Index1M,$H1410)</f>
        <v>49342</v>
      </c>
      <c r="J1410" s="158">
        <f>IFERROR(_xll.qlIndexFixing(Index1M,$H1410,TRUE,_xll.ohTrigger(RecalcTrigger,Trigger1M)),NA())</f>
        <v>2.9463685410066845E-2</v>
      </c>
      <c r="K1410" s="44">
        <f>IFERROR(_xll.qlIndexFixing(Index3M,H1410,TRUE,_xll.ohTrigger(RecalcTrigger,Trigger3M)),NA())</f>
        <v>3.0149523136855223E-2</v>
      </c>
      <c r="L1410" s="44">
        <f>IFERROR(_xll.qlIndexFixing(Index6M,$H1410,TRUE,_xll.ohTrigger(RecalcTrigger,Trigger6M)),NA())</f>
        <v>3.0505813566372143E-2</v>
      </c>
      <c r="M1410" s="158">
        <f>IFERROR(_xll.qlIndexFixing(ONIndex1M,I1410,TRUE,_xll.ohTrigger(RecalcTrigger,Trigger1M)),NA())</f>
        <v>2.9448224963495306E-2</v>
      </c>
      <c r="N1410" s="44">
        <f>IFERROR(_xll.qlIndexFixing(ONIndex3M,I1410,TRUE,_xll.ohTrigger(RecalcTrigger,Trigger3M)),NA())</f>
        <v>3.011401295415439E-2</v>
      </c>
      <c r="O1410" s="159">
        <f>IFERROR(_xll.qlIndexFixing(ONIndex6M,I1410,TRUE,_xll.ohTrigger(RecalcTrigger,Trigger6M)),NA())</f>
        <v>3.044541200035944E-2</v>
      </c>
    </row>
    <row r="1411" spans="2:15" x14ac:dyDescent="0.2">
      <c r="B1411" s="39" t="s">
        <v>42</v>
      </c>
      <c r="D1411" s="42">
        <f>_xll.qlCalendarAdvance(Calendar,$D1410,B1411,"f",FALSE)</f>
        <v>49347</v>
      </c>
      <c r="E1411" s="153">
        <f>_xll.qlInterestRateIndexValueDate(IndexON,D1411)</f>
        <v>49348</v>
      </c>
      <c r="F1411" s="168">
        <f>IFERROR(_xll.qlIndexFixing(IndexON,D1411,TRUE,_xll.ohTrigger(RecalcTrigger,TriggerON)),NA())</f>
        <v>3.0146208105898964E-2</v>
      </c>
      <c r="H1411" s="42">
        <f>_xll.qlCalendarAdvance(Calendar,$H1410,B1411,"f",FALSE)</f>
        <v>49347</v>
      </c>
      <c r="I1411" s="153">
        <f>_xll.qlInterestRateIndexValueDate(Index1M,$H1411)</f>
        <v>49349</v>
      </c>
      <c r="J1411" s="158">
        <f>IFERROR(_xll.qlIndexFixing(Index1M,$H1411,TRUE,_xll.ohTrigger(RecalcTrigger,Trigger1M)),NA())</f>
        <v>2.9451021775143298E-2</v>
      </c>
      <c r="K1411" s="44">
        <f>IFERROR(_xll.qlIndexFixing(Index3M,H1411,TRUE,_xll.ohTrigger(RecalcTrigger,Trigger3M)),NA())</f>
        <v>3.0136055318745945E-2</v>
      </c>
      <c r="L1411" s="44">
        <f>IFERROR(_xll.qlIndexFixing(Index6M,$H1411,TRUE,_xll.ohTrigger(RecalcTrigger,Trigger6M)),NA())</f>
        <v>3.0491298441026052E-2</v>
      </c>
      <c r="M1411" s="158">
        <f>IFERROR(_xll.qlIndexFixing(ONIndex1M,I1411,TRUE,_xll.ohTrigger(RecalcTrigger,Trigger1M)),NA())</f>
        <v>2.9435739844636544E-2</v>
      </c>
      <c r="N1411" s="44">
        <f>IFERROR(_xll.qlIndexFixing(ONIndex3M,I1411,TRUE,_xll.ohTrigger(RecalcTrigger,Trigger3M)),NA())</f>
        <v>3.0101264667088401E-2</v>
      </c>
      <c r="O1411" s="159">
        <f>IFERROR(_xll.qlIndexFixing(ONIndex6M,I1411,TRUE,_xll.ohTrigger(RecalcTrigger,Trigger6M)),NA())</f>
        <v>3.0432428149964608E-2</v>
      </c>
    </row>
    <row r="1412" spans="2:15" x14ac:dyDescent="0.2">
      <c r="B1412" s="39" t="s">
        <v>42</v>
      </c>
      <c r="D1412" s="42">
        <f>_xll.qlCalendarAdvance(Calendar,$D1411,B1412,"f",FALSE)</f>
        <v>49354</v>
      </c>
      <c r="E1412" s="153">
        <f>_xll.qlInterestRateIndexValueDate(IndexON,D1412)</f>
        <v>49355</v>
      </c>
      <c r="F1412" s="168">
        <f>IFERROR(_xll.qlIndexFixing(IndexON,D1412,TRUE,_xll.ohTrigger(RecalcTrigger,TriggerON)),NA())</f>
        <v>3.0133363444084793E-2</v>
      </c>
      <c r="H1412" s="42">
        <f>_xll.qlCalendarAdvance(Calendar,$H1411,B1412,"f",FALSE)</f>
        <v>49354</v>
      </c>
      <c r="I1412" s="153">
        <f>_xll.qlInterestRateIndexValueDate(Index1M,$H1412)</f>
        <v>49356</v>
      </c>
      <c r="J1412" s="158">
        <f>IFERROR(_xll.qlIndexFixing(Index1M,$H1412,TRUE,_xll.ohTrigger(RecalcTrigger,Trigger1M)),NA())</f>
        <v>2.9438246938049417E-2</v>
      </c>
      <c r="K1412" s="44">
        <f>IFERROR(_xll.qlIndexFixing(Index3M,H1412,TRUE,_xll.ohTrigger(RecalcTrigger,Trigger3M)),NA())</f>
        <v>3.012247806477495E-2</v>
      </c>
      <c r="L1412" s="44">
        <f>IFERROR(_xll.qlIndexFixing(Index6M,$H1412,TRUE,_xll.ohTrigger(RecalcTrigger,Trigger6M)),NA())</f>
        <v>3.0476674897153652E-2</v>
      </c>
      <c r="M1412" s="158">
        <f>IFERROR(_xll.qlIndexFixing(ONIndex1M,I1412,TRUE,_xll.ohTrigger(RecalcTrigger,Trigger1M)),NA())</f>
        <v>2.9423143756464043E-2</v>
      </c>
      <c r="N1412" s="44">
        <f>IFERROR(_xll.qlIndexFixing(ONIndex3M,I1412,TRUE,_xll.ohTrigger(RecalcTrigger,Trigger3M)),NA())</f>
        <v>3.0088407700237241E-2</v>
      </c>
      <c r="O1412" s="159">
        <f>IFERROR(_xll.qlIndexFixing(ONIndex6M,I1412,TRUE,_xll.ohTrigger(RecalcTrigger,Trigger6M)),NA())</f>
        <v>3.0419337405955815E-2</v>
      </c>
    </row>
    <row r="1413" spans="2:15" x14ac:dyDescent="0.2">
      <c r="B1413" s="39" t="s">
        <v>42</v>
      </c>
      <c r="D1413" s="42">
        <f>_xll.qlCalendarAdvance(Calendar,$D1412,B1413,"f",FALSE)</f>
        <v>49361</v>
      </c>
      <c r="E1413" s="153">
        <f>_xll.qlInterestRateIndexValueDate(IndexON,D1413)</f>
        <v>49362</v>
      </c>
      <c r="F1413" s="168">
        <f>IFERROR(_xll.qlIndexFixing(IndexON,D1413,TRUE,_xll.ohTrigger(RecalcTrigger,TriggerON)),NA())</f>
        <v>3.0120392115913219E-2</v>
      </c>
      <c r="H1413" s="42">
        <f>_xll.qlCalendarAdvance(Calendar,$H1412,B1413,"f",FALSE)</f>
        <v>49361</v>
      </c>
      <c r="I1413" s="153">
        <f>_xll.qlInterestRateIndexValueDate(Index1M,$H1413)</f>
        <v>49363</v>
      </c>
      <c r="J1413" s="158">
        <f>IFERROR(_xll.qlIndexFixing(Index1M,$H1413,TRUE,_xll.ohTrigger(RecalcTrigger,Trigger1M)),NA())</f>
        <v>2.9426441981577067E-2</v>
      </c>
      <c r="K1413" s="44">
        <f>IFERROR(_xll.qlIndexFixing(Index3M,H1413,TRUE,_xll.ohTrigger(RecalcTrigger,Trigger3M)),NA())</f>
        <v>3.0108791376033492E-2</v>
      </c>
      <c r="L1413" s="44">
        <f>IFERROR(_xll.qlIndexFixing(Index6M,$H1413,TRUE,_xll.ohTrigger(RecalcTrigger,Trigger6M)),NA())</f>
        <v>3.0461942937111946E-2</v>
      </c>
      <c r="M1413" s="158">
        <f>IFERROR(_xll.qlIndexFixing(ONIndex1M,I1413,TRUE,_xll.ohTrigger(RecalcTrigger,Trigger1M)),NA())</f>
        <v>2.9410436699217612E-2</v>
      </c>
      <c r="N1413" s="44">
        <f>IFERROR(_xll.qlIndexFixing(ONIndex3M,I1413,TRUE,_xll.ohTrigger(RecalcTrigger,Trigger3M)),NA())</f>
        <v>3.0075442053680845E-2</v>
      </c>
      <c r="O1413" s="159">
        <f>IFERROR(_xll.qlIndexFixing(ONIndex6M,I1413,TRUE,_xll.ohTrigger(RecalcTrigger,Trigger6M)),NA())</f>
        <v>3.0406139768253126E-2</v>
      </c>
    </row>
    <row r="1414" spans="2:15" x14ac:dyDescent="0.2">
      <c r="B1414" s="39" t="s">
        <v>42</v>
      </c>
      <c r="D1414" s="42">
        <f>_xll.qlCalendarAdvance(Calendar,$D1413,B1414,"f",FALSE)</f>
        <v>49368</v>
      </c>
      <c r="E1414" s="153">
        <f>_xll.qlInterestRateIndexValueDate(IndexON,D1414)</f>
        <v>49369</v>
      </c>
      <c r="F1414" s="168">
        <f>IFERROR(_xll.qlIndexFixing(IndexON,D1414,TRUE,_xll.ohTrigger(RecalcTrigger,TriggerON)),NA())</f>
        <v>3.0107294121304307E-2</v>
      </c>
      <c r="H1414" s="42">
        <f>_xll.qlCalendarAdvance(Calendar,$H1413,B1414,"f",FALSE)</f>
        <v>49368</v>
      </c>
      <c r="I1414" s="153">
        <f>_xll.qlInterestRateIndexValueDate(Index1M,$H1414)</f>
        <v>49370</v>
      </c>
      <c r="J1414" s="158">
        <f>IFERROR(_xll.qlIndexFixing(Index1M,$H1414,TRUE,_xll.ohTrigger(RecalcTrigger,Trigger1M)),NA())</f>
        <v>2.9413148718049054E-2</v>
      </c>
      <c r="K1414" s="44">
        <f>IFERROR(_xll.qlIndexFixing(Index3M,H1414,TRUE,_xll.ohTrigger(RecalcTrigger,Trigger3M)),NA())</f>
        <v>3.0096229240656833E-2</v>
      </c>
      <c r="L1414" s="44">
        <f>IFERROR(_xll.qlIndexFixing(Index6M,$H1414,TRUE,_xll.ohTrigger(RecalcTrigger,Trigger6M)),NA())</f>
        <v>3.0447830609297649E-2</v>
      </c>
      <c r="M1414" s="158">
        <f>IFERROR(_xll.qlIndexFixing(ONIndex1M,I1414,TRUE,_xll.ohTrigger(RecalcTrigger,Trigger1M)),NA())</f>
        <v>2.939761867273738E-2</v>
      </c>
      <c r="N1414" s="44">
        <f>IFERROR(_xll.qlIndexFixing(ONIndex3M,I1414,TRUE,_xll.ohTrigger(RecalcTrigger,Trigger3M)),NA())</f>
        <v>3.0062367727499151E-2</v>
      </c>
      <c r="O1414" s="159">
        <f>IFERROR(_xll.qlIndexFixing(ONIndex6M,I1414,TRUE,_xll.ohTrigger(RecalcTrigger,Trigger6M)),NA())</f>
        <v>3.0392835237096349E-2</v>
      </c>
    </row>
    <row r="1415" spans="2:15" x14ac:dyDescent="0.2">
      <c r="B1415" s="39" t="s">
        <v>42</v>
      </c>
      <c r="D1415" s="42">
        <f>_xll.qlCalendarAdvance(Calendar,$D1414,B1415,"f",FALSE)</f>
        <v>49375</v>
      </c>
      <c r="E1415" s="153">
        <f>_xll.qlInterestRateIndexValueDate(IndexON,D1415)</f>
        <v>49376</v>
      </c>
      <c r="F1415" s="168">
        <f>IFERROR(_xll.qlIndexFixing(IndexON,D1415,TRUE,_xll.ohTrigger(RecalcTrigger,TriggerON)),NA())</f>
        <v>3.0094069460337991E-2</v>
      </c>
      <c r="H1415" s="42">
        <f>_xll.qlCalendarAdvance(Calendar,$H1414,B1415,"f",FALSE)</f>
        <v>49375</v>
      </c>
      <c r="I1415" s="153">
        <f>_xll.qlInterestRateIndexValueDate(Index1M,$H1415)</f>
        <v>49377</v>
      </c>
      <c r="J1415" s="158">
        <f>IFERROR(_xll.qlIndexFixing(Index1M,$H1415,TRUE,_xll.ohTrigger(RecalcTrigger,Trigger1M)),NA())</f>
        <v>2.9400013233238233E-2</v>
      </c>
      <c r="K1415" s="44">
        <f>IFERROR(_xll.qlIndexFixing(Index3M,H1415,TRUE,_xll.ohTrigger(RecalcTrigger,Trigger3M)),NA())</f>
        <v>3.0082278797214698E-2</v>
      </c>
      <c r="L1415" s="44">
        <f>IFERROR(_xll.qlIndexFixing(Index6M,$H1415,TRUE,_xll.ohTrigger(RecalcTrigger,Trigger6M)),NA())</f>
        <v>3.0432845822646347E-2</v>
      </c>
      <c r="M1415" s="158">
        <f>IFERROR(_xll.qlIndexFixing(ONIndex1M,I1415,TRUE,_xll.ohTrigger(RecalcTrigger,Trigger1M)),NA())</f>
        <v>2.9384689677183218E-2</v>
      </c>
      <c r="N1415" s="44">
        <f>IFERROR(_xll.qlIndexFixing(ONIndex3M,I1415,TRUE,_xll.ohTrigger(RecalcTrigger,Trigger3M)),NA())</f>
        <v>3.0049184721532285E-2</v>
      </c>
      <c r="O1415" s="159">
        <f>IFERROR(_xll.qlIndexFixing(ONIndex6M,I1415,TRUE,_xll.ohTrigger(RecalcTrigger,Trigger6M)),NA())</f>
        <v>3.0379423812405548E-2</v>
      </c>
    </row>
    <row r="1416" spans="2:15" x14ac:dyDescent="0.2">
      <c r="B1416" s="39" t="s">
        <v>42</v>
      </c>
      <c r="D1416" s="42">
        <f>_xll.qlCalendarAdvance(Calendar,$D1415,B1416,"f",FALSE)</f>
        <v>49382</v>
      </c>
      <c r="E1416" s="153">
        <f>_xll.qlInterestRateIndexValueDate(IndexON,D1416)</f>
        <v>49383</v>
      </c>
      <c r="F1416" s="168">
        <f>IFERROR(_xll.qlIndexFixing(IndexON,D1416,TRUE,_xll.ohTrigger(RecalcTrigger,TriggerON)),NA())</f>
        <v>3.0080718132934336E-2</v>
      </c>
      <c r="H1416" s="42">
        <f>_xll.qlCalendarAdvance(Calendar,$H1415,B1416,"f",FALSE)</f>
        <v>49382</v>
      </c>
      <c r="I1416" s="153">
        <f>_xll.qlInterestRateIndexValueDate(Index1M,$H1416)</f>
        <v>49384</v>
      </c>
      <c r="J1416" s="158">
        <f>IFERROR(_xll.qlIndexFixing(Index1M,$H1416,TRUE,_xll.ohTrigger(RecalcTrigger,Trigger1M)),NA())</f>
        <v>2.9386766521905222E-2</v>
      </c>
      <c r="K1416" s="44">
        <f>IFERROR(_xll.qlIndexFixing(Index3M,H1416,TRUE,_xll.ohTrigger(RecalcTrigger,Trigger3M)),NA())</f>
        <v>3.0068218879892385E-2</v>
      </c>
      <c r="L1416" s="44">
        <f>IFERROR(_xll.qlIndexFixing(Index6M,$H1416,TRUE,_xll.ohTrigger(RecalcTrigger,Trigger6M)),NA())</f>
        <v>3.041775259379453E-2</v>
      </c>
      <c r="M1416" s="158">
        <f>IFERROR(_xll.qlIndexFixing(ONIndex1M,I1416,TRUE,_xll.ohTrigger(RecalcTrigger,Trigger1M)),NA())</f>
        <v>2.937164971247519E-2</v>
      </c>
      <c r="N1416" s="44">
        <f>IFERROR(_xll.qlIndexFixing(ONIndex3M,I1416,TRUE,_xll.ohTrigger(RecalcTrigger,Trigger3M)),NA())</f>
        <v>3.0035893036020056E-2</v>
      </c>
      <c r="O1416" s="159">
        <f>IFERROR(_xll.qlIndexFixing(ONIndex6M,I1416,TRUE,_xll.ohTrigger(RecalcTrigger,Trigger6M)),NA())</f>
        <v>3.0365905494020851E-2</v>
      </c>
    </row>
    <row r="1417" spans="2:15" x14ac:dyDescent="0.2">
      <c r="B1417" s="39" t="s">
        <v>42</v>
      </c>
      <c r="D1417" s="42">
        <f>_xll.qlCalendarAdvance(Calendar,$D1416,B1417,"f",FALSE)</f>
        <v>49389</v>
      </c>
      <c r="E1417" s="153">
        <f>_xll.qlInterestRateIndexValueDate(IndexON,D1417)</f>
        <v>49390</v>
      </c>
      <c r="F1417" s="168">
        <f>IFERROR(_xll.qlIndexFixing(IndexON,D1417,TRUE,_xll.ohTrigger(RecalcTrigger,TriggerON)),NA())</f>
        <v>3.0068384996246422E-2</v>
      </c>
      <c r="H1417" s="42">
        <f>_xll.qlCalendarAdvance(Calendar,$H1416,B1417,"f",FALSE)</f>
        <v>49389</v>
      </c>
      <c r="I1417" s="153">
        <f>_xll.qlInterestRateIndexValueDate(Index1M,$H1417)</f>
        <v>49395</v>
      </c>
      <c r="J1417" s="158">
        <f>IFERROR(_xll.qlIndexFixing(Index1M,$H1417,TRUE,_xll.ohTrigger(RecalcTrigger,Trigger1M)),NA())</f>
        <v>2.936572553918133E-2</v>
      </c>
      <c r="K1417" s="44">
        <f>IFERROR(_xll.qlIndexFixing(Index3M,H1417,TRUE,_xll.ohTrigger(RecalcTrigger,Trigger3M)),NA())</f>
        <v>3.0045476697222077E-2</v>
      </c>
      <c r="L1417" s="44">
        <f>IFERROR(_xll.qlIndexFixing(Index6M,$H1417,TRUE,_xll.ohTrigger(RecalcTrigger,Trigger6M)),NA())</f>
        <v>3.0393667024660832E-2</v>
      </c>
      <c r="M1417" s="158">
        <f>IFERROR(_xll.qlIndexFixing(ONIndex1M,I1417,TRUE,_xll.ohTrigger(RecalcTrigger,Trigger1M)),NA())</f>
        <v>2.9354720986853877E-2</v>
      </c>
      <c r="N1417" s="44">
        <f>IFERROR(_xll.qlIndexFixing(ONIndex3M,I1417,TRUE,_xll.ohTrigger(RecalcTrigger,Trigger3M)),NA())</f>
        <v>3.001864403331389E-2</v>
      </c>
      <c r="O1417" s="159">
        <f>IFERROR(_xll.qlIndexFixing(ONIndex6M,I1417,TRUE,_xll.ohTrigger(RecalcTrigger,Trigger6M)),NA())</f>
        <v>3.0348367730939074E-2</v>
      </c>
    </row>
    <row r="1418" spans="2:15" x14ac:dyDescent="0.2">
      <c r="B1418" s="39" t="s">
        <v>42</v>
      </c>
      <c r="D1418" s="42">
        <f>_xll.qlCalendarAdvance(Calendar,$D1417,B1418,"f",FALSE)</f>
        <v>49396</v>
      </c>
      <c r="E1418" s="153">
        <f>_xll.qlInterestRateIndexValueDate(IndexON,D1418)</f>
        <v>49397</v>
      </c>
      <c r="F1418" s="168">
        <f>IFERROR(_xll.qlIndexFixing(IndexON,D1418,TRUE,_xll.ohTrigger(RecalcTrigger,TriggerON)),NA())</f>
        <v>3.0053635479054819E-2</v>
      </c>
      <c r="H1418" s="42">
        <f>_xll.qlCalendarAdvance(Calendar,$H1417,B1418,"f",FALSE)</f>
        <v>49396</v>
      </c>
      <c r="I1418" s="153">
        <f>_xll.qlInterestRateIndexValueDate(Index1M,$H1418)</f>
        <v>49398</v>
      </c>
      <c r="J1418" s="158">
        <f>IFERROR(_xll.qlIndexFixing(Index1M,$H1418,TRUE,_xll.ohTrigger(RecalcTrigger,Trigger1M)),NA())</f>
        <v>2.935993942119659E-2</v>
      </c>
      <c r="K1418" s="44">
        <f>IFERROR(_xll.qlIndexFixing(Index3M,H1418,TRUE,_xll.ohTrigger(RecalcTrigger,Trigger3M)),NA())</f>
        <v>3.0039140665346839E-2</v>
      </c>
      <c r="L1418" s="44">
        <f>IFERROR(_xll.qlIndexFixing(Index6M,$H1418,TRUE,_xll.ohTrigger(RecalcTrigger,Trigger6M)),NA())</f>
        <v>3.0386804221803024E-2</v>
      </c>
      <c r="M1418" s="158">
        <f>IFERROR(_xll.qlIndexFixing(ONIndex1M,I1418,TRUE,_xll.ohTrigger(RecalcTrigger,Trigger1M)),NA())</f>
        <v>2.9345236875597536E-2</v>
      </c>
      <c r="N1418" s="44">
        <f>IFERROR(_xll.qlIndexFixing(ONIndex3M,I1418,TRUE,_xll.ohTrigger(RecalcTrigger,Trigger3M)),NA())</f>
        <v>3.0008983625640084E-2</v>
      </c>
      <c r="O1418" s="159">
        <f>IFERROR(_xll.qlIndexFixing(ONIndex6M,I1418,TRUE,_xll.ohTrigger(RecalcTrigger,Trigger6M)),NA())</f>
        <v>3.0338548176729319E-2</v>
      </c>
    </row>
    <row r="1419" spans="2:15" x14ac:dyDescent="0.2">
      <c r="B1419" s="39" t="s">
        <v>42</v>
      </c>
      <c r="D1419" s="42">
        <f>_xll.qlCalendarAdvance(Calendar,$D1418,B1419,"f",FALSE)</f>
        <v>49403</v>
      </c>
      <c r="E1419" s="153">
        <f>_xll.qlInterestRateIndexValueDate(IndexON,D1419)</f>
        <v>49404</v>
      </c>
      <c r="F1419" s="168">
        <f>IFERROR(_xll.qlIndexFixing(IndexON,D1419,TRUE,_xll.ohTrigger(RecalcTrigger,TriggerON)),NA())</f>
        <v>3.003990415249902E-2</v>
      </c>
      <c r="H1419" s="42">
        <f>_xll.qlCalendarAdvance(Calendar,$H1418,B1419,"f",FALSE)</f>
        <v>49403</v>
      </c>
      <c r="I1419" s="153">
        <f>_xll.qlInterestRateIndexValueDate(Index1M,$H1419)</f>
        <v>49405</v>
      </c>
      <c r="J1419" s="158">
        <f>IFERROR(_xll.qlIndexFixing(Index1M,$H1419,TRUE,_xll.ohTrigger(RecalcTrigger,Trigger1M)),NA())</f>
        <v>2.9346359032594537E-2</v>
      </c>
      <c r="K1419" s="44">
        <f>IFERROR(_xll.qlIndexFixing(Index3M,H1419,TRUE,_xll.ohTrigger(RecalcTrigger,Trigger3M)),NA())</f>
        <v>3.0024779372245299E-2</v>
      </c>
      <c r="L1419" s="44">
        <f>IFERROR(_xll.qlIndexFixing(Index6M,$H1419,TRUE,_xll.ohTrigger(RecalcTrigger,Trigger6M)),NA())</f>
        <v>3.0371822278982507E-2</v>
      </c>
      <c r="M1419" s="158">
        <f>IFERROR(_xll.qlIndexFixing(ONIndex1M,I1419,TRUE,_xll.ohTrigger(RecalcTrigger,Trigger1M)),NA())</f>
        <v>2.933186400342791E-2</v>
      </c>
      <c r="N1419" s="44">
        <f>IFERROR(_xll.qlIndexFixing(ONIndex3M,I1419,TRUE,_xll.ohTrigger(RecalcTrigger,Trigger3M)),NA())</f>
        <v>2.999536590101215E-2</v>
      </c>
      <c r="O1419" s="159">
        <f>IFERROR(_xll.qlIndexFixing(ONIndex6M,I1419,TRUE,_xll.ohTrigger(RecalcTrigger,Trigger6M)),NA())</f>
        <v>3.0324709177662612E-2</v>
      </c>
    </row>
    <row r="1420" spans="2:15" x14ac:dyDescent="0.2">
      <c r="B1420" s="39" t="s">
        <v>42</v>
      </c>
      <c r="D1420" s="42">
        <f>_xll.qlCalendarAdvance(Calendar,$D1419,B1420,"f",FALSE)</f>
        <v>49410</v>
      </c>
      <c r="E1420" s="153">
        <f>_xll.qlInterestRateIndexValueDate(IndexON,D1420)</f>
        <v>49411</v>
      </c>
      <c r="F1420" s="168">
        <f>IFERROR(_xll.qlIndexFixing(IndexON,D1420,TRUE,_xll.ohTrigger(RecalcTrigger,TriggerON)),NA())</f>
        <v>3.0026046159665754E-2</v>
      </c>
      <c r="H1420" s="42">
        <f>_xll.qlCalendarAdvance(Calendar,$H1419,B1420,"f",FALSE)</f>
        <v>49410</v>
      </c>
      <c r="I1420" s="153">
        <f>_xll.qlInterestRateIndexValueDate(Index1M,$H1420)</f>
        <v>49412</v>
      </c>
      <c r="J1420" s="158">
        <f>IFERROR(_xll.qlIndexFixing(Index1M,$H1420,TRUE,_xll.ohTrigger(RecalcTrigger,Trigger1M)),NA())</f>
        <v>2.9332873185803077E-2</v>
      </c>
      <c r="K1420" s="44">
        <f>IFERROR(_xll.qlIndexFixing(Index3M,H1420,TRUE,_xll.ohTrigger(RecalcTrigger,Trigger3M)),NA())</f>
        <v>3.0010308635406168E-2</v>
      </c>
      <c r="L1420" s="44">
        <f>IFERROR(_xll.qlIndexFixing(Index6M,$H1420,TRUE,_xll.ohTrigger(RecalcTrigger,Trigger6M)),NA())</f>
        <v>3.0356295306366757E-2</v>
      </c>
      <c r="M1420" s="158">
        <f>IFERROR(_xll.qlIndexFixing(ONIndex1M,I1420,TRUE,_xll.ohTrigger(RecalcTrigger,Trigger1M)),NA())</f>
        <v>2.931838016226429E-2</v>
      </c>
      <c r="N1420" s="44">
        <f>IFERROR(_xll.qlIndexFixing(ONIndex3M,I1420,TRUE,_xll.ohTrigger(RecalcTrigger,Trigger3M)),NA())</f>
        <v>2.9981639496758916E-2</v>
      </c>
      <c r="O1420" s="159">
        <f>IFERROR(_xll.qlIndexFixing(ONIndex6M,I1420,TRUE,_xll.ohTrigger(RecalcTrigger,Trigger6M)),NA())</f>
        <v>3.0310763285221753E-2</v>
      </c>
    </row>
    <row r="1421" spans="2:15" x14ac:dyDescent="0.2">
      <c r="B1421" s="39" t="s">
        <v>42</v>
      </c>
      <c r="D1421" s="42">
        <f>_xll.qlCalendarAdvance(Calendar,$D1420,B1421,"f",FALSE)</f>
        <v>49417</v>
      </c>
      <c r="E1421" s="153">
        <f>_xll.qlInterestRateIndexValueDate(IndexON,D1421)</f>
        <v>49418</v>
      </c>
      <c r="F1421" s="168">
        <f>IFERROR(_xll.qlIndexFixing(IndexON,D1421,TRUE,_xll.ohTrigger(RecalcTrigger,TriggerON)),NA())</f>
        <v>3.0012061500475085E-2</v>
      </c>
      <c r="H1421" s="42">
        <f>_xll.qlCalendarAdvance(Calendar,$H1420,B1421,"f",FALSE)</f>
        <v>49417</v>
      </c>
      <c r="I1421" s="153">
        <f>_xll.qlInterestRateIndexValueDate(Index1M,$H1421)</f>
        <v>49419</v>
      </c>
      <c r="J1421" s="158">
        <f>IFERROR(_xll.qlIndexFixing(Index1M,$H1421,TRUE,_xll.ohTrigger(RecalcTrigger,Trigger1M)),NA())</f>
        <v>2.9318864580828906E-2</v>
      </c>
      <c r="K1421" s="44">
        <f>IFERROR(_xll.qlIndexFixing(Index3M,H1421,TRUE,_xll.ohTrigger(RecalcTrigger,Trigger3M)),NA())</f>
        <v>2.9995728456022341E-2</v>
      </c>
      <c r="L1421" s="44">
        <f>IFERROR(_xll.qlIndexFixing(Index6M,$H1421,TRUE,_xll.ohTrigger(RecalcTrigger,Trigger6M)),NA())</f>
        <v>3.0340659904158785E-2</v>
      </c>
      <c r="M1421" s="158">
        <f>IFERROR(_xll.qlIndexFixing(ONIndex1M,I1421,TRUE,_xll.ohTrigger(RecalcTrigger,Trigger1M)),NA())</f>
        <v>2.9304785352026741E-2</v>
      </c>
      <c r="N1421" s="44">
        <f>IFERROR(_xll.qlIndexFixing(ONIndex3M,I1421,TRUE,_xll.ohTrigger(RecalcTrigger,Trigger3M)),NA())</f>
        <v>2.9967804412880383E-2</v>
      </c>
      <c r="O1421" s="159">
        <f>IFERROR(_xll.qlIndexFixing(ONIndex6M,I1421,TRUE,_xll.ohTrigger(RecalcTrigger,Trigger6M)),NA())</f>
        <v>3.0296710499166934E-2</v>
      </c>
    </row>
    <row r="1422" spans="2:15" x14ac:dyDescent="0.2">
      <c r="B1422" s="39" t="s">
        <v>42</v>
      </c>
      <c r="D1422" s="42">
        <f>_xll.qlCalendarAdvance(Calendar,$D1421,B1422,"f",FALSE)</f>
        <v>49424</v>
      </c>
      <c r="E1422" s="153">
        <f>_xll.qlInterestRateIndexValueDate(IndexON,D1422)</f>
        <v>49425</v>
      </c>
      <c r="F1422" s="168">
        <f>IFERROR(_xll.qlIndexFixing(IndexON,D1422,TRUE,_xll.ohTrigger(RecalcTrigger,TriggerON)),NA())</f>
        <v>2.9997950175006949E-2</v>
      </c>
      <c r="H1422" s="42">
        <f>_xll.qlCalendarAdvance(Calendar,$H1421,B1422,"f",FALSE)</f>
        <v>49424</v>
      </c>
      <c r="I1422" s="153">
        <f>_xll.qlInterestRateIndexValueDate(Index1M,$H1422)</f>
        <v>49426</v>
      </c>
      <c r="J1422" s="158">
        <f>IFERROR(_xll.qlIndexFixing(Index1M,$H1422,TRUE,_xll.ohTrigger(RecalcTrigger,Trigger1M)),NA())</f>
        <v>2.9304950518459529E-2</v>
      </c>
      <c r="K1422" s="44">
        <f>IFERROR(_xll.qlIndexFixing(Index3M,H1422,TRUE,_xll.ohTrigger(RecalcTrigger,Trigger3M)),NA())</f>
        <v>2.9981038835295491E-2</v>
      </c>
      <c r="L1422" s="44">
        <f>IFERROR(_xll.qlIndexFixing(Index6M,$H1422,TRUE,_xll.ohTrigger(RecalcTrigger,Trigger6M)),NA())</f>
        <v>3.0324916074935118E-2</v>
      </c>
      <c r="M1422" s="158">
        <f>IFERROR(_xll.qlIndexFixing(ONIndex1M,I1422,TRUE,_xll.ohTrigger(RecalcTrigger,Trigger1M)),NA())</f>
        <v>2.928931928076306E-2</v>
      </c>
      <c r="N1422" s="44">
        <f>IFERROR(_xll.qlIndexFixing(ONIndex3M,I1422,TRUE,_xll.ohTrigger(RecalcTrigger,Trigger3M)),NA())</f>
        <v>2.9952104191597329E-2</v>
      </c>
      <c r="O1422" s="159">
        <f>IFERROR(_xll.qlIndexFixing(ONIndex6M,I1422,TRUE,_xll.ohTrigger(RecalcTrigger,Trigger6M)),NA())</f>
        <v>3.028077582322819E-2</v>
      </c>
    </row>
    <row r="1423" spans="2:15" x14ac:dyDescent="0.2">
      <c r="B1423" s="39" t="s">
        <v>42</v>
      </c>
      <c r="D1423" s="42">
        <f>_xll.qlCalendarAdvance(Calendar,$D1422,B1423,"f",FALSE)</f>
        <v>49431</v>
      </c>
      <c r="E1423" s="153">
        <f>_xll.qlInterestRateIndexValueDate(IndexON,D1423)</f>
        <v>49433</v>
      </c>
      <c r="F1423" s="168">
        <f>IFERROR(_xll.qlIndexFixing(IndexON,D1423,TRUE,_xll.ohTrigger(RecalcTrigger,TriggerON)),NA())</f>
        <v>2.9982116732476527E-2</v>
      </c>
      <c r="H1423" s="42">
        <f>_xll.qlCalendarAdvance(Calendar,$H1422,B1423,"f",FALSE)</f>
        <v>49431</v>
      </c>
      <c r="I1423" s="153">
        <f>_xll.qlInterestRateIndexValueDate(Index1M,$H1423)</f>
        <v>49436</v>
      </c>
      <c r="J1423" s="158">
        <f>IFERROR(_xll.qlIndexFixing(Index1M,$H1423,TRUE,_xll.ohTrigger(RecalcTrigger,Trigger1M)),NA())</f>
        <v>2.9284880347362853E-2</v>
      </c>
      <c r="K1423" s="44">
        <f>IFERROR(_xll.qlIndexFixing(Index3M,H1423,TRUE,_xll.ohTrigger(RecalcTrigger,Trigger3M)),NA())</f>
        <v>2.9960025632791626E-2</v>
      </c>
      <c r="L1423" s="44">
        <f>IFERROR(_xll.qlIndexFixing(Index6M,$H1423,TRUE,_xll.ohTrigger(RecalcTrigger,Trigger6M)),NA())</f>
        <v>3.0302141279239105E-2</v>
      </c>
      <c r="M1423" s="158">
        <f>IFERROR(_xll.qlIndexFixing(ONIndex1M,I1423,TRUE,_xll.ohTrigger(RecalcTrigger,Trigger1M)),NA())</f>
        <v>2.9275279944469546E-2</v>
      </c>
      <c r="N1423" s="44">
        <f>IFERROR(_xll.qlIndexFixing(ONIndex3M,I1423,TRUE,_xll.ohTrigger(RecalcTrigger,Trigger3M)),NA())</f>
        <v>2.9937791842611361E-2</v>
      </c>
      <c r="O1423" s="159">
        <f>IFERROR(_xll.qlIndexFixing(ONIndex6M,I1423,TRUE,_xll.ohTrigger(RecalcTrigger,Trigger6M)),NA())</f>
        <v>3.0266237438851817E-2</v>
      </c>
    </row>
    <row r="1424" spans="2:15" x14ac:dyDescent="0.2">
      <c r="B1424" s="39" t="s">
        <v>42</v>
      </c>
      <c r="D1424" s="42">
        <f>_xll.qlCalendarAdvance(Calendar,$D1423,B1424,"f",FALSE)</f>
        <v>49438</v>
      </c>
      <c r="E1424" s="153">
        <f>_xll.qlInterestRateIndexValueDate(IndexON,D1424)</f>
        <v>49439</v>
      </c>
      <c r="F1424" s="168">
        <f>IFERROR(_xll.qlIndexFixing(IndexON,D1424,TRUE,_xll.ohTrigger(RecalcTrigger,TriggerON)),NA())</f>
        <v>2.9969347525158341E-2</v>
      </c>
      <c r="H1424" s="42">
        <f>_xll.qlCalendarAdvance(Calendar,$H1423,B1424,"f",FALSE)</f>
        <v>49438</v>
      </c>
      <c r="I1424" s="153">
        <f>_xll.qlInterestRateIndexValueDate(Index1M,$H1424)</f>
        <v>49440</v>
      </c>
      <c r="J1424" s="158">
        <f>IFERROR(_xll.qlIndexFixing(Index1M,$H1424,TRUE,_xll.ohTrigger(RecalcTrigger,Trigger1M)),NA())</f>
        <v>2.9276788722730582E-2</v>
      </c>
      <c r="K1424" s="44">
        <f>IFERROR(_xll.qlIndexFixing(Index3M,H1424,TRUE,_xll.ohTrigger(RecalcTrigger,Trigger3M)),NA())</f>
        <v>2.9951798627236279E-2</v>
      </c>
      <c r="L1424" s="44">
        <f>IFERROR(_xll.qlIndexFixing(Index6M,$H1424,TRUE,_xll.ohTrigger(RecalcTrigger,Trigger6M)),NA())</f>
        <v>3.0293103145830679E-2</v>
      </c>
      <c r="M1424" s="158">
        <f>IFERROR(_xll.qlIndexFixing(ONIndex1M,I1424,TRUE,_xll.ohTrigger(RecalcTrigger,Trigger1M)),NA())</f>
        <v>2.9261336374331037E-2</v>
      </c>
      <c r="N1424" s="44">
        <f>IFERROR(_xll.qlIndexFixing(ONIndex3M,I1424,TRUE,_xll.ohTrigger(RecalcTrigger,Trigger3M)),NA())</f>
        <v>2.992361519427611E-2</v>
      </c>
      <c r="O1424" s="159">
        <f>IFERROR(_xll.qlIndexFixing(ONIndex6M,I1424,TRUE,_xll.ohTrigger(RecalcTrigger,Trigger6M)),NA())</f>
        <v>3.0251848701849937E-2</v>
      </c>
    </row>
    <row r="1425" spans="2:15" x14ac:dyDescent="0.2">
      <c r="B1425" s="39" t="s">
        <v>42</v>
      </c>
      <c r="D1425" s="42">
        <f>_xll.qlCalendarAdvance(Calendar,$D1424,B1425,"f",FALSE)</f>
        <v>49445</v>
      </c>
      <c r="E1425" s="153">
        <f>_xll.qlInterestRateIndexValueDate(IndexON,D1425)</f>
        <v>49446</v>
      </c>
      <c r="F1425" s="168">
        <f>IFERROR(_xll.qlIndexFixing(IndexON,D1425,TRUE,_xll.ohTrigger(RecalcTrigger,TriggerON)),NA())</f>
        <v>2.9954856200937741E-2</v>
      </c>
      <c r="H1425" s="42">
        <f>_xll.qlCalendarAdvance(Calendar,$H1424,B1425,"f",FALSE)</f>
        <v>49445</v>
      </c>
      <c r="I1425" s="153">
        <f>_xll.qlInterestRateIndexValueDate(Index1M,$H1425)</f>
        <v>49447</v>
      </c>
      <c r="J1425" s="158">
        <f>IFERROR(_xll.qlIndexFixing(Index1M,$H1425,TRUE,_xll.ohTrigger(RecalcTrigger,Trigger1M)),NA())</f>
        <v>2.926254099017811E-2</v>
      </c>
      <c r="K1425" s="44">
        <f>IFERROR(_xll.qlIndexFixing(Index3M,H1425,TRUE,_xll.ohTrigger(RecalcTrigger,Trigger3M)),NA())</f>
        <v>2.9936753499973105E-2</v>
      </c>
      <c r="L1425" s="44">
        <f>IFERROR(_xll.qlIndexFixing(Index6M,$H1425,TRUE,_xll.ohTrigger(RecalcTrigger,Trigger6M)),NA())</f>
        <v>3.0277034051189818E-2</v>
      </c>
      <c r="M1425" s="158">
        <f>IFERROR(_xll.qlIndexFixing(ONIndex1M,I1425,TRUE,_xll.ohTrigger(RecalcTrigger,Trigger1M)),NA())</f>
        <v>2.9249296420497117E-2</v>
      </c>
      <c r="N1425" s="44">
        <f>IFERROR(_xll.qlIndexFixing(ONIndex3M,I1425,TRUE,_xll.ohTrigger(RecalcTrigger,Trigger3M)),NA())</f>
        <v>2.9911377281353069E-2</v>
      </c>
      <c r="O1425" s="159">
        <f>IFERROR(_xll.qlIndexFixing(ONIndex6M,I1425,TRUE,_xll.ohTrigger(RecalcTrigger,Trigger6M)),NA())</f>
        <v>3.023943042032684E-2</v>
      </c>
    </row>
    <row r="1426" spans="2:15" x14ac:dyDescent="0.2">
      <c r="B1426" s="39" t="s">
        <v>42</v>
      </c>
      <c r="D1426" s="42">
        <f>_xll.qlCalendarAdvance(Calendar,$D1425,B1426,"f",FALSE)</f>
        <v>49452</v>
      </c>
      <c r="E1426" s="153">
        <f>_xll.qlInterestRateIndexValueDate(IndexON,D1426)</f>
        <v>49453</v>
      </c>
      <c r="F1426" s="168">
        <f>IFERROR(_xll.qlIndexFixing(IndexON,D1426,TRUE,_xll.ohTrigger(RecalcTrigger,TriggerON)),NA())</f>
        <v>2.9940238210359738E-2</v>
      </c>
      <c r="H1426" s="42">
        <f>_xll.qlCalendarAdvance(Calendar,$H1425,B1426,"f",FALSE)</f>
        <v>49452</v>
      </c>
      <c r="I1426" s="153">
        <f>_xll.qlInterestRateIndexValueDate(Index1M,$H1426)</f>
        <v>49454</v>
      </c>
      <c r="J1426" s="158">
        <f>IFERROR(_xll.qlIndexFixing(Index1M,$H1426,TRUE,_xll.ohTrigger(RecalcTrigger,Trigger1M)),NA())</f>
        <v>2.9248182035046102E-2</v>
      </c>
      <c r="K1426" s="44">
        <f>IFERROR(_xll.qlIndexFixing(Index3M,H1426,TRUE,_xll.ohTrigger(RecalcTrigger,Trigger3M)),NA())</f>
        <v>2.9921598911216447E-2</v>
      </c>
      <c r="L1426" s="44">
        <f>IFERROR(_xll.qlIndexFixing(Index6M,$H1426,TRUE,_xll.ohTrigger(RecalcTrigger,Trigger6M)),NA())</f>
        <v>3.0260856540013103E-2</v>
      </c>
      <c r="M1426" s="158">
        <f>IFERROR(_xll.qlIndexFixing(ONIndex1M,I1426,TRUE,_xll.ohTrigger(RecalcTrigger,Trigger1M)),NA())</f>
        <v>2.9235146765049791E-2</v>
      </c>
      <c r="N1426" s="44">
        <f>IFERROR(_xll.qlIndexFixing(ONIndex3M,I1426,TRUE,_xll.ohTrigger(RecalcTrigger,Trigger3M)),NA())</f>
        <v>2.9896998799427976E-2</v>
      </c>
      <c r="O1426" s="159">
        <f>IFERROR(_xll.qlIndexFixing(ONIndex6M,I1426,TRUE,_xll.ohTrigger(RecalcTrigger,Trigger6M)),NA())</f>
        <v>3.0224843166841708E-2</v>
      </c>
    </row>
    <row r="1427" spans="2:15" x14ac:dyDescent="0.2">
      <c r="B1427" s="39" t="s">
        <v>42</v>
      </c>
      <c r="D1427" s="42">
        <f>_xll.qlCalendarAdvance(Calendar,$D1426,B1427,"f",FALSE)</f>
        <v>49459</v>
      </c>
      <c r="E1427" s="153">
        <f>_xll.qlInterestRateIndexValueDate(IndexON,D1427)</f>
        <v>49460</v>
      </c>
      <c r="F1427" s="168">
        <f>IFERROR(_xll.qlIndexFixing(IndexON,D1427,TRUE,_xll.ohTrigger(RecalcTrigger,TriggerON)),NA())</f>
        <v>2.9925493553584204E-2</v>
      </c>
      <c r="H1427" s="42">
        <f>_xll.qlCalendarAdvance(Calendar,$H1426,B1427,"f",FALSE)</f>
        <v>49459</v>
      </c>
      <c r="I1427" s="153">
        <f>_xll.qlInterestRateIndexValueDate(Index1M,$H1427)</f>
        <v>49461</v>
      </c>
      <c r="J1427" s="158">
        <f>IFERROR(_xll.qlIndexFixing(Index1M,$H1427,TRUE,_xll.ohTrigger(RecalcTrigger,Trigger1M)),NA())</f>
        <v>2.9233711857747136E-2</v>
      </c>
      <c r="K1427" s="44">
        <f>IFERROR(_xll.qlIndexFixing(Index3M,H1427,TRUE,_xll.ohTrigger(RecalcTrigger,Trigger3M)),NA())</f>
        <v>2.9906334862257182E-2</v>
      </c>
      <c r="L1427" s="44">
        <f>IFERROR(_xll.qlIndexFixing(Index6M,$H1427,TRUE,_xll.ohTrigger(RecalcTrigger,Trigger6M)),NA())</f>
        <v>3.0244570614965639E-2</v>
      </c>
      <c r="M1427" s="158">
        <f>IFERROR(_xll.qlIndexFixing(ONIndex1M,I1427,TRUE,_xll.ohTrigger(RecalcTrigger,Trigger1M)),NA())</f>
        <v>2.9220886140608471E-2</v>
      </c>
      <c r="N1427" s="44">
        <f>IFERROR(_xll.qlIndexFixing(ONIndex3M,I1427,TRUE,_xll.ohTrigger(RecalcTrigger,Trigger3M)),NA())</f>
        <v>2.9882511638197329E-2</v>
      </c>
      <c r="O1427" s="159">
        <f>IFERROR(_xll.qlIndexFixing(ONIndex6M,I1427,TRUE,_xll.ohTrigger(RecalcTrigger,Trigger6M)),NA())</f>
        <v>3.0210149020142296E-2</v>
      </c>
    </row>
    <row r="1428" spans="2:15" x14ac:dyDescent="0.2">
      <c r="B1428" s="39" t="s">
        <v>42</v>
      </c>
      <c r="D1428" s="42">
        <f>_xll.qlCalendarAdvance(Calendar,$D1427,B1428,"f",FALSE)</f>
        <v>49466</v>
      </c>
      <c r="E1428" s="153">
        <f>_xll.qlInterestRateIndexValueDate(IndexON,D1428)</f>
        <v>49467</v>
      </c>
      <c r="F1428" s="168">
        <f>IFERROR(_xll.qlIndexFixing(IndexON,D1428,TRUE,_xll.ohTrigger(RecalcTrigger,TriggerON)),NA())</f>
        <v>2.9910622230611139E-2</v>
      </c>
      <c r="H1428" s="42">
        <f>_xll.qlCalendarAdvance(Calendar,$H1427,B1428,"f",FALSE)</f>
        <v>49466</v>
      </c>
      <c r="I1428" s="153">
        <f>_xll.qlInterestRateIndexValueDate(Index1M,$H1428)</f>
        <v>49468</v>
      </c>
      <c r="J1428" s="158">
        <f>IFERROR(_xll.qlIndexFixing(Index1M,$H1428,TRUE,_xll.ohTrigger(RecalcTrigger,Trigger1M)),NA())</f>
        <v>2.9219130458693784E-2</v>
      </c>
      <c r="K1428" s="44">
        <f>IFERROR(_xll.qlIndexFixing(Index3M,H1428,TRUE,_xll.ohTrigger(RecalcTrigger,Trigger3M)),NA())</f>
        <v>2.9890961354392998E-2</v>
      </c>
      <c r="L1428" s="44">
        <f>IFERROR(_xll.qlIndexFixing(Index6M,$H1428,TRUE,_xll.ohTrigger(RecalcTrigger,Trigger6M)),NA())</f>
        <v>3.0228176996835616E-2</v>
      </c>
      <c r="M1428" s="158">
        <f>IFERROR(_xll.qlIndexFixing(ONIndex1M,I1428,TRUE,_xll.ohTrigger(RecalcTrigger,Trigger1M)),NA())</f>
        <v>2.9206514547093221E-2</v>
      </c>
      <c r="N1428" s="44">
        <f>IFERROR(_xll.qlIndexFixing(ONIndex3M,I1428,TRUE,_xll.ohTrigger(RecalcTrigger,Trigger3M)),NA())</f>
        <v>2.9867915797101574E-2</v>
      </c>
      <c r="O1428" s="159">
        <f>IFERROR(_xll.qlIndexFixing(ONIndex6M,I1428,TRUE,_xll.ohTrigger(RecalcTrigger,Trigger6M)),NA())</f>
        <v>3.019534797990886E-2</v>
      </c>
    </row>
    <row r="1429" spans="2:15" x14ac:dyDescent="0.2">
      <c r="B1429" s="39" t="s">
        <v>42</v>
      </c>
      <c r="D1429" s="42">
        <f>_xll.qlCalendarAdvance(Calendar,$D1428,B1429,"f",FALSE)</f>
        <v>49473</v>
      </c>
      <c r="E1429" s="153">
        <f>_xll.qlInterestRateIndexValueDate(IndexON,D1429)</f>
        <v>49474</v>
      </c>
      <c r="F1429" s="168">
        <f>IFERROR(_xll.qlIndexFixing(IndexON,D1429,TRUE,_xll.ohTrigger(RecalcTrigger,TriggerON)),NA())</f>
        <v>2.9895624241360608E-2</v>
      </c>
      <c r="H1429" s="42">
        <f>_xll.qlCalendarAdvance(Calendar,$H1428,B1429,"f",FALSE)</f>
        <v>49473</v>
      </c>
      <c r="I1429" s="153">
        <f>_xll.qlInterestRateIndexValueDate(Index1M,$H1429)</f>
        <v>49475</v>
      </c>
      <c r="J1429" s="158">
        <f>IFERROR(_xll.qlIndexFixing(Index1M,$H1429,TRUE,_xll.ohTrigger(RecalcTrigger,Trigger1M)),NA())</f>
        <v>2.9204437838301192E-2</v>
      </c>
      <c r="K1429" s="44">
        <f>IFERROR(_xll.qlIndexFixing(Index3M,H1429,TRUE,_xll.ohTrigger(RecalcTrigger,Trigger3M)),NA())</f>
        <v>2.9875478388934337E-2</v>
      </c>
      <c r="L1429" s="44">
        <f>IFERROR(_xll.qlIndexFixing(Index6M,$H1429,TRUE,_xll.ohTrigger(RecalcTrigger,Trigger6M)),NA())</f>
        <v>3.021167927881278E-2</v>
      </c>
      <c r="M1429" s="158">
        <f>IFERROR(_xll.qlIndexFixing(ONIndex1M,I1429,TRUE,_xll.ohTrigger(RecalcTrigger,Trigger1M)),NA())</f>
        <v>2.9192031984743849E-2</v>
      </c>
      <c r="N1429" s="44">
        <f>IFERROR(_xll.qlIndexFixing(ONIndex3M,I1429,TRUE,_xll.ohTrigger(RecalcTrigger,Trigger3M)),NA())</f>
        <v>2.98532112767802E-2</v>
      </c>
      <c r="O1429" s="159">
        <f>IFERROR(_xll.qlIndexFixing(ONIndex6M,I1429,TRUE,_xll.ohTrigger(RecalcTrigger,Trigger6M)),NA())</f>
        <v>3.0180440046301271E-2</v>
      </c>
    </row>
    <row r="1430" spans="2:15" x14ac:dyDescent="0.2">
      <c r="B1430" s="39" t="s">
        <v>42</v>
      </c>
      <c r="D1430" s="42">
        <f>_xll.qlCalendarAdvance(Calendar,$D1429,B1430,"f",FALSE)</f>
        <v>49480</v>
      </c>
      <c r="E1430" s="153">
        <f>_xll.qlInterestRateIndexValueDate(IndexON,D1430)</f>
        <v>49481</v>
      </c>
      <c r="F1430" s="168">
        <f>IFERROR(_xll.qlIndexFixing(IndexON,D1430,TRUE,_xll.ohTrigger(RecalcTrigger,TriggerON)),NA())</f>
        <v>2.9880960071941853E-2</v>
      </c>
      <c r="H1430" s="42">
        <f>_xll.qlCalendarAdvance(Calendar,$H1429,B1430,"f",FALSE)</f>
        <v>49480</v>
      </c>
      <c r="I1430" s="153">
        <f>_xll.qlInterestRateIndexValueDate(Index1M,$H1430)</f>
        <v>49485</v>
      </c>
      <c r="J1430" s="158">
        <f>IFERROR(_xll.qlIndexFixing(Index1M,$H1430,TRUE,_xll.ohTrigger(RecalcTrigger,Trigger1M)),NA())</f>
        <v>2.9183143797333777E-2</v>
      </c>
      <c r="K1430" s="44">
        <f>IFERROR(_xll.qlIndexFixing(Index3M,H1430,TRUE,_xll.ohTrigger(RecalcTrigger,Trigger3M)),NA())</f>
        <v>2.9852976108425848E-2</v>
      </c>
      <c r="L1430" s="44">
        <f>IFERROR(_xll.qlIndexFixing(Index6M,$H1430,TRUE,_xll.ohTrigger(RecalcTrigger,Trigger6M)),NA())</f>
        <v>3.0187939075678849E-2</v>
      </c>
      <c r="M1430" s="158">
        <f>IFERROR(_xll.qlIndexFixing(ONIndex1M,I1430,TRUE,_xll.ohTrigger(RecalcTrigger,Trigger1M)),NA())</f>
        <v>2.9175344604386311E-2</v>
      </c>
      <c r="N1430" s="44">
        <f>IFERROR(_xll.qlIndexFixing(ONIndex3M,I1430,TRUE,_xll.ohTrigger(RecalcTrigger,Trigger3M)),NA())</f>
        <v>2.9836273033492233E-2</v>
      </c>
      <c r="O1430" s="159">
        <f>IFERROR(_xll.qlIndexFixing(ONIndex6M,I1430,TRUE,_xll.ohTrigger(RecalcTrigger,Trigger6M)),NA())</f>
        <v>3.0163271517942292E-2</v>
      </c>
    </row>
    <row r="1431" spans="2:15" x14ac:dyDescent="0.2">
      <c r="B1431" s="39" t="s">
        <v>42</v>
      </c>
      <c r="D1431" s="42">
        <f>_xll.qlCalendarAdvance(Calendar,$D1430,B1431,"f",FALSE)</f>
        <v>49487</v>
      </c>
      <c r="E1431" s="153">
        <f>_xll.qlInterestRateIndexValueDate(IndexON,D1431)</f>
        <v>49488</v>
      </c>
      <c r="F1431" s="168">
        <f>IFERROR(_xll.qlIndexFixing(IndexON,D1431,TRUE,_xll.ohTrigger(RecalcTrigger,TriggerON)),NA())</f>
        <v>2.9865248264506761E-2</v>
      </c>
      <c r="H1431" s="42">
        <f>_xll.qlCalendarAdvance(Calendar,$H1430,B1431,"f",FALSE)</f>
        <v>49487</v>
      </c>
      <c r="I1431" s="153">
        <f>_xll.qlInterestRateIndexValueDate(Index1M,$H1431)</f>
        <v>49489</v>
      </c>
      <c r="J1431" s="158">
        <f>IFERROR(_xll.qlIndexFixing(Index1M,$H1431,TRUE,_xll.ohTrigger(RecalcTrigger,Trigger1M)),NA())</f>
        <v>2.9174824487139539E-2</v>
      </c>
      <c r="K1431" s="44">
        <f>IFERROR(_xll.qlIndexFixing(Index3M,H1431,TRUE,_xll.ohTrigger(RecalcTrigger,Trigger3M)),NA())</f>
        <v>2.9843907591010278E-2</v>
      </c>
      <c r="L1431" s="44">
        <f>IFERROR(_xll.qlIndexFixing(Index6M,$H1431,TRUE,_xll.ohTrigger(RecalcTrigger,Trigger6M)),NA())</f>
        <v>3.0178293720683376E-2</v>
      </c>
      <c r="M1431" s="158">
        <f>IFERROR(_xll.qlIndexFixing(ONIndex1M,I1431,TRUE,_xll.ohTrigger(RecalcTrigger,Trigger1M)),NA())</f>
        <v>2.9162733952983189E-2</v>
      </c>
      <c r="N1431" s="44">
        <f>IFERROR(_xll.qlIndexFixing(ONIndex3M,I1431,TRUE,_xll.ohTrigger(RecalcTrigger,Trigger3M)),NA())</f>
        <v>2.9823476197261556E-2</v>
      </c>
      <c r="O1431" s="159">
        <f>IFERROR(_xll.qlIndexFixing(ONIndex6M,I1431,TRUE,_xll.ohTrigger(RecalcTrigger,Trigger6M)),NA())</f>
        <v>3.0150303498803765E-2</v>
      </c>
    </row>
    <row r="1432" spans="2:15" x14ac:dyDescent="0.2">
      <c r="B1432" s="39" t="s">
        <v>42</v>
      </c>
      <c r="D1432" s="42">
        <f>_xll.qlCalendarAdvance(Calendar,$D1431,B1432,"f",FALSE)</f>
        <v>49494</v>
      </c>
      <c r="E1432" s="153">
        <f>_xll.qlInterestRateIndexValueDate(IndexON,D1432)</f>
        <v>49495</v>
      </c>
      <c r="F1432" s="168">
        <f>IFERROR(_xll.qlIndexFixing(IndexON,D1432,TRUE,_xll.ohTrigger(RecalcTrigger,TriggerON)),NA())</f>
        <v>2.9849870276743573E-2</v>
      </c>
      <c r="H1432" s="42">
        <f>_xll.qlCalendarAdvance(Calendar,$H1431,B1432,"f",FALSE)</f>
        <v>49494</v>
      </c>
      <c r="I1432" s="153">
        <f>_xll.qlInterestRateIndexValueDate(Index1M,$H1432)</f>
        <v>49496</v>
      </c>
      <c r="J1432" s="158">
        <f>IFERROR(_xll.qlIndexFixing(Index1M,$H1432,TRUE,_xll.ohTrigger(RecalcTrigger,Trigger1M)),NA())</f>
        <v>2.9159692653345254E-2</v>
      </c>
      <c r="K1432" s="44">
        <f>IFERROR(_xll.qlIndexFixing(Index3M,H1432,TRUE,_xll.ohTrigger(RecalcTrigger,Trigger3M)),NA())</f>
        <v>2.9828372760208152E-2</v>
      </c>
      <c r="L1432" s="44">
        <f>IFERROR(_xll.qlIndexFixing(Index6M,$H1432,TRUE,_xll.ohTrigger(RecalcTrigger,Trigger6M)),NA())</f>
        <v>3.016160463653577E-2</v>
      </c>
      <c r="M1432" s="158">
        <f>IFERROR(_xll.qlIndexFixing(ONIndex1M,I1432,TRUE,_xll.ohTrigger(RecalcTrigger,Trigger1M)),NA())</f>
        <v>2.9147918483651836E-2</v>
      </c>
      <c r="N1432" s="44">
        <f>IFERROR(_xll.qlIndexFixing(ONIndex3M,I1432,TRUE,_xll.ohTrigger(RecalcTrigger,Trigger3M)),NA())</f>
        <v>2.9808445638304093E-2</v>
      </c>
      <c r="O1432" s="159">
        <f>IFERROR(_xll.qlIndexFixing(ONIndex6M,I1432,TRUE,_xll.ohTrigger(RecalcTrigger,Trigger6M)),NA())</f>
        <v>3.013507488507372E-2</v>
      </c>
    </row>
    <row r="1433" spans="2:15" x14ac:dyDescent="0.2">
      <c r="B1433" s="39" t="s">
        <v>42</v>
      </c>
      <c r="D1433" s="42">
        <f>_xll.qlCalendarAdvance(Calendar,$D1432,B1433,"f",FALSE)</f>
        <v>49501</v>
      </c>
      <c r="E1433" s="153">
        <f>_xll.qlInterestRateIndexValueDate(IndexON,D1433)</f>
        <v>49502</v>
      </c>
      <c r="F1433" s="168">
        <f>IFERROR(_xll.qlIndexFixing(IndexON,D1433,TRUE,_xll.ohTrigger(RecalcTrigger,TriggerON)),NA())</f>
        <v>2.9834365622942727E-2</v>
      </c>
      <c r="H1433" s="42">
        <f>_xll.qlCalendarAdvance(Calendar,$H1432,B1433,"f",FALSE)</f>
        <v>49501</v>
      </c>
      <c r="I1433" s="153">
        <f>_xll.qlInterestRateIndexValueDate(Index1M,$H1433)</f>
        <v>49503</v>
      </c>
      <c r="J1433" s="158">
        <f>IFERROR(_xll.qlIndexFixing(Index1M,$H1433,TRUE,_xll.ohTrigger(RecalcTrigger,Trigger1M)),NA())</f>
        <v>2.9144555151852963E-2</v>
      </c>
      <c r="K1433" s="44">
        <f>IFERROR(_xll.qlIndexFixing(Index3M,H1433,TRUE,_xll.ohTrigger(RecalcTrigger,Trigger3M)),NA())</f>
        <v>2.9812451977636718E-2</v>
      </c>
      <c r="L1433" s="44">
        <f>IFERROR(_xll.qlIndexFixing(Index6M,$H1433,TRUE,_xll.ohTrigger(RecalcTrigger,Trigger6M)),NA())</f>
        <v>3.0144733629437606E-2</v>
      </c>
      <c r="M1433" s="158">
        <f>IFERROR(_xll.qlIndexFixing(ONIndex1M,I1433,TRUE,_xll.ohTrigger(RecalcTrigger,Trigger1M)),NA())</f>
        <v>2.9132992045486361E-2</v>
      </c>
      <c r="N1433" s="44">
        <f>IFERROR(_xll.qlIndexFixing(ONIndex3M,I1433,TRUE,_xll.ohTrigger(RecalcTrigger,Trigger3M)),NA())</f>
        <v>2.9793306399881203E-2</v>
      </c>
      <c r="O1433" s="159">
        <f>IFERROR(_xll.qlIndexFixing(ONIndex6M,I1433,TRUE,_xll.ohTrigger(RecalcTrigger,Trigger6M)),NA())</f>
        <v>3.0119739377969523E-2</v>
      </c>
    </row>
    <row r="1434" spans="2:15" x14ac:dyDescent="0.2">
      <c r="B1434" s="39" t="s">
        <v>42</v>
      </c>
      <c r="D1434" s="42">
        <f>_xll.qlCalendarAdvance(Calendar,$D1433,B1434,"f",FALSE)</f>
        <v>49508</v>
      </c>
      <c r="E1434" s="153">
        <f>_xll.qlInterestRateIndexValueDate(IndexON,D1434)</f>
        <v>49509</v>
      </c>
      <c r="F1434" s="168">
        <f>IFERROR(_xll.qlIndexFixing(IndexON,D1434,TRUE,_xll.ohTrigger(RecalcTrigger,TriggerON)),NA())</f>
        <v>2.9818734302864414E-2</v>
      </c>
      <c r="H1434" s="42">
        <f>_xll.qlCalendarAdvance(Calendar,$H1433,B1434,"f",FALSE)</f>
        <v>49508</v>
      </c>
      <c r="I1434" s="153">
        <f>_xll.qlInterestRateIndexValueDate(Index1M,$H1434)</f>
        <v>49510</v>
      </c>
      <c r="J1434" s="158">
        <f>IFERROR(_xll.qlIndexFixing(Index1M,$H1434,TRUE,_xll.ohTrigger(RecalcTrigger,Trigger1M)),NA())</f>
        <v>2.9129306431166818E-2</v>
      </c>
      <c r="K1434" s="44">
        <f>IFERROR(_xll.qlIndexFixing(Index3M,H1434,TRUE,_xll.ohTrigger(RecalcTrigger,Trigger3M)),NA())</f>
        <v>2.9796421744152268E-2</v>
      </c>
      <c r="L1434" s="44">
        <f>IFERROR(_xll.qlIndexFixing(Index6M,$H1434,TRUE,_xll.ohTrigger(RecalcTrigger,Trigger6M)),NA())</f>
        <v>3.0127780077033071E-2</v>
      </c>
      <c r="M1434" s="158">
        <f>IFERROR(_xll.qlIndexFixing(ONIndex1M,I1434,TRUE,_xll.ohTrigger(RecalcTrigger,Trigger1M)),NA())</f>
        <v>2.9117954638406829E-2</v>
      </c>
      <c r="N1434" s="44">
        <f>IFERROR(_xll.qlIndexFixing(ONIndex3M,I1434,TRUE,_xll.ohTrigger(RecalcTrigger,Trigger3M)),NA())</f>
        <v>2.9778058482072822E-2</v>
      </c>
      <c r="O1434" s="159">
        <f>IFERROR(_xll.qlIndexFixing(ONIndex6M,I1434,TRUE,_xll.ohTrigger(RecalcTrigger,Trigger6M)),NA())</f>
        <v>3.0104296977491174E-2</v>
      </c>
    </row>
    <row r="1435" spans="2:15" x14ac:dyDescent="0.2">
      <c r="B1435" s="39" t="s">
        <v>42</v>
      </c>
      <c r="D1435" s="42">
        <f>_xll.qlCalendarAdvance(Calendar,$D1434,B1435,"f",FALSE)</f>
        <v>49515</v>
      </c>
      <c r="E1435" s="153">
        <f>_xll.qlInterestRateIndexValueDate(IndexON,D1435)</f>
        <v>49516</v>
      </c>
      <c r="F1435" s="168">
        <f>IFERROR(_xll.qlIndexFixing(IndexON,D1435,TRUE,_xll.ohTrigger(RecalcTrigger,TriggerON)),NA())</f>
        <v>2.9802976316828378E-2</v>
      </c>
      <c r="H1435" s="42">
        <f>_xll.qlCalendarAdvance(Calendar,$H1434,B1435,"f",FALSE)</f>
        <v>49515</v>
      </c>
      <c r="I1435" s="153">
        <f>_xll.qlInterestRateIndexValueDate(Index1M,$H1435)</f>
        <v>49517</v>
      </c>
      <c r="J1435" s="158">
        <f>IFERROR(_xll.qlIndexFixing(Index1M,$H1435,TRUE,_xll.ohTrigger(RecalcTrigger,Trigger1M)),NA())</f>
        <v>2.9113946491714861E-2</v>
      </c>
      <c r="K1435" s="44">
        <f>IFERROR(_xll.qlIndexFixing(Index3M,H1435,TRUE,_xll.ohTrigger(RecalcTrigger,Trigger3M)),NA())</f>
        <v>2.9780282061118817E-2</v>
      </c>
      <c r="L1435" s="44">
        <f>IFERROR(_xll.qlIndexFixing(Index6M,$H1435,TRUE,_xll.ohTrigger(RecalcTrigger,Trigger6M)),NA())</f>
        <v>3.0110748289837348E-2</v>
      </c>
      <c r="M1435" s="158">
        <f>IFERROR(_xll.qlIndexFixing(ONIndex1M,I1435,TRUE,_xll.ohTrigger(RecalcTrigger,Trigger1M)),NA())</f>
        <v>2.9102806262333303E-2</v>
      </c>
      <c r="N1435" s="44">
        <f>IFERROR(_xll.qlIndexFixing(ONIndex3M,I1435,TRUE,_xll.ohTrigger(RecalcTrigger,Trigger3M)),NA())</f>
        <v>2.9762701884719078E-2</v>
      </c>
      <c r="O1435" s="159">
        <f>IFERROR(_xll.qlIndexFixing(ONIndex6M,I1435,TRUE,_xll.ohTrigger(RecalcTrigger,Trigger6M)),NA())</f>
        <v>3.0088747683638672E-2</v>
      </c>
    </row>
    <row r="1436" spans="2:15" x14ac:dyDescent="0.2">
      <c r="B1436" s="39" t="s">
        <v>42</v>
      </c>
      <c r="D1436" s="42">
        <f>_xll.qlCalendarAdvance(Calendar,$D1435,B1436,"f",FALSE)</f>
        <v>49522</v>
      </c>
      <c r="E1436" s="153">
        <f>_xll.qlInterestRateIndexValueDate(IndexON,D1436)</f>
        <v>49523</v>
      </c>
      <c r="F1436" s="168">
        <f>IFERROR(_xll.qlIndexFixing(IndexON,D1436,TRUE,_xll.ohTrigger(RecalcTrigger,TriggerON)),NA())</f>
        <v>2.9787091664754684E-2</v>
      </c>
      <c r="H1436" s="42">
        <f>_xll.qlCalendarAdvance(Calendar,$H1435,B1436,"f",FALSE)</f>
        <v>49522</v>
      </c>
      <c r="I1436" s="153">
        <f>_xll.qlInterestRateIndexValueDate(Index1M,$H1436)</f>
        <v>49524</v>
      </c>
      <c r="J1436" s="158">
        <f>IFERROR(_xll.qlIndexFixing(Index1M,$H1436,TRUE,_xll.ohTrigger(RecalcTrigger,Trigger1M)),NA())</f>
        <v>2.9098475333943191E-2</v>
      </c>
      <c r="K1436" s="44">
        <f>IFERROR(_xll.qlIndexFixing(Index3M,H1436,TRUE,_xll.ohTrigger(RecalcTrigger,Trigger3M)),NA())</f>
        <v>2.9764032929908889E-2</v>
      </c>
      <c r="L1436" s="44">
        <f>IFERROR(_xll.qlIndexFixing(Index6M,$H1436,TRUE,_xll.ohTrigger(RecalcTrigger,Trigger6M)),NA())</f>
        <v>3.0093642578224337E-2</v>
      </c>
      <c r="M1436" s="158">
        <f>IFERROR(_xll.qlIndexFixing(ONIndex1M,I1436,TRUE,_xll.ohTrigger(RecalcTrigger,Trigger1M)),NA())</f>
        <v>2.9087546917505591E-2</v>
      </c>
      <c r="N1436" s="44">
        <f>IFERROR(_xll.qlIndexFixing(ONIndex3M,I1436,TRUE,_xll.ohTrigger(RecalcTrigger,Trigger3M)),NA())</f>
        <v>2.9747236608059779E-2</v>
      </c>
      <c r="O1436" s="159">
        <f>IFERROR(_xll.qlIndexFixing(ONIndex6M,I1436,TRUE,_xll.ohTrigger(RecalcTrigger,Trigger6M)),NA())</f>
        <v>3.0073091496571891E-2</v>
      </c>
    </row>
    <row r="1437" spans="2:15" x14ac:dyDescent="0.2">
      <c r="B1437" s="39" t="s">
        <v>42</v>
      </c>
      <c r="D1437" s="42">
        <f>_xll.qlCalendarAdvance(Calendar,$D1436,B1437,"f",FALSE)</f>
        <v>49529</v>
      </c>
      <c r="E1437" s="153">
        <f>_xll.qlInterestRateIndexValueDate(IndexON,D1437)</f>
        <v>49530</v>
      </c>
      <c r="F1437" s="168">
        <f>IFERROR(_xll.qlIndexFixing(IndexON,D1437,TRUE,_xll.ohTrigger(RecalcTrigger,TriggerON)),NA())</f>
        <v>2.9771080346483458E-2</v>
      </c>
      <c r="H1437" s="42">
        <f>_xll.qlCalendarAdvance(Calendar,$H1436,B1437,"f",FALSE)</f>
        <v>49529</v>
      </c>
      <c r="I1437" s="153">
        <f>_xll.qlInterestRateIndexValueDate(Index1M,$H1437)</f>
        <v>49531</v>
      </c>
      <c r="J1437" s="158">
        <f>IFERROR(_xll.qlIndexFixing(Index1M,$H1437,TRUE,_xll.ohTrigger(RecalcTrigger,Trigger1M)),NA())</f>
        <v>2.9082892958292746E-2</v>
      </c>
      <c r="K1437" s="44">
        <f>IFERROR(_xll.qlIndexFixing(Index3M,H1437,TRUE,_xll.ohTrigger(RecalcTrigger,Trigger3M)),NA())</f>
        <v>2.9747674351905205E-2</v>
      </c>
      <c r="L1437" s="44">
        <f>IFERROR(_xll.qlIndexFixing(Index6M,$H1437,TRUE,_xll.ohTrigger(RecalcTrigger,Trigger6M)),NA())</f>
        <v>3.0076467252427932E-2</v>
      </c>
      <c r="M1437" s="158">
        <f>IFERROR(_xll.qlIndexFixing(ONIndex1M,I1437,TRUE,_xll.ohTrigger(RecalcTrigger,Trigger1M)),NA())</f>
        <v>2.9072176603763822E-2</v>
      </c>
      <c r="N1437" s="44">
        <f>IFERROR(_xll.qlIndexFixing(ONIndex3M,I1437,TRUE,_xll.ohTrigger(RecalcTrigger,Trigger3M)),NA())</f>
        <v>2.9731662651855117E-2</v>
      </c>
      <c r="O1437" s="159">
        <f>IFERROR(_xll.qlIndexFixing(ONIndex6M,I1437,TRUE,_xll.ohTrigger(RecalcTrigger,Trigger6M)),NA())</f>
        <v>3.0057328416290829E-2</v>
      </c>
    </row>
    <row r="1438" spans="2:15" x14ac:dyDescent="0.2">
      <c r="B1438" s="39" t="s">
        <v>42</v>
      </c>
      <c r="D1438" s="42">
        <f>_xll.qlCalendarAdvance(Calendar,$D1437,B1438,"f",FALSE)</f>
        <v>49536</v>
      </c>
      <c r="E1438" s="153">
        <f>_xll.qlInterestRateIndexValueDate(IndexON,D1438)</f>
        <v>49537</v>
      </c>
      <c r="F1438" s="168">
        <f>IFERROR(_xll.qlIndexFixing(IndexON,D1438,TRUE,_xll.ohTrigger(RecalcTrigger,TriggerON)),NA())</f>
        <v>2.9754942362254511E-2</v>
      </c>
      <c r="H1438" s="42">
        <f>_xll.qlCalendarAdvance(Calendar,$H1437,B1438,"f",FALSE)</f>
        <v>49536</v>
      </c>
      <c r="I1438" s="153">
        <f>_xll.qlInterestRateIndexValueDate(Index1M,$H1438)</f>
        <v>49538</v>
      </c>
      <c r="J1438" s="158">
        <f>IFERROR(_xll.qlIndexFixing(Index1M,$H1438,TRUE,_xll.ohTrigger(RecalcTrigger,Trigger1M)),NA())</f>
        <v>2.9067199365212192E-2</v>
      </c>
      <c r="K1438" s="44">
        <f>IFERROR(_xll.qlIndexFixing(Index3M,H1438,TRUE,_xll.ohTrigger(RecalcTrigger,Trigger3M)),NA())</f>
        <v>2.9731206328501545E-2</v>
      </c>
      <c r="L1438" s="44">
        <f>IFERROR(_xll.qlIndexFixing(Index6M,$H1438,TRUE,_xll.ohTrigger(RecalcTrigger,Trigger6M)),NA())</f>
        <v>3.0059226622542474E-2</v>
      </c>
      <c r="M1438" s="158">
        <f>IFERROR(_xll.qlIndexFixing(ONIndex1M,I1438,TRUE,_xll.ohTrigger(RecalcTrigger,Trigger1M)),NA())</f>
        <v>2.9056695321187931E-2</v>
      </c>
      <c r="N1438" s="44">
        <f>IFERROR(_xll.qlIndexFixing(ONIndex3M,I1438,TRUE,_xll.ohTrigger(RecalcTrigger,Trigger3M)),NA())</f>
        <v>2.9715980016344901E-2</v>
      </c>
      <c r="O1438" s="159">
        <f>IFERROR(_xll.qlIndexFixing(ONIndex6M,I1438,TRUE,_xll.ohTrigger(RecalcTrigger,Trigger6M)),NA())</f>
        <v>3.004145844255568E-2</v>
      </c>
    </row>
    <row r="1439" spans="2:15" x14ac:dyDescent="0.2">
      <c r="B1439" s="39" t="s">
        <v>42</v>
      </c>
      <c r="D1439" s="42">
        <f>_xll.qlCalendarAdvance(Calendar,$D1438,B1439,"f",FALSE)</f>
        <v>49543</v>
      </c>
      <c r="E1439" s="153">
        <f>_xll.qlInterestRateIndexValueDate(IndexON,D1439)</f>
        <v>49544</v>
      </c>
      <c r="F1439" s="168">
        <f>IFERROR(_xll.qlIndexFixing(IndexON,D1439,TRUE,_xll.ohTrigger(RecalcTrigger,TriggerON)),NA())</f>
        <v>2.9738677711907968E-2</v>
      </c>
      <c r="H1439" s="42">
        <f>_xll.qlCalendarAdvance(Calendar,$H1438,B1439,"f",FALSE)</f>
        <v>49543</v>
      </c>
      <c r="I1439" s="153">
        <f>_xll.qlInterestRateIndexValueDate(Index1M,$H1439)</f>
        <v>49545</v>
      </c>
      <c r="J1439" s="158">
        <f>IFERROR(_xll.qlIndexFixing(Index1M,$H1439,TRUE,_xll.ohTrigger(RecalcTrigger,Trigger1M)),NA())</f>
        <v>2.9051394555150212E-2</v>
      </c>
      <c r="K1439" s="44">
        <f>IFERROR(_xll.qlIndexFixing(Index3M,H1439,TRUE,_xll.ohTrigger(RecalcTrigger,Trigger3M)),NA())</f>
        <v>2.9714628861099338E-2</v>
      </c>
      <c r="L1439" s="44">
        <f>IFERROR(_xll.qlIndexFixing(Index6M,$H1439,TRUE,_xll.ohTrigger(RecalcTrigger,Trigger6M)),NA())</f>
        <v>3.0041924998514522E-2</v>
      </c>
      <c r="M1439" s="158">
        <f>IFERROR(_xll.qlIndexFixing(ONIndex1M,I1439,TRUE,_xll.ohTrigger(RecalcTrigger,Trigger1M)),NA())</f>
        <v>2.9041103069777918E-2</v>
      </c>
      <c r="N1439" s="44">
        <f>IFERROR(_xll.qlIndexFixing(ONIndex3M,I1439,TRUE,_xll.ohTrigger(RecalcTrigger,Trigger3M)),NA())</f>
        <v>2.9700188701289321E-2</v>
      </c>
      <c r="O1439" s="159">
        <f>IFERROR(_xll.qlIndexFixing(ONIndex6M,I1439,TRUE,_xll.ohTrigger(RecalcTrigger,Trigger6M)),NA())</f>
        <v>3.002548157560625E-2</v>
      </c>
    </row>
    <row r="1440" spans="2:15" x14ac:dyDescent="0.2">
      <c r="B1440" s="39" t="s">
        <v>42</v>
      </c>
      <c r="D1440" s="42">
        <f>_xll.qlCalendarAdvance(Calendar,$D1439,B1440,"f",FALSE)</f>
        <v>49550</v>
      </c>
      <c r="E1440" s="153">
        <f>_xll.qlInterestRateIndexValueDate(IndexON,D1440)</f>
        <v>49551</v>
      </c>
      <c r="F1440" s="168">
        <f>IFERROR(_xll.qlIndexFixing(IndexON,D1440,TRUE,_xll.ohTrigger(RecalcTrigger,TriggerON)),NA())</f>
        <v>2.9722286395603703E-2</v>
      </c>
      <c r="H1440" s="42">
        <f>_xll.qlCalendarAdvance(Calendar,$H1439,B1440,"f",FALSE)</f>
        <v>49550</v>
      </c>
      <c r="I1440" s="153">
        <f>_xll.qlInterestRateIndexValueDate(Index1M,$H1440)</f>
        <v>49552</v>
      </c>
      <c r="J1440" s="158">
        <f>IFERROR(_xll.qlIndexFixing(Index1M,$H1440,TRUE,_xll.ohTrigger(RecalcTrigger,Trigger1M)),NA())</f>
        <v>2.9035404841117565E-2</v>
      </c>
      <c r="K1440" s="44">
        <f>IFERROR(_xll.qlIndexFixing(Index3M,H1440,TRUE,_xll.ohTrigger(RecalcTrigger,Trigger3M)),NA())</f>
        <v>2.9697912616055189E-2</v>
      </c>
      <c r="L1440" s="44">
        <f>IFERROR(_xll.qlIndexFixing(Index6M,$H1440,TRUE,_xll.ohTrigger(RecalcTrigger,Trigger6M)),NA())</f>
        <v>3.0024604208968009E-2</v>
      </c>
      <c r="M1440" s="158">
        <f>IFERROR(_xll.qlIndexFixing(ONIndex1M,I1440,TRUE,_xll.ohTrigger(RecalcTrigger,Trigger1M)),NA())</f>
        <v>2.9025399849453848E-2</v>
      </c>
      <c r="N1440" s="44">
        <f>IFERROR(_xll.qlIndexFixing(ONIndex3M,I1440,TRUE,_xll.ohTrigger(RecalcTrigger,Trigger3M)),NA())</f>
        <v>2.9684288707008122E-2</v>
      </c>
      <c r="O1440" s="159">
        <f>IFERROR(_xll.qlIndexFixing(ONIndex6M,I1440,TRUE,_xll.ohTrigger(RecalcTrigger,Trigger6M)),NA())</f>
        <v>3.0009397815362604E-2</v>
      </c>
    </row>
    <row r="1441" spans="2:15" x14ac:dyDescent="0.2">
      <c r="B1441" s="39" t="s">
        <v>42</v>
      </c>
      <c r="D1441" s="42">
        <f>_xll.qlCalendarAdvance(Calendar,$D1440,B1441,"f",FALSE)</f>
        <v>49557</v>
      </c>
      <c r="E1441" s="153">
        <f>_xll.qlInterestRateIndexValueDate(IndexON,D1441)</f>
        <v>49558</v>
      </c>
      <c r="F1441" s="168">
        <f>IFERROR(_xll.qlIndexFixing(IndexON,D1441,TRUE,_xll.ohTrigger(RecalcTrigger,TriggerON)),NA())</f>
        <v>2.9705768413181843E-2</v>
      </c>
      <c r="H1441" s="42">
        <f>_xll.qlCalendarAdvance(Calendar,$H1440,B1441,"f",FALSE)</f>
        <v>49557</v>
      </c>
      <c r="I1441" s="153">
        <f>_xll.qlInterestRateIndexValueDate(Index1M,$H1441)</f>
        <v>49559</v>
      </c>
      <c r="J1441" s="158">
        <f>IFERROR(_xll.qlIndexFixing(Index1M,$H1441,TRUE,_xll.ohTrigger(RecalcTrigger,Trigger1M)),NA())</f>
        <v>2.9019451285899854E-2</v>
      </c>
      <c r="K1441" s="44">
        <f>IFERROR(_xll.qlIndexFixing(Index3M,H1441,TRUE,_xll.ohTrigger(RecalcTrigger,Trigger3M)),NA())</f>
        <v>2.9681144126401666E-2</v>
      </c>
      <c r="L1441" s="44">
        <f>IFERROR(_xll.qlIndexFixing(Index6M,$H1441,TRUE,_xll.ohTrigger(RecalcTrigger,Trigger6M)),NA())</f>
        <v>3.0007202609935061E-2</v>
      </c>
      <c r="M1441" s="158">
        <f>IFERROR(_xll.qlIndexFixing(ONIndex1M,I1441,TRUE,_xll.ohTrigger(RecalcTrigger,Trigger1M)),NA())</f>
        <v>2.9009585660455528E-2</v>
      </c>
      <c r="N1441" s="44">
        <f>IFERROR(_xll.qlIndexFixing(ONIndex3M,I1441,TRUE,_xll.ohTrigger(RecalcTrigger,Trigger3M)),NA())</f>
        <v>2.9668280033421368E-2</v>
      </c>
      <c r="O1441" s="159">
        <f>IFERROR(_xll.qlIndexFixing(ONIndex6M,I1441,TRUE,_xll.ohTrigger(RecalcTrigger,Trigger6M)),NA())</f>
        <v>2.9993207161984614E-2</v>
      </c>
    </row>
    <row r="1442" spans="2:15" x14ac:dyDescent="0.2">
      <c r="B1442" s="39" t="s">
        <v>42</v>
      </c>
      <c r="D1442" s="42">
        <f>_xll.qlCalendarAdvance(Calendar,$D1441,B1442,"f",FALSE)</f>
        <v>49564</v>
      </c>
      <c r="E1442" s="153">
        <f>_xll.qlInterestRateIndexValueDate(IndexON,D1442)</f>
        <v>49565</v>
      </c>
      <c r="F1442" s="168">
        <f>IFERROR(_xll.qlIndexFixing(IndexON,D1442,TRUE,_xll.ohTrigger(RecalcTrigger,TriggerON)),NA())</f>
        <v>2.9689123764882197E-2</v>
      </c>
      <c r="H1442" s="42">
        <f>_xll.qlCalendarAdvance(Calendar,$H1441,B1442,"f",FALSE)</f>
        <v>49564</v>
      </c>
      <c r="I1442" s="153">
        <f>_xll.qlInterestRateIndexValueDate(Index1M,$H1442)</f>
        <v>49566</v>
      </c>
      <c r="J1442" s="158">
        <f>IFERROR(_xll.qlIndexFixing(Index1M,$H1442,TRUE,_xll.ohTrigger(RecalcTrigger,Trigger1M)),NA())</f>
        <v>2.9003312827624295E-2</v>
      </c>
      <c r="K1442" s="44">
        <f>IFERROR(_xll.qlIndexFixing(Index3M,H1442,TRUE,_xll.ohTrigger(RecalcTrigger,Trigger3M)),NA())</f>
        <v>2.9664271415715461E-2</v>
      </c>
      <c r="L1442" s="44">
        <f>IFERROR(_xll.qlIndexFixing(Index6M,$H1442,TRUE,_xll.ohTrigger(RecalcTrigger,Trigger6M)),NA())</f>
        <v>2.998975207261572E-2</v>
      </c>
      <c r="M1442" s="158">
        <f>IFERROR(_xll.qlIndexFixing(ONIndex1M,I1442,TRUE,_xll.ohTrigger(RecalcTrigger,Trigger1M)),NA())</f>
        <v>2.8993660502623086E-2</v>
      </c>
      <c r="N1442" s="44">
        <f>IFERROR(_xll.qlIndexFixing(ONIndex3M,I1442,TRUE,_xll.ohTrigger(RecalcTrigger,Trigger3M)),NA())</f>
        <v>2.9652162680289251E-2</v>
      </c>
      <c r="O1442" s="159">
        <f>IFERROR(_xll.qlIndexFixing(ONIndex6M,I1442,TRUE,_xll.ohTrigger(RecalcTrigger,Trigger6M)),NA())</f>
        <v>2.9976909615312408E-2</v>
      </c>
    </row>
    <row r="1443" spans="2:15" x14ac:dyDescent="0.2">
      <c r="B1443" s="39" t="s">
        <v>42</v>
      </c>
      <c r="D1443" s="42">
        <f>_xll.qlCalendarAdvance(Calendar,$D1442,B1443,"f",FALSE)</f>
        <v>49571</v>
      </c>
      <c r="E1443" s="153">
        <f>_xll.qlInterestRateIndexValueDate(IndexON,D1443)</f>
        <v>49572</v>
      </c>
      <c r="F1443" s="168">
        <f>IFERROR(_xll.qlIndexFixing(IndexON,D1443,TRUE,_xll.ohTrigger(RecalcTrigger,TriggerON)),NA())</f>
        <v>2.9672352450624828E-2</v>
      </c>
      <c r="H1443" s="42">
        <f>_xll.qlCalendarAdvance(Calendar,$H1442,B1443,"f",FALSE)</f>
        <v>49571</v>
      </c>
      <c r="I1443" s="153">
        <f>_xll.qlInterestRateIndexValueDate(Index1M,$H1443)</f>
        <v>49573</v>
      </c>
      <c r="J1443" s="158">
        <f>IFERROR(_xll.qlIndexFixing(Index1M,$H1443,TRUE,_xll.ohTrigger(RecalcTrigger,Trigger1M)),NA())</f>
        <v>2.8987063154198103E-2</v>
      </c>
      <c r="K1443" s="44">
        <f>IFERROR(_xll.qlIndexFixing(Index3M,H1443,TRUE,_xll.ohTrigger(RecalcTrigger,Trigger3M)),NA())</f>
        <v>2.9647303254878618E-2</v>
      </c>
      <c r="L1443" s="44">
        <f>IFERROR(_xll.qlIndexFixing(Index6M,$H1443,TRUE,_xll.ohTrigger(RecalcTrigger,Trigger6M)),NA())</f>
        <v>2.9972256976310431E-2</v>
      </c>
      <c r="M1443" s="158">
        <f>IFERROR(_xll.qlIndexFixing(ONIndex1M,I1443,TRUE,_xll.ohTrigger(RecalcTrigger,Trigger1M)),NA())</f>
        <v>2.8977624375956523E-2</v>
      </c>
      <c r="N1443" s="44">
        <f>IFERROR(_xll.qlIndexFixing(ONIndex3M,I1443,TRUE,_xll.ohTrigger(RecalcTrigger,Trigger3M)),NA())</f>
        <v>2.9635936648011452E-2</v>
      </c>
      <c r="O1443" s="159">
        <f>IFERROR(_xll.qlIndexFixing(ONIndex6M,I1443,TRUE,_xll.ohTrigger(RecalcTrigger,Trigger6M)),NA())</f>
        <v>2.9960505175425922E-2</v>
      </c>
    </row>
    <row r="1444" spans="2:15" x14ac:dyDescent="0.2">
      <c r="B1444" s="39" t="s">
        <v>42</v>
      </c>
      <c r="D1444" s="42">
        <f>_xll.qlCalendarAdvance(Calendar,$D1443,B1444,"f",FALSE)</f>
        <v>49578</v>
      </c>
      <c r="E1444" s="153">
        <f>_xll.qlInterestRateIndexValueDate(IndexON,D1444)</f>
        <v>49579</v>
      </c>
      <c r="F1444" s="168">
        <f>IFERROR(_xll.qlIndexFixing(IndexON,D1444,TRUE,_xll.ohTrigger(RecalcTrigger,TriggerON)),NA())</f>
        <v>2.9655454470409737E-2</v>
      </c>
      <c r="H1444" s="42">
        <f>_xll.qlCalendarAdvance(Calendar,$H1443,B1444,"f",FALSE)</f>
        <v>49578</v>
      </c>
      <c r="I1444" s="153">
        <f>_xll.qlInterestRateIndexValueDate(Index1M,$H1444)</f>
        <v>49580</v>
      </c>
      <c r="J1444" s="158">
        <f>IFERROR(_xll.qlIndexFixing(Index1M,$H1444,TRUE,_xll.ohTrigger(RecalcTrigger,Trigger1M)),NA())</f>
        <v>2.8970673012900443E-2</v>
      </c>
      <c r="K1444" s="44">
        <f>IFERROR(_xll.qlIndexFixing(Index3M,H1444,TRUE,_xll.ohTrigger(RecalcTrigger,Trigger3M)),NA())</f>
        <v>2.9630248531203118E-2</v>
      </c>
      <c r="L1444" s="44">
        <f>IFERROR(_xll.qlIndexFixing(Index6M,$H1444,TRUE,_xll.ohTrigger(RecalcTrigger,Trigger6M)),NA())</f>
        <v>2.9954652804236748E-2</v>
      </c>
      <c r="M1444" s="158">
        <f>IFERROR(_xll.qlIndexFixing(ONIndex1M,I1444,TRUE,_xll.ohTrigger(RecalcTrigger,Trigger1M)),NA())</f>
        <v>2.8961477280455838E-2</v>
      </c>
      <c r="N1444" s="44">
        <f>IFERROR(_xll.qlIndexFixing(ONIndex3M,I1444,TRUE,_xll.ohTrigger(RecalcTrigger,Trigger3M)),NA())</f>
        <v>2.9619601936348161E-2</v>
      </c>
      <c r="O1444" s="159">
        <f>IFERROR(_xll.qlIndexFixing(ONIndex6M,I1444,TRUE,_xll.ohTrigger(RecalcTrigger,Trigger6M)),NA())</f>
        <v>2.9943993842325156E-2</v>
      </c>
    </row>
    <row r="1445" spans="2:15" x14ac:dyDescent="0.2">
      <c r="B1445" s="39" t="s">
        <v>42</v>
      </c>
      <c r="D1445" s="42">
        <f>_xll.qlCalendarAdvance(Calendar,$D1444,B1445,"f",FALSE)</f>
        <v>49585</v>
      </c>
      <c r="E1445" s="153">
        <f>_xll.qlInterestRateIndexValueDate(IndexON,D1445)</f>
        <v>49586</v>
      </c>
      <c r="F1445" s="168">
        <f>IFERROR(_xll.qlIndexFixing(IndexON,D1445,TRUE,_xll.ohTrigger(RecalcTrigger,TriggerON)),NA())</f>
        <v>2.9638429824236923E-2</v>
      </c>
      <c r="H1445" s="42">
        <f>_xll.qlCalendarAdvance(Calendar,$H1444,B1445,"f",FALSE)</f>
        <v>49585</v>
      </c>
      <c r="I1445" s="153">
        <f>_xll.qlInterestRateIndexValueDate(Index1M,$H1445)</f>
        <v>49587</v>
      </c>
      <c r="J1445" s="158">
        <f>IFERROR(_xll.qlIndexFixing(Index1M,$H1445,TRUE,_xll.ohTrigger(RecalcTrigger,Trigger1M)),NA())</f>
        <v>2.8954230163765856E-2</v>
      </c>
      <c r="K1445" s="44">
        <f>IFERROR(_xll.qlIndexFixing(Index3M,H1445,TRUE,_xll.ohTrigger(RecalcTrigger,Trigger3M)),NA())</f>
        <v>2.9613045074193656E-2</v>
      </c>
      <c r="L1445" s="44">
        <f>IFERROR(_xll.qlIndexFixing(Index6M,$H1445,TRUE,_xll.ohTrigger(RecalcTrigger,Trigger6M)),NA())</f>
        <v>2.9937075716078586E-2</v>
      </c>
      <c r="M1445" s="158">
        <f>IFERROR(_xll.qlIndexFixing(ONIndex1M,I1445,TRUE,_xll.ohTrigger(RecalcTrigger,Trigger1M)),NA())</f>
        <v>2.894521921636084E-2</v>
      </c>
      <c r="N1445" s="44">
        <f>IFERROR(_xll.qlIndexFixing(ONIndex3M,I1445,TRUE,_xll.ohTrigger(RecalcTrigger,Trigger3M)),NA())</f>
        <v>2.9603158545459252E-2</v>
      </c>
      <c r="O1445" s="159">
        <f>IFERROR(_xll.qlIndexFixing(ONIndex6M,I1445,TRUE,_xll.ohTrigger(RecalcTrigger,Trigger6M)),NA())</f>
        <v>2.9927375616169982E-2</v>
      </c>
    </row>
    <row r="1446" spans="2:15" x14ac:dyDescent="0.2">
      <c r="B1446" s="39" t="s">
        <v>42</v>
      </c>
      <c r="D1446" s="42">
        <f>_xll.qlCalendarAdvance(Calendar,$D1445,B1446,"f",FALSE)</f>
        <v>49592</v>
      </c>
      <c r="E1446" s="153">
        <f>_xll.qlInterestRateIndexValueDate(IndexON,D1446)</f>
        <v>49593</v>
      </c>
      <c r="F1446" s="168">
        <f>IFERROR(_xll.qlIndexFixing(IndexON,D1446,TRUE,_xll.ohTrigger(RecalcTrigger,TriggerON)),NA())</f>
        <v>2.9621278512106386E-2</v>
      </c>
      <c r="H1446" s="42">
        <f>_xll.qlCalendarAdvance(Calendar,$H1445,B1446,"f",FALSE)</f>
        <v>49592</v>
      </c>
      <c r="I1446" s="153">
        <f>_xll.qlInterestRateIndexValueDate(Index1M,$H1446)</f>
        <v>49594</v>
      </c>
      <c r="J1446" s="158">
        <f>IFERROR(_xll.qlIndexFixing(Index1M,$H1446,TRUE,_xll.ohTrigger(RecalcTrigger,Trigger1M)),NA())</f>
        <v>2.8937646847698405E-2</v>
      </c>
      <c r="K1446" s="44">
        <f>IFERROR(_xll.qlIndexFixing(Index3M,H1446,TRUE,_xll.ohTrigger(RecalcTrigger,Trigger3M)),NA())</f>
        <v>2.9595832040047534E-2</v>
      </c>
      <c r="L1446" s="44">
        <f>IFERROR(_xll.qlIndexFixing(Index6M,$H1446,TRUE,_xll.ohTrigger(RecalcTrigger,Trigger6M)),NA())</f>
        <v>2.9919440782834646E-2</v>
      </c>
      <c r="M1446" s="158">
        <f>IFERROR(_xll.qlIndexFixing(ONIndex1M,I1446,TRUE,_xll.ohTrigger(RecalcTrigger,Trigger1M)),NA())</f>
        <v>2.892885018343172E-2</v>
      </c>
      <c r="N1446" s="44">
        <f>IFERROR(_xll.qlIndexFixing(ONIndex3M,I1446,TRUE,_xll.ohTrigger(RecalcTrigger,Trigger3M)),NA())</f>
        <v>2.9586606475184851E-2</v>
      </c>
      <c r="O1446" s="159">
        <f>IFERROR(_xll.qlIndexFixing(ONIndex6M,I1446,TRUE,_xll.ohTrigger(RecalcTrigger,Trigger6M)),NA())</f>
        <v>2.9910650496640656E-2</v>
      </c>
    </row>
    <row r="1447" spans="2:15" x14ac:dyDescent="0.2">
      <c r="B1447" s="39" t="s">
        <v>42</v>
      </c>
      <c r="D1447" s="42">
        <f>_xll.qlCalendarAdvance(Calendar,$D1446,B1447,"f",FALSE)</f>
        <v>49599</v>
      </c>
      <c r="E1447" s="153">
        <f>_xll.qlInterestRateIndexValueDate(IndexON,D1447)</f>
        <v>49600</v>
      </c>
      <c r="F1447" s="168">
        <f>IFERROR(_xll.qlIndexFixing(IndexON,D1447,TRUE,_xll.ohTrigger(RecalcTrigger,TriggerON)),NA())</f>
        <v>2.9604000534177999E-2</v>
      </c>
      <c r="H1447" s="42">
        <f>_xll.qlCalendarAdvance(Calendar,$H1446,B1447,"f",FALSE)</f>
        <v>49599</v>
      </c>
      <c r="I1447" s="153">
        <f>_xll.qlInterestRateIndexValueDate(Index1M,$H1447)</f>
        <v>49601</v>
      </c>
      <c r="J1447" s="158">
        <f>IFERROR(_xll.qlIndexFixing(Index1M,$H1447,TRUE,_xll.ohTrigger(RecalcTrigger,Trigger1M)),NA())</f>
        <v>2.8920952318362683E-2</v>
      </c>
      <c r="K1447" s="44">
        <f>IFERROR(_xll.qlIndexFixing(Index3M,H1447,TRUE,_xll.ohTrigger(RecalcTrigger,Trigger3M)),NA())</f>
        <v>2.9578561199215168E-2</v>
      </c>
      <c r="L1447" s="44">
        <f>IFERROR(_xll.qlIndexFixing(Index6M,$H1447,TRUE,_xll.ohTrigger(RecalcTrigger,Trigger6M)),NA())</f>
        <v>2.9901833362642606E-2</v>
      </c>
      <c r="M1447" s="158">
        <f>IFERROR(_xll.qlIndexFixing(ONIndex1M,I1447,TRUE,_xll.ohTrigger(RecalcTrigger,Trigger1M)),NA())</f>
        <v>2.8912370181908287E-2</v>
      </c>
      <c r="N1447" s="44">
        <f>IFERROR(_xll.qlIndexFixing(ONIndex3M,I1447,TRUE,_xll.ohTrigger(RecalcTrigger,Trigger3M)),NA())</f>
        <v>2.9569945725684832E-2</v>
      </c>
      <c r="O1447" s="159">
        <f>IFERROR(_xll.qlIndexFixing(ONIndex6M,I1447,TRUE,_xll.ohTrigger(RecalcTrigger,Trigger6M)),NA())</f>
        <v>2.9893818484136858E-2</v>
      </c>
    </row>
    <row r="1448" spans="2:15" x14ac:dyDescent="0.2">
      <c r="B1448" s="39" t="s">
        <v>42</v>
      </c>
      <c r="D1448" s="42">
        <f>_xll.qlCalendarAdvance(Calendar,$D1447,B1448,"f",FALSE)</f>
        <v>49606</v>
      </c>
      <c r="E1448" s="153">
        <f>_xll.qlInterestRateIndexValueDate(IndexON,D1448)</f>
        <v>49607</v>
      </c>
      <c r="F1448" s="168">
        <f>IFERROR(_xll.qlIndexFixing(IndexON,D1448,TRUE,_xll.ohTrigger(RecalcTrigger,TriggerON)),NA())</f>
        <v>2.9586595890291889E-2</v>
      </c>
      <c r="H1448" s="42">
        <f>_xll.qlCalendarAdvance(Calendar,$H1447,B1448,"f",FALSE)</f>
        <v>49606</v>
      </c>
      <c r="I1448" s="153">
        <f>_xll.qlInterestRateIndexValueDate(Index1M,$H1448)</f>
        <v>49608</v>
      </c>
      <c r="J1448" s="158">
        <f>IFERROR(_xll.qlIndexFixing(Index1M,$H1448,TRUE,_xll.ohTrigger(RecalcTrigger,Trigger1M)),NA())</f>
        <v>2.8904146576238306E-2</v>
      </c>
      <c r="K1448" s="44">
        <f>IFERROR(_xll.qlIndexFixing(Index3M,H1448,TRUE,_xll.ohTrigger(RecalcTrigger,Trigger3M)),NA())</f>
        <v>2.9561241156926276E-2</v>
      </c>
      <c r="L1448" s="44">
        <f>IFERROR(_xll.qlIndexFixing(Index6M,$H1448,TRUE,_xll.ohTrigger(RecalcTrigger,Trigger6M)),NA())</f>
        <v>2.988417671472977E-2</v>
      </c>
      <c r="M1448" s="158">
        <f>IFERROR(_xll.qlIndexFixing(ONIndex1M,I1448,TRUE,_xll.ohTrigger(RecalcTrigger,Trigger1M)),NA())</f>
        <v>2.8895779211550732E-2</v>
      </c>
      <c r="N1448" s="44">
        <f>IFERROR(_xll.qlIndexFixing(ONIndex3M,I1448,TRUE,_xll.ohTrigger(RecalcTrigger,Trigger3M)),NA())</f>
        <v>2.9553176296879258E-2</v>
      </c>
      <c r="O1448" s="159">
        <f>IFERROR(_xll.qlIndexFixing(ONIndex6M,I1448,TRUE,_xll.ohTrigger(RecalcTrigger,Trigger6M)),NA())</f>
        <v>2.987687957841878E-2</v>
      </c>
    </row>
    <row r="1449" spans="2:15" x14ac:dyDescent="0.2">
      <c r="B1449" s="39" t="s">
        <v>42</v>
      </c>
      <c r="D1449" s="42">
        <f>_xll.qlCalendarAdvance(Calendar,$D1448,B1449,"f",FALSE)</f>
        <v>49613</v>
      </c>
      <c r="E1449" s="153">
        <f>_xll.qlInterestRateIndexValueDate(IndexON,D1449)</f>
        <v>49614</v>
      </c>
      <c r="F1449" s="168">
        <f>IFERROR(_xll.qlIndexFixing(IndexON,D1449,TRUE,_xll.ohTrigger(RecalcTrigger,TriggerON)),NA())</f>
        <v>2.9569064580687865E-2</v>
      </c>
      <c r="H1449" s="42">
        <f>_xll.qlCalendarAdvance(Calendar,$H1448,B1449,"f",FALSE)</f>
        <v>49613</v>
      </c>
      <c r="I1449" s="153">
        <f>_xll.qlInterestRateIndexValueDate(Index1M,$H1449)</f>
        <v>49615</v>
      </c>
      <c r="J1449" s="158">
        <f>IFERROR(_xll.qlIndexFixing(Index1M,$H1449,TRUE,_xll.ohTrigger(RecalcTrigger,Trigger1M)),NA())</f>
        <v>2.8887229621804889E-2</v>
      </c>
      <c r="K1449" s="44">
        <f>IFERROR(_xll.qlIndexFixing(Index3M,H1449,TRUE,_xll.ohTrigger(RecalcTrigger,Trigger3M)),NA())</f>
        <v>2.9543880518257508E-2</v>
      </c>
      <c r="L1449" s="44">
        <f>IFERROR(_xll.qlIndexFixing(Index6M,$H1449,TRUE,_xll.ohTrigger(RecalcTrigger,Trigger6M)),NA())</f>
        <v>2.9866595881536596E-2</v>
      </c>
      <c r="M1449" s="158">
        <f>IFERROR(_xll.qlIndexFixing(ONIndex1M,I1449,TRUE,_xll.ohTrigger(RecalcTrigger,Trigger1M)),NA())</f>
        <v>2.8879077272598863E-2</v>
      </c>
      <c r="N1449" s="44">
        <f>IFERROR(_xll.qlIndexFixing(ONIndex3M,I1449,TRUE,_xll.ohTrigger(RecalcTrigger,Trigger3M)),NA())</f>
        <v>2.9536298188848065E-2</v>
      </c>
      <c r="O1449" s="159">
        <f>IFERROR(_xll.qlIndexFixing(ONIndex6M,I1449,TRUE,_xll.ohTrigger(RecalcTrigger,Trigger6M)),NA())</f>
        <v>2.9859833779566358E-2</v>
      </c>
    </row>
    <row r="1450" spans="2:15" x14ac:dyDescent="0.2">
      <c r="B1450" s="39" t="s">
        <v>42</v>
      </c>
      <c r="D1450" s="42">
        <f>_xll.qlCalendarAdvance(Calendar,$D1449,B1450,"f",FALSE)</f>
        <v>49620</v>
      </c>
      <c r="E1450" s="153">
        <f>_xll.qlInterestRateIndexValueDate(IndexON,D1450)</f>
        <v>49621</v>
      </c>
      <c r="F1450" s="168">
        <f>IFERROR(_xll.qlIndexFixing(IndexON,D1450,TRUE,_xll.ohTrigger(RecalcTrigger,TriggerON)),NA())</f>
        <v>2.9551406605046182E-2</v>
      </c>
      <c r="H1450" s="42">
        <f>_xll.qlCalendarAdvance(Calendar,$H1449,B1450,"f",FALSE)</f>
        <v>49620</v>
      </c>
      <c r="I1450" s="153">
        <f>_xll.qlInterestRateIndexValueDate(Index1M,$H1450)</f>
        <v>49622</v>
      </c>
      <c r="J1450" s="158">
        <f>IFERROR(_xll.qlIndexFixing(Index1M,$H1450,TRUE,_xll.ohTrigger(RecalcTrigger,Trigger1M)),NA())</f>
        <v>2.8870205820125582E-2</v>
      </c>
      <c r="K1450" s="44">
        <f>IFERROR(_xll.qlIndexFixing(Index3M,H1450,TRUE,_xll.ohTrigger(RecalcTrigger,Trigger3M)),NA())</f>
        <v>2.9526487888131597E-2</v>
      </c>
      <c r="L1450" s="44">
        <f>IFERROR(_xll.qlIndexFixing(Index6M,$H1450,TRUE,_xll.ohTrigger(RecalcTrigger,Trigger6M)),NA())</f>
        <v>2.9848911480028145E-2</v>
      </c>
      <c r="M1450" s="158">
        <f>IFERROR(_xll.qlIndexFixing(ONIndex1M,I1450,TRUE,_xll.ohTrigger(RecalcTrigger,Trigger1M)),NA())</f>
        <v>2.8862264364892809E-2</v>
      </c>
      <c r="N1450" s="44">
        <f>IFERROR(_xll.qlIndexFixing(ONIndex3M,I1450,TRUE,_xll.ohTrigger(RecalcTrigger,Trigger3M)),NA())</f>
        <v>2.9519311401591253E-2</v>
      </c>
      <c r="O1450" s="159">
        <f>IFERROR(_xll.qlIndexFixing(ONIndex6M,I1450,TRUE,_xll.ohTrigger(RecalcTrigger,Trigger6M)),NA())</f>
        <v>2.9842681087659528E-2</v>
      </c>
    </row>
    <row r="1451" spans="2:15" x14ac:dyDescent="0.2">
      <c r="B1451" s="39" t="s">
        <v>42</v>
      </c>
      <c r="D1451" s="42">
        <f>_xll.qlCalendarAdvance(Calendar,$D1450,B1451,"f",FALSE)</f>
        <v>49627</v>
      </c>
      <c r="E1451" s="153">
        <f>_xll.qlInterestRateIndexValueDate(IndexON,D1451)</f>
        <v>49628</v>
      </c>
      <c r="F1451" s="168">
        <f>IFERROR(_xll.qlIndexFixing(IndexON,D1451,TRUE,_xll.ohTrigger(RecalcTrigger,TriggerON)),NA())</f>
        <v>2.9533621963686585E-2</v>
      </c>
      <c r="H1451" s="42">
        <f>_xll.qlCalendarAdvance(Calendar,$H1450,B1451,"f",FALSE)</f>
        <v>49627</v>
      </c>
      <c r="I1451" s="153">
        <f>_xll.qlInterestRateIndexValueDate(Index1M,$H1451)</f>
        <v>49629</v>
      </c>
      <c r="J1451" s="158">
        <f>IFERROR(_xll.qlIndexFixing(Index1M,$H1451,TRUE,_xll.ohTrigger(RecalcTrigger,Trigger1M)),NA())</f>
        <v>2.8853096994512575E-2</v>
      </c>
      <c r="K1451" s="44">
        <f>IFERROR(_xll.qlIndexFixing(Index3M,H1451,TRUE,_xll.ohTrigger(RecalcTrigger,Trigger3M)),NA())</f>
        <v>2.9509071871317356E-2</v>
      </c>
      <c r="L1451" s="44">
        <f>IFERROR(_xll.qlIndexFixing(Index6M,$H1451,TRUE,_xll.ohTrigger(RecalcTrigger,Trigger6M)),NA())</f>
        <v>2.9831217548475685E-2</v>
      </c>
      <c r="M1451" s="158">
        <f>IFERROR(_xll.qlIndexFixing(ONIndex1M,I1451,TRUE,_xll.ohTrigger(RecalcTrigger,Trigger1M)),NA())</f>
        <v>2.8845340488592441E-2</v>
      </c>
      <c r="N1451" s="44">
        <f>IFERROR(_xll.qlIndexFixing(ONIndex3M,I1451,TRUE,_xll.ohTrigger(RecalcTrigger,Trigger3M)),NA())</f>
        <v>2.9502215935188758E-2</v>
      </c>
      <c r="O1451" s="159">
        <f>IFERROR(_xll.qlIndexFixing(ONIndex6M,I1451,TRUE,_xll.ohTrigger(RecalcTrigger,Trigger6M)),NA())</f>
        <v>2.9825421502618354E-2</v>
      </c>
    </row>
    <row r="1452" spans="2:15" x14ac:dyDescent="0.2">
      <c r="B1452" s="39" t="s">
        <v>42</v>
      </c>
      <c r="D1452" s="42">
        <f>_xll.qlCalendarAdvance(Calendar,$D1451,B1452,"f",FALSE)</f>
        <v>49634</v>
      </c>
      <c r="E1452" s="153">
        <f>_xll.qlInterestRateIndexValueDate(IndexON,D1452)</f>
        <v>49635</v>
      </c>
      <c r="F1452" s="168">
        <f>IFERROR(_xll.qlIndexFixing(IndexON,D1452,TRUE,_xll.ohTrigger(RecalcTrigger,TriggerON)),NA())</f>
        <v>2.9515710656449201E-2</v>
      </c>
      <c r="H1452" s="42">
        <f>_xll.qlCalendarAdvance(Calendar,$H1451,B1452,"f",FALSE)</f>
        <v>49634</v>
      </c>
      <c r="I1452" s="153">
        <f>_xll.qlInterestRateIndexValueDate(Index1M,$H1452)</f>
        <v>49636</v>
      </c>
      <c r="J1452" s="158">
        <f>IFERROR(_xll.qlIndexFixing(Index1M,$H1452,TRUE,_xll.ohTrigger(RecalcTrigger,Trigger1M)),NA())</f>
        <v>2.8835703562525884E-2</v>
      </c>
      <c r="K1452" s="44">
        <f>IFERROR(_xll.qlIndexFixing(Index3M,H1452,TRUE,_xll.ohTrigger(RecalcTrigger,Trigger3M)),NA())</f>
        <v>2.9491641072432229E-2</v>
      </c>
      <c r="L1452" s="44">
        <f>IFERROR(_xll.qlIndexFixing(Index6M,$H1452,TRUE,_xll.ohTrigger(RecalcTrigger,Trigger6M)),NA())</f>
        <v>2.9813518464810205E-2</v>
      </c>
      <c r="M1452" s="158">
        <f>IFERROR(_xll.qlIndexFixing(ONIndex1M,I1452,TRUE,_xll.ohTrigger(RecalcTrigger,Trigger1M)),NA())</f>
        <v>2.8828305643617824E-2</v>
      </c>
      <c r="N1452" s="44">
        <f>IFERROR(_xll.qlIndexFixing(ONIndex3M,I1452,TRUE,_xll.ohTrigger(RecalcTrigger,Trigger3M)),NA())</f>
        <v>2.9485011789560645E-2</v>
      </c>
      <c r="O1452" s="159">
        <f>IFERROR(_xll.qlIndexFixing(ONIndex6M,I1452,TRUE,_xll.ohTrigger(RecalcTrigger,Trigger6M)),NA())</f>
        <v>2.9808055024522773E-2</v>
      </c>
    </row>
    <row r="1453" spans="2:15" x14ac:dyDescent="0.2">
      <c r="B1453" s="39" t="s">
        <v>42</v>
      </c>
      <c r="D1453" s="42">
        <f>_xll.qlCalendarAdvance(Calendar,$D1452,B1453,"f",FALSE)</f>
        <v>49641</v>
      </c>
      <c r="E1453" s="153">
        <f>_xll.qlInterestRateIndexValueDate(IndexON,D1453)</f>
        <v>49642</v>
      </c>
      <c r="F1453" s="168">
        <f>IFERROR(_xll.qlIndexFixing(IndexON,D1453,TRUE,_xll.ohTrigger(RecalcTrigger,TriggerON)),NA())</f>
        <v>2.9497672683573839E-2</v>
      </c>
      <c r="H1453" s="42">
        <f>_xll.qlCalendarAdvance(Calendar,$H1452,B1453,"f",FALSE)</f>
        <v>49641</v>
      </c>
      <c r="I1453" s="153">
        <f>_xll.qlInterestRateIndexValueDate(Index1M,$H1453)</f>
        <v>49643</v>
      </c>
      <c r="J1453" s="158">
        <f>IFERROR(_xll.qlIndexFixing(Index1M,$H1453,TRUE,_xll.ohTrigger(RecalcTrigger,Trigger1M)),NA())</f>
        <v>2.8818958060307574E-2</v>
      </c>
      <c r="K1453" s="44">
        <f>IFERROR(_xll.qlIndexFixing(Index3M,H1453,TRUE,_xll.ohTrigger(RecalcTrigger,Trigger3M)),NA())</f>
        <v>2.9474327024147109E-2</v>
      </c>
      <c r="L1453" s="44">
        <f>IFERROR(_xll.qlIndexFixing(Index6M,$H1453,TRUE,_xll.ohTrigger(RecalcTrigger,Trigger6M)),NA())</f>
        <v>2.9795818606804133E-2</v>
      </c>
      <c r="M1453" s="158">
        <f>IFERROR(_xll.qlIndexFixing(ONIndex1M,I1453,TRUE,_xll.ohTrigger(RecalcTrigger,Trigger1M)),NA())</f>
        <v>2.8811162584645444E-2</v>
      </c>
      <c r="N1453" s="44">
        <f>IFERROR(_xll.qlIndexFixing(ONIndex3M,I1453,TRUE,_xll.ohTrigger(RecalcTrigger,Trigger3M)),NA())</f>
        <v>2.9467701694922965E-2</v>
      </c>
      <c r="O1453" s="159">
        <f>IFERROR(_xll.qlIndexFixing(ONIndex6M,I1453,TRUE,_xll.ohTrigger(RecalcTrigger,Trigger6M)),NA())</f>
        <v>2.9790584323317049E-2</v>
      </c>
    </row>
    <row r="1454" spans="2:15" x14ac:dyDescent="0.2">
      <c r="B1454" s="39" t="s">
        <v>42</v>
      </c>
      <c r="D1454" s="42">
        <f>_xll.qlCalendarAdvance(Calendar,$D1453,B1454,"f",FALSE)</f>
        <v>49648</v>
      </c>
      <c r="E1454" s="153">
        <f>_xll.qlInterestRateIndexValueDate(IndexON,D1454)</f>
        <v>49649</v>
      </c>
      <c r="F1454" s="168">
        <f>IFERROR(_xll.qlIndexFixing(IndexON,D1454,TRUE,_xll.ohTrigger(RecalcTrigger,TriggerON)),NA())</f>
        <v>2.9479525269282547E-2</v>
      </c>
      <c r="H1454" s="42">
        <f>_xll.qlCalendarAdvance(Calendar,$H1453,B1454,"f",FALSE)</f>
        <v>49648</v>
      </c>
      <c r="I1454" s="153">
        <f>_xll.qlInterestRateIndexValueDate(Index1M,$H1454)</f>
        <v>49650</v>
      </c>
      <c r="J1454" s="158">
        <f>IFERROR(_xll.qlIndexFixing(Index1M,$H1454,TRUE,_xll.ohTrigger(RecalcTrigger,Trigger1M)),NA())</f>
        <v>2.8801521436455969E-2</v>
      </c>
      <c r="K1454" s="44">
        <f>IFERROR(_xll.qlIndexFixing(Index3M,H1454,TRUE,_xll.ohTrigger(RecalcTrigger,Trigger3M)),NA())</f>
        <v>2.9456895165305436E-2</v>
      </c>
      <c r="L1454" s="44">
        <f>IFERROR(_xll.qlIndexFixing(Index6M,$H1454,TRUE,_xll.ohTrigger(RecalcTrigger,Trigger6M)),NA())</f>
        <v>2.9778011519373582E-2</v>
      </c>
      <c r="M1454" s="158">
        <f>IFERROR(_xll.qlIndexFixing(ONIndex1M,I1454,TRUE,_xll.ohTrigger(RecalcTrigger,Trigger1M)),NA())</f>
        <v>2.8793988441497831E-2</v>
      </c>
      <c r="N1454" s="44">
        <f>IFERROR(_xll.qlIndexFixing(ONIndex3M,I1454,TRUE,_xll.ohTrigger(RecalcTrigger,Trigger3M)),NA())</f>
        <v>2.9450362098044636E-2</v>
      </c>
      <c r="O1454" s="159">
        <f>IFERROR(_xll.qlIndexFixing(ONIndex6M,I1454,TRUE,_xll.ohTrigger(RecalcTrigger,Trigger6M)),NA())</f>
        <v>2.9773084158239982E-2</v>
      </c>
    </row>
    <row r="1455" spans="2:15" x14ac:dyDescent="0.2">
      <c r="B1455" s="39" t="s">
        <v>42</v>
      </c>
      <c r="D1455" s="42">
        <f>_xll.qlCalendarAdvance(Calendar,$D1454,B1455,"f",FALSE)</f>
        <v>49655</v>
      </c>
      <c r="E1455" s="153">
        <f>_xll.qlInterestRateIndexValueDate(IndexON,D1455)</f>
        <v>49656</v>
      </c>
      <c r="F1455" s="168">
        <f>IFERROR(_xll.qlIndexFixing(IndexON,D1455,TRUE,_xll.ohTrigger(RecalcTrigger,TriggerON)),NA())</f>
        <v>2.9461370829091393E-2</v>
      </c>
      <c r="H1455" s="42">
        <f>_xll.qlCalendarAdvance(Calendar,$H1454,B1455,"f",FALSE)</f>
        <v>49655</v>
      </c>
      <c r="I1455" s="153">
        <f>_xll.qlInterestRateIndexValueDate(Index1M,$H1455)</f>
        <v>49657</v>
      </c>
      <c r="J1455" s="158">
        <f>IFERROR(_xll.qlIndexFixing(Index1M,$H1455,TRUE,_xll.ohTrigger(RecalcTrigger,Trigger1M)),NA())</f>
        <v>2.8784318269002816E-2</v>
      </c>
      <c r="K1455" s="44">
        <f>IFERROR(_xll.qlIndexFixing(Index3M,H1455,TRUE,_xll.ohTrigger(RecalcTrigger,Trigger3M)),NA())</f>
        <v>2.9439469300064101E-2</v>
      </c>
      <c r="L1455" s="44">
        <f>IFERROR(_xll.qlIndexFixing(Index6M,$H1455,TRUE,_xll.ohTrigger(RecalcTrigger,Trigger6M)),NA())</f>
        <v>2.9760317368710435E-2</v>
      </c>
      <c r="M1455" s="158">
        <f>IFERROR(_xll.qlIndexFixing(ONIndex1M,I1455,TRUE,_xll.ohTrigger(RecalcTrigger,Trigger1M)),NA())</f>
        <v>2.8776819024409761E-2</v>
      </c>
      <c r="N1455" s="44">
        <f>IFERROR(_xll.qlIndexFixing(ONIndex3M,I1455,TRUE,_xll.ohTrigger(RecalcTrigger,Trigger3M)),NA())</f>
        <v>2.9433028491814284E-2</v>
      </c>
      <c r="O1455" s="159">
        <f>IFERROR(_xll.qlIndexFixing(ONIndex6M,I1455,TRUE,_xll.ohTrigger(RecalcTrigger,Trigger6M)),NA())</f>
        <v>2.9755589238806834E-2</v>
      </c>
    </row>
    <row r="1456" spans="2:15" x14ac:dyDescent="0.2">
      <c r="B1456" s="39" t="s">
        <v>42</v>
      </c>
      <c r="D1456" s="42">
        <f>_xll.qlCalendarAdvance(Calendar,$D1455,B1456,"f",FALSE)</f>
        <v>49662</v>
      </c>
      <c r="E1456" s="153">
        <f>_xll.qlInterestRateIndexValueDate(IndexON,D1456)</f>
        <v>49663</v>
      </c>
      <c r="F1456" s="168">
        <f>IFERROR(_xll.qlIndexFixing(IndexON,D1456,TRUE,_xll.ohTrigger(RecalcTrigger,TriggerON)),NA())</f>
        <v>2.9443226587622107E-2</v>
      </c>
      <c r="H1456" s="42">
        <f>_xll.qlCalendarAdvance(Calendar,$H1455,B1456,"f",FALSE)</f>
        <v>49662</v>
      </c>
      <c r="I1456" s="153">
        <f>_xll.qlInterestRateIndexValueDate(Index1M,$H1456)</f>
        <v>49664</v>
      </c>
      <c r="J1456" s="158">
        <f>IFERROR(_xll.qlIndexFixing(Index1M,$H1456,TRUE,_xll.ohTrigger(RecalcTrigger,Trigger1M)),NA())</f>
        <v>2.8767119863536597E-2</v>
      </c>
      <c r="K1456" s="44">
        <f>IFERROR(_xll.qlIndexFixing(Index3M,H1456,TRUE,_xll.ohTrigger(RecalcTrigger,Trigger3M)),NA())</f>
        <v>2.9422049544920694E-2</v>
      </c>
      <c r="L1456" s="44">
        <f>IFERROR(_xll.qlIndexFixing(Index6M,$H1456,TRUE,_xll.ohTrigger(RecalcTrigger,Trigger6M)),NA())</f>
        <v>2.9742628701080989E-2</v>
      </c>
      <c r="M1456" s="158">
        <f>IFERROR(_xll.qlIndexFixing(ONIndex1M,I1456,TRUE,_xll.ohTrigger(RecalcTrigger,Trigger1M)),NA())</f>
        <v>2.8751988378678206E-2</v>
      </c>
      <c r="N1456" s="44">
        <f>IFERROR(_xll.qlIndexFixing(ONIndex3M,I1456,TRUE,_xll.ohTrigger(RecalcTrigger,Trigger3M)),NA())</f>
        <v>2.9408131277412153E-2</v>
      </c>
      <c r="O1456" s="159">
        <f>IFERROR(_xll.qlIndexFixing(ONIndex6M,I1456,TRUE,_xll.ohTrigger(RecalcTrigger,Trigger6M)),NA())</f>
        <v>2.973051962002593E-2</v>
      </c>
    </row>
    <row r="1457" spans="2:15" x14ac:dyDescent="0.2">
      <c r="B1457" s="39" t="s">
        <v>42</v>
      </c>
      <c r="D1457" s="42">
        <f>_xll.qlCalendarAdvance(Calendar,$D1456,B1457,"f",FALSE)</f>
        <v>49670</v>
      </c>
      <c r="E1457" s="153">
        <f>_xll.qlInterestRateIndexValueDate(IndexON,D1457)</f>
        <v>49671</v>
      </c>
      <c r="F1457" s="168">
        <f>IFERROR(_xll.qlIndexFixing(IndexON,D1457,TRUE,_xll.ohTrigger(RecalcTrigger,TriggerON)),NA())</f>
        <v>2.9422132195820794E-2</v>
      </c>
      <c r="H1457" s="42">
        <f>_xll.qlCalendarAdvance(Calendar,$H1456,B1457,"f",FALSE)</f>
        <v>49670</v>
      </c>
      <c r="I1457" s="153">
        <f>_xll.qlInterestRateIndexValueDate(Index1M,$H1457)</f>
        <v>49676</v>
      </c>
      <c r="J1457" s="158">
        <f>IFERROR(_xll.qlIndexFixing(Index1M,$H1457,TRUE,_xll.ohTrigger(RecalcTrigger,Trigger1M)),NA())</f>
        <v>2.8737484991903501E-2</v>
      </c>
      <c r="K1457" s="44">
        <f>IFERROR(_xll.qlIndexFixing(Index3M,H1457,TRUE,_xll.ohTrigger(RecalcTrigger,Trigger3M)),NA())</f>
        <v>2.9392201322636563E-2</v>
      </c>
      <c r="L1457" s="44">
        <f>IFERROR(_xll.qlIndexFixing(Index6M,$H1457,TRUE,_xll.ohTrigger(RecalcTrigger,Trigger6M)),NA())</f>
        <v>2.971244052145168E-2</v>
      </c>
      <c r="M1457" s="158">
        <f>IFERROR(_xll.qlIndexFixing(ONIndex1M,I1457,TRUE,_xll.ohTrigger(RecalcTrigger,Trigger1M)),NA())</f>
        <v>2.8734984132272601E-2</v>
      </c>
      <c r="N1457" s="44">
        <f>IFERROR(_xll.qlIndexFixing(ONIndex3M,I1457,TRUE,_xll.ohTrigger(RecalcTrigger,Trigger3M)),NA())</f>
        <v>2.9390883095095077E-2</v>
      </c>
      <c r="O1457" s="159">
        <f>IFERROR(_xll.qlIndexFixing(ONIndex6M,I1457,TRUE,_xll.ohTrigger(RecalcTrigger,Trigger6M)),NA())</f>
        <v>2.971307849729321E-2</v>
      </c>
    </row>
    <row r="1458" spans="2:15" x14ac:dyDescent="0.2">
      <c r="B1458" s="39" t="s">
        <v>42</v>
      </c>
      <c r="D1458" s="42">
        <f>_xll.qlCalendarAdvance(Calendar,$D1457,B1458,"f",FALSE)</f>
        <v>49677</v>
      </c>
      <c r="E1458" s="153">
        <f>_xll.qlInterestRateIndexValueDate(IndexON,D1458)</f>
        <v>49678</v>
      </c>
      <c r="F1458" s="168">
        <f>IFERROR(_xll.qlIndexFixing(IndexON,D1458,TRUE,_xll.ohTrigger(RecalcTrigger,TriggerON)),NA())</f>
        <v>2.9404193759718922E-2</v>
      </c>
      <c r="H1458" s="42">
        <f>_xll.qlCalendarAdvance(Calendar,$H1457,B1458,"f",FALSE)</f>
        <v>49677</v>
      </c>
      <c r="I1458" s="153">
        <f>_xll.qlInterestRateIndexValueDate(Index1M,$H1458)</f>
        <v>49681</v>
      </c>
      <c r="J1458" s="158">
        <f>IFERROR(_xll.qlIndexFixing(Index1M,$H1458,TRUE,_xll.ohTrigger(RecalcTrigger,Trigger1M)),NA())</f>
        <v>2.8725372132679779E-2</v>
      </c>
      <c r="K1458" s="44">
        <f>IFERROR(_xll.qlIndexFixing(Index3M,H1458,TRUE,_xll.ohTrigger(RecalcTrigger,Trigger3M)),NA())</f>
        <v>2.9379769862762747E-2</v>
      </c>
      <c r="L1458" s="44">
        <f>IFERROR(_xll.qlIndexFixing(Index6M,$H1458,TRUE,_xll.ohTrigger(RecalcTrigger,Trigger6M)),NA())</f>
        <v>2.969981809196719E-2</v>
      </c>
      <c r="M1458" s="158">
        <f>IFERROR(_xll.qlIndexFixing(ONIndex1M,I1458,TRUE,_xll.ohTrigger(RecalcTrigger,Trigger1M)),NA())</f>
        <v>2.8722888766710142E-2</v>
      </c>
      <c r="N1458" s="44">
        <f>IFERROR(_xll.qlIndexFixing(ONIndex3M,I1458,TRUE,_xll.ohTrigger(RecalcTrigger,Trigger3M)),NA())</f>
        <v>2.9378590444224528E-2</v>
      </c>
      <c r="O1458" s="159">
        <f>IFERROR(_xll.qlIndexFixing(ONIndex6M,I1458,TRUE,_xll.ohTrigger(RecalcTrigger,Trigger6M)),NA())</f>
        <v>2.9700639356882164E-2</v>
      </c>
    </row>
    <row r="1459" spans="2:15" x14ac:dyDescent="0.2">
      <c r="B1459" s="39" t="s">
        <v>42</v>
      </c>
      <c r="D1459" s="42">
        <f>_xll.qlCalendarAdvance(Calendar,$D1458,B1459,"f",FALSE)</f>
        <v>49684</v>
      </c>
      <c r="E1459" s="153">
        <f>_xll.qlInterestRateIndexValueDate(IndexON,D1459)</f>
        <v>49685</v>
      </c>
      <c r="F1459" s="168">
        <f>IFERROR(_xll.qlIndexFixing(IndexON,D1459,TRUE,_xll.ohTrigger(RecalcTrigger,TriggerON)),NA())</f>
        <v>2.9386080070317178E-2</v>
      </c>
      <c r="H1459" s="42">
        <f>_xll.qlCalendarAdvance(Calendar,$H1458,B1459,"f",FALSE)</f>
        <v>49684</v>
      </c>
      <c r="I1459" s="153">
        <f>_xll.qlInterestRateIndexValueDate(Index1M,$H1459)</f>
        <v>49688</v>
      </c>
      <c r="J1459" s="158">
        <f>IFERROR(_xll.qlIndexFixing(Index1M,$H1459,TRUE,_xll.ohTrigger(RecalcTrigger,Trigger1M)),NA())</f>
        <v>2.8708190053859401E-2</v>
      </c>
      <c r="K1459" s="44">
        <f>IFERROR(_xll.qlIndexFixing(Index3M,H1459,TRUE,_xll.ohTrigger(RecalcTrigger,Trigger3M)),NA())</f>
        <v>2.9362323865596975E-2</v>
      </c>
      <c r="L1459" s="44">
        <f>IFERROR(_xll.qlIndexFixing(Index6M,$H1459,TRUE,_xll.ohTrigger(RecalcTrigger,Trigger6M)),NA())</f>
        <v>2.9682151386670266E-2</v>
      </c>
      <c r="M1459" s="158">
        <f>IFERROR(_xll.qlIndexFixing(ONIndex1M,I1459,TRUE,_xll.ohTrigger(RecalcTrigger,Trigger1M)),NA())</f>
        <v>2.8705738929000191E-2</v>
      </c>
      <c r="N1459" s="44">
        <f>IFERROR(_xll.qlIndexFixing(ONIndex3M,I1459,TRUE,_xll.ohTrigger(RecalcTrigger,Trigger3M)),NA())</f>
        <v>2.9361281656461458E-2</v>
      </c>
      <c r="O1459" s="159">
        <f>IFERROR(_xll.qlIndexFixing(ONIndex6M,I1459,TRUE,_xll.ohTrigger(RecalcTrigger,Trigger6M)),NA())</f>
        <v>2.9683166169585107E-2</v>
      </c>
    </row>
    <row r="1460" spans="2:15" x14ac:dyDescent="0.2">
      <c r="B1460" s="39" t="s">
        <v>42</v>
      </c>
      <c r="D1460" s="42">
        <f>_xll.qlCalendarAdvance(Calendar,$D1459,B1460,"f",FALSE)</f>
        <v>49691</v>
      </c>
      <c r="E1460" s="153">
        <f>_xll.qlInterestRateIndexValueDate(IndexON,D1460)</f>
        <v>49692</v>
      </c>
      <c r="F1460" s="168">
        <f>IFERROR(_xll.qlIndexFixing(IndexON,D1460,TRUE,_xll.ohTrigger(RecalcTrigger,TriggerON)),NA())</f>
        <v>2.936797658296797E-2</v>
      </c>
      <c r="H1460" s="42">
        <f>_xll.qlCalendarAdvance(Calendar,$H1459,B1460,"f",FALSE)</f>
        <v>49691</v>
      </c>
      <c r="I1460" s="153">
        <f>_xll.qlInterestRateIndexValueDate(Index1M,$H1460)</f>
        <v>49695</v>
      </c>
      <c r="J1460" s="158">
        <f>IFERROR(_xll.qlIndexFixing(Index1M,$H1460,TRUE,_xll.ohTrigger(RecalcTrigger,Trigger1M)),NA())</f>
        <v>2.8691012736927972E-2</v>
      </c>
      <c r="K1460" s="44">
        <f>IFERROR(_xll.qlIndexFixing(Index3M,H1460,TRUE,_xll.ohTrigger(RecalcTrigger,Trigger3M)),NA())</f>
        <v>2.9344978358836132E-2</v>
      </c>
      <c r="L1460" s="44">
        <f>IFERROR(_xll.qlIndexFixing(Index6M,$H1460,TRUE,_xll.ohTrigger(RecalcTrigger,Trigger6M)),NA())</f>
        <v>2.9664490159890325E-2</v>
      </c>
      <c r="M1460" s="158">
        <f>IFERROR(_xll.qlIndexFixing(ONIndex1M,I1460,TRUE,_xll.ohTrigger(RecalcTrigger,Trigger1M)),NA())</f>
        <v>2.8688593817429719E-2</v>
      </c>
      <c r="N1460" s="44">
        <f>IFERROR(_xll.qlIndexFixing(ONIndex3M,I1460,TRUE,_xll.ohTrigger(RecalcTrigger,Trigger3M)),NA())</f>
        <v>2.9343978859426301E-2</v>
      </c>
      <c r="O1460" s="159">
        <f>IFERROR(_xll.qlIndexFixing(ONIndex6M,I1460,TRUE,_xll.ohTrigger(RecalcTrigger,Trigger6M)),NA())</f>
        <v>2.9665698227931969E-2</v>
      </c>
    </row>
    <row r="1461" spans="2:15" x14ac:dyDescent="0.2">
      <c r="B1461" s="39" t="s">
        <v>42</v>
      </c>
      <c r="D1461" s="42">
        <f>_xll.qlCalendarAdvance(Calendar,$D1460,B1461,"f",FALSE)</f>
        <v>49698</v>
      </c>
      <c r="E1461" s="153">
        <f>_xll.qlInterestRateIndexValueDate(IndexON,D1461)</f>
        <v>49699</v>
      </c>
      <c r="F1461" s="168">
        <f>IFERROR(_xll.qlIndexFixing(IndexON,D1461,TRUE,_xll.ohTrigger(RecalcTrigger,TriggerON)),NA())</f>
        <v>2.9349883297697943E-2</v>
      </c>
      <c r="H1461" s="42">
        <f>_xll.qlCalendarAdvance(Calendar,$H1460,B1461,"f",FALSE)</f>
        <v>49698</v>
      </c>
      <c r="I1461" s="153">
        <f>_xll.qlInterestRateIndexValueDate(Index1M,$H1461)</f>
        <v>49702</v>
      </c>
      <c r="J1461" s="158">
        <f>IFERROR(_xll.qlIndexFixing(Index1M,$H1461,TRUE,_xll.ohTrigger(RecalcTrigger,Trigger1M)),NA())</f>
        <v>2.867384018186744E-2</v>
      </c>
      <c r="K1461" s="44">
        <f>IFERROR(_xll.qlIndexFixing(Index3M,H1461,TRUE,_xll.ohTrigger(RecalcTrigger,Trigger3M)),NA())</f>
        <v>2.93275917714136E-2</v>
      </c>
      <c r="L1461" s="44">
        <f>IFERROR(_xll.qlIndexFixing(Index6M,$H1461,TRUE,_xll.ohTrigger(RecalcTrigger,Trigger6M)),NA())</f>
        <v>2.9646834411485058E-2</v>
      </c>
      <c r="M1461" s="158">
        <f>IFERROR(_xll.qlIndexFixing(ONIndex1M,I1461,TRUE,_xll.ohTrigger(RecalcTrigger,Trigger1M)),NA())</f>
        <v>2.8671453431838856E-2</v>
      </c>
      <c r="N1461" s="44">
        <f>IFERROR(_xll.qlIndexFixing(ONIndex3M,I1461,TRUE,_xll.ohTrigger(RecalcTrigger,Trigger3M)),NA())</f>
        <v>2.9326682053198994E-2</v>
      </c>
      <c r="O1461" s="159">
        <f>IFERROR(_xll.qlIndexFixing(ONIndex6M,I1461,TRUE,_xll.ohTrigger(RecalcTrigger,Trigger6M)),NA())</f>
        <v>2.9648235532162559E-2</v>
      </c>
    </row>
    <row r="1462" spans="2:15" x14ac:dyDescent="0.2">
      <c r="B1462" s="39" t="s">
        <v>42</v>
      </c>
      <c r="D1462" s="42">
        <f>_xll.qlCalendarAdvance(Calendar,$D1461,B1462,"f",FALSE)</f>
        <v>49705</v>
      </c>
      <c r="E1462" s="153">
        <f>_xll.qlInterestRateIndexValueDate(IndexON,D1462)</f>
        <v>49706</v>
      </c>
      <c r="F1462" s="168">
        <f>IFERROR(_xll.qlIndexFixing(IndexON,D1462,TRUE,_xll.ohTrigger(RecalcTrigger,TriggerON)),NA())</f>
        <v>2.9331800214480452E-2</v>
      </c>
      <c r="H1462" s="42">
        <f>_xll.qlCalendarAdvance(Calendar,$H1461,B1462,"f",FALSE)</f>
        <v>49705</v>
      </c>
      <c r="I1462" s="153">
        <f>_xll.qlInterestRateIndexValueDate(Index1M,$H1462)</f>
        <v>49709</v>
      </c>
      <c r="J1462" s="158">
        <f>IFERROR(_xll.qlIndexFixing(Index1M,$H1462,TRUE,_xll.ohTrigger(RecalcTrigger,Trigger1M)),NA())</f>
        <v>2.8656844636063012E-2</v>
      </c>
      <c r="K1462" s="44">
        <f>IFERROR(_xll.qlIndexFixing(Index3M,H1462,TRUE,_xll.ohTrigger(RecalcTrigger,Trigger3M)),NA())</f>
        <v>2.9310211293579507E-2</v>
      </c>
      <c r="L1462" s="44">
        <f>IFERROR(_xll.qlIndexFixing(Index6M,$H1462,TRUE,_xll.ohTrigger(RecalcTrigger,Trigger6M)),NA())</f>
        <v>2.9629184141313044E-2</v>
      </c>
      <c r="M1462" s="158">
        <f>IFERROR(_xll.qlIndexFixing(ONIndex1M,I1462,TRUE,_xll.ohTrigger(RecalcTrigger,Trigger1M)),NA())</f>
        <v>2.8654317772147664E-2</v>
      </c>
      <c r="N1462" s="44">
        <f>IFERROR(_xll.qlIndexFixing(ONIndex3M,I1462,TRUE,_xll.ohTrigger(RecalcTrigger,Trigger3M)),NA())</f>
        <v>2.9309391237459792E-2</v>
      </c>
      <c r="O1462" s="159">
        <f>IFERROR(_xll.qlIndexFixing(ONIndex6M,I1462,TRUE,_xll.ohTrigger(RecalcTrigger,Trigger6M)),NA())</f>
        <v>2.9630778081957132E-2</v>
      </c>
    </row>
    <row r="1463" spans="2:15" x14ac:dyDescent="0.2">
      <c r="B1463" s="39" t="s">
        <v>42</v>
      </c>
      <c r="D1463" s="42">
        <f>_xll.qlCalendarAdvance(Calendar,$D1462,B1463,"f",FALSE)</f>
        <v>49712</v>
      </c>
      <c r="E1463" s="153">
        <f>_xll.qlInterestRateIndexValueDate(IndexON,D1463)</f>
        <v>49713</v>
      </c>
      <c r="F1463" s="168">
        <f>IFERROR(_xll.qlIndexFixing(IndexON,D1463,TRUE,_xll.ohTrigger(RecalcTrigger,TriggerON)),NA())</f>
        <v>2.9313727333315498E-2</v>
      </c>
      <c r="H1463" s="42">
        <f>_xll.qlCalendarAdvance(Calendar,$H1462,B1463,"f",FALSE)</f>
        <v>49712</v>
      </c>
      <c r="I1463" s="153">
        <f>_xll.qlInterestRateIndexValueDate(Index1M,$H1463)</f>
        <v>49716</v>
      </c>
      <c r="J1463" s="158">
        <f>IFERROR(_xll.qlIndexFixing(Index1M,$H1463,TRUE,_xll.ohTrigger(RecalcTrigger,Trigger1M)),NA())</f>
        <v>2.8639683652783077E-2</v>
      </c>
      <c r="K1463" s="44">
        <f>IFERROR(_xll.qlIndexFixing(Index3M,H1463,TRUE,_xll.ohTrigger(RecalcTrigger,Trigger3M)),NA())</f>
        <v>2.9292836925253918E-2</v>
      </c>
      <c r="L1463" s="44">
        <f>IFERROR(_xll.qlIndexFixing(Index6M,$H1463,TRUE,_xll.ohTrigger(RecalcTrigger,Trigger6M)),NA())</f>
        <v>2.9611539349232857E-2</v>
      </c>
      <c r="M1463" s="158">
        <f>IFERROR(_xll.qlIndexFixing(ONIndex1M,I1463,TRUE,_xll.ohTrigger(RecalcTrigger,Trigger1M)),NA())</f>
        <v>2.8637186838675888E-2</v>
      </c>
      <c r="N1463" s="44">
        <f>IFERROR(_xll.qlIndexFixing(ONIndex3M,I1463,TRUE,_xll.ohTrigger(RecalcTrigger,Trigger3M)),NA())</f>
        <v>2.929210641252844E-2</v>
      </c>
      <c r="O1463" s="159">
        <f>IFERROR(_xll.qlIndexFixing(ONIndex6M,I1463,TRUE,_xll.ohTrigger(RecalcTrigger,Trigger6M)),NA())</f>
        <v>2.9613325877315688E-2</v>
      </c>
    </row>
    <row r="1464" spans="2:15" x14ac:dyDescent="0.2">
      <c r="B1464" s="39" t="s">
        <v>42</v>
      </c>
      <c r="D1464" s="42">
        <f>_xll.qlCalendarAdvance(Calendar,$D1463,B1464,"f",FALSE)</f>
        <v>49719</v>
      </c>
      <c r="E1464" s="153">
        <f>_xll.qlInterestRateIndexValueDate(IndexON,D1464)</f>
        <v>49720</v>
      </c>
      <c r="F1464" s="168">
        <f>IFERROR(_xll.qlIndexFixing(IndexON,D1464,TRUE,_xll.ohTrigger(RecalcTrigger,TriggerON)),NA())</f>
        <v>2.9295664654229725E-2</v>
      </c>
      <c r="H1464" s="42">
        <f>_xll.qlCalendarAdvance(Calendar,$H1463,B1464,"f",FALSE)</f>
        <v>49719</v>
      </c>
      <c r="I1464" s="153">
        <f>_xll.qlInterestRateIndexValueDate(Index1M,$H1464)</f>
        <v>49723</v>
      </c>
      <c r="J1464" s="158">
        <f>IFERROR(_xll.qlIndexFixing(Index1M,$H1464,TRUE,_xll.ohTrigger(RecalcTrigger,Trigger1M)),NA())</f>
        <v>2.8622527428923586E-2</v>
      </c>
      <c r="K1464" s="44">
        <f>IFERROR(_xll.qlIndexFixing(Index3M,H1464,TRUE,_xll.ohTrigger(RecalcTrigger,Trigger3M)),NA())</f>
        <v>2.9275468666359529E-2</v>
      </c>
      <c r="L1464" s="44">
        <f>IFERROR(_xll.qlIndexFixing(Index6M,$H1464,TRUE,_xll.ohTrigger(RecalcTrigger,Trigger6M)),NA())</f>
        <v>2.9593900035101754E-2</v>
      </c>
      <c r="M1464" s="158">
        <f>IFERROR(_xll.qlIndexFixing(ONIndex1M,I1464,TRUE,_xll.ohTrigger(RecalcTrigger,Trigger1M)),NA())</f>
        <v>2.8620060631183719E-2</v>
      </c>
      <c r="N1464" s="44">
        <f>IFERROR(_xll.qlIndexFixing(ONIndex3M,I1464,TRUE,_xll.ohTrigger(RecalcTrigger,Trigger3M)),NA())</f>
        <v>2.927482757816513E-2</v>
      </c>
      <c r="O1464" s="159">
        <f>IFERROR(_xll.qlIndexFixing(ONIndex6M,I1464,TRUE,_xll.ohTrigger(RecalcTrigger,Trigger6M)),NA())</f>
        <v>2.9595878918557972E-2</v>
      </c>
    </row>
    <row r="1465" spans="2:15" x14ac:dyDescent="0.2">
      <c r="B1465" s="39" t="s">
        <v>42</v>
      </c>
      <c r="D1465" s="42">
        <f>_xll.qlCalendarAdvance(Calendar,$D1464,B1465,"f",FALSE)</f>
        <v>49726</v>
      </c>
      <c r="E1465" s="153">
        <f>_xll.qlInterestRateIndexValueDate(IndexON,D1465)</f>
        <v>49727</v>
      </c>
      <c r="F1465" s="168">
        <f>IFERROR(_xll.qlIndexFixing(IndexON,D1465,TRUE,_xll.ohTrigger(RecalcTrigger,TriggerON)),NA())</f>
        <v>2.9277612177116552E-2</v>
      </c>
      <c r="H1465" s="42">
        <f>_xll.qlCalendarAdvance(Calendar,$H1464,B1465,"f",FALSE)</f>
        <v>49726</v>
      </c>
      <c r="I1465" s="153">
        <f>_xll.qlInterestRateIndexValueDate(Index1M,$H1465)</f>
        <v>49730</v>
      </c>
      <c r="J1465" s="158">
        <f>IFERROR(_xll.qlIndexFixing(Index1M,$H1465,TRUE,_xll.ohTrigger(RecalcTrigger,Trigger1M)),NA())</f>
        <v>2.8605375964468001E-2</v>
      </c>
      <c r="K1465" s="44">
        <f>IFERROR(_xll.qlIndexFixing(Index3M,H1465,TRUE,_xll.ohTrigger(RecalcTrigger,Trigger3M)),NA())</f>
        <v>2.9258106516813775E-2</v>
      </c>
      <c r="L1465" s="44">
        <f>IFERROR(_xll.qlIndexFixing(Index6M,$H1465,TRUE,_xll.ohTrigger(RecalcTrigger,Trigger6M)),NA())</f>
        <v>2.9576266198778744E-2</v>
      </c>
      <c r="M1465" s="158">
        <f>IFERROR(_xll.qlIndexFixing(ONIndex1M,I1465,TRUE,_xll.ohTrigger(RecalcTrigger,Trigger1M)),NA())</f>
        <v>2.8602939149671158E-2</v>
      </c>
      <c r="N1465" s="44">
        <f>IFERROR(_xll.qlIndexFixing(ONIndex3M,I1465,TRUE,_xll.ohTrigger(RecalcTrigger,Trigger3M)),NA())</f>
        <v>2.9257554734529734E-2</v>
      </c>
      <c r="O1465" s="159">
        <f>IFERROR(_xll.qlIndexFixing(ONIndex6M,I1465,TRUE,_xll.ohTrigger(RecalcTrigger,Trigger6M)),NA())</f>
        <v>2.9578437205444175E-2</v>
      </c>
    </row>
    <row r="1466" spans="2:15" x14ac:dyDescent="0.2">
      <c r="B1466" s="39" t="s">
        <v>42</v>
      </c>
      <c r="D1466" s="42">
        <f>_xll.qlCalendarAdvance(Calendar,$D1465,B1466,"f",FALSE)</f>
        <v>49733</v>
      </c>
      <c r="E1466" s="153">
        <f>_xll.qlInterestRateIndexValueDate(IndexON,D1466)</f>
        <v>49734</v>
      </c>
      <c r="F1466" s="168">
        <f>IFERROR(_xll.qlIndexFixing(IndexON,D1466,TRUE,_xll.ohTrigger(RecalcTrigger,TriggerON)),NA())</f>
        <v>2.9259569902109206E-2</v>
      </c>
      <c r="H1466" s="42">
        <f>_xll.qlCalendarAdvance(Calendar,$H1465,B1466,"f",FALSE)</f>
        <v>49733</v>
      </c>
      <c r="I1466" s="153">
        <f>_xll.qlInterestRateIndexValueDate(Index1M,$H1466)</f>
        <v>49737</v>
      </c>
      <c r="J1466" s="158">
        <f>IFERROR(_xll.qlIndexFixing(Index1M,$H1466,TRUE,_xll.ohTrigger(RecalcTrigger,Trigger1M)),NA())</f>
        <v>2.8588048833885611E-2</v>
      </c>
      <c r="K1466" s="44">
        <f>IFERROR(_xll.qlIndexFixing(Index3M,H1466,TRUE,_xll.ohTrigger(RecalcTrigger,Trigger3M)),NA())</f>
        <v>2.9240696478568095E-2</v>
      </c>
      <c r="L1466" s="44">
        <f>IFERROR(_xll.qlIndexFixing(Index6M,$H1466,TRUE,_xll.ohTrigger(RecalcTrigger,Trigger6M)),NA())</f>
        <v>2.9558537966019233E-2</v>
      </c>
      <c r="M1466" s="158">
        <f>IFERROR(_xll.qlIndexFixing(ONIndex1M,I1466,TRUE,_xll.ohTrigger(RecalcTrigger,Trigger1M)),NA())</f>
        <v>2.8585822394378013E-2</v>
      </c>
      <c r="N1466" s="44">
        <f>IFERROR(_xll.qlIndexFixing(ONIndex3M,I1466,TRUE,_xll.ohTrigger(RecalcTrigger,Trigger3M)),NA())</f>
        <v>2.9240287881622251E-2</v>
      </c>
      <c r="O1466" s="159">
        <f>IFERROR(_xll.qlIndexFixing(ONIndex6M,I1466,TRUE,_xll.ohTrigger(RecalcTrigger,Trigger6M)),NA())</f>
        <v>2.9561000737974297E-2</v>
      </c>
    </row>
    <row r="1467" spans="2:15" x14ac:dyDescent="0.2">
      <c r="B1467" s="39" t="s">
        <v>42</v>
      </c>
      <c r="D1467" s="42">
        <f>_xll.qlCalendarAdvance(Calendar,$D1466,B1467,"f",FALSE)</f>
        <v>49740</v>
      </c>
      <c r="E1467" s="153">
        <f>_xll.qlInterestRateIndexValueDate(IndexON,D1467)</f>
        <v>49741</v>
      </c>
      <c r="F1467" s="168">
        <f>IFERROR(_xll.qlIndexFixing(IndexON,D1467,TRUE,_xll.ohTrigger(RecalcTrigger,TriggerON)),NA())</f>
        <v>2.924153782907446E-2</v>
      </c>
      <c r="H1467" s="42">
        <f>_xll.qlCalendarAdvance(Calendar,$H1466,B1467,"f",FALSE)</f>
        <v>49740</v>
      </c>
      <c r="I1467" s="153">
        <f>_xll.qlInterestRateIndexValueDate(Index1M,$H1467)</f>
        <v>49744</v>
      </c>
      <c r="J1467" s="158">
        <f>IFERROR(_xll.qlIndexFixing(Index1M,$H1467,TRUE,_xll.ohTrigger(RecalcTrigger,Trigger1M)),NA())</f>
        <v>2.8570904849609526E-2</v>
      </c>
      <c r="K1467" s="44">
        <f>IFERROR(_xll.qlIndexFixing(Index3M,H1467,TRUE,_xll.ohTrigger(RecalcTrigger,Trigger3M)),NA())</f>
        <v>2.9223345580250852E-2</v>
      </c>
      <c r="L1467" s="44">
        <f>IFERROR(_xll.qlIndexFixing(Index6M,$H1467,TRUE,_xll.ohTrigger(RecalcTrigger,Trigger6M)),NA())</f>
        <v>2.9540912995810721E-2</v>
      </c>
      <c r="M1467" s="158">
        <f>IFERROR(_xll.qlIndexFixing(ONIndex1M,I1467,TRUE,_xll.ohTrigger(RecalcTrigger,Trigger1M)),NA())</f>
        <v>2.856871036498454E-2</v>
      </c>
      <c r="N1467" s="44">
        <f>IFERROR(_xll.qlIndexFixing(ONIndex3M,I1467,TRUE,_xll.ohTrigger(RecalcTrigger,Trigger3M)),NA())</f>
        <v>2.9223027019362746E-2</v>
      </c>
      <c r="O1467" s="159">
        <f>IFERROR(_xll.qlIndexFixing(ONIndex6M,I1467,TRUE,_xll.ohTrigger(RecalcTrigger,Trigger6M)),NA())</f>
        <v>2.9543569516148338E-2</v>
      </c>
    </row>
    <row r="1468" spans="2:15" x14ac:dyDescent="0.2">
      <c r="B1468" s="39" t="s">
        <v>42</v>
      </c>
      <c r="D1468" s="42">
        <f>_xll.qlCalendarAdvance(Calendar,$D1467,B1468,"f",FALSE)</f>
        <v>49747</v>
      </c>
      <c r="E1468" s="153">
        <f>_xll.qlInterestRateIndexValueDate(IndexON,D1468)</f>
        <v>49748</v>
      </c>
      <c r="F1468" s="168">
        <f>IFERROR(_xll.qlIndexFixing(IndexON,D1468,TRUE,_xll.ohTrigger(RecalcTrigger,TriggerON)),NA())</f>
        <v>2.922351595809225E-2</v>
      </c>
      <c r="H1468" s="42">
        <f>_xll.qlCalendarAdvance(Calendar,$H1467,B1468,"f",FALSE)</f>
        <v>49747</v>
      </c>
      <c r="I1468" s="153">
        <f>_xll.qlInterestRateIndexValueDate(Index1M,$H1468)</f>
        <v>49751</v>
      </c>
      <c r="J1468" s="158">
        <f>IFERROR(_xll.qlIndexFixing(Index1M,$H1468,TRUE,_xll.ohTrigger(RecalcTrigger,Trigger1M)),NA())</f>
        <v>2.8553765627049622E-2</v>
      </c>
      <c r="K1468" s="44">
        <f>IFERROR(_xll.qlIndexFixing(Index3M,H1468,TRUE,_xll.ohTrigger(RecalcTrigger,Trigger3M)),NA())</f>
        <v>2.9206000792362293E-2</v>
      </c>
      <c r="L1468" s="44">
        <f>IFERROR(_xll.qlIndexFixing(Index6M,$H1468,TRUE,_xll.ohTrigger(RecalcTrigger,Trigger6M)),NA())</f>
        <v>2.9523293505556956E-2</v>
      </c>
      <c r="M1468" s="158">
        <f>IFERROR(_xll.qlIndexFixing(ONIndex1M,I1468,TRUE,_xll.ohTrigger(RecalcTrigger,Trigger1M)),NA())</f>
        <v>2.8551603061730546E-2</v>
      </c>
      <c r="N1468" s="44">
        <f>IFERROR(_xll.qlIndexFixing(ONIndex3M,I1468,TRUE,_xll.ohTrigger(RecalcTrigger,Trigger3M)),NA())</f>
        <v>2.9205772147831155E-2</v>
      </c>
      <c r="O1468" s="159">
        <f>IFERROR(_xll.qlIndexFixing(ONIndex6M,I1468,TRUE,_xll.ohTrigger(RecalcTrigger,Trigger6M)),NA())</f>
        <v>2.9526143540126171E-2</v>
      </c>
    </row>
    <row r="1469" spans="2:15" x14ac:dyDescent="0.2">
      <c r="B1469" s="39" t="s">
        <v>42</v>
      </c>
      <c r="D1469" s="42">
        <f>_xll.qlCalendarAdvance(Calendar,$D1468,B1469,"f",FALSE)</f>
        <v>49754</v>
      </c>
      <c r="E1469" s="153">
        <f>_xll.qlInterestRateIndexValueDate(IndexON,D1469)</f>
        <v>49755</v>
      </c>
      <c r="F1469" s="168">
        <f>IFERROR(_xll.qlIndexFixing(IndexON,D1469,TRUE,_xll.ohTrigger(RecalcTrigger,TriggerON)),NA())</f>
        <v>2.9205504289135931E-2</v>
      </c>
      <c r="H1469" s="42">
        <f>_xll.qlCalendarAdvance(Calendar,$H1468,B1469,"f",FALSE)</f>
        <v>49754</v>
      </c>
      <c r="I1469" s="153">
        <f>_xll.qlInterestRateIndexValueDate(Index1M,$H1469)</f>
        <v>49758</v>
      </c>
      <c r="J1469" s="158">
        <f>IFERROR(_xll.qlIndexFixing(Index1M,$H1469,TRUE,_xll.ohTrigger(RecalcTrigger,Trigger1M)),NA())</f>
        <v>2.853663116619817E-2</v>
      </c>
      <c r="K1469" s="44">
        <f>IFERROR(_xll.qlIndexFixing(Index3M,H1469,TRUE,_xll.ohTrigger(RecalcTrigger,Trigger3M)),NA())</f>
        <v>2.9188662114825955E-2</v>
      </c>
      <c r="L1469" s="44">
        <f>IFERROR(_xll.qlIndexFixing(Index6M,$H1469,TRUE,_xll.ohTrigger(RecalcTrigger,Trigger6M)),NA())</f>
        <v>2.9505679495115015E-2</v>
      </c>
      <c r="M1469" s="158">
        <f>IFERROR(_xll.qlIndexFixing(ONIndex1M,I1469,TRUE,_xll.ohTrigger(RecalcTrigger,Trigger1M)),NA())</f>
        <v>2.853450048445616E-2</v>
      </c>
      <c r="N1469" s="44">
        <f>IFERROR(_xll.qlIndexFixing(ONIndex3M,I1469,TRUE,_xll.ohTrigger(RecalcTrigger,Trigger3M)),NA())</f>
        <v>2.9188523266867605E-2</v>
      </c>
      <c r="O1469" s="159">
        <f>IFERROR(_xll.qlIndexFixing(ONIndex6M,I1469,TRUE,_xll.ohTrigger(RecalcTrigger,Trigger6M)),NA())</f>
        <v>2.9508722809747923E-2</v>
      </c>
    </row>
    <row r="1470" spans="2:15" x14ac:dyDescent="0.2">
      <c r="B1470" s="39" t="s">
        <v>42</v>
      </c>
      <c r="D1470" s="42">
        <f>_xll.qlCalendarAdvance(Calendar,$D1469,B1470,"f",FALSE)</f>
        <v>49761</v>
      </c>
      <c r="E1470" s="153">
        <f>_xll.qlInterestRateIndexValueDate(IndexON,D1470)</f>
        <v>49762</v>
      </c>
      <c r="F1470" s="168">
        <f>IFERROR(_xll.qlIndexFixing(IndexON,D1470,TRUE,_xll.ohTrigger(RecalcTrigger,TriggerON)),NA())</f>
        <v>2.9187502822232148E-2</v>
      </c>
      <c r="H1470" s="42">
        <f>_xll.qlCalendarAdvance(Calendar,$H1469,B1470,"f",FALSE)</f>
        <v>49761</v>
      </c>
      <c r="I1470" s="153">
        <f>_xll.qlInterestRateIndexValueDate(Index1M,$H1470)</f>
        <v>49765</v>
      </c>
      <c r="J1470" s="158">
        <f>IFERROR(_xll.qlIndexFixing(Index1M,$H1470,TRUE,_xll.ohTrigger(RecalcTrigger,Trigger1M)),NA())</f>
        <v>2.8519595800606368E-2</v>
      </c>
      <c r="K1470" s="44">
        <f>IFERROR(_xll.qlIndexFixing(Index3M,H1470,TRUE,_xll.ohTrigger(RecalcTrigger,Trigger3M)),NA())</f>
        <v>2.917138740657468E-2</v>
      </c>
      <c r="L1470" s="44">
        <f>IFERROR(_xll.qlIndexFixing(Index6M,$H1470,TRUE,_xll.ohTrigger(RecalcTrigger,Trigger6M)),NA())</f>
        <v>2.9488125122829213E-2</v>
      </c>
      <c r="M1470" s="158">
        <f>IFERROR(_xll.qlIndexFixing(ONIndex1M,I1470,TRUE,_xll.ohTrigger(RecalcTrigger,Trigger1M)),NA())</f>
        <v>2.8517402633241318E-2</v>
      </c>
      <c r="N1470" s="44">
        <f>IFERROR(_xll.qlIndexFixing(ONIndex3M,I1470,TRUE,_xll.ohTrigger(RecalcTrigger,Trigger3M)),NA())</f>
        <v>2.9171280376631969E-2</v>
      </c>
      <c r="O1470" s="159">
        <f>IFERROR(_xll.qlIndexFixing(ONIndex6M,I1470,TRUE,_xll.ohTrigger(RecalcTrigger,Trigger6M)),NA())</f>
        <v>2.9491307325013594E-2</v>
      </c>
    </row>
    <row r="1471" spans="2:15" x14ac:dyDescent="0.2">
      <c r="B1471" s="39" t="s">
        <v>42</v>
      </c>
      <c r="D1471" s="42">
        <f>_xll.qlCalendarAdvance(Calendar,$D1470,B1471,"f",FALSE)</f>
        <v>49768</v>
      </c>
      <c r="E1471" s="153">
        <f>_xll.qlInterestRateIndexValueDate(IndexON,D1471)</f>
        <v>49769</v>
      </c>
      <c r="F1471" s="168">
        <f>IFERROR(_xll.qlIndexFixing(IndexON,D1471,TRUE,_xll.ohTrigger(RecalcTrigger,TriggerON)),NA())</f>
        <v>2.916951155732761E-2</v>
      </c>
      <c r="H1471" s="42">
        <f>_xll.qlCalendarAdvance(Calendar,$H1470,B1471,"f",FALSE)</f>
        <v>49768</v>
      </c>
      <c r="I1471" s="153">
        <f>_xll.qlInterestRateIndexValueDate(Index1M,$H1471)</f>
        <v>49772</v>
      </c>
      <c r="J1471" s="158">
        <f>IFERROR(_xll.qlIndexFixing(Index1M,$H1471,TRUE,_xll.ohTrigger(RecalcTrigger,Trigger1M)),NA())</f>
        <v>2.8502471877590807E-2</v>
      </c>
      <c r="K1471" s="44">
        <f>IFERROR(_xll.qlIndexFixing(Index3M,H1471,TRUE,_xll.ohTrigger(RecalcTrigger,Trigger3M)),NA())</f>
        <v>2.9154061911470165E-2</v>
      </c>
      <c r="L1471" s="44">
        <f>IFERROR(_xll.qlIndexFixing(Index6M,$H1471,TRUE,_xll.ohTrigger(RecalcTrigger,Trigger6M)),NA())</f>
        <v>2.9470523110947059E-2</v>
      </c>
      <c r="M1471" s="158">
        <f>IFERROR(_xll.qlIndexFixing(ONIndex1M,I1471,TRUE,_xll.ohTrigger(RecalcTrigger,Trigger1M)),NA())</f>
        <v>2.8500309508165955E-2</v>
      </c>
      <c r="N1471" s="44">
        <f>IFERROR(_xll.qlIndexFixing(ONIndex3M,I1471,TRUE,_xll.ohTrigger(RecalcTrigger,Trigger3M)),NA())</f>
        <v>2.9154043477044311E-2</v>
      </c>
      <c r="O1471" s="159">
        <f>IFERROR(_xll.qlIndexFixing(ONIndex6M,I1471,TRUE,_xll.ohTrigger(RecalcTrigger,Trigger6M)),NA())</f>
        <v>2.9473897085923184E-2</v>
      </c>
    </row>
    <row r="1472" spans="2:15" x14ac:dyDescent="0.2">
      <c r="B1472" s="39" t="s">
        <v>42</v>
      </c>
      <c r="D1472" s="42">
        <f>_xll.qlCalendarAdvance(Calendar,$D1471,B1472,"f",FALSE)</f>
        <v>49775</v>
      </c>
      <c r="E1472" s="153">
        <f>_xll.qlInterestRateIndexValueDate(IndexON,D1472)</f>
        <v>49780</v>
      </c>
      <c r="F1472" s="168">
        <f>IFERROR(_xll.qlIndexFixing(IndexON,D1472,TRUE,_xll.ohTrigger(RecalcTrigger,TriggerON)),NA())</f>
        <v>2.9141468355859956E-2</v>
      </c>
      <c r="H1472" s="42">
        <f>_xll.qlCalendarAdvance(Calendar,$H1471,B1472,"f",FALSE)</f>
        <v>49775</v>
      </c>
      <c r="I1472" s="153">
        <f>_xll.qlInterestRateIndexValueDate(Index1M,$H1472)</f>
        <v>49781</v>
      </c>
      <c r="J1472" s="158">
        <f>IFERROR(_xll.qlIndexFixing(Index1M,$H1472,TRUE,_xll.ohTrigger(RecalcTrigger,Trigger1M)),NA())</f>
        <v>2.8480462400091611E-2</v>
      </c>
      <c r="K1472" s="44">
        <f>IFERROR(_xll.qlIndexFixing(Index3M,H1472,TRUE,_xll.ohTrigger(RecalcTrigger,Trigger3M)),NA())</f>
        <v>2.9131795251087396E-2</v>
      </c>
      <c r="L1472" s="44">
        <f>IFERROR(_xll.qlIndexFixing(Index6M,$H1472,TRUE,_xll.ohTrigger(RecalcTrigger,Trigger6M)),NA())</f>
        <v>2.9447900002247888E-2</v>
      </c>
      <c r="M1472" s="158">
        <f>IFERROR(_xll.qlIndexFixing(ONIndex1M,I1472,TRUE,_xll.ohTrigger(RecalcTrigger,Trigger1M)),NA())</f>
        <v>2.8478151483284364E-2</v>
      </c>
      <c r="N1472" s="44">
        <f>IFERROR(_xll.qlIndexFixing(ONIndex3M,I1472,TRUE,_xll.ohTrigger(RecalcTrigger,Trigger3M)),NA())</f>
        <v>2.913178684138984E-2</v>
      </c>
      <c r="O1472" s="159">
        <f>IFERROR(_xll.qlIndexFixing(ONIndex6M,I1472,TRUE,_xll.ohTrigger(RecalcTrigger,Trigger6M)),NA())</f>
        <v>2.9451443532586552E-2</v>
      </c>
    </row>
    <row r="1473" spans="2:15" x14ac:dyDescent="0.2">
      <c r="B1473" s="39" t="s">
        <v>42</v>
      </c>
      <c r="D1473" s="42">
        <f>_xll.qlCalendarAdvance(Calendar,$D1472,B1473,"f",FALSE)</f>
        <v>49782</v>
      </c>
      <c r="E1473" s="153">
        <f>_xll.qlInterestRateIndexValueDate(IndexON,D1473)</f>
        <v>49783</v>
      </c>
      <c r="F1473" s="168">
        <f>IFERROR(_xll.qlIndexFixing(IndexON,D1473,TRUE,_xll.ohTrigger(RecalcTrigger,TriggerON)),NA())</f>
        <v>2.9133559633489625E-2</v>
      </c>
      <c r="H1473" s="42">
        <f>_xll.qlCalendarAdvance(Calendar,$H1472,B1473,"f",FALSE)</f>
        <v>49782</v>
      </c>
      <c r="I1473" s="153">
        <f>_xll.qlInterestRateIndexValueDate(Index1M,$H1473)</f>
        <v>49786</v>
      </c>
      <c r="J1473" s="158">
        <f>IFERROR(_xll.qlIndexFixing(Index1M,$H1473,TRUE,_xll.ohTrigger(RecalcTrigger,Trigger1M)),NA())</f>
        <v>2.8468238312898464E-2</v>
      </c>
      <c r="K1473" s="44">
        <f>IFERROR(_xll.qlIndexFixing(Index3M,H1473,TRUE,_xll.ohTrigger(RecalcTrigger,Trigger3M)),NA())</f>
        <v>2.9119429247572156E-2</v>
      </c>
      <c r="L1473" s="44">
        <f>IFERROR(_xll.qlIndexFixing(Index6M,$H1473,TRUE,_xll.ohTrigger(RecalcTrigger,Trigger6M)),NA())</f>
        <v>2.943533552134301E-2</v>
      </c>
      <c r="M1473" s="158">
        <f>IFERROR(_xll.qlIndexFixing(ONIndex1M,I1473,TRUE,_xll.ohTrigger(RecalcTrigger,Trigger1M)),NA())</f>
        <v>2.8466137435954053E-2</v>
      </c>
      <c r="N1473" s="44">
        <f>IFERROR(_xll.qlIndexFixing(ONIndex3M,I1473,TRUE,_xll.ohTrigger(RecalcTrigger,Trigger3M)),NA())</f>
        <v>2.9119587650052736E-2</v>
      </c>
      <c r="O1473" s="159">
        <f>IFERROR(_xll.qlIndexFixing(ONIndex6M,I1473,TRUE,_xll.ohTrigger(RecalcTrigger,Trigger6M)),NA())</f>
        <v>2.9439092344993867E-2</v>
      </c>
    </row>
    <row r="1474" spans="2:15" x14ac:dyDescent="0.2">
      <c r="B1474" s="39" t="s">
        <v>42</v>
      </c>
      <c r="D1474" s="42">
        <f>_xll.qlCalendarAdvance(Calendar,$D1473,B1474,"f",FALSE)</f>
        <v>49789</v>
      </c>
      <c r="E1474" s="153">
        <f>_xll.qlInterestRateIndexValueDate(IndexON,D1474)</f>
        <v>49790</v>
      </c>
      <c r="F1474" s="168">
        <f>IFERROR(_xll.qlIndexFixing(IndexON,D1474,TRUE,_xll.ohTrigger(RecalcTrigger,TriggerON)),NA())</f>
        <v>2.9115598974556178E-2</v>
      </c>
      <c r="H1474" s="42">
        <f>_xll.qlCalendarAdvance(Calendar,$H1473,B1474,"f",FALSE)</f>
        <v>49789</v>
      </c>
      <c r="I1474" s="153">
        <f>_xll.qlInterestRateIndexValueDate(Index1M,$H1474)</f>
        <v>49793</v>
      </c>
      <c r="J1474" s="158">
        <f>IFERROR(_xll.qlIndexFixing(Index1M,$H1474,TRUE,_xll.ohTrigger(RecalcTrigger,Trigger1M)),NA())</f>
        <v>2.8451128671181714E-2</v>
      </c>
      <c r="K1474" s="44">
        <f>IFERROR(_xll.qlIndexFixing(Index3M,H1474,TRUE,_xll.ohTrigger(RecalcTrigger,Trigger3M)),NA())</f>
        <v>2.9102122078620542E-2</v>
      </c>
      <c r="L1474" s="44">
        <f>IFERROR(_xll.qlIndexFixing(Index6M,$H1474,TRUE,_xll.ohTrigger(RecalcTrigger,Trigger6M)),NA())</f>
        <v>2.9417749943336319E-2</v>
      </c>
      <c r="M1474" s="158">
        <f>IFERROR(_xll.qlIndexFixing(ONIndex1M,I1474,TRUE,_xll.ohTrigger(RecalcTrigger,Trigger1M)),NA())</f>
        <v>2.8448962756395524E-2</v>
      </c>
      <c r="N1474" s="44">
        <f>IFERROR(_xll.qlIndexFixing(ONIndex3M,I1474,TRUE,_xll.ohTrigger(RecalcTrigger,Trigger3M)),NA())</f>
        <v>2.9102315260653988E-2</v>
      </c>
      <c r="O1474" s="159">
        <f>IFERROR(_xll.qlIndexFixing(ONIndex6M,I1474,TRUE,_xll.ohTrigger(RecalcTrigger,Trigger6M)),NA())</f>
        <v>2.9421657763735176E-2</v>
      </c>
    </row>
    <row r="1475" spans="2:15" x14ac:dyDescent="0.2">
      <c r="B1475" s="39" t="s">
        <v>42</v>
      </c>
      <c r="D1475" s="42">
        <f>_xll.qlCalendarAdvance(Calendar,$D1474,B1475,"f",FALSE)</f>
        <v>49797</v>
      </c>
      <c r="E1475" s="153">
        <f>_xll.qlInterestRateIndexValueDate(IndexON,D1475)</f>
        <v>49800</v>
      </c>
      <c r="F1475" s="168">
        <f>IFERROR(_xll.qlIndexFixing(IndexON,D1475,TRUE,_xll.ohTrigger(RecalcTrigger,TriggerON)),NA())</f>
        <v>2.9090170895580414E-2</v>
      </c>
      <c r="H1475" s="42">
        <f>_xll.qlCalendarAdvance(Calendar,$H1474,B1475,"f",FALSE)</f>
        <v>49797</v>
      </c>
      <c r="I1475" s="153">
        <f>_xll.qlInterestRateIndexValueDate(Index1M,$H1475)</f>
        <v>49801</v>
      </c>
      <c r="J1475" s="158">
        <f>IFERROR(_xll.qlIndexFixing(Index1M,$H1475,TRUE,_xll.ohTrigger(RecalcTrigger,Trigger1M)),NA())</f>
        <v>2.8431481085632926E-2</v>
      </c>
      <c r="K1475" s="44">
        <f>IFERROR(_xll.qlIndexFixing(Index3M,H1475,TRUE,_xll.ohTrigger(RecalcTrigger,Trigger3M)),NA())</f>
        <v>2.9082287144538858E-2</v>
      </c>
      <c r="L1475" s="44">
        <f>IFERROR(_xll.qlIndexFixing(Index6M,$H1475,TRUE,_xll.ohTrigger(RecalcTrigger,Trigger6M)),NA())</f>
        <v>2.9397599357105245E-2</v>
      </c>
      <c r="M1475" s="158">
        <f>IFERROR(_xll.qlIndexFixing(ONIndex1M,I1475,TRUE,_xll.ohTrigger(RecalcTrigger,Trigger1M)),NA())</f>
        <v>2.8429545479369267E-2</v>
      </c>
      <c r="N1475" s="44">
        <f>IFERROR(_xll.qlIndexFixing(ONIndex3M,I1475,TRUE,_xll.ohTrigger(RecalcTrigger,Trigger3M)),NA())</f>
        <v>2.9082697283691061E-2</v>
      </c>
      <c r="O1475" s="159">
        <f>IFERROR(_xll.qlIndexFixing(ONIndex6M,I1475,TRUE,_xll.ohTrigger(RecalcTrigger,Trigger6M)),NA())</f>
        <v>2.9401824835355583E-2</v>
      </c>
    </row>
    <row r="1476" spans="2:15" x14ac:dyDescent="0.2">
      <c r="B1476" s="39" t="s">
        <v>42</v>
      </c>
      <c r="D1476" s="42">
        <f>_xll.qlCalendarAdvance(Calendar,$D1475,B1476,"f",FALSE)</f>
        <v>49804</v>
      </c>
      <c r="E1476" s="153">
        <f>_xll.qlInterestRateIndexValueDate(IndexON,D1476)</f>
        <v>49807</v>
      </c>
      <c r="F1476" s="168">
        <f>IFERROR(_xll.qlIndexFixing(IndexON,D1476,TRUE,_xll.ohTrigger(RecalcTrigger,TriggerON)),NA())</f>
        <v>2.9072236453249189E-2</v>
      </c>
      <c r="H1476" s="42">
        <f>_xll.qlCalendarAdvance(Calendar,$H1475,B1476,"f",FALSE)</f>
        <v>49804</v>
      </c>
      <c r="I1476" s="153">
        <f>_xll.qlInterestRateIndexValueDate(Index1M,$H1476)</f>
        <v>49808</v>
      </c>
      <c r="J1476" s="158">
        <f>IFERROR(_xll.qlIndexFixing(Index1M,$H1476,TRUE,_xll.ohTrigger(RecalcTrigger,Trigger1M)),NA())</f>
        <v>2.8414380636333753E-2</v>
      </c>
      <c r="K1476" s="44">
        <f>IFERROR(_xll.qlIndexFixing(Index3M,H1476,TRUE,_xll.ohTrigger(RecalcTrigger,Trigger3M)),NA())</f>
        <v>2.9064992110044745E-2</v>
      </c>
      <c r="L1476" s="44">
        <f>IFERROR(_xll.qlIndexFixing(Index6M,$H1476,TRUE,_xll.ohTrigger(RecalcTrigger,Trigger6M)),NA())</f>
        <v>2.9380024484019704E-2</v>
      </c>
      <c r="M1476" s="158">
        <f>IFERROR(_xll.qlIndexFixing(ONIndex1M,I1476,TRUE,_xll.ohTrigger(RecalcTrigger,Trigger1M)),NA())</f>
        <v>2.8412476659491759E-2</v>
      </c>
      <c r="N1476" s="44">
        <f>IFERROR(_xll.qlIndexFixing(ONIndex3M,I1476,TRUE,_xll.ohTrigger(RecalcTrigger,Trigger3M)),NA())</f>
        <v>2.9065491193218662E-2</v>
      </c>
      <c r="O1476" s="159">
        <f>IFERROR(_xll.qlIndexFixing(ONIndex6M,I1476,TRUE,_xll.ohTrigger(RecalcTrigger,Trigger6M)),NA())</f>
        <v>2.938444157412512E-2</v>
      </c>
    </row>
    <row r="1477" spans="2:15" x14ac:dyDescent="0.2">
      <c r="B1477" s="39" t="s">
        <v>42</v>
      </c>
      <c r="D1477" s="42">
        <f>_xll.qlCalendarAdvance(Calendar,$D1476,B1477,"f",FALSE)</f>
        <v>49811</v>
      </c>
      <c r="E1477" s="153">
        <f>_xll.qlInterestRateIndexValueDate(IndexON,D1477)</f>
        <v>49814</v>
      </c>
      <c r="F1477" s="168">
        <f>IFERROR(_xll.qlIndexFixing(IndexON,D1477,TRUE,_xll.ohTrigger(RecalcTrigger,TriggerON)),NA())</f>
        <v>2.9054312209320088E-2</v>
      </c>
      <c r="H1477" s="42">
        <f>_xll.qlCalendarAdvance(Calendar,$H1476,B1477,"f",FALSE)</f>
        <v>49811</v>
      </c>
      <c r="I1477" s="153">
        <f>_xll.qlInterestRateIndexValueDate(Index1M,$H1477)</f>
        <v>49815</v>
      </c>
      <c r="J1477" s="158">
        <f>IFERROR(_xll.qlIndexFixing(Index1M,$H1477,TRUE,_xll.ohTrigger(RecalcTrigger,Trigger1M)),NA())</f>
        <v>2.8396979679458416E-2</v>
      </c>
      <c r="K1477" s="44">
        <f>IFERROR(_xll.qlIndexFixing(Index3M,H1477,TRUE,_xll.ohTrigger(RecalcTrigger,Trigger3M)),NA())</f>
        <v>2.9047703185250337E-2</v>
      </c>
      <c r="L1477" s="44">
        <f>IFERROR(_xll.qlIndexFixing(Index6M,$H1477,TRUE,_xll.ohTrigger(RecalcTrigger,Trigger6M)),NA())</f>
        <v>2.9362455089582132E-2</v>
      </c>
      <c r="M1477" s="158">
        <f>IFERROR(_xll.qlIndexFixing(ONIndex1M,I1477,TRUE,_xll.ohTrigger(RecalcTrigger,Trigger1M)),NA())</f>
        <v>2.8392777021251092E-2</v>
      </c>
      <c r="N1477" s="44">
        <f>IFERROR(_xll.qlIndexFixing(ONIndex3M,I1477,TRUE,_xll.ohTrigger(RecalcTrigger,Trigger3M)),NA())</f>
        <v>2.9045721088385434E-2</v>
      </c>
      <c r="O1477" s="159">
        <f>IFERROR(_xll.qlIndexFixing(ONIndex6M,I1477,TRUE,_xll.ohTrigger(RecalcTrigger,Trigger6M)),NA())</f>
        <v>2.9364494289048082E-2</v>
      </c>
    </row>
    <row r="1478" spans="2:15" x14ac:dyDescent="0.2">
      <c r="B1478" s="39" t="s">
        <v>42</v>
      </c>
      <c r="D1478" s="42">
        <f>_xll.qlCalendarAdvance(Calendar,$D1477,B1478,"f",FALSE)</f>
        <v>49818</v>
      </c>
      <c r="E1478" s="153">
        <f>_xll.qlInterestRateIndexValueDate(IndexON,D1478)</f>
        <v>49821</v>
      </c>
      <c r="F1478" s="168">
        <f>IFERROR(_xll.qlIndexFixing(IndexON,D1478,TRUE,_xll.ohTrigger(RecalcTrigger,TriggerON)),NA())</f>
        <v>2.9036398164032917E-2</v>
      </c>
      <c r="H1478" s="42">
        <f>_xll.qlCalendarAdvance(Calendar,$H1477,B1478,"f",FALSE)</f>
        <v>49818</v>
      </c>
      <c r="I1478" s="153">
        <f>_xll.qlInterestRateIndexValueDate(Index1M,$H1478)</f>
        <v>49822</v>
      </c>
      <c r="J1478" s="158">
        <f>IFERROR(_xll.qlIndexFixing(Index1M,$H1478,TRUE,_xll.ohTrigger(RecalcTrigger,Trigger1M)),NA())</f>
        <v>2.8380194022306359E-2</v>
      </c>
      <c r="K1478" s="44">
        <f>IFERROR(_xll.qlIndexFixing(Index3M,H1478,TRUE,_xll.ohTrigger(RecalcTrigger,Trigger3M)),NA())</f>
        <v>2.903042037007917E-2</v>
      </c>
      <c r="L1478" s="44">
        <f>IFERROR(_xll.qlIndexFixing(Index6M,$H1478,TRUE,_xll.ohTrigger(RecalcTrigger,Trigger6M)),NA())</f>
        <v>2.934489117365047E-2</v>
      </c>
      <c r="M1478" s="158">
        <f>IFERROR(_xll.qlIndexFixing(ONIndex1M,I1478,TRUE,_xll.ohTrigger(RecalcTrigger,Trigger1M)),NA())</f>
        <v>2.8378353198075246E-2</v>
      </c>
      <c r="N1478" s="44">
        <f>IFERROR(_xll.qlIndexFixing(ONIndex3M,I1478,TRUE,_xll.ohTrigger(RecalcTrigger,Trigger3M)),NA())</f>
        <v>2.9031096984457605E-2</v>
      </c>
      <c r="O1478" s="159">
        <f>IFERROR(_xll.qlIndexFixing(ONIndex6M,I1478,TRUE,_xll.ohTrigger(RecalcTrigger,Trigger6M)),NA())</f>
        <v>2.9349690788675886E-2</v>
      </c>
    </row>
    <row r="1479" spans="2:15" x14ac:dyDescent="0.2">
      <c r="B1479" s="39" t="s">
        <v>42</v>
      </c>
      <c r="D1479" s="42">
        <f>_xll.qlCalendarAdvance(Calendar,$D1478,B1479,"f",FALSE)</f>
        <v>49825</v>
      </c>
      <c r="E1479" s="153">
        <f>_xll.qlInterestRateIndexValueDate(IndexON,D1479)</f>
        <v>49829</v>
      </c>
      <c r="F1479" s="168">
        <f>IFERROR(_xll.qlIndexFixing(IndexON,D1479,TRUE,_xll.ohTrigger(RecalcTrigger,TriggerON)),NA())</f>
        <v>2.9015937457383956E-2</v>
      </c>
      <c r="H1479" s="42">
        <f>_xll.qlCalendarAdvance(Calendar,$H1478,B1479,"f",FALSE)</f>
        <v>49825</v>
      </c>
      <c r="I1479" s="153">
        <f>_xll.qlInterestRateIndexValueDate(Index1M,$H1479)</f>
        <v>49830</v>
      </c>
      <c r="J1479" s="158">
        <f>IFERROR(_xll.qlIndexFixing(Index1M,$H1479,TRUE,_xll.ohTrigger(RecalcTrigger,Trigger1M)),NA())</f>
        <v>2.8360771073833391E-2</v>
      </c>
      <c r="K1479" s="44">
        <f>IFERROR(_xll.qlIndexFixing(Index3M,H1479,TRUE,_xll.ohTrigger(RecalcTrigger,Trigger3M)),NA())</f>
        <v>2.9010676062378199E-2</v>
      </c>
      <c r="L1479" s="44">
        <f>IFERROR(_xll.qlIndexFixing(Index6M,$H1479,TRUE,_xll.ohTrigger(RecalcTrigger,Trigger6M)),NA())</f>
        <v>2.9324888595536398E-2</v>
      </c>
      <c r="M1479" s="158">
        <f>IFERROR(_xll.qlIndexFixing(ONIndex1M,I1479,TRUE,_xll.ohTrigger(RecalcTrigger,Trigger1M)),NA())</f>
        <v>2.8358660335268127E-2</v>
      </c>
      <c r="N1479" s="44">
        <f>IFERROR(_xll.qlIndexFixing(ONIndex3M,I1479,TRUE,_xll.ohTrigger(RecalcTrigger,Trigger3M)),NA())</f>
        <v>2.9011336740136784E-2</v>
      </c>
      <c r="O1479" s="159">
        <f>IFERROR(_xll.qlIndexFixing(ONIndex6M,I1479,TRUE,_xll.ohTrigger(RecalcTrigger,Trigger6M)),NA())</f>
        <v>2.9329751329152387E-2</v>
      </c>
    </row>
    <row r="1480" spans="2:15" x14ac:dyDescent="0.2">
      <c r="B1480" s="39" t="s">
        <v>42</v>
      </c>
      <c r="D1480" s="42">
        <f>_xll.qlCalendarAdvance(Calendar,$D1479,B1480,"f",FALSE)</f>
        <v>49832</v>
      </c>
      <c r="E1480" s="153">
        <f>_xll.qlInterestRateIndexValueDate(IndexON,D1480)</f>
        <v>49835</v>
      </c>
      <c r="F1480" s="168">
        <f>IFERROR(_xll.qlIndexFixing(IndexON,D1480,TRUE,_xll.ohTrigger(RecalcTrigger,TriggerON)),NA())</f>
        <v>2.9000600669064625E-2</v>
      </c>
      <c r="H1480" s="42">
        <f>_xll.qlCalendarAdvance(Calendar,$H1479,B1480,"f",FALSE)</f>
        <v>49832</v>
      </c>
      <c r="I1480" s="153">
        <f>_xll.qlInterestRateIndexValueDate(Index1M,$H1480)</f>
        <v>49836</v>
      </c>
      <c r="J1480" s="158">
        <f>IFERROR(_xll.qlIndexFixing(Index1M,$H1480,TRUE,_xll.ohTrigger(RecalcTrigger,Trigger1M)),NA())</f>
        <v>2.8346131022733978E-2</v>
      </c>
      <c r="K1480" s="44">
        <f>IFERROR(_xll.qlIndexFixing(Index3M,H1480,TRUE,_xll.ohTrigger(RecalcTrigger,Trigger3M)),NA())</f>
        <v>2.8995873068280734E-2</v>
      </c>
      <c r="L1480" s="44">
        <f>IFERROR(_xll.qlIndexFixing(Index6M,$H1480,TRUE,_xll.ohTrigger(RecalcTrigger,Trigger6M)),NA())</f>
        <v>2.9309844417987653E-2</v>
      </c>
      <c r="M1480" s="158">
        <f>IFERROR(_xll.qlIndexFixing(ONIndex1M,I1480,TRUE,_xll.ohTrigger(RecalcTrigger,Trigger1M)),NA())</f>
        <v>2.8344248640737035E-2</v>
      </c>
      <c r="N1480" s="44">
        <f>IFERROR(_xll.qlIndexFixing(ONIndex3M,I1480,TRUE,_xll.ohTrigger(RecalcTrigger,Trigger3M)),NA())</f>
        <v>2.8996726738288459E-2</v>
      </c>
      <c r="O1480" s="159">
        <f>IFERROR(_xll.qlIndexFixing(ONIndex6M,I1480,TRUE,_xll.ohTrigger(RecalcTrigger,Trigger6M)),NA())</f>
        <v>2.9314960985882266E-2</v>
      </c>
    </row>
    <row r="1481" spans="2:15" x14ac:dyDescent="0.2">
      <c r="B1481" s="39" t="s">
        <v>42</v>
      </c>
      <c r="D1481" s="42">
        <f>_xll.qlCalendarAdvance(Calendar,$D1480,B1481,"f",FALSE)</f>
        <v>49839</v>
      </c>
      <c r="E1481" s="153">
        <f>_xll.qlInterestRateIndexValueDate(IndexON,D1481)</f>
        <v>49842</v>
      </c>
      <c r="F1481" s="168">
        <f>IFERROR(_xll.qlIndexFixing(IndexON,D1481,TRUE,_xll.ohTrigger(RecalcTrigger,TriggerON)),NA())</f>
        <v>2.8982717219383503E-2</v>
      </c>
      <c r="H1481" s="42">
        <f>_xll.qlCalendarAdvance(Calendar,$H1480,B1481,"f",FALSE)</f>
        <v>49839</v>
      </c>
      <c r="I1481" s="153">
        <f>_xll.qlInterestRateIndexValueDate(Index1M,$H1481)</f>
        <v>49843</v>
      </c>
      <c r="J1481" s="158">
        <f>IFERROR(_xll.qlIndexFixing(Index1M,$H1481,TRUE,_xll.ohTrigger(RecalcTrigger,Trigger1M)),NA())</f>
        <v>2.8329055383370161E-2</v>
      </c>
      <c r="K1481" s="44">
        <f>IFERROR(_xll.qlIndexFixing(Index3M,H1481,TRUE,_xll.ohTrigger(RecalcTrigger,Trigger3M)),NA())</f>
        <v>2.8978608581495334E-2</v>
      </c>
      <c r="L1481" s="44">
        <f>IFERROR(_xll.qlIndexFixing(Index6M,$H1481,TRUE,_xll.ohTrigger(RecalcTrigger,Trigger6M)),NA())</f>
        <v>2.9292297963111051E-2</v>
      </c>
      <c r="M1481" s="158">
        <f>IFERROR(_xll.qlIndexFixing(ONIndex1M,I1481,TRUE,_xll.ohTrigger(RecalcTrigger,Trigger1M)),NA())</f>
        <v>2.8326894359225196E-2</v>
      </c>
      <c r="N1481" s="44">
        <f>IFERROR(_xll.qlIndexFixing(ONIndex3M,I1481,TRUE,_xll.ohTrigger(RecalcTrigger,Trigger3M)),NA())</f>
        <v>2.8979369381876285E-2</v>
      </c>
      <c r="O1481" s="159">
        <f>IFERROR(_xll.qlIndexFixing(ONIndex6M,I1481,TRUE,_xll.ohTrigger(RecalcTrigger,Trigger6M)),NA())</f>
        <v>2.9297461080957099E-2</v>
      </c>
    </row>
    <row r="1482" spans="2:15" x14ac:dyDescent="0.2">
      <c r="B1482" s="39" t="s">
        <v>42</v>
      </c>
      <c r="D1482" s="42">
        <f>_xll.qlCalendarAdvance(Calendar,$D1481,B1482,"f",FALSE)</f>
        <v>49849</v>
      </c>
      <c r="E1482" s="153">
        <f>_xll.qlInterestRateIndexValueDate(IndexON,D1482)</f>
        <v>49850</v>
      </c>
      <c r="F1482" s="168">
        <f>IFERROR(_xll.qlIndexFixing(IndexON,D1482,TRUE,_xll.ohTrigger(RecalcTrigger,TriggerON)),NA())</f>
        <v>2.8962291479164293E-2</v>
      </c>
      <c r="H1482" s="42">
        <f>_xll.qlCalendarAdvance(Calendar,$H1481,B1482,"f",FALSE)</f>
        <v>49849</v>
      </c>
      <c r="I1482" s="153">
        <f>_xll.qlInterestRateIndexValueDate(Index1M,$H1482)</f>
        <v>49851</v>
      </c>
      <c r="J1482" s="158">
        <f>IFERROR(_xll.qlIndexFixing(Index1M,$H1482,TRUE,_xll.ohTrigger(RecalcTrigger,Trigger1M)),NA())</f>
        <v>2.8309546195824709E-2</v>
      </c>
      <c r="K1482" s="44">
        <f>IFERROR(_xll.qlIndexFixing(Index3M,H1482,TRUE,_xll.ohTrigger(RecalcTrigger,Trigger3M)),NA())</f>
        <v>2.8958885220227645E-2</v>
      </c>
      <c r="L1482" s="44">
        <f>IFERROR(_xll.qlIndexFixing(Index6M,$H1482,TRUE,_xll.ohTrigger(RecalcTrigger,Trigger6M)),NA())</f>
        <v>2.9271983614589259E-2</v>
      </c>
      <c r="M1482" s="158">
        <f>IFERROR(_xll.qlIndexFixing(ONIndex1M,I1482,TRUE,_xll.ohTrigger(RecalcTrigger,Trigger1M)),NA())</f>
        <v>2.8307520769272898E-2</v>
      </c>
      <c r="N1482" s="44">
        <f>IFERROR(_xll.qlIndexFixing(ONIndex3M,I1482,TRUE,_xll.ohTrigger(RecalcTrigger,Trigger3M)),NA())</f>
        <v>2.8959805167314556E-2</v>
      </c>
      <c r="O1482" s="159">
        <f>IFERROR(_xll.qlIndexFixing(ONIndex6M,I1482,TRUE,_xll.ohTrigger(RecalcTrigger,Trigger6M)),NA())</f>
        <v>2.9277676250796247E-2</v>
      </c>
    </row>
    <row r="1483" spans="2:15" x14ac:dyDescent="0.2">
      <c r="B1483" s="39" t="s">
        <v>42</v>
      </c>
      <c r="D1483" s="42">
        <f>_xll.qlCalendarAdvance(Calendar,$D1482,B1483,"f",FALSE)</f>
        <v>49856</v>
      </c>
      <c r="E1483" s="153">
        <f>_xll.qlInterestRateIndexValueDate(IndexON,D1483)</f>
        <v>49857</v>
      </c>
      <c r="F1483" s="168">
        <f>IFERROR(_xll.qlIndexFixing(IndexON,D1483,TRUE,_xll.ohTrigger(RecalcTrigger,TriggerON)),NA())</f>
        <v>2.8944429883601686E-2</v>
      </c>
      <c r="H1483" s="42">
        <f>_xll.qlCalendarAdvance(Calendar,$H1482,B1483,"f",FALSE)</f>
        <v>49856</v>
      </c>
      <c r="I1483" s="153">
        <f>_xll.qlInterestRateIndexValueDate(Index1M,$H1483)</f>
        <v>49858</v>
      </c>
      <c r="J1483" s="158">
        <f>IFERROR(_xll.qlIndexFixing(Index1M,$H1483,TRUE,_xll.ohTrigger(RecalcTrigger,Trigger1M)),NA())</f>
        <v>2.8292157308948358E-2</v>
      </c>
      <c r="K1483" s="44">
        <f>IFERROR(_xll.qlIndexFixing(Index3M,H1483,TRUE,_xll.ohTrigger(RecalcTrigger,Trigger3M)),NA())</f>
        <v>2.8941633824707706E-2</v>
      </c>
      <c r="L1483" s="44">
        <f>IFERROR(_xll.qlIndexFixing(Index6M,$H1483,TRUE,_xll.ohTrigger(RecalcTrigger,Trigger6M)),NA())</f>
        <v>2.9254648995814442E-2</v>
      </c>
      <c r="M1483" s="158">
        <f>IFERROR(_xll.qlIndexFixing(ONIndex1M,I1483,TRUE,_xll.ohTrigger(RecalcTrigger,Trigger1M)),NA())</f>
        <v>2.8290483704074276E-2</v>
      </c>
      <c r="N1483" s="44">
        <f>IFERROR(_xll.qlIndexFixing(ONIndex3M,I1483,TRUE,_xll.ohTrigger(RecalcTrigger,Trigger3M)),NA())</f>
        <v>2.8942639962883376E-2</v>
      </c>
      <c r="O1483" s="159">
        <f>IFERROR(_xll.qlIndexFixing(ONIndex6M,I1483,TRUE,_xll.ohTrigger(RecalcTrigger,Trigger6M)),NA())</f>
        <v>2.9260328387730183E-2</v>
      </c>
    </row>
    <row r="1484" spans="2:15" x14ac:dyDescent="0.2">
      <c r="B1484" s="39" t="s">
        <v>42</v>
      </c>
      <c r="D1484" s="42">
        <f>_xll.qlCalendarAdvance(Calendar,$D1483,B1484,"f",FALSE)</f>
        <v>49863</v>
      </c>
      <c r="E1484" s="153">
        <f>_xll.qlInterestRateIndexValueDate(IndexON,D1484)</f>
        <v>49864</v>
      </c>
      <c r="F1484" s="168">
        <f>IFERROR(_xll.qlIndexFixing(IndexON,D1484,TRUE,_xll.ohTrigger(RecalcTrigger,TriggerON)),NA())</f>
        <v>2.8926578486441201E-2</v>
      </c>
      <c r="H1484" s="42">
        <f>_xll.qlCalendarAdvance(Calendar,$H1483,B1484,"f",FALSE)</f>
        <v>49863</v>
      </c>
      <c r="I1484" s="153">
        <f>_xll.qlInterestRateIndexValueDate(Index1M,$H1484)</f>
        <v>49865</v>
      </c>
      <c r="J1484" s="158">
        <f>IFERROR(_xll.qlIndexFixing(Index1M,$H1484,TRUE,_xll.ohTrigger(RecalcTrigger,Trigger1M)),NA())</f>
        <v>2.8275093634152787E-2</v>
      </c>
      <c r="K1484" s="44">
        <f>IFERROR(_xll.qlIndexFixing(Index3M,H1484,TRUE,_xll.ohTrigger(RecalcTrigger,Trigger3M)),NA())</f>
        <v>2.8924388538319228E-2</v>
      </c>
      <c r="L1484" s="44">
        <f>IFERROR(_xll.qlIndexFixing(Index6M,$H1484,TRUE,_xll.ohTrigger(RecalcTrigger,Trigger6M)),NA())</f>
        <v>2.9237118730434691E-2</v>
      </c>
      <c r="M1484" s="158">
        <f>IFERROR(_xll.qlIndexFixing(ONIndex1M,I1484,TRUE,_xll.ohTrigger(RecalcTrigger,Trigger1M)),NA())</f>
        <v>2.8273451367226698E-2</v>
      </c>
      <c r="N1484" s="44">
        <f>IFERROR(_xll.qlIndexFixing(ONIndex3M,I1484,TRUE,_xll.ohTrigger(RecalcTrigger,Trigger3M)),NA())</f>
        <v>2.8925480751711419E-2</v>
      </c>
      <c r="O1484" s="159">
        <f>IFERROR(_xll.qlIndexFixing(ONIndex6M,I1484,TRUE,_xll.ohTrigger(RecalcTrigger,Trigger6M)),NA())</f>
        <v>2.9242985772865993E-2</v>
      </c>
    </row>
    <row r="1485" spans="2:15" x14ac:dyDescent="0.2">
      <c r="B1485" s="39" t="s">
        <v>42</v>
      </c>
      <c r="D1485" s="42">
        <f>_xll.qlCalendarAdvance(Calendar,$D1484,B1485,"f",FALSE)</f>
        <v>49870</v>
      </c>
      <c r="E1485" s="153">
        <f>_xll.qlInterestRateIndexValueDate(IndexON,D1485)</f>
        <v>49871</v>
      </c>
      <c r="F1485" s="168">
        <f>IFERROR(_xll.qlIndexFixing(IndexON,D1485,TRUE,_xll.ohTrigger(RecalcTrigger,TriggerON)),NA())</f>
        <v>2.8908737287922648E-2</v>
      </c>
      <c r="H1485" s="42">
        <f>_xll.qlCalendarAdvance(Calendar,$H1484,B1485,"f",FALSE)</f>
        <v>49870</v>
      </c>
      <c r="I1485" s="153">
        <f>_xll.qlInterestRateIndexValueDate(Index1M,$H1485)</f>
        <v>49872</v>
      </c>
      <c r="J1485" s="158">
        <f>IFERROR(_xll.qlIndexFixing(Index1M,$H1485,TRUE,_xll.ohTrigger(RecalcTrigger,Trigger1M)),NA())</f>
        <v>2.8258034723076329E-2</v>
      </c>
      <c r="K1485" s="44">
        <f>IFERROR(_xll.qlIndexFixing(Index3M,H1485,TRUE,_xll.ohTrigger(RecalcTrigger,Trigger3M)),NA())</f>
        <v>2.8907149360983146E-2</v>
      </c>
      <c r="L1485" s="44">
        <f>IFERROR(_xll.qlIndexFixing(Index6M,$H1485,TRUE,_xll.ohTrigger(RecalcTrigger,Trigger6M)),NA())</f>
        <v>2.9219593942542532E-2</v>
      </c>
      <c r="M1485" s="158">
        <f>IFERROR(_xll.qlIndexFixing(ONIndex1M,I1485,TRUE,_xll.ohTrigger(RecalcTrigger,Trigger1M)),NA())</f>
        <v>2.8256423758836746E-2</v>
      </c>
      <c r="N1485" s="44">
        <f>IFERROR(_xll.qlIndexFixing(ONIndex3M,I1485,TRUE,_xll.ohTrigger(RecalcTrigger,Trigger3M)),NA())</f>
        <v>2.8908327533851974E-2</v>
      </c>
      <c r="O1485" s="159">
        <f>IFERROR(_xll.qlIndexFixing(ONIndex6M,I1485,TRUE,_xll.ohTrigger(RecalcTrigger,Trigger6M)),NA())</f>
        <v>2.9225648406203675E-2</v>
      </c>
    </row>
    <row r="1486" spans="2:15" x14ac:dyDescent="0.2">
      <c r="B1486" s="39" t="s">
        <v>42</v>
      </c>
      <c r="D1486" s="42">
        <f>_xll.qlCalendarAdvance(Calendar,$D1485,B1486,"f",FALSE)</f>
        <v>49877</v>
      </c>
      <c r="E1486" s="153">
        <f>_xll.qlInterestRateIndexValueDate(IndexON,D1486)</f>
        <v>49878</v>
      </c>
      <c r="F1486" s="168">
        <f>IFERROR(_xll.qlIndexFixing(IndexON,D1486,TRUE,_xll.ohTrigger(RecalcTrigger,TriggerON)),NA())</f>
        <v>2.8890906287806217E-2</v>
      </c>
      <c r="H1486" s="42">
        <f>_xll.qlCalendarAdvance(Calendar,$H1485,B1486,"f",FALSE)</f>
        <v>49877</v>
      </c>
      <c r="I1486" s="153">
        <f>_xll.qlInterestRateIndexValueDate(Index1M,$H1486)</f>
        <v>49879</v>
      </c>
      <c r="J1486" s="158">
        <f>IFERROR(_xll.qlIndexFixing(Index1M,$H1486,TRUE,_xll.ohTrigger(RecalcTrigger,Trigger1M)),NA())</f>
        <v>2.8240980575699612E-2</v>
      </c>
      <c r="K1486" s="44">
        <f>IFERROR(_xll.qlIndexFixing(Index3M,H1486,TRUE,_xll.ohTrigger(RecalcTrigger,Trigger3M)),NA())</f>
        <v>2.8889916292620391E-2</v>
      </c>
      <c r="L1486" s="44">
        <f>IFERROR(_xll.qlIndexFixing(Index6M,$H1486,TRUE,_xll.ohTrigger(RecalcTrigger,Trigger6M)),NA())</f>
        <v>2.9202074631996776E-2</v>
      </c>
      <c r="M1486" s="158">
        <f>IFERROR(_xll.qlIndexFixing(ONIndex1M,I1486,TRUE,_xll.ohTrigger(RecalcTrigger,Trigger1M)),NA())</f>
        <v>2.8239400878771193E-2</v>
      </c>
      <c r="N1486" s="44">
        <f>IFERROR(_xll.qlIndexFixing(ONIndex3M,I1486,TRUE,_xll.ohTrigger(RecalcTrigger,Trigger3M)),NA())</f>
        <v>2.8891180309171816E-2</v>
      </c>
      <c r="O1486" s="159">
        <f>IFERROR(_xll.qlIndexFixing(ONIndex6M,I1486,TRUE,_xll.ohTrigger(RecalcTrigger,Trigger6M)),NA())</f>
        <v>2.9208316287716585E-2</v>
      </c>
    </row>
    <row r="1487" spans="2:15" x14ac:dyDescent="0.2">
      <c r="B1487" s="39" t="s">
        <v>42</v>
      </c>
      <c r="D1487" s="42">
        <f>_xll.qlCalendarAdvance(Calendar,$D1486,B1487,"f",FALSE)</f>
        <v>49884</v>
      </c>
      <c r="E1487" s="153">
        <f>_xll.qlInterestRateIndexValueDate(IndexON,D1487)</f>
        <v>49885</v>
      </c>
      <c r="F1487" s="168">
        <f>IFERROR(_xll.qlIndexFixing(IndexON,D1487,TRUE,_xll.ohTrigger(RecalcTrigger,TriggerON)),NA())</f>
        <v>2.8873085486331718E-2</v>
      </c>
      <c r="H1487" s="42">
        <f>_xll.qlCalendarAdvance(Calendar,$H1486,B1487,"f",FALSE)</f>
        <v>49884</v>
      </c>
      <c r="I1487" s="153">
        <f>_xll.qlInterestRateIndexValueDate(Index1M,$H1487)</f>
        <v>49886</v>
      </c>
      <c r="J1487" s="158">
        <f>IFERROR(_xll.qlIndexFixing(Index1M,$H1487,TRUE,_xll.ohTrigger(RecalcTrigger,Trigger1M)),NA())</f>
        <v>2.8224266603354309E-2</v>
      </c>
      <c r="K1487" s="44">
        <f>IFERROR(_xll.qlIndexFixing(Index3M,H1487,TRUE,_xll.ohTrigger(RecalcTrigger,Trigger3M)),NA())</f>
        <v>2.8872689333151024E-2</v>
      </c>
      <c r="L1487" s="44">
        <f>IFERROR(_xll.qlIndexFixing(Index6M,$H1487,TRUE,_xll.ohTrigger(RecalcTrigger,Trigger6M)),NA())</f>
        <v>2.9184560798654495E-2</v>
      </c>
      <c r="M1487" s="158">
        <f>IFERROR(_xll.qlIndexFixing(ONIndex1M,I1487,TRUE,_xll.ohTrigger(RecalcTrigger,Trigger1M)),NA())</f>
        <v>2.8222382727109974E-2</v>
      </c>
      <c r="N1487" s="44">
        <f>IFERROR(_xll.qlIndexFixing(ONIndex3M,I1487,TRUE,_xll.ohTrigger(RecalcTrigger,Trigger3M)),NA())</f>
        <v>2.887403907780417E-2</v>
      </c>
      <c r="O1487" s="159">
        <f>IFERROR(_xll.qlIndexFixing(ONIndex6M,I1487,TRUE,_xll.ohTrigger(RecalcTrigger,Trigger6M)),NA())</f>
        <v>2.9190989417458013E-2</v>
      </c>
    </row>
    <row r="1488" spans="2:15" x14ac:dyDescent="0.2">
      <c r="B1488" s="39" t="s">
        <v>42</v>
      </c>
      <c r="D1488" s="42">
        <f>_xll.qlCalendarAdvance(Calendar,$D1487,B1488,"f",FALSE)</f>
        <v>49891</v>
      </c>
      <c r="E1488" s="153">
        <f>_xll.qlInterestRateIndexValueDate(IndexON,D1488)</f>
        <v>49892</v>
      </c>
      <c r="F1488" s="168">
        <f>IFERROR(_xll.qlIndexFixing(IndexON,D1488,TRUE,_xll.ohTrigger(RecalcTrigger,TriggerON)),NA())</f>
        <v>2.8855274883419213E-2</v>
      </c>
      <c r="H1488" s="42">
        <f>_xll.qlCalendarAdvance(Calendar,$H1487,B1488,"f",FALSE)</f>
        <v>49891</v>
      </c>
      <c r="I1488" s="153">
        <f>_xll.qlInterestRateIndexValueDate(Index1M,$H1488)</f>
        <v>49893</v>
      </c>
      <c r="J1488" s="158">
        <f>IFERROR(_xll.qlIndexFixing(Index1M,$H1488,TRUE,_xll.ohTrigger(RecalcTrigger,Trigger1M)),NA())</f>
        <v>2.8206886571943653E-2</v>
      </c>
      <c r="K1488" s="44">
        <f>IFERROR(_xll.qlIndexFixing(Index3M,H1488,TRUE,_xll.ohTrigger(RecalcTrigger,Trigger3M)),NA())</f>
        <v>2.8855468482496854E-2</v>
      </c>
      <c r="L1488" s="44">
        <f>IFERROR(_xll.qlIndexFixing(Index6M,$H1488,TRUE,_xll.ohTrigger(RecalcTrigger,Trigger6M)),NA())</f>
        <v>2.9167052442373626E-2</v>
      </c>
      <c r="M1488" s="158">
        <f>IFERROR(_xll.qlIndexFixing(ONIndex1M,I1488,TRUE,_xll.ohTrigger(RecalcTrigger,Trigger1M)),NA())</f>
        <v>2.8205369303826444E-2</v>
      </c>
      <c r="N1488" s="44">
        <f>IFERROR(_xll.qlIndexFixing(ONIndex3M,I1488,TRUE,_xll.ohTrigger(RecalcTrigger,Trigger3M)),NA())</f>
        <v>2.8856903839669101E-2</v>
      </c>
      <c r="O1488" s="159">
        <f>IFERROR(_xll.qlIndexFixing(ONIndex6M,I1488,TRUE,_xll.ohTrigger(RecalcTrigger,Trigger6M)),NA())</f>
        <v>2.9173667795348024E-2</v>
      </c>
    </row>
    <row r="1489" spans="2:15" x14ac:dyDescent="0.2">
      <c r="B1489" s="39" t="s">
        <v>42</v>
      </c>
      <c r="D1489" s="42">
        <f>_xll.qlCalendarAdvance(Calendar,$D1488,B1489,"f",FALSE)</f>
        <v>49898</v>
      </c>
      <c r="E1489" s="153">
        <f>_xll.qlInterestRateIndexValueDate(IndexON,D1489)</f>
        <v>49899</v>
      </c>
      <c r="F1489" s="168">
        <f>IFERROR(_xll.qlIndexFixing(IndexON,D1489,TRUE,_xll.ohTrigger(RecalcTrigger,TriggerON)),NA())</f>
        <v>2.8837474478988767E-2</v>
      </c>
      <c r="H1489" s="42">
        <f>_xll.qlCalendarAdvance(Calendar,$H1488,B1489,"f",FALSE)</f>
        <v>49898</v>
      </c>
      <c r="I1489" s="153">
        <f>_xll.qlInterestRateIndexValueDate(Index1M,$H1489)</f>
        <v>49900</v>
      </c>
      <c r="J1489" s="158">
        <f>IFERROR(_xll.qlIndexFixing(Index1M,$H1489,TRUE,_xll.ohTrigger(RecalcTrigger,Trigger1M)),NA())</f>
        <v>2.818984671552081E-2</v>
      </c>
      <c r="K1489" s="44">
        <f>IFERROR(_xll.qlIndexFixing(Index3M,H1489,TRUE,_xll.ohTrigger(RecalcTrigger,Trigger3M)),NA())</f>
        <v>2.8838253740576202E-2</v>
      </c>
      <c r="L1489" s="44">
        <f>IFERROR(_xll.qlIndexFixing(Index6M,$H1489,TRUE,_xll.ohTrigger(RecalcTrigger,Trigger6M)),NA())</f>
        <v>2.9149549563011676E-2</v>
      </c>
      <c r="M1489" s="158">
        <f>IFERROR(_xll.qlIndexFixing(ONIndex1M,I1489,TRUE,_xll.ohTrigger(RecalcTrigger,Trigger1M)),NA())</f>
        <v>2.8188360608947249E-2</v>
      </c>
      <c r="N1489" s="44">
        <f>IFERROR(_xll.qlIndexFixing(ONIndex3M,I1489,TRUE,_xll.ohTrigger(RecalcTrigger,Trigger3M)),NA())</f>
        <v>2.8839774594793255E-2</v>
      </c>
      <c r="O1489" s="159">
        <f>IFERROR(_xll.qlIndexFixing(ONIndex6M,I1489,TRUE,_xll.ohTrigger(RecalcTrigger,Trigger6M)),NA())</f>
        <v>2.9156351421439908E-2</v>
      </c>
    </row>
    <row r="1490" spans="2:15" x14ac:dyDescent="0.2">
      <c r="B1490" s="39" t="s">
        <v>42</v>
      </c>
      <c r="D1490" s="42">
        <f>_xll.qlCalendarAdvance(Calendar,$D1489,B1490,"f",FALSE)</f>
        <v>49905</v>
      </c>
      <c r="E1490" s="153">
        <f>_xll.qlInterestRateIndexValueDate(IndexON,D1490)</f>
        <v>49906</v>
      </c>
      <c r="F1490" s="168">
        <f>IFERROR(_xll.qlIndexFixing(IndexON,D1490,TRUE,_xll.ohTrigger(RecalcTrigger,TriggerON)),NA())</f>
        <v>2.8819684273120316E-2</v>
      </c>
      <c r="H1490" s="42">
        <f>_xll.qlCalendarAdvance(Calendar,$H1489,B1490,"f",FALSE)</f>
        <v>49905</v>
      </c>
      <c r="I1490" s="153">
        <f>_xll.qlInterestRateIndexValueDate(Index1M,$H1490)</f>
        <v>49907</v>
      </c>
      <c r="J1490" s="158">
        <f>IFERROR(_xll.qlIndexFixing(Index1M,$H1490,TRUE,_xll.ohTrigger(RecalcTrigger,Trigger1M)),NA())</f>
        <v>2.8172811622708079E-2</v>
      </c>
      <c r="K1490" s="44">
        <f>IFERROR(_xll.qlIndexFixing(Index3M,H1490,TRUE,_xll.ohTrigger(RecalcTrigger,Trigger3M)),NA())</f>
        <v>2.8821045107312607E-2</v>
      </c>
      <c r="L1490" s="44">
        <f>IFERROR(_xll.qlIndexFixing(Index6M,$H1490,TRUE,_xll.ohTrigger(RecalcTrigger,Trigger6M)),NA())</f>
        <v>2.9132052160427451E-2</v>
      </c>
      <c r="M1490" s="158">
        <f>IFERROR(_xll.qlIndexFixing(ONIndex1M,I1490,TRUE,_xll.ohTrigger(RecalcTrigger,Trigger1M)),NA())</f>
        <v>2.8171356642419099E-2</v>
      </c>
      <c r="N1490" s="44">
        <f>IFERROR(_xll.qlIndexFixing(ONIndex3M,I1490,TRUE,_xll.ohTrigger(RecalcTrigger,Trigger3M)),NA())</f>
        <v>2.8822651343149985E-2</v>
      </c>
      <c r="O1490" s="159">
        <f>IFERROR(_xll.qlIndexFixing(ONIndex6M,I1490,TRUE,_xll.ohTrigger(RecalcTrigger,Trigger6M)),NA())</f>
        <v>2.9139040295680374E-2</v>
      </c>
    </row>
    <row r="1491" spans="2:15" x14ac:dyDescent="0.2">
      <c r="B1491" s="39" t="s">
        <v>42</v>
      </c>
      <c r="D1491" s="42">
        <f>_xll.qlCalendarAdvance(Calendar,$D1490,B1491,"f",FALSE)</f>
        <v>49912</v>
      </c>
      <c r="E1491" s="153">
        <f>_xll.qlInterestRateIndexValueDate(IndexON,D1491)</f>
        <v>49913</v>
      </c>
      <c r="F1491" s="168">
        <f>IFERROR(_xll.qlIndexFixing(IndexON,D1491,TRUE,_xll.ohTrigger(RecalcTrigger,TriggerON)),NA())</f>
        <v>2.880190426581386E-2</v>
      </c>
      <c r="H1491" s="42">
        <f>_xll.qlCalendarAdvance(Calendar,$H1490,B1491,"f",FALSE)</f>
        <v>49912</v>
      </c>
      <c r="I1491" s="153">
        <f>_xll.qlInterestRateIndexValueDate(Index1M,$H1491)</f>
        <v>49914</v>
      </c>
      <c r="J1491" s="158">
        <f>IFERROR(_xll.qlIndexFixing(Index1M,$H1491,TRUE,_xll.ohTrigger(RecalcTrigger,Trigger1M)),NA())</f>
        <v>2.8155781293476394E-2</v>
      </c>
      <c r="K1491" s="44">
        <f>IFERROR(_xll.qlIndexFixing(Index3M,H1491,TRUE,_xll.ohTrigger(RecalcTrigger,Trigger3M)),NA())</f>
        <v>2.8803842582623529E-2</v>
      </c>
      <c r="L1491" s="44">
        <f>IFERROR(_xll.qlIndexFixing(Index6M,$H1491,TRUE,_xll.ohTrigger(RecalcTrigger,Trigger6M)),NA())</f>
        <v>2.9114560234477591E-2</v>
      </c>
      <c r="M1491" s="158">
        <f>IFERROR(_xll.qlIndexFixing(ONIndex1M,I1491,TRUE,_xll.ohTrigger(RecalcTrigger,Trigger1M)),NA())</f>
        <v>2.8154357404268637E-2</v>
      </c>
      <c r="N1491" s="44">
        <f>IFERROR(_xll.qlIndexFixing(ONIndex3M,I1491,TRUE,_xll.ohTrigger(RecalcTrigger,Trigger3M)),NA())</f>
        <v>2.8805534084765938E-2</v>
      </c>
      <c r="O1491" s="159">
        <f>IFERROR(_xll.qlIndexFixing(ONIndex6M,I1491,TRUE,_xll.ohTrigger(RecalcTrigger,Trigger6M)),NA())</f>
        <v>2.9121734418149359E-2</v>
      </c>
    </row>
    <row r="1492" spans="2:15" x14ac:dyDescent="0.2">
      <c r="B1492" s="39" t="s">
        <v>42</v>
      </c>
      <c r="D1492" s="42">
        <f>_xll.qlCalendarAdvance(Calendar,$D1491,B1492,"f",FALSE)</f>
        <v>49919</v>
      </c>
      <c r="E1492" s="153">
        <f>_xll.qlInterestRateIndexValueDate(IndexON,D1492)</f>
        <v>49920</v>
      </c>
      <c r="F1492" s="168">
        <f>IFERROR(_xll.qlIndexFixing(IndexON,D1492,TRUE,_xll.ohTrigger(RecalcTrigger,TriggerON)),NA())</f>
        <v>2.8784134456989463E-2</v>
      </c>
      <c r="H1492" s="42">
        <f>_xll.qlCalendarAdvance(Calendar,$H1491,B1492,"f",FALSE)</f>
        <v>49919</v>
      </c>
      <c r="I1492" s="153">
        <f>_xll.qlInterestRateIndexValueDate(Index1M,$H1492)</f>
        <v>49921</v>
      </c>
      <c r="J1492" s="158">
        <f>IFERROR(_xll.qlIndexFixing(Index1M,$H1492,TRUE,_xll.ohTrigger(RecalcTrigger,Trigger1M)),NA())</f>
        <v>2.8139106013960635E-2</v>
      </c>
      <c r="K1492" s="44">
        <f>IFERROR(_xll.qlIndexFixing(Index3M,H1492,TRUE,_xll.ohTrigger(RecalcTrigger,Trigger3M)),NA())</f>
        <v>2.8786725153199112E-2</v>
      </c>
      <c r="L1492" s="44">
        <f>IFERROR(_xll.qlIndexFixing(Index6M,$H1492,TRUE,_xll.ohTrigger(RecalcTrigger,Trigger6M)),NA())</f>
        <v>2.9097304539222622E-2</v>
      </c>
      <c r="M1492" s="158">
        <f>IFERROR(_xll.qlIndexFixing(ONIndex1M,I1492,TRUE,_xll.ohTrigger(RecalcTrigger,Trigger1M)),NA())</f>
        <v>2.8137362894495865E-2</v>
      </c>
      <c r="N1492" s="44">
        <f>IFERROR(_xll.qlIndexFixing(ONIndex3M,I1492,TRUE,_xll.ohTrigger(RecalcTrigger,Trigger3M)),NA())</f>
        <v>2.8788422819614468E-2</v>
      </c>
      <c r="O1492" s="159">
        <f>IFERROR(_xll.qlIndexFixing(ONIndex6M,I1492,TRUE,_xll.ohTrigger(RecalcTrigger,Trigger6M)),NA())</f>
        <v>2.9104433788766926E-2</v>
      </c>
    </row>
    <row r="1493" spans="2:15" x14ac:dyDescent="0.2">
      <c r="B1493" s="39" t="s">
        <v>42</v>
      </c>
      <c r="D1493" s="42">
        <f>_xll.qlCalendarAdvance(Calendar,$D1492,B1493,"f",FALSE)</f>
        <v>49926</v>
      </c>
      <c r="E1493" s="153">
        <f>_xll.qlInterestRateIndexValueDate(IndexON,D1493)</f>
        <v>49927</v>
      </c>
      <c r="F1493" s="168">
        <f>IFERROR(_xll.qlIndexFixing(IndexON,D1493,TRUE,_xll.ohTrigger(RecalcTrigger,TriggerON)),NA())</f>
        <v>2.8766374846647125E-2</v>
      </c>
      <c r="H1493" s="42">
        <f>_xll.qlCalendarAdvance(Calendar,$H1492,B1493,"f",FALSE)</f>
        <v>49926</v>
      </c>
      <c r="I1493" s="153">
        <f>_xll.qlInterestRateIndexValueDate(Index1M,$H1493)</f>
        <v>49928</v>
      </c>
      <c r="J1493" s="158">
        <f>IFERROR(_xll.qlIndexFixing(Index1M,$H1493,TRUE,_xll.ohTrigger(RecalcTrigger,Trigger1M)),NA())</f>
        <v>2.8122088176232296E-2</v>
      </c>
      <c r="K1493" s="44">
        <f>IFERROR(_xll.qlIndexFixing(Index3M,H1493,TRUE,_xll.ohTrigger(RecalcTrigger,Trigger3M)),NA())</f>
        <v>2.8769535778302449E-2</v>
      </c>
      <c r="L1493" s="44">
        <f>IFERROR(_xll.qlIndexFixing(Index6M,$H1493,TRUE,_xll.ohTrigger(RecalcTrigger,Trigger6M)),NA())</f>
        <v>2.9079826599227882E-2</v>
      </c>
      <c r="M1493" s="158">
        <f>IFERROR(_xll.qlIndexFixing(ONIndex1M,I1493,TRUE,_xll.ohTrigger(RecalcTrigger,Trigger1M)),NA())</f>
        <v>2.8120373113100783E-2</v>
      </c>
      <c r="N1493" s="44">
        <f>IFERROR(_xll.qlIndexFixing(ONIndex3M,I1493,TRUE,_xll.ohTrigger(RecalcTrigger,Trigger3M)),NA())</f>
        <v>2.8771317547695574E-2</v>
      </c>
      <c r="O1493" s="159">
        <f>IFERROR(_xll.qlIndexFixing(ONIndex6M,I1493,TRUE,_xll.ohTrigger(RecalcTrigger,Trigger6M)),NA())</f>
        <v>2.9087138407533075E-2</v>
      </c>
    </row>
    <row r="1494" spans="2:15" x14ac:dyDescent="0.2">
      <c r="B1494" s="39" t="s">
        <v>42</v>
      </c>
      <c r="D1494" s="42">
        <f>_xll.qlCalendarAdvance(Calendar,$D1493,B1494,"f",FALSE)</f>
        <v>49933</v>
      </c>
      <c r="E1494" s="153">
        <f>_xll.qlInterestRateIndexValueDate(IndexON,D1494)</f>
        <v>49934</v>
      </c>
      <c r="F1494" s="168">
        <f>IFERROR(_xll.qlIndexFixing(IndexON,D1494,TRUE,_xll.ohTrigger(RecalcTrigger,TriggerON)),NA())</f>
        <v>2.8748625434866781E-2</v>
      </c>
      <c r="H1494" s="42">
        <f>_xll.qlCalendarAdvance(Calendar,$H1493,B1494,"f",FALSE)</f>
        <v>49933</v>
      </c>
      <c r="I1494" s="153">
        <f>_xll.qlInterestRateIndexValueDate(Index1M,$H1494)</f>
        <v>49935</v>
      </c>
      <c r="J1494" s="158">
        <f>IFERROR(_xll.qlIndexFixing(Index1M,$H1494,TRUE,_xll.ohTrigger(RecalcTrigger,Trigger1M)),NA())</f>
        <v>2.8105075098501686E-2</v>
      </c>
      <c r="K1494" s="44">
        <f>IFERROR(_xll.qlIndexFixing(Index3M,H1494,TRUE,_xll.ohTrigger(RecalcTrigger,Trigger3M)),NA())</f>
        <v>2.8752352510449448E-2</v>
      </c>
      <c r="L1494" s="44">
        <f>IFERROR(_xll.qlIndexFixing(Index6M,$H1494,TRUE,_xll.ohTrigger(RecalcTrigger,Trigger6M)),NA())</f>
        <v>2.9062354131647268E-2</v>
      </c>
      <c r="M1494" s="158">
        <f>IFERROR(_xll.qlIndexFixing(ONIndex1M,I1494,TRUE,_xll.ohTrigger(RecalcTrigger,Trigger1M)),NA())</f>
        <v>2.810338806008339E-2</v>
      </c>
      <c r="N1494" s="44">
        <f>IFERROR(_xll.qlIndexFixing(ONIndex3M,I1494,TRUE,_xll.ohTrigger(RecalcTrigger,Trigger3M)),NA())</f>
        <v>2.8754218269009257E-2</v>
      </c>
      <c r="O1494" s="159">
        <f>IFERROR(_xll.qlIndexFixing(ONIndex6M,I1494,TRUE,_xll.ohTrigger(RecalcTrigger,Trigger6M)),NA())</f>
        <v>2.9069848274554388E-2</v>
      </c>
    </row>
    <row r="1495" spans="2:15" x14ac:dyDescent="0.2">
      <c r="B1495" s="39" t="s">
        <v>42</v>
      </c>
      <c r="D1495" s="42">
        <f>_xll.qlCalendarAdvance(Calendar,$D1494,B1495,"f",FALSE)</f>
        <v>49940</v>
      </c>
      <c r="E1495" s="153">
        <f>_xll.qlInterestRateIndexValueDate(IndexON,D1495)</f>
        <v>49941</v>
      </c>
      <c r="F1495" s="168">
        <f>IFERROR(_xll.qlIndexFixing(IndexON,D1495,TRUE,_xll.ohTrigger(RecalcTrigger,TriggerON)),NA())</f>
        <v>2.8730886221648433E-2</v>
      </c>
      <c r="H1495" s="42">
        <f>_xll.qlCalendarAdvance(Calendar,$H1494,B1495,"f",FALSE)</f>
        <v>49940</v>
      </c>
      <c r="I1495" s="153">
        <f>_xll.qlInterestRateIndexValueDate(Index1M,$H1495)</f>
        <v>49942</v>
      </c>
      <c r="J1495" s="158">
        <f>IFERROR(_xll.qlIndexFixing(Index1M,$H1495,TRUE,_xll.ohTrigger(RecalcTrigger,Trigger1M)),NA())</f>
        <v>2.8088066780752818E-2</v>
      </c>
      <c r="K1495" s="44">
        <f>IFERROR(_xll.qlIndexFixing(Index3M,H1495,TRUE,_xll.ohTrigger(RecalcTrigger,Trigger3M)),NA())</f>
        <v>2.8734765513393767E-2</v>
      </c>
      <c r="L1495" s="44">
        <f>IFERROR(_xll.qlIndexFixing(Index6M,$H1495,TRUE,_xll.ohTrigger(RecalcTrigger,Trigger6M)),NA())</f>
        <v>2.9044887136341218E-2</v>
      </c>
      <c r="M1495" s="158">
        <f>IFERROR(_xll.qlIndexFixing(ONIndex1M,I1495,TRUE,_xll.ohTrigger(RecalcTrigger,Trigger1M)),NA())</f>
        <v>2.8086407735390395E-2</v>
      </c>
      <c r="N1495" s="44">
        <f>IFERROR(_xll.qlIndexFixing(ONIndex3M,I1495,TRUE,_xll.ohTrigger(RecalcTrigger,Trigger3M)),NA())</f>
        <v>2.8737124983528872E-2</v>
      </c>
      <c r="O1495" s="159">
        <f>IFERROR(_xll.qlIndexFixing(ONIndex6M,I1495,TRUE,_xll.ohTrigger(RecalcTrigger,Trigger6M)),NA())</f>
        <v>2.9052563389670993E-2</v>
      </c>
    </row>
    <row r="1496" spans="2:15" x14ac:dyDescent="0.2">
      <c r="B1496" s="39" t="s">
        <v>42</v>
      </c>
      <c r="D1496" s="42">
        <f>_xll.qlCalendarAdvance(Calendar,$D1495,B1496,"f",FALSE)</f>
        <v>49947</v>
      </c>
      <c r="E1496" s="153">
        <f>_xll.qlInterestRateIndexValueDate(IndexON,D1496)</f>
        <v>49948</v>
      </c>
      <c r="F1496" s="168">
        <f>IFERROR(_xll.qlIndexFixing(IndexON,D1496,TRUE,_xll.ohTrigger(RecalcTrigger,TriggerON)),NA())</f>
        <v>2.8713157206832207E-2</v>
      </c>
      <c r="H1496" s="42">
        <f>_xll.qlCalendarAdvance(Calendar,$H1495,B1496,"f",FALSE)</f>
        <v>49947</v>
      </c>
      <c r="I1496" s="153">
        <f>_xll.qlInterestRateIndexValueDate(Index1M,$H1496)</f>
        <v>49949</v>
      </c>
      <c r="J1496" s="158">
        <f>IFERROR(_xll.qlIndexFixing(Index1M,$H1496,TRUE,_xll.ohTrigger(RecalcTrigger,Trigger1M)),NA())</f>
        <v>2.8070701100350544E-2</v>
      </c>
      <c r="K1496" s="44">
        <f>IFERROR(_xll.qlIndexFixing(Index3M,H1496,TRUE,_xll.ohTrigger(RecalcTrigger,Trigger3M)),NA())</f>
        <v>2.8717838781756058E-2</v>
      </c>
      <c r="L1496" s="44">
        <f>IFERROR(_xll.qlIndexFixing(Index6M,$H1496,TRUE,_xll.ohTrigger(RecalcTrigger,Trigger6M)),NA())</f>
        <v>2.9027344758738461E-2</v>
      </c>
      <c r="M1496" s="158">
        <f>IFERROR(_xll.qlIndexFixing(ONIndex1M,I1496,TRUE,_xll.ohTrigger(RecalcTrigger,Trigger1M)),NA())</f>
        <v>2.8069432139128381E-2</v>
      </c>
      <c r="N1496" s="44">
        <f>IFERROR(_xll.qlIndexFixing(ONIndex3M,I1496,TRUE,_xll.ohTrigger(RecalcTrigger,Trigger3M)),NA())</f>
        <v>2.8720037691334355E-2</v>
      </c>
      <c r="O1496" s="159">
        <f>IFERROR(_xll.qlIndexFixing(ONIndex6M,I1496,TRUE,_xll.ohTrigger(RecalcTrigger,Trigger6M)),NA())</f>
        <v>2.9035283752989471E-2</v>
      </c>
    </row>
    <row r="1497" spans="2:15" x14ac:dyDescent="0.2">
      <c r="B1497" s="39" t="s">
        <v>42</v>
      </c>
      <c r="D1497" s="42">
        <f>_xll.qlCalendarAdvance(Calendar,$D1496,B1497,"f",FALSE)</f>
        <v>49954</v>
      </c>
      <c r="E1497" s="153">
        <f>_xll.qlInterestRateIndexValueDate(IndexON,D1497)</f>
        <v>49955</v>
      </c>
      <c r="F1497" s="168">
        <f>IFERROR(_xll.qlIndexFixing(IndexON,D1497,TRUE,_xll.ohTrigger(RecalcTrigger,TriggerON)),NA())</f>
        <v>2.8695438390657912E-2</v>
      </c>
      <c r="H1497" s="42">
        <f>_xll.qlCalendarAdvance(Calendar,$H1496,B1497,"f",FALSE)</f>
        <v>49954</v>
      </c>
      <c r="I1497" s="153">
        <f>_xll.qlInterestRateIndexValueDate(Index1M,$H1497)</f>
        <v>49956</v>
      </c>
      <c r="J1497" s="158">
        <f>IFERROR(_xll.qlIndexFixing(Index1M,$H1497,TRUE,_xll.ohTrigger(RecalcTrigger,Trigger1M)),NA())</f>
        <v>2.805369935217638E-2</v>
      </c>
      <c r="K1497" s="44">
        <f>IFERROR(_xll.qlIndexFixing(Index3M,H1497,TRUE,_xll.ohTrigger(RecalcTrigger,Trigger3M)),NA())</f>
        <v>2.8700755710154801E-2</v>
      </c>
      <c r="L1497" s="44">
        <f>IFERROR(_xll.qlIndexFixing(Index6M,$H1497,TRUE,_xll.ohTrigger(RecalcTrigger,Trigger6M)),NA())</f>
        <v>2.9009887701512749E-2</v>
      </c>
      <c r="M1497" s="158">
        <f>IFERROR(_xll.qlIndexFixing(ONIndex1M,I1497,TRUE,_xll.ohTrigger(RecalcTrigger,Trigger1M)),NA())</f>
        <v>2.805246127116412E-2</v>
      </c>
      <c r="N1497" s="44">
        <f>IFERROR(_xll.qlIndexFixing(ONIndex3M,I1497,TRUE,_xll.ohTrigger(RecalcTrigger,Trigger3M)),NA())</f>
        <v>2.8702956392319123E-2</v>
      </c>
      <c r="O1497" s="159">
        <f>IFERROR(_xll.qlIndexFixing(ONIndex6M,I1497,TRUE,_xll.ohTrigger(RecalcTrigger,Trigger6M)),NA())</f>
        <v>2.9018009364456532E-2</v>
      </c>
    </row>
    <row r="1498" spans="2:15" x14ac:dyDescent="0.2">
      <c r="B1498" s="39" t="s">
        <v>42</v>
      </c>
      <c r="D1498" s="42">
        <f>_xll.qlCalendarAdvance(Calendar,$D1497,B1498,"f",FALSE)</f>
        <v>49961</v>
      </c>
      <c r="E1498" s="153">
        <f>_xll.qlInterestRateIndexValueDate(IndexON,D1498)</f>
        <v>49962</v>
      </c>
      <c r="F1498" s="168">
        <f>IFERROR(_xll.qlIndexFixing(IndexON,D1498,TRUE,_xll.ohTrigger(RecalcTrigger,TriggerON)),NA())</f>
        <v>2.8677729773045613E-2</v>
      </c>
      <c r="H1498" s="42">
        <f>_xll.qlCalendarAdvance(Calendar,$H1497,B1498,"f",FALSE)</f>
        <v>49961</v>
      </c>
      <c r="I1498" s="153">
        <f>_xll.qlInterestRateIndexValueDate(Index1M,$H1498)</f>
        <v>49963</v>
      </c>
      <c r="J1498" s="158">
        <f>IFERROR(_xll.qlIndexFixing(Index1M,$H1498,TRUE,_xll.ohTrigger(RecalcTrigger,Trigger1M)),NA())</f>
        <v>2.803670236742823E-2</v>
      </c>
      <c r="K1498" s="44">
        <f>IFERROR(_xll.qlIndexFixing(Index3M,H1498,TRUE,_xll.ohTrigger(RecalcTrigger,Trigger3M)),NA())</f>
        <v>2.8683595943279534E-2</v>
      </c>
      <c r="L1498" s="44">
        <f>IFERROR(_xll.qlIndexFixing(Index6M,$H1498,TRUE,_xll.ohTrigger(RecalcTrigger,Trigger6M)),NA())</f>
        <v>2.8992436117405259E-2</v>
      </c>
      <c r="M1498" s="158">
        <f>IFERROR(_xll.qlIndexFixing(ONIndex1M,I1498,TRUE,_xll.ohTrigger(RecalcTrigger,Trigger1M)),NA())</f>
        <v>2.8035495131630839E-2</v>
      </c>
      <c r="N1498" s="44">
        <f>IFERROR(_xll.qlIndexFixing(ONIndex3M,I1498,TRUE,_xll.ohTrigger(RecalcTrigger,Trigger3M)),NA())</f>
        <v>2.868588108658976E-2</v>
      </c>
      <c r="O1498" s="159">
        <f>IFERROR(_xll.qlIndexFixing(ONIndex6M,I1498,TRUE,_xll.ohTrigger(RecalcTrigger,Trigger6M)),NA())</f>
        <v>2.900074022409882E-2</v>
      </c>
    </row>
    <row r="1499" spans="2:15" x14ac:dyDescent="0.2">
      <c r="B1499" s="39" t="s">
        <v>42</v>
      </c>
      <c r="D1499" s="42">
        <f>_xll.qlCalendarAdvance(Calendar,$D1498,B1499,"f",FALSE)</f>
        <v>49968</v>
      </c>
      <c r="E1499" s="153">
        <f>_xll.qlInterestRateIndexValueDate(IndexON,D1499)</f>
        <v>49969</v>
      </c>
      <c r="F1499" s="168">
        <f>IFERROR(_xll.qlIndexFixing(IndexON,D1499,TRUE,_xll.ohTrigger(RecalcTrigger,TriggerON)),NA())</f>
        <v>2.8660031353835436E-2</v>
      </c>
      <c r="H1499" s="42">
        <f>_xll.qlCalendarAdvance(Calendar,$H1498,B1499,"f",FALSE)</f>
        <v>49968</v>
      </c>
      <c r="I1499" s="153">
        <f>_xll.qlInterestRateIndexValueDate(Index1M,$H1499)</f>
        <v>49970</v>
      </c>
      <c r="J1499" s="158">
        <f>IFERROR(_xll.qlIndexFixing(Index1M,$H1499,TRUE,_xll.ohTrigger(RecalcTrigger,Trigger1M)),NA())</f>
        <v>2.8019710146091566E-2</v>
      </c>
      <c r="K1499" s="44">
        <f>IFERROR(_xll.qlIndexFixing(Index3M,H1499,TRUE,_xll.ohTrigger(RecalcTrigger,Trigger3M)),NA())</f>
        <v>2.8666442284347983E-2</v>
      </c>
      <c r="L1499" s="44">
        <f>IFERROR(_xll.qlIndexFixing(Index6M,$H1499,TRUE,_xll.ohTrigger(RecalcTrigger,Trigger6M)),NA())</f>
        <v>2.8974990006275445E-2</v>
      </c>
      <c r="M1499" s="158">
        <f>IFERROR(_xll.qlIndexFixing(ONIndex1M,I1499,TRUE,_xll.ohTrigger(RecalcTrigger,Trigger1M)),NA())</f>
        <v>2.8018533720421956E-2</v>
      </c>
      <c r="N1499" s="44">
        <f>IFERROR(_xll.qlIndexFixing(ONIndex3M,I1499,TRUE,_xll.ohTrigger(RecalcTrigger,Trigger3M)),NA())</f>
        <v>2.8668811774039682E-2</v>
      </c>
      <c r="O1499" s="159">
        <f>IFERROR(_xll.qlIndexFixing(ONIndex6M,I1499,TRUE,_xll.ohTrigger(RecalcTrigger,Trigger6M)),NA())</f>
        <v>2.898347633188969E-2</v>
      </c>
    </row>
    <row r="1500" spans="2:15" x14ac:dyDescent="0.2">
      <c r="B1500" s="39" t="s">
        <v>42</v>
      </c>
      <c r="D1500" s="42">
        <f>_xll.qlCalendarAdvance(Calendar,$D1499,B1500,"f",FALSE)</f>
        <v>49975</v>
      </c>
      <c r="E1500" s="153">
        <f>_xll.qlInterestRateIndexValueDate(IndexON,D1500)</f>
        <v>49976</v>
      </c>
      <c r="F1500" s="168">
        <f>IFERROR(_xll.qlIndexFixing(IndexON,D1500,TRUE,_xll.ohTrigger(RecalcTrigger,TriggerON)),NA())</f>
        <v>2.8642343133187254E-2</v>
      </c>
      <c r="H1500" s="42">
        <f>_xll.qlCalendarAdvance(Calendar,$H1499,B1500,"f",FALSE)</f>
        <v>49975</v>
      </c>
      <c r="I1500" s="153">
        <f>_xll.qlInterestRateIndexValueDate(Index1M,$H1500)</f>
        <v>49977</v>
      </c>
      <c r="J1500" s="158">
        <f>IFERROR(_xll.qlIndexFixing(Index1M,$H1500,TRUE,_xll.ohTrigger(RecalcTrigger,Trigger1M)),NA())</f>
        <v>2.8003096591047161E-2</v>
      </c>
      <c r="K1500" s="44">
        <f>IFERROR(_xll.qlIndexFixing(Index3M,H1500,TRUE,_xll.ohTrigger(RecalcTrigger,Trigger3M)),NA())</f>
        <v>2.8649294733278471E-2</v>
      </c>
      <c r="L1500" s="44">
        <f>IFERROR(_xll.qlIndexFixing(Index6M,$H1500,TRUE,_xll.ohTrigger(RecalcTrigger,Trigger6M)),NA())</f>
        <v>2.8957549367982758E-2</v>
      </c>
      <c r="M1500" s="158">
        <f>IFERROR(_xll.qlIndexFixing(ONIndex1M,I1500,TRUE,_xll.ohTrigger(RecalcTrigger,Trigger1M)),NA())</f>
        <v>2.8001577037564118E-2</v>
      </c>
      <c r="N1500" s="44">
        <f>IFERROR(_xll.qlIndexFixing(ONIndex3M,I1500,TRUE,_xll.ohTrigger(RecalcTrigger,Trigger3M)),NA())</f>
        <v>2.8651748454722181E-2</v>
      </c>
      <c r="O1500" s="159">
        <f>IFERROR(_xll.qlIndexFixing(ONIndex6M,I1500,TRUE,_xll.ohTrigger(RecalcTrigger,Trigger6M)),NA())</f>
        <v>2.8966217687855789E-2</v>
      </c>
    </row>
    <row r="1501" spans="2:15" x14ac:dyDescent="0.2">
      <c r="B1501" s="39" t="s">
        <v>42</v>
      </c>
      <c r="D1501" s="42">
        <f>_xll.qlCalendarAdvance(Calendar,$D1500,B1501,"f",FALSE)</f>
        <v>49982</v>
      </c>
      <c r="E1501" s="153">
        <f>_xll.qlInterestRateIndexValueDate(IndexON,D1501)</f>
        <v>49983</v>
      </c>
      <c r="F1501" s="168">
        <f>IFERROR(_xll.qlIndexFixing(IndexON,D1501,TRUE,_xll.ohTrigger(RecalcTrigger,TriggerON)),NA())</f>
        <v>2.8624665111181002E-2</v>
      </c>
      <c r="H1501" s="42">
        <f>_xll.qlCalendarAdvance(Calendar,$H1500,B1501,"f",FALSE)</f>
        <v>49982</v>
      </c>
      <c r="I1501" s="153">
        <f>_xll.qlInterestRateIndexValueDate(Index1M,$H1501)</f>
        <v>49984</v>
      </c>
      <c r="J1501" s="158">
        <f>IFERROR(_xll.qlIndexFixing(Index1M,$H1501,TRUE,_xll.ohTrigger(RecalcTrigger,Trigger1M)),NA())</f>
        <v>2.7986116832770414E-2</v>
      </c>
      <c r="K1501" s="44">
        <f>IFERROR(_xll.qlIndexFixing(Index3M,H1501,TRUE,_xll.ohTrigger(RecalcTrigger,Trigger3M)),NA())</f>
        <v>2.8632153289993675E-2</v>
      </c>
      <c r="L1501" s="44">
        <f>IFERROR(_xll.qlIndexFixing(Index6M,$H1501,TRUE,_xll.ohTrigger(RecalcTrigger,Trigger6M)),NA())</f>
        <v>2.8940200074462279E-2</v>
      </c>
      <c r="M1501" s="158">
        <f>IFERROR(_xll.qlIndexFixing(ONIndex1M,I1501,TRUE,_xll.ohTrigger(RecalcTrigger,Trigger1M)),NA())</f>
        <v>2.7984625083083969E-2</v>
      </c>
      <c r="N1501" s="44">
        <f>IFERROR(_xll.qlIndexFixing(ONIndex3M,I1501,TRUE,_xll.ohTrigger(RecalcTrigger,Trigger3M)),NA())</f>
        <v>2.8634691128610612E-2</v>
      </c>
      <c r="O1501" s="159">
        <f>IFERROR(_xll.qlIndexFixing(ONIndex6M,I1501,TRUE,_xll.ohTrigger(RecalcTrigger,Trigger6M)),NA())</f>
        <v>2.8948964291970469E-2</v>
      </c>
    </row>
    <row r="1502" spans="2:15" x14ac:dyDescent="0.2">
      <c r="B1502" s="39" t="s">
        <v>42</v>
      </c>
      <c r="D1502" s="42">
        <f>_xll.qlCalendarAdvance(Calendar,$D1501,B1502,"f",FALSE)</f>
        <v>49989</v>
      </c>
      <c r="E1502" s="153">
        <f>_xll.qlInterestRateIndexValueDate(IndexON,D1502)</f>
        <v>49990</v>
      </c>
      <c r="F1502" s="168">
        <f>IFERROR(_xll.qlIndexFixing(IndexON,D1502,TRUE,_xll.ohTrigger(RecalcTrigger,TriggerON)),NA())</f>
        <v>2.8606997287496938E-2</v>
      </c>
      <c r="H1502" s="42">
        <f>_xll.qlCalendarAdvance(Calendar,$H1501,B1502,"f",FALSE)</f>
        <v>49989</v>
      </c>
      <c r="I1502" s="153">
        <f>_xll.qlInterestRateIndexValueDate(Index1M,$H1502)</f>
        <v>49991</v>
      </c>
      <c r="J1502" s="158">
        <f>IFERROR(_xll.qlIndexFixing(Index1M,$H1502,TRUE,_xll.ohTrigger(RecalcTrigger,Trigger1M)),NA())</f>
        <v>2.7969141834336853E-2</v>
      </c>
      <c r="K1502" s="44">
        <f>IFERROR(_xll.qlIndexFixing(Index3M,H1502,TRUE,_xll.ohTrigger(RecalcTrigger,Trigger3M)),NA())</f>
        <v>2.8615017954415397E-2</v>
      </c>
      <c r="L1502" s="44">
        <f>IFERROR(_xll.qlIndexFixing(Index6M,$H1502,TRUE,_xll.ohTrigger(RecalcTrigger,Trigger6M)),NA())</f>
        <v>2.8922771381174581E-2</v>
      </c>
      <c r="M1502" s="158">
        <f>IFERROR(_xll.qlIndexFixing(ONIndex1M,I1502,TRUE,_xll.ohTrigger(RecalcTrigger,Trigger1M)),NA())</f>
        <v>2.7967677856928219E-2</v>
      </c>
      <c r="N1502" s="44">
        <f>IFERROR(_xll.qlIndexFixing(ONIndex3M,I1502,TRUE,_xll.ohTrigger(RecalcTrigger,Trigger3M)),NA())</f>
        <v>2.8617639795704974E-2</v>
      </c>
      <c r="O1502" s="159">
        <f>IFERROR(_xll.qlIndexFixing(ONIndex6M,I1502,TRUE,_xll.ohTrigger(RecalcTrigger,Trigger6M)),NA())</f>
        <v>2.8931716144207087E-2</v>
      </c>
    </row>
    <row r="1503" spans="2:15" x14ac:dyDescent="0.2">
      <c r="B1503" s="39" t="s">
        <v>42</v>
      </c>
      <c r="D1503" s="42">
        <f>_xll.qlCalendarAdvance(Calendar,$D1502,B1503,"f",FALSE)</f>
        <v>49996</v>
      </c>
      <c r="E1503" s="153">
        <f>_xll.qlInterestRateIndexValueDate(IndexON,D1503)</f>
        <v>49997</v>
      </c>
      <c r="F1503" s="168">
        <f>IFERROR(_xll.qlIndexFixing(IndexON,D1503,TRUE,_xll.ohTrigger(RecalcTrigger,TriggerON)),NA())</f>
        <v>2.8589339662454805E-2</v>
      </c>
      <c r="H1503" s="42">
        <f>_xll.qlCalendarAdvance(Calendar,$H1502,B1503,"f",FALSE)</f>
        <v>49996</v>
      </c>
      <c r="I1503" s="153">
        <f>_xll.qlInterestRateIndexValueDate(Index1M,$H1503)</f>
        <v>49998</v>
      </c>
      <c r="J1503" s="158">
        <f>IFERROR(_xll.qlIndexFixing(Index1M,$H1503,TRUE,_xll.ohTrigger(RecalcTrigger,Trigger1M)),NA())</f>
        <v>2.7952171595717168E-2</v>
      </c>
      <c r="K1503" s="44">
        <f>IFERROR(_xll.qlIndexFixing(Index3M,H1503,TRUE,_xll.ohTrigger(RecalcTrigger,Trigger3M)),NA())</f>
        <v>2.8597888726461955E-2</v>
      </c>
      <c r="L1503" s="44">
        <f>IFERROR(_xll.qlIndexFixing(Index6M,$H1503,TRUE,_xll.ohTrigger(RecalcTrigger,Trigger6M)),NA())</f>
        <v>2.8905348159047647E-2</v>
      </c>
      <c r="M1503" s="158">
        <f>IFERROR(_xll.qlIndexFixing(ONIndex1M,I1503,TRUE,_xll.ohTrigger(RecalcTrigger,Trigger1M)),NA())</f>
        <v>2.7950735359150158E-2</v>
      </c>
      <c r="N1503" s="44">
        <f>IFERROR(_xll.qlIndexFixing(ONIndex3M,I1503,TRUE,_xll.ohTrigger(RecalcTrigger,Trigger3M)),NA())</f>
        <v>2.8600594456031914E-2</v>
      </c>
      <c r="O1503" s="159">
        <f>IFERROR(_xll.qlIndexFixing(ONIndex6M,I1503,TRUE,_xll.ohTrigger(RecalcTrigger,Trigger6M)),NA())</f>
        <v>2.8914473244672223E-2</v>
      </c>
    </row>
    <row r="1504" spans="2:15" x14ac:dyDescent="0.2">
      <c r="B1504" s="39" t="s">
        <v>42</v>
      </c>
      <c r="D1504" s="42">
        <f>_xll.qlCalendarAdvance(Calendar,$D1503,B1504,"f",FALSE)</f>
        <v>50003</v>
      </c>
      <c r="E1504" s="153">
        <f>_xll.qlInterestRateIndexValueDate(IndexON,D1504)</f>
        <v>50004</v>
      </c>
      <c r="F1504" s="168">
        <f>IFERROR(_xll.qlIndexFixing(IndexON,D1504,TRUE,_xll.ohTrigger(RecalcTrigger,TriggerON)),NA())</f>
        <v>2.8571692235814794E-2</v>
      </c>
      <c r="H1504" s="42">
        <f>_xll.qlCalendarAdvance(Calendar,$H1503,B1504,"f",FALSE)</f>
        <v>50003</v>
      </c>
      <c r="I1504" s="153">
        <f>_xll.qlInterestRateIndexValueDate(Index1M,$H1504)</f>
        <v>50005</v>
      </c>
      <c r="J1504" s="158">
        <f>IFERROR(_xll.qlIndexFixing(Index1M,$H1504,TRUE,_xll.ohTrigger(RecalcTrigger,Trigger1M)),NA())</f>
        <v>2.793482048975449E-2</v>
      </c>
      <c r="K1504" s="44">
        <f>IFERROR(_xll.qlIndexFixing(Index3M,H1504,TRUE,_xll.ohTrigger(RecalcTrigger,Trigger3M)),NA())</f>
        <v>2.8580765606055155E-2</v>
      </c>
      <c r="L1504" s="44">
        <f>IFERROR(_xll.qlIndexFixing(Index6M,$H1504,TRUE,_xll.ohTrigger(RecalcTrigger,Trigger6M)),NA())</f>
        <v>2.8887930407941478E-2</v>
      </c>
      <c r="M1504" s="158">
        <f>IFERROR(_xll.qlIndexFixing(ONIndex1M,I1504,TRUE,_xll.ohTrigger(RecalcTrigger,Trigger1M)),NA())</f>
        <v>2.7933797589696496E-2</v>
      </c>
      <c r="N1504" s="44">
        <f>IFERROR(_xll.qlIndexFixing(ONIndex3M,I1504,TRUE,_xll.ohTrigger(RecalcTrigger,Trigger3M)),NA())</f>
        <v>2.8583555109564784E-2</v>
      </c>
      <c r="O1504" s="159">
        <f>IFERROR(_xll.qlIndexFixing(ONIndex6M,I1504,TRUE,_xll.ohTrigger(RecalcTrigger,Trigger6M)),NA())</f>
        <v>2.8897235593206005E-2</v>
      </c>
    </row>
    <row r="1505" spans="2:15" x14ac:dyDescent="0.2">
      <c r="B1505" s="39" t="s">
        <v>42</v>
      </c>
      <c r="D1505" s="42">
        <f>_xll.qlCalendarAdvance(Calendar,$D1504,B1505,"f",FALSE)</f>
        <v>50010</v>
      </c>
      <c r="E1505" s="153">
        <f>_xll.qlInterestRateIndexValueDate(IndexON,D1505)</f>
        <v>50011</v>
      </c>
      <c r="F1505" s="168">
        <f>IFERROR(_xll.qlIndexFixing(IndexON,D1505,TRUE,_xll.ohTrigger(RecalcTrigger,TriggerON)),NA())</f>
        <v>2.8554055007736778E-2</v>
      </c>
      <c r="H1505" s="42">
        <f>_xll.qlCalendarAdvance(Calendar,$H1504,B1505,"f",FALSE)</f>
        <v>50010</v>
      </c>
      <c r="I1505" s="153">
        <f>_xll.qlInterestRateIndexValueDate(Index1M,$H1505)</f>
        <v>50012</v>
      </c>
      <c r="J1505" s="158">
        <f>IFERROR(_xll.qlIndexFixing(Index1M,$H1505,TRUE,_xll.ohTrigger(RecalcTrigger,Trigger1M)),NA())</f>
        <v>2.7917856848404685E-2</v>
      </c>
      <c r="K1505" s="44">
        <f>IFERROR(_xll.qlIndexFixing(Index3M,H1505,TRUE,_xll.ohTrigger(RecalcTrigger,Trigger3M)),NA())</f>
        <v>2.8563830527806644E-2</v>
      </c>
      <c r="L1505" s="44">
        <f>IFERROR(_xll.qlIndexFixing(Index6M,$H1505,TRUE,_xll.ohTrigger(RecalcTrigger,Trigger6M)),NA())</f>
        <v>2.8870428264191374E-2</v>
      </c>
      <c r="M1505" s="158">
        <f>IFERROR(_xll.qlIndexFixing(ONIndex1M,I1505,TRUE,_xll.ohTrigger(RecalcTrigger,Trigger1M)),NA())</f>
        <v>2.7916864548620524E-2</v>
      </c>
      <c r="N1505" s="44">
        <f>IFERROR(_xll.qlIndexFixing(ONIndex3M,I1505,TRUE,_xll.ohTrigger(RecalcTrigger,Trigger3M)),NA())</f>
        <v>2.8566521756330232E-2</v>
      </c>
      <c r="O1505" s="159">
        <f>IFERROR(_xll.qlIndexFixing(ONIndex6M,I1505,TRUE,_xll.ohTrigger(RecalcTrigger,Trigger6M)),NA())</f>
        <v>2.8880003189941661E-2</v>
      </c>
    </row>
    <row r="1506" spans="2:15" x14ac:dyDescent="0.2">
      <c r="B1506" s="39" t="s">
        <v>42</v>
      </c>
      <c r="D1506" s="42">
        <f>_xll.qlCalendarAdvance(Calendar,$D1505,B1506,"f",FALSE)</f>
        <v>50017</v>
      </c>
      <c r="E1506" s="153">
        <f>_xll.qlInterestRateIndexValueDate(IndexON,D1506)</f>
        <v>50018</v>
      </c>
      <c r="F1506" s="168">
        <f>IFERROR(_xll.qlIndexFixing(IndexON,D1506,TRUE,_xll.ohTrigger(RecalcTrigger,TriggerON)),NA())</f>
        <v>2.8536427978140821E-2</v>
      </c>
      <c r="H1506" s="42">
        <f>_xll.qlCalendarAdvance(Calendar,$H1505,B1506,"f",FALSE)</f>
        <v>50017</v>
      </c>
      <c r="I1506" s="153">
        <f>_xll.qlInterestRateIndexValueDate(Index1M,$H1506)</f>
        <v>50019</v>
      </c>
      <c r="J1506" s="158">
        <f>IFERROR(_xll.qlIndexFixing(Index1M,$H1506,TRUE,_xll.ohTrigger(RecalcTrigger,Trigger1M)),NA())</f>
        <v>2.7900897970308917E-2</v>
      </c>
      <c r="K1506" s="44">
        <f>IFERROR(_xll.qlIndexFixing(Index3M,H1506,TRUE,_xll.ohTrigger(RecalcTrigger,Trigger3M)),NA())</f>
        <v>2.8546721454549839E-2</v>
      </c>
      <c r="L1506" s="44">
        <f>IFERROR(_xll.qlIndexFixing(Index6M,$H1506,TRUE,_xll.ohTrigger(RecalcTrigger,Trigger6M)),NA())</f>
        <v>2.8853020459987541E-2</v>
      </c>
      <c r="M1506" s="158">
        <f>IFERROR(_xll.qlIndexFixing(ONIndex1M,I1506,TRUE,_xll.ohTrigger(RecalcTrigger,Trigger1M)),NA())</f>
        <v>2.789993623586895E-2</v>
      </c>
      <c r="N1506" s="44">
        <f>IFERROR(_xll.qlIndexFixing(ONIndex3M,I1506,TRUE,_xll.ohTrigger(RecalcTrigger,Trigger3M)),NA())</f>
        <v>2.8549494396248321E-2</v>
      </c>
      <c r="O1506" s="159">
        <f>IFERROR(_xll.qlIndexFixing(ONIndex6M,I1506,TRUE,_xll.ohTrigger(RecalcTrigger,Trigger6M)),NA())</f>
        <v>2.8862776034799253E-2</v>
      </c>
    </row>
    <row r="1507" spans="2:15" x14ac:dyDescent="0.2">
      <c r="B1507" s="39" t="s">
        <v>42</v>
      </c>
      <c r="D1507" s="42">
        <f>_xll.qlCalendarAdvance(Calendar,$D1506,B1507,"f",FALSE)</f>
        <v>50024</v>
      </c>
      <c r="E1507" s="153">
        <f>_xll.qlInterestRateIndexValueDate(IndexON,D1507)</f>
        <v>50025</v>
      </c>
      <c r="F1507" s="168">
        <f>IFERROR(_xll.qlIndexFixing(IndexON,D1507,TRUE,_xll.ohTrigger(RecalcTrigger,TriggerON)),NA())</f>
        <v>2.8518811147026923E-2</v>
      </c>
      <c r="H1507" s="42">
        <f>_xll.qlCalendarAdvance(Calendar,$H1506,B1507,"f",FALSE)</f>
        <v>50024</v>
      </c>
      <c r="I1507" s="153">
        <f>_xll.qlInterestRateIndexValueDate(Index1M,$H1507)</f>
        <v>50026</v>
      </c>
      <c r="J1507" s="158">
        <f>IFERROR(_xll.qlIndexFixing(Index1M,$H1507,TRUE,_xll.ohTrigger(RecalcTrigger,Trigger1M)),NA())</f>
        <v>2.7883943855442957E-2</v>
      </c>
      <c r="K1507" s="44">
        <f>IFERROR(_xll.qlIndexFixing(Index3M,H1507,TRUE,_xll.ohTrigger(RecalcTrigger,Trigger3M)),NA())</f>
        <v>2.8529618486034636E-2</v>
      </c>
      <c r="L1507" s="44">
        <f>IFERROR(_xll.qlIndexFixing(Index6M,$H1507,TRUE,_xll.ohTrigger(RecalcTrigger,Trigger6M)),NA())</f>
        <v>2.8835618127641842E-2</v>
      </c>
      <c r="M1507" s="158">
        <f>IFERROR(_xll.qlIndexFixing(ONIndex1M,I1507,TRUE,_xll.ohTrigger(RecalcTrigger,Trigger1M)),NA())</f>
        <v>2.788301265146842E-2</v>
      </c>
      <c r="N1507" s="44">
        <f>IFERROR(_xll.qlIndexFixing(ONIndex3M,I1507,TRUE,_xll.ohTrigger(RecalcTrigger,Trigger3M)),NA())</f>
        <v>2.8532473029398986E-2</v>
      </c>
      <c r="O1507" s="159">
        <f>IFERROR(_xll.qlIndexFixing(ONIndex6M,I1507,TRUE,_xll.ohTrigger(RecalcTrigger,Trigger6M)),NA())</f>
        <v>2.8845554127805428E-2</v>
      </c>
    </row>
    <row r="1508" spans="2:15" x14ac:dyDescent="0.2">
      <c r="B1508" s="39" t="s">
        <v>42</v>
      </c>
      <c r="D1508" s="42">
        <f>_xll.qlCalendarAdvance(Calendar,$D1507,B1508,"f",FALSE)</f>
        <v>50031</v>
      </c>
      <c r="E1508" s="153">
        <f>_xll.qlInterestRateIndexValueDate(IndexON,D1508)</f>
        <v>50032</v>
      </c>
      <c r="F1508" s="168">
        <f>IFERROR(_xll.qlIndexFixing(IndexON,D1508,TRUE,_xll.ohTrigger(RecalcTrigger,TriggerON)),NA())</f>
        <v>2.8500558415713861E-2</v>
      </c>
      <c r="H1508" s="42">
        <f>_xll.qlCalendarAdvance(Calendar,$H1507,B1508,"f",FALSE)</f>
        <v>50031</v>
      </c>
      <c r="I1508" s="153">
        <f>_xll.qlInterestRateIndexValueDate(Index1M,$H1508)</f>
        <v>50038</v>
      </c>
      <c r="J1508" s="158">
        <f>IFERROR(_xll.qlIndexFixing(Index1M,$H1508,TRUE,_xll.ohTrigger(RecalcTrigger,Trigger1M)),NA())</f>
        <v>2.7855157088263544E-2</v>
      </c>
      <c r="K1508" s="44">
        <f>IFERROR(_xll.qlIndexFixing(Index3M,H1508,TRUE,_xll.ohTrigger(RecalcTrigger,Trigger3M)),NA())</f>
        <v>2.8500218996291918E-2</v>
      </c>
      <c r="L1508" s="44">
        <f>IFERROR(_xll.qlIndexFixing(Index6M,$H1508,TRUE,_xll.ohTrigger(RecalcTrigger,Trigger6M)),NA())</f>
        <v>2.8805798287950692E-2</v>
      </c>
      <c r="M1508" s="158">
        <f>IFERROR(_xll.qlIndexFixing(ONIndex1M,I1508,TRUE,_xll.ohTrigger(RecalcTrigger,Trigger1M)),NA())</f>
        <v>2.7849179667693846E-2</v>
      </c>
      <c r="N1508" s="44">
        <f>IFERROR(_xll.qlIndexFixing(ONIndex3M,I1508,TRUE,_xll.ohTrigger(RecalcTrigger,Trigger3M)),NA())</f>
        <v>2.8498448275291466E-2</v>
      </c>
      <c r="O1508" s="159">
        <f>IFERROR(_xll.qlIndexFixing(ONIndex6M,I1508,TRUE,_xll.ohTrigger(RecalcTrigger,Trigger6M)),NA())</f>
        <v>2.8811126058263525E-2</v>
      </c>
    </row>
    <row r="1509" spans="2:15" x14ac:dyDescent="0.2">
      <c r="B1509" s="39" t="s">
        <v>42</v>
      </c>
      <c r="D1509" s="42">
        <f>_xll.qlCalendarAdvance(Calendar,$D1508,B1509,"f",FALSE)</f>
        <v>50038</v>
      </c>
      <c r="E1509" s="153">
        <f>_xll.qlInterestRateIndexValueDate(IndexON,D1509)</f>
        <v>50039</v>
      </c>
      <c r="F1509" s="168">
        <f>IFERROR(_xll.qlIndexFixing(IndexON,D1509,TRUE,_xll.ohTrigger(RecalcTrigger,TriggerON)),NA())</f>
        <v>2.8483348523256069E-2</v>
      </c>
      <c r="H1509" s="42">
        <f>_xll.qlCalendarAdvance(Calendar,$H1508,B1509,"f",FALSE)</f>
        <v>50038</v>
      </c>
      <c r="I1509" s="153">
        <f>_xll.qlInterestRateIndexValueDate(Index1M,$H1509)</f>
        <v>50042</v>
      </c>
      <c r="J1509" s="158">
        <f>IFERROR(_xll.qlIndexFixing(Index1M,$H1509,TRUE,_xll.ohTrigger(RecalcTrigger,Trigger1M)),NA())</f>
        <v>2.7845476934434059E-2</v>
      </c>
      <c r="K1509" s="44">
        <f>IFERROR(_xll.qlIndexFixing(Index3M,H1509,TRUE,_xll.ohTrigger(RecalcTrigger,Trigger3M)),NA())</f>
        <v>2.8490548910089508E-2</v>
      </c>
      <c r="L1509" s="44">
        <f>IFERROR(_xll.qlIndexFixing(Index6M,$H1509,TRUE,_xll.ohTrigger(RecalcTrigger,Trigger6M)),NA())</f>
        <v>2.8795956032422937E-2</v>
      </c>
      <c r="M1509" s="158">
        <f>IFERROR(_xll.qlIndexFixing(ONIndex1M,I1509,TRUE,_xll.ohTrigger(RecalcTrigger,Trigger1M)),NA())</f>
        <v>2.7837363934848369E-2</v>
      </c>
      <c r="N1509" s="44">
        <f>IFERROR(_xll.qlIndexFixing(ONIndex3M,I1509,TRUE,_xll.ohTrigger(RecalcTrigger,Trigger3M)),NA())</f>
        <v>2.8486477110538644E-2</v>
      </c>
      <c r="O1509" s="159">
        <f>IFERROR(_xll.qlIndexFixing(ONIndex6M,I1509,TRUE,_xll.ohTrigger(RecalcTrigger,Trigger6M)),NA())</f>
        <v>2.8798989387315288E-2</v>
      </c>
    </row>
    <row r="1510" spans="2:15" x14ac:dyDescent="0.2">
      <c r="B1510" s="39" t="s">
        <v>42</v>
      </c>
      <c r="D1510" s="42">
        <f>_xll.qlCalendarAdvance(Calendar,$D1509,B1510,"f",FALSE)</f>
        <v>50045</v>
      </c>
      <c r="E1510" s="153">
        <f>_xll.qlInterestRateIndexValueDate(IndexON,D1510)</f>
        <v>50047</v>
      </c>
      <c r="F1510" s="168">
        <f>IFERROR(_xll.qlIndexFixing(IndexON,D1510,TRUE,_xll.ohTrigger(RecalcTrigger,TriggerON)),NA())</f>
        <v>2.8463510358038846E-2</v>
      </c>
      <c r="H1510" s="42">
        <f>_xll.qlCalendarAdvance(Calendar,$H1509,B1510,"f",FALSE)</f>
        <v>50045</v>
      </c>
      <c r="I1510" s="153">
        <f>_xll.qlInterestRateIndexValueDate(Index1M,$H1510)</f>
        <v>50048</v>
      </c>
      <c r="J1510" s="158">
        <f>IFERROR(_xll.qlIndexFixing(Index1M,$H1510,TRUE,_xll.ohTrigger(RecalcTrigger,Trigger1M)),NA())</f>
        <v>2.7830825110686241E-2</v>
      </c>
      <c r="K1510" s="44">
        <f>IFERROR(_xll.qlIndexFixing(Index3M,H1510,TRUE,_xll.ohTrigger(RecalcTrigger,Trigger3M)),NA())</f>
        <v>2.8475906041532717E-2</v>
      </c>
      <c r="L1510" s="44">
        <f>IFERROR(_xll.qlIndexFixing(Index6M,$H1510,TRUE,_xll.ohTrigger(RecalcTrigger,Trigger6M)),NA())</f>
        <v>2.8781055670364923E-2</v>
      </c>
      <c r="M1510" s="158">
        <f>IFERROR(_xll.qlIndexFixing(ONIndex1M,I1510,TRUE,_xll.ohTrigger(RecalcTrigger,Trigger1M)),NA())</f>
        <v>2.7825289106910844E-2</v>
      </c>
      <c r="N1510" s="44">
        <f>IFERROR(_xll.qlIndexFixing(ONIndex3M,I1510,TRUE,_xll.ohTrigger(RecalcTrigger,Trigger3M)),NA())</f>
        <v>2.8474335589789845E-2</v>
      </c>
      <c r="O1510" s="159">
        <f>IFERROR(_xll.qlIndexFixing(ONIndex6M,I1510,TRUE,_xll.ohTrigger(RecalcTrigger,Trigger6M)),NA())</f>
        <v>2.8786702843133227E-2</v>
      </c>
    </row>
    <row r="1511" spans="2:15" x14ac:dyDescent="0.2">
      <c r="B1511" s="39" t="s">
        <v>42</v>
      </c>
      <c r="D1511" s="42">
        <f>_xll.qlCalendarAdvance(Calendar,$D1510,B1511,"f",FALSE)</f>
        <v>50052</v>
      </c>
      <c r="E1511" s="153">
        <f>_xll.qlInterestRateIndexValueDate(IndexON,D1511)</f>
        <v>50053</v>
      </c>
      <c r="F1511" s="168">
        <f>IFERROR(_xll.qlIndexFixing(IndexON,D1511,TRUE,_xll.ohTrigger(RecalcTrigger,TriggerON)),NA())</f>
        <v>2.8448445807871536E-2</v>
      </c>
      <c r="H1511" s="42">
        <f>_xll.qlCalendarAdvance(Calendar,$H1510,B1511,"f",FALSE)</f>
        <v>50052</v>
      </c>
      <c r="I1511" s="153">
        <f>_xll.qlInterestRateIndexValueDate(Index1M,$H1511)</f>
        <v>50054</v>
      </c>
      <c r="J1511" s="158">
        <f>IFERROR(_xll.qlIndexFixing(Index1M,$H1511,TRUE,_xll.ohTrigger(RecalcTrigger,Trigger1M)),NA())</f>
        <v>2.7816175027863016E-2</v>
      </c>
      <c r="K1511" s="44">
        <f>IFERROR(_xll.qlIndexFixing(Index3M,H1511,TRUE,_xll.ohTrigger(RecalcTrigger,Trigger3M)),NA())</f>
        <v>2.8461267657857725E-2</v>
      </c>
      <c r="L1511" s="44">
        <f>IFERROR(_xll.qlIndexFixing(Index6M,$H1511,TRUE,_xll.ohTrigger(RecalcTrigger,Trigger6M)),NA())</f>
        <v>2.8766159327104138E-2</v>
      </c>
      <c r="M1511" s="158">
        <f>IFERROR(_xll.qlIndexFixing(ONIndex1M,I1511,TRUE,_xll.ohTrigger(RecalcTrigger,Trigger1M)),NA())</f>
        <v>2.7815365597243513E-2</v>
      </c>
      <c r="N1511" s="44">
        <f>IFERROR(_xll.qlIndexFixing(ONIndex3M,I1511,TRUE,_xll.ohTrigger(RecalcTrigger,Trigger3M)),NA())</f>
        <v>2.8464447493954381E-2</v>
      </c>
      <c r="O1511" s="159">
        <f>IFERROR(_xll.qlIndexFixing(ONIndex6M,I1511,TRUE,_xll.ohTrigger(RecalcTrigger,Trigger6M)),NA())</f>
        <v>2.8776718981236016E-2</v>
      </c>
    </row>
    <row r="1512" spans="2:15" x14ac:dyDescent="0.2">
      <c r="B1512" s="39" t="s">
        <v>42</v>
      </c>
      <c r="D1512" s="42">
        <f>_xll.qlCalendarAdvance(Calendar,$D1511,B1512,"f",FALSE)</f>
        <v>50059</v>
      </c>
      <c r="E1512" s="153">
        <f>_xll.qlInterestRateIndexValueDate(IndexON,D1512)</f>
        <v>50060</v>
      </c>
      <c r="F1512" s="168">
        <f>IFERROR(_xll.qlIndexFixing(IndexON,D1512,TRUE,_xll.ohTrigger(RecalcTrigger,TriggerON)),NA())</f>
        <v>2.8430879969327805E-2</v>
      </c>
      <c r="H1512" s="42">
        <f>_xll.qlCalendarAdvance(Calendar,$H1511,B1512,"f",FALSE)</f>
        <v>50059</v>
      </c>
      <c r="I1512" s="153">
        <f>_xll.qlInterestRateIndexValueDate(Index1M,$H1512)</f>
        <v>50061</v>
      </c>
      <c r="J1512" s="158">
        <f>IFERROR(_xll.qlIndexFixing(Index1M,$H1512,TRUE,_xll.ohTrigger(RecalcTrigger,Trigger1M)),NA())</f>
        <v>2.7799244728828786E-2</v>
      </c>
      <c r="K1512" s="44">
        <f>IFERROR(_xll.qlIndexFixing(Index3M,H1512,TRUE,_xll.ohTrigger(RecalcTrigger,Trigger3M)),NA())</f>
        <v>2.8444195211899448E-2</v>
      </c>
      <c r="L1512" s="44">
        <f>IFERROR(_xll.qlIndexFixing(Index6M,$H1512,TRUE,_xll.ohTrigger(RecalcTrigger,Trigger6M)),NA())</f>
        <v>2.8748785339161229E-2</v>
      </c>
      <c r="M1512" s="158">
        <f>IFERROR(_xll.qlIndexFixing(ONIndex1M,I1512,TRUE,_xll.ohTrigger(RecalcTrigger,Trigger1M)),NA())</f>
        <v>2.7798465654571558E-2</v>
      </c>
      <c r="N1512" s="44">
        <f>IFERROR(_xll.qlIndexFixing(ONIndex3M,I1512,TRUE,_xll.ohTrigger(RecalcTrigger,Trigger3M)),NA())</f>
        <v>2.8447456093081414E-2</v>
      </c>
      <c r="O1512" s="159">
        <f>IFERROR(_xll.qlIndexFixing(ONIndex6M,I1512,TRUE,_xll.ohTrigger(RecalcTrigger,Trigger6M)),NA())</f>
        <v>2.8759523314931812E-2</v>
      </c>
    </row>
    <row r="1513" spans="2:15" x14ac:dyDescent="0.2">
      <c r="B1513" s="39" t="s">
        <v>42</v>
      </c>
      <c r="D1513" s="42">
        <f>_xll.qlCalendarAdvance(Calendar,$D1512,B1513,"f",FALSE)</f>
        <v>50066</v>
      </c>
      <c r="E1513" s="153">
        <f>_xll.qlInterestRateIndexValueDate(IndexON,D1513)</f>
        <v>50067</v>
      </c>
      <c r="F1513" s="168">
        <f>IFERROR(_xll.qlIndexFixing(IndexON,D1513,TRUE,_xll.ohTrigger(RecalcTrigger,TriggerON)),NA())</f>
        <v>2.8413324329266132E-2</v>
      </c>
      <c r="H1513" s="42">
        <f>_xll.qlCalendarAdvance(Calendar,$H1512,B1513,"f",FALSE)</f>
        <v>50066</v>
      </c>
      <c r="I1513" s="153">
        <f>_xll.qlInterestRateIndexValueDate(Index1M,$H1513)</f>
        <v>50068</v>
      </c>
      <c r="J1513" s="158">
        <f>IFERROR(_xll.qlIndexFixing(Index1M,$H1513,TRUE,_xll.ohTrigger(RecalcTrigger,Trigger1M)),NA())</f>
        <v>2.7782730995329352E-2</v>
      </c>
      <c r="K1513" s="44">
        <f>IFERROR(_xll.qlIndexFixing(Index3M,H1513,TRUE,_xll.ohTrigger(RecalcTrigger,Trigger3M)),NA())</f>
        <v>2.8427128870220919E-2</v>
      </c>
      <c r="L1513" s="44">
        <f>IFERROR(_xll.qlIndexFixing(Index6M,$H1513,TRUE,_xll.ohTrigger(RecalcTrigger,Trigger6M)),NA())</f>
        <v>2.8731416820989692E-2</v>
      </c>
      <c r="M1513" s="158">
        <f>IFERROR(_xll.qlIndexFixing(ONIndex1M,I1513,TRUE,_xll.ohTrigger(RecalcTrigger,Trigger1M)),NA())</f>
        <v>2.7781570440170711E-2</v>
      </c>
      <c r="N1513" s="44">
        <f>IFERROR(_xll.qlIndexFixing(ONIndex3M,I1513,TRUE,_xll.ohTrigger(RecalcTrigger,Trigger3M)),NA())</f>
        <v>2.8430470685387732E-2</v>
      </c>
      <c r="O1513" s="159">
        <f>IFERROR(_xll.qlIndexFixing(ONIndex6M,I1513,TRUE,_xll.ohTrigger(RecalcTrigger,Trigger6M)),NA())</f>
        <v>2.8742332896749545E-2</v>
      </c>
    </row>
    <row r="1514" spans="2:15" x14ac:dyDescent="0.2">
      <c r="B1514" s="39" t="s">
        <v>42</v>
      </c>
      <c r="D1514" s="42">
        <f>_xll.qlCalendarAdvance(Calendar,$D1513,B1514,"f",FALSE)</f>
        <v>50073</v>
      </c>
      <c r="E1514" s="153">
        <f>_xll.qlInterestRateIndexValueDate(IndexON,D1514)</f>
        <v>50074</v>
      </c>
      <c r="F1514" s="168">
        <f>IFERROR(_xll.qlIndexFixing(IndexON,D1514,TRUE,_xll.ohTrigger(RecalcTrigger,TriggerON)),NA())</f>
        <v>2.8395778887766454E-2</v>
      </c>
      <c r="H1514" s="42">
        <f>_xll.qlCalendarAdvance(Calendar,$H1513,B1514,"f",FALSE)</f>
        <v>50073</v>
      </c>
      <c r="I1514" s="153">
        <f>_xll.qlInterestRateIndexValueDate(Index1M,$H1514)</f>
        <v>50075</v>
      </c>
      <c r="J1514" s="158">
        <f>IFERROR(_xll.qlIndexFixing(Index1M,$H1514,TRUE,_xll.ohTrigger(RecalcTrigger,Trigger1M)),NA())</f>
        <v>2.7766089081548984E-2</v>
      </c>
      <c r="K1514" s="44">
        <f>IFERROR(_xll.qlIndexFixing(Index3M,H1514,TRUE,_xll.ohTrigger(RecalcTrigger,Trigger3M)),NA())</f>
        <v>2.841016766213799E-2</v>
      </c>
      <c r="L1514" s="44">
        <f>IFERROR(_xll.qlIndexFixing(Index6M,$H1514,TRUE,_xll.ohTrigger(RecalcTrigger,Trigger6M)),NA())</f>
        <v>2.8714053772449979E-2</v>
      </c>
      <c r="M1514" s="158">
        <f>IFERROR(_xll.qlIndexFixing(ONIndex1M,I1514,TRUE,_xll.ohTrigger(RecalcTrigger,Trigger1M)),NA())</f>
        <v>2.7764679954147553E-2</v>
      </c>
      <c r="N1514" s="44">
        <f>IFERROR(_xll.qlIndexFixing(ONIndex3M,I1514,TRUE,_xll.ohTrigger(RecalcTrigger,Trigger3M)),NA())</f>
        <v>2.8413491270899982E-2</v>
      </c>
      <c r="O1514" s="159">
        <f>IFERROR(_xll.qlIndexFixing(ONIndex6M,I1514,TRUE,_xll.ohTrigger(RecalcTrigger,Trigger6M)),NA())</f>
        <v>2.8725147726715861E-2</v>
      </c>
    </row>
    <row r="1515" spans="2:15" x14ac:dyDescent="0.2">
      <c r="B1515" s="39" t="s">
        <v>42</v>
      </c>
      <c r="D1515" s="42">
        <f>_xll.qlCalendarAdvance(Calendar,$D1514,B1515,"f",FALSE)</f>
        <v>50080</v>
      </c>
      <c r="E1515" s="153">
        <f>_xll.qlInterestRateIndexValueDate(IndexON,D1515)</f>
        <v>50081</v>
      </c>
      <c r="F1515" s="168">
        <f>IFERROR(_xll.qlIndexFixing(IndexON,D1515,TRUE,_xll.ohTrigger(RecalcTrigger,TriggerON)),NA())</f>
        <v>2.8378243644668899E-2</v>
      </c>
      <c r="H1515" s="42">
        <f>_xll.qlCalendarAdvance(Calendar,$H1514,B1515,"f",FALSE)</f>
        <v>50080</v>
      </c>
      <c r="I1515" s="153">
        <f>_xll.qlInterestRateIndexValueDate(Index1M,$H1515)</f>
        <v>50082</v>
      </c>
      <c r="J1515" s="158">
        <f>IFERROR(_xll.qlIndexFixing(Index1M,$H1515,TRUE,_xll.ohTrigger(RecalcTrigger,Trigger1M)),NA())</f>
        <v>2.7749177884537662E-2</v>
      </c>
      <c r="K1515" s="44">
        <f>IFERROR(_xll.qlIndexFixing(Index3M,H1515,TRUE,_xll.ohTrigger(RecalcTrigger,Trigger3M)),NA())</f>
        <v>2.8393114433526288E-2</v>
      </c>
      <c r="L1515" s="44">
        <f>IFERROR(_xll.qlIndexFixing(Index6M,$H1515,TRUE,_xll.ohTrigger(RecalcTrigger,Trigger6M)),NA())</f>
        <v>2.8696696193403849E-2</v>
      </c>
      <c r="M1515" s="158">
        <f>IFERROR(_xll.qlIndexFixing(ONIndex1M,I1515,TRUE,_xll.ohTrigger(RecalcTrigger,Trigger1M)),NA())</f>
        <v>2.7747794196395503E-2</v>
      </c>
      <c r="N1515" s="44">
        <f>IFERROR(_xll.qlIndexFixing(ONIndex3M,I1515,TRUE,_xll.ohTrigger(RecalcTrigger,Trigger3M)),NA())</f>
        <v>2.8396517849538228E-2</v>
      </c>
      <c r="O1515" s="159">
        <f>IFERROR(_xll.qlIndexFixing(ONIndex6M,I1515,TRUE,_xll.ohTrigger(RecalcTrigger,Trigger6M)),NA())</f>
        <v>2.8707967804750822E-2</v>
      </c>
    </row>
    <row r="1516" spans="2:15" x14ac:dyDescent="0.2">
      <c r="B1516" s="39" t="s">
        <v>42</v>
      </c>
      <c r="D1516" s="42">
        <f>_xll.qlCalendarAdvance(Calendar,$D1515,B1516,"f",FALSE)</f>
        <v>50087</v>
      </c>
      <c r="E1516" s="153">
        <f>_xll.qlInterestRateIndexValueDate(IndexON,D1516)</f>
        <v>50088</v>
      </c>
      <c r="F1516" s="168">
        <f>IFERROR(_xll.qlIndexFixing(IndexON,D1516,TRUE,_xll.ohTrigger(RecalcTrigger,TriggerON)),NA())</f>
        <v>2.8360718600133339E-2</v>
      </c>
      <c r="H1516" s="42">
        <f>_xll.qlCalendarAdvance(Calendar,$H1515,B1516,"f",FALSE)</f>
        <v>50087</v>
      </c>
      <c r="I1516" s="153">
        <f>_xll.qlInterestRateIndexValueDate(Index1M,$H1516)</f>
        <v>50089</v>
      </c>
      <c r="J1516" s="158">
        <f>IFERROR(_xll.qlIndexFixing(Index1M,$H1516,TRUE,_xll.ohTrigger(RecalcTrigger,Trigger1M)),NA())</f>
        <v>2.7732271444766657E-2</v>
      </c>
      <c r="K1516" s="44">
        <f>IFERROR(_xll.qlIndexFixing(Index3M,H1516,TRUE,_xll.ohTrigger(RecalcTrigger,Trigger3M)),NA())</f>
        <v>2.8376067307687707E-2</v>
      </c>
      <c r="L1516" s="44">
        <f>IFERROR(_xll.qlIndexFixing(Index6M,$H1516,TRUE,_xll.ohTrigger(RecalcTrigger,Trigger6M)),NA())</f>
        <v>2.8679344083712192E-2</v>
      </c>
      <c r="M1516" s="158">
        <f>IFERROR(_xll.qlIndexFixing(ONIndex1M,I1516,TRUE,_xll.ohTrigger(RecalcTrigger,Trigger1M)),NA())</f>
        <v>2.7730913167021143E-2</v>
      </c>
      <c r="N1516" s="44">
        <f>IFERROR(_xll.qlIndexFixing(ONIndex3M,I1516,TRUE,_xll.ohTrigger(RecalcTrigger,Trigger3M)),NA())</f>
        <v>2.837955042140905E-2</v>
      </c>
      <c r="O1516" s="159">
        <f>IFERROR(_xll.qlIndexFixing(ONIndex6M,I1516,TRUE,_xll.ohTrigger(RecalcTrigger,Trigger6M)),NA())</f>
        <v>2.8690793130961012E-2</v>
      </c>
    </row>
    <row r="1517" spans="2:15" x14ac:dyDescent="0.2">
      <c r="B1517" s="39" t="s">
        <v>42</v>
      </c>
      <c r="D1517" s="42">
        <f>_xll.qlCalendarAdvance(Calendar,$D1516,B1517,"f",FALSE)</f>
        <v>50094</v>
      </c>
      <c r="E1517" s="153">
        <f>_xll.qlInterestRateIndexValueDate(IndexON,D1517)</f>
        <v>50095</v>
      </c>
      <c r="F1517" s="168">
        <f>IFERROR(_xll.qlIndexFixing(IndexON,D1517,TRUE,_xll.ohTrigger(RecalcTrigger,TriggerON)),NA())</f>
        <v>2.8343203753999902E-2</v>
      </c>
      <c r="H1517" s="42">
        <f>_xll.qlCalendarAdvance(Calendar,$H1516,B1517,"f",FALSE)</f>
        <v>50094</v>
      </c>
      <c r="I1517" s="153">
        <f>_xll.qlInterestRateIndexValueDate(Index1M,$H1517)</f>
        <v>50096</v>
      </c>
      <c r="J1517" s="158">
        <f>IFERROR(_xll.qlIndexFixing(Index1M,$H1517,TRUE,_xll.ohTrigger(RecalcTrigger,Trigger1M)),NA())</f>
        <v>2.7715369762227406E-2</v>
      </c>
      <c r="K1517" s="44">
        <f>IFERROR(_xll.qlIndexFixing(Index3M,H1517,TRUE,_xll.ohTrigger(RecalcTrigger,Trigger3M)),NA())</f>
        <v>2.8358924544768627E-2</v>
      </c>
      <c r="L1517" s="44">
        <f>IFERROR(_xll.qlIndexFixing(Index6M,$H1517,TRUE,_xll.ohTrigger(RecalcTrigger,Trigger6M)),NA())</f>
        <v>2.866199744323766E-2</v>
      </c>
      <c r="M1517" s="158">
        <f>IFERROR(_xll.qlIndexFixing(ONIndex1M,I1517,TRUE,_xll.ohTrigger(RecalcTrigger,Trigger1M)),NA())</f>
        <v>2.7714036865971181E-2</v>
      </c>
      <c r="N1517" s="44">
        <f>IFERROR(_xll.qlIndexFixing(ONIndex3M,I1517,TRUE,_xll.ohTrigger(RecalcTrigger,Trigger3M)),NA())</f>
        <v>2.8362588986459158E-2</v>
      </c>
      <c r="O1517" s="159">
        <f>IFERROR(_xll.qlIndexFixing(ONIndex6M,I1517,TRUE,_xll.ohTrigger(RecalcTrigger,Trigger6M)),NA())</f>
        <v>2.8673623705293139E-2</v>
      </c>
    </row>
    <row r="1518" spans="2:15" x14ac:dyDescent="0.2">
      <c r="B1518" s="39" t="s">
        <v>42</v>
      </c>
      <c r="D1518" s="42">
        <f>_xll.qlCalendarAdvance(Calendar,$D1517,B1518,"f",FALSE)</f>
        <v>50101</v>
      </c>
      <c r="E1518" s="153">
        <f>_xll.qlInterestRateIndexValueDate(IndexON,D1518)</f>
        <v>50102</v>
      </c>
      <c r="F1518" s="168">
        <f>IFERROR(_xll.qlIndexFixing(IndexON,D1518,TRUE,_xll.ohTrigger(RecalcTrigger,TriggerON)),NA())</f>
        <v>2.8325699106428459E-2</v>
      </c>
      <c r="H1518" s="42">
        <f>_xll.qlCalendarAdvance(Calendar,$H1517,B1518,"f",FALSE)</f>
        <v>50101</v>
      </c>
      <c r="I1518" s="153">
        <f>_xll.qlInterestRateIndexValueDate(Index1M,$H1518)</f>
        <v>50103</v>
      </c>
      <c r="J1518" s="158">
        <f>IFERROR(_xll.qlIndexFixing(Index1M,$H1518,TRUE,_xll.ohTrigger(RecalcTrigger,Trigger1M)),NA())</f>
        <v>2.7697620687655643E-2</v>
      </c>
      <c r="K1518" s="44">
        <f>IFERROR(_xll.qlIndexFixing(Index3M,H1518,TRUE,_xll.ohTrigger(RecalcTrigger,Trigger3M)),NA())</f>
        <v>2.834168316866921E-2</v>
      </c>
      <c r="L1518" s="44">
        <f>IFERROR(_xll.qlIndexFixing(Index6M,$H1518,TRUE,_xll.ohTrigger(RecalcTrigger,Trigger6M)),NA())</f>
        <v>2.8644347884050399E-2</v>
      </c>
      <c r="M1518" s="158">
        <f>IFERROR(_xll.qlIndexFixing(ONIndex1M,I1518,TRUE,_xll.ohTrigger(RecalcTrigger,Trigger1M)),NA())</f>
        <v>2.7697165293218973E-2</v>
      </c>
      <c r="N1518" s="44">
        <f>IFERROR(_xll.qlIndexFixing(ONIndex3M,I1518,TRUE,_xll.ohTrigger(RecalcTrigger,Trigger3M)),NA())</f>
        <v>2.8345633544661908E-2</v>
      </c>
      <c r="O1518" s="159">
        <f>IFERROR(_xll.qlIndexFixing(ONIndex6M,I1518,TRUE,_xll.ohTrigger(RecalcTrigger,Trigger6M)),NA())</f>
        <v>2.8656459527720557E-2</v>
      </c>
    </row>
    <row r="1519" spans="2:15" x14ac:dyDescent="0.2">
      <c r="B1519" s="39" t="s">
        <v>42</v>
      </c>
      <c r="D1519" s="42">
        <f>_xll.qlCalendarAdvance(Calendar,$D1518,B1519,"f",FALSE)</f>
        <v>50108</v>
      </c>
      <c r="E1519" s="153">
        <f>_xll.qlInterestRateIndexValueDate(IndexON,D1519)</f>
        <v>50109</v>
      </c>
      <c r="F1519" s="168">
        <f>IFERROR(_xll.qlIndexFixing(IndexON,D1519,TRUE,_xll.ohTrigger(RecalcTrigger,TriggerON)),NA())</f>
        <v>2.8308204657419012E-2</v>
      </c>
      <c r="H1519" s="42">
        <f>_xll.qlCalendarAdvance(Calendar,$H1518,B1519,"f",FALSE)</f>
        <v>50108</v>
      </c>
      <c r="I1519" s="153">
        <f>_xll.qlInterestRateIndexValueDate(Index1M,$H1519)</f>
        <v>50110</v>
      </c>
      <c r="J1519" s="158">
        <f>IFERROR(_xll.qlIndexFixing(Index1M,$H1519,TRUE,_xll.ohTrigger(RecalcTrigger,Trigger1M)),NA())</f>
        <v>2.7680866001138102E-2</v>
      </c>
      <c r="K1519" s="44">
        <f>IFERROR(_xll.qlIndexFixing(Index3M,H1519,TRUE,_xll.ohTrigger(RecalcTrigger,Trigger3M)),NA())</f>
        <v>2.8324651652013953E-2</v>
      </c>
      <c r="L1519" s="44">
        <f>IFERROR(_xll.qlIndexFixing(Index6M,$H1519,TRUE,_xll.ohTrigger(RecalcTrigger,Trigger6M)),NA())</f>
        <v>2.8627009246389556E-2</v>
      </c>
      <c r="M1519" s="158">
        <f>IFERROR(_xll.qlIndexFixing(ONIndex1M,I1519,TRUE,_xll.ohTrigger(RecalcTrigger,Trigger1M)),NA())</f>
        <v>2.7680298448791163E-2</v>
      </c>
      <c r="N1519" s="44">
        <f>IFERROR(_xll.qlIndexFixing(ONIndex3M,I1519,TRUE,_xll.ohTrigger(RecalcTrigger,Trigger3M)),NA())</f>
        <v>2.8328684096043943E-2</v>
      </c>
      <c r="O1519" s="159">
        <f>IFERROR(_xll.qlIndexFixing(ONIndex6M,I1519,TRUE,_xll.ohTrigger(RecalcTrigger,Trigger6M)),NA())</f>
        <v>2.8639300598269912E-2</v>
      </c>
    </row>
    <row r="1520" spans="2:15" x14ac:dyDescent="0.2">
      <c r="B1520" s="39" t="s">
        <v>42</v>
      </c>
      <c r="D1520" s="42">
        <f>_xll.qlCalendarAdvance(Calendar,$D1519,B1520,"f",FALSE)</f>
        <v>50115</v>
      </c>
      <c r="E1520" s="153">
        <f>_xll.qlInterestRateIndexValueDate(IndexON,D1520)</f>
        <v>50116</v>
      </c>
      <c r="F1520" s="168">
        <f>IFERROR(_xll.qlIndexFixing(IndexON,D1520,TRUE,_xll.ohTrigger(RecalcTrigger,TriggerON)),NA())</f>
        <v>2.8290720406731751E-2</v>
      </c>
      <c r="H1520" s="42">
        <f>_xll.qlCalendarAdvance(Calendar,$H1519,B1520,"f",FALSE)</f>
        <v>50115</v>
      </c>
      <c r="I1520" s="153">
        <f>_xll.qlInterestRateIndexValueDate(Index1M,$H1520)</f>
        <v>50117</v>
      </c>
      <c r="J1520" s="158">
        <f>IFERROR(_xll.qlIndexFixing(Index1M,$H1520,TRUE,_xll.ohTrigger(RecalcTrigger,Trigger1M)),NA())</f>
        <v>2.766397380628308E-2</v>
      </c>
      <c r="K1520" s="44">
        <f>IFERROR(_xll.qlIndexFixing(Index3M,H1520,TRUE,_xll.ohTrigger(RecalcTrigger,Trigger3M)),NA())</f>
        <v>2.8307626241645473E-2</v>
      </c>
      <c r="L1520" s="44">
        <f>IFERROR(_xll.qlIndexFixing(Index6M,$H1520,TRUE,_xll.ohTrigger(RecalcTrigger,Trigger6M)),NA())</f>
        <v>2.8609676081264183E-2</v>
      </c>
      <c r="M1520" s="158">
        <f>IFERROR(_xll.qlIndexFixing(ONIndex1M,I1520,TRUE,_xll.ohTrigger(RecalcTrigger,Trigger1M)),NA())</f>
        <v>2.7663436332661107E-2</v>
      </c>
      <c r="N1520" s="44">
        <f>IFERROR(_xll.qlIndexFixing(ONIndex3M,I1520,TRUE,_xll.ohTrigger(RecalcTrigger,Trigger3M)),NA())</f>
        <v>2.831174064057862E-2</v>
      </c>
      <c r="O1520" s="159">
        <f>IFERROR(_xll.qlIndexFixing(ONIndex6M,I1520,TRUE,_xll.ohTrigger(RecalcTrigger,Trigger6M)),NA())</f>
        <v>2.8622146916914559E-2</v>
      </c>
    </row>
    <row r="1521" spans="2:15" x14ac:dyDescent="0.2">
      <c r="B1521" s="39" t="s">
        <v>42</v>
      </c>
      <c r="D1521" s="42">
        <f>_xll.qlCalendarAdvance(Calendar,$D1520,B1521,"f",FALSE)</f>
        <v>50122</v>
      </c>
      <c r="E1521" s="153">
        <f>_xll.qlInterestRateIndexValueDate(IndexON,D1521)</f>
        <v>50123</v>
      </c>
      <c r="F1521" s="168">
        <f>IFERROR(_xll.qlIndexFixing(IndexON,D1521,TRUE,_xll.ohTrigger(RecalcTrigger,TriggerON)),NA())</f>
        <v>2.8273246354686421E-2</v>
      </c>
      <c r="H1521" s="42">
        <f>_xll.qlCalendarAdvance(Calendar,$H1520,B1521,"f",FALSE)</f>
        <v>50122</v>
      </c>
      <c r="I1521" s="153">
        <f>_xll.qlInterestRateIndexValueDate(Index1M,$H1521)</f>
        <v>50124</v>
      </c>
      <c r="J1521" s="158">
        <f>IFERROR(_xll.qlIndexFixing(Index1M,$H1521,TRUE,_xll.ohTrigger(RecalcTrigger,Trigger1M)),NA())</f>
        <v>2.7647086374350236E-2</v>
      </c>
      <c r="K1521" s="44">
        <f>IFERROR(_xll.qlIndexFixing(Index3M,H1521,TRUE,_xll.ohTrigger(RecalcTrigger,Trigger3M)),NA())</f>
        <v>2.8290606937486449E-2</v>
      </c>
      <c r="L1521" s="44">
        <f>IFERROR(_xll.qlIndexFixing(Index6M,$H1521,TRUE,_xll.ohTrigger(RecalcTrigger,Trigger6M)),NA())</f>
        <v>2.8592348388532217E-2</v>
      </c>
      <c r="M1521" s="158">
        <f>IFERROR(_xll.qlIndexFixing(ONIndex1M,I1521,TRUE,_xll.ohTrigger(RecalcTrigger,Trigger1M)),NA())</f>
        <v>2.7646578944882094E-2</v>
      </c>
      <c r="N1521" s="44">
        <f>IFERROR(_xll.qlIndexFixing(ONIndex3M,I1521,TRUE,_xll.ohTrigger(RecalcTrigger,Trigger3M)),NA())</f>
        <v>2.8294803178292582E-2</v>
      </c>
      <c r="O1521" s="159">
        <f>IFERROR(_xll.qlIndexFixing(ONIndex6M,I1521,TRUE,_xll.ohTrigger(RecalcTrigger,Trigger6M)),NA())</f>
        <v>2.8604998483681143E-2</v>
      </c>
    </row>
    <row r="1522" spans="2:15" x14ac:dyDescent="0.2">
      <c r="B1522" s="39" t="s">
        <v>42</v>
      </c>
      <c r="D1522" s="42">
        <f>_xll.qlCalendarAdvance(Calendar,$D1521,B1522,"f",FALSE)</f>
        <v>50129</v>
      </c>
      <c r="E1522" s="153">
        <f>_xll.qlInterestRateIndexValueDate(IndexON,D1522)</f>
        <v>50130</v>
      </c>
      <c r="F1522" s="168">
        <f>IFERROR(_xll.qlIndexFixing(IndexON,D1522,TRUE,_xll.ohTrigger(RecalcTrigger,TriggerON)),NA())</f>
        <v>2.8255782500963278E-2</v>
      </c>
      <c r="H1522" s="42">
        <f>_xll.qlCalendarAdvance(Calendar,$H1521,B1522,"f",FALSE)</f>
        <v>50129</v>
      </c>
      <c r="I1522" s="153">
        <f>_xll.qlInterestRateIndexValueDate(Index1M,$H1522)</f>
        <v>50131</v>
      </c>
      <c r="J1522" s="158">
        <f>IFERROR(_xll.qlIndexFixing(Index1M,$H1522,TRUE,_xll.ohTrigger(RecalcTrigger,Trigger1M)),NA())</f>
        <v>2.7630203705322615E-2</v>
      </c>
      <c r="K1522" s="44">
        <f>IFERROR(_xll.qlIndexFixing(Index3M,H1522,TRUE,_xll.ohTrigger(RecalcTrigger,Trigger3M)),NA())</f>
        <v>2.8273700152636846E-2</v>
      </c>
      <c r="L1522" s="44">
        <f>IFERROR(_xll.qlIndexFixing(Index6M,$H1522,TRUE,_xll.ohTrigger(RecalcTrigger,Trigger6M)),NA())</f>
        <v>2.8575132968506344E-2</v>
      </c>
      <c r="M1522" s="158">
        <f>IFERROR(_xll.qlIndexFixing(ONIndex1M,I1522,TRUE,_xll.ohTrigger(RecalcTrigger,Trigger1M)),NA())</f>
        <v>2.7620385951188098E-2</v>
      </c>
      <c r="N1522" s="44">
        <f>IFERROR(_xll.qlIndexFixing(ONIndex3M,I1522,TRUE,_xll.ohTrigger(RecalcTrigger,Trigger3M)),NA())</f>
        <v>2.8268397372430698E-2</v>
      </c>
      <c r="O1522" s="159">
        <f>IFERROR(_xll.qlIndexFixing(ONIndex6M,I1522,TRUE,_xll.ohTrigger(RecalcTrigger,Trigger6M)),NA())</f>
        <v>2.8578241074885824E-2</v>
      </c>
    </row>
    <row r="1523" spans="2:15" x14ac:dyDescent="0.2">
      <c r="B1523" s="39" t="s">
        <v>42</v>
      </c>
      <c r="D1523" s="42">
        <f>_xll.qlCalendarAdvance(Calendar,$D1522,B1523,"f",FALSE)</f>
        <v>50137</v>
      </c>
      <c r="E1523" s="153">
        <f>_xll.qlInterestRateIndexValueDate(IndexON,D1523)</f>
        <v>50138</v>
      </c>
      <c r="F1523" s="168">
        <f>IFERROR(_xll.qlIndexFixing(IndexON,D1523,TRUE,_xll.ohTrigger(RecalcTrigger,TriggerON)),NA())</f>
        <v>2.8235836299073114E-2</v>
      </c>
      <c r="H1523" s="42">
        <f>_xll.qlCalendarAdvance(Calendar,$H1522,B1523,"f",FALSE)</f>
        <v>50137</v>
      </c>
      <c r="I1523" s="153">
        <f>_xll.qlInterestRateIndexValueDate(Index1M,$H1523)</f>
        <v>50139</v>
      </c>
      <c r="J1523" s="158">
        <f>IFERROR(_xll.qlIndexFixing(Index1M,$H1523,TRUE,_xll.ohTrigger(RecalcTrigger,Trigger1M)),NA())</f>
        <v>2.7611062144781151E-2</v>
      </c>
      <c r="K1523" s="44">
        <f>IFERROR(_xll.qlIndexFixing(Index3M,H1523,TRUE,_xll.ohTrigger(RecalcTrigger,Trigger3M)),NA())</f>
        <v>2.8254264996603745E-2</v>
      </c>
      <c r="L1523" s="44">
        <f>IFERROR(_xll.qlIndexFixing(Index6M,$H1523,TRUE,_xll.ohTrigger(RecalcTrigger,Trigger6M)),NA())</f>
        <v>2.8555343957948044E-2</v>
      </c>
      <c r="M1523" s="158">
        <f>IFERROR(_xll.qlIndexFixing(ONIndex1M,I1523,TRUE,_xll.ohTrigger(RecalcTrigger,Trigger1M)),NA())</f>
        <v>2.7605948529609847E-2</v>
      </c>
      <c r="N1523" s="44">
        <f>IFERROR(_xll.qlIndexFixing(ONIndex3M,I1523,TRUE,_xll.ohTrigger(RecalcTrigger,Trigger3M)),NA())</f>
        <v>2.8253893933420926E-2</v>
      </c>
      <c r="O1523" s="159">
        <f>IFERROR(_xll.qlIndexFixing(ONIndex6M,I1523,TRUE,_xll.ohTrigger(RecalcTrigger,Trigger6M)),NA())</f>
        <v>2.8563555352327796E-2</v>
      </c>
    </row>
    <row r="1524" spans="2:15" x14ac:dyDescent="0.2">
      <c r="B1524" s="39" t="s">
        <v>42</v>
      </c>
      <c r="D1524" s="42">
        <f>_xll.qlCalendarAdvance(Calendar,$D1523,B1524,"f",FALSE)</f>
        <v>50144</v>
      </c>
      <c r="E1524" s="153">
        <f>_xll.qlInterestRateIndexValueDate(IndexON,D1524)</f>
        <v>50145</v>
      </c>
      <c r="F1524" s="168">
        <f>IFERROR(_xll.qlIndexFixing(IndexON,D1524,TRUE,_xll.ohTrigger(RecalcTrigger,TriggerON)),NA())</f>
        <v>2.8218394299308613E-2</v>
      </c>
      <c r="H1524" s="42">
        <f>_xll.qlCalendarAdvance(Calendar,$H1523,B1524,"f",FALSE)</f>
        <v>50144</v>
      </c>
      <c r="I1524" s="153">
        <f>_xll.qlInterestRateIndexValueDate(Index1M,$H1524)</f>
        <v>50146</v>
      </c>
      <c r="J1524" s="158">
        <f>IFERROR(_xll.qlIndexFixing(Index1M,$H1524,TRUE,_xll.ohTrigger(RecalcTrigger,Trigger1M)),NA())</f>
        <v>2.7594190633765392E-2</v>
      </c>
      <c r="K1524" s="44">
        <f>IFERROR(_xll.qlIndexFixing(Index3M,H1524,TRUE,_xll.ohTrigger(RecalcTrigger,Trigger3M)),NA())</f>
        <v>2.8237265775821953E-2</v>
      </c>
      <c r="L1524" s="44">
        <f>IFERROR(_xll.qlIndexFixing(Index6M,$H1524,TRUE,_xll.ohTrigger(RecalcTrigger,Trigger6M)),NA())</f>
        <v>2.8538034435191706E-2</v>
      </c>
      <c r="M1524" s="158">
        <f>IFERROR(_xll.qlIndexFixing(ONIndex1M,I1524,TRUE,_xll.ohTrigger(RecalcTrigger,Trigger1M)),NA())</f>
        <v>2.7589109259631428E-2</v>
      </c>
      <c r="N1524" s="44">
        <f>IFERROR(_xll.qlIndexFixing(ONIndex3M,I1524,TRUE,_xll.ohTrigger(RecalcTrigger,Trigger3M)),NA())</f>
        <v>2.8236978817473002E-2</v>
      </c>
      <c r="O1524" s="159">
        <f>IFERROR(_xll.qlIndexFixing(ONIndex6M,I1524,TRUE,_xll.ohTrigger(RecalcTrigger,Trigger6M)),NA())</f>
        <v>2.8546426880247111E-2</v>
      </c>
    </row>
    <row r="1525" spans="2:15" x14ac:dyDescent="0.2">
      <c r="B1525" s="39" t="s">
        <v>42</v>
      </c>
      <c r="D1525" s="42">
        <f>_xll.qlCalendarAdvance(Calendar,$D1524,B1525,"f",FALSE)</f>
        <v>50151</v>
      </c>
      <c r="E1525" s="153">
        <f>_xll.qlInterestRateIndexValueDate(IndexON,D1525)</f>
        <v>50152</v>
      </c>
      <c r="F1525" s="168">
        <f>IFERROR(_xll.qlIndexFixing(IndexON,D1525,TRUE,_xll.ohTrigger(RecalcTrigger,TriggerON)),NA())</f>
        <v>2.8200962498026172E-2</v>
      </c>
      <c r="H1525" s="42">
        <f>_xll.qlCalendarAdvance(Calendar,$H1524,B1525,"f",FALSE)</f>
        <v>50151</v>
      </c>
      <c r="I1525" s="153">
        <f>_xll.qlInterestRateIndexValueDate(Index1M,$H1525)</f>
        <v>50153</v>
      </c>
      <c r="J1525" s="158">
        <f>IFERROR(_xll.qlIndexFixing(Index1M,$H1525,TRUE,_xll.ohTrigger(RecalcTrigger,Trigger1M)),NA())</f>
        <v>2.757717489558412E-2</v>
      </c>
      <c r="K1525" s="44">
        <f>IFERROR(_xll.qlIndexFixing(Index3M,H1525,TRUE,_xll.ohTrigger(RecalcTrigger,Trigger3M)),NA())</f>
        <v>2.8220272659656757E-2</v>
      </c>
      <c r="L1525" s="44">
        <f>IFERROR(_xll.qlIndexFixing(Index6M,$H1525,TRUE,_xll.ohTrigger(RecalcTrigger,Trigger6M)),NA())</f>
        <v>2.852073038300712E-2</v>
      </c>
      <c r="M1525" s="158">
        <f>IFERROR(_xll.qlIndexFixing(ONIndex1M,I1525,TRUE,_xll.ohTrigger(RecalcTrigger,Trigger1M)),NA())</f>
        <v>2.757227471555268E-2</v>
      </c>
      <c r="N1525" s="44">
        <f>IFERROR(_xll.qlIndexFixing(ONIndex3M,I1525,TRUE,_xll.ohTrigger(RecalcTrigger,Trigger3M)),NA())</f>
        <v>2.8220069691933247E-2</v>
      </c>
      <c r="O1525" s="159">
        <f>IFERROR(_xll.qlIndexFixing(ONIndex6M,I1525,TRUE,_xll.ohTrigger(RecalcTrigger,Trigger6M)),NA())</f>
        <v>2.8529303653810345E-2</v>
      </c>
    </row>
    <row r="1526" spans="2:15" x14ac:dyDescent="0.2">
      <c r="B1526" s="39" t="s">
        <v>42</v>
      </c>
      <c r="D1526" s="42">
        <f>_xll.qlCalendarAdvance(Calendar,$D1525,B1526,"f",FALSE)</f>
        <v>50158</v>
      </c>
      <c r="E1526" s="153">
        <f>_xll.qlInterestRateIndexValueDate(IndexON,D1526)</f>
        <v>50159</v>
      </c>
      <c r="F1526" s="168">
        <f>IFERROR(_xll.qlIndexFixing(IndexON,D1526,TRUE,_xll.ohTrigger(RecalcTrigger,TriggerON)),NA())</f>
        <v>2.8183540895305725E-2</v>
      </c>
      <c r="H1526" s="42">
        <f>_xll.qlCalendarAdvance(Calendar,$H1525,B1526,"f",FALSE)</f>
        <v>50158</v>
      </c>
      <c r="I1526" s="153">
        <f>_xll.qlInterestRateIndexValueDate(Index1M,$H1526)</f>
        <v>50160</v>
      </c>
      <c r="J1526" s="158">
        <f>IFERROR(_xll.qlIndexFixing(Index1M,$H1526,TRUE,_xll.ohTrigger(RecalcTrigger,Trigger1M)),NA())</f>
        <v>2.756091112378856E-2</v>
      </c>
      <c r="K1526" s="44">
        <f>IFERROR(_xll.qlIndexFixing(Index3M,H1526,TRUE,_xll.ohTrigger(RecalcTrigger,Trigger3M)),NA())</f>
        <v>2.8203175537750692E-2</v>
      </c>
      <c r="L1526" s="44">
        <f>IFERROR(_xll.qlIndexFixing(Index6M,$H1526,TRUE,_xll.ohTrigger(RecalcTrigger,Trigger6M)),NA())</f>
        <v>2.8503431801253202E-2</v>
      </c>
      <c r="M1526" s="158">
        <f>IFERROR(_xll.qlIndexFixing(ONIndex1M,I1526,TRUE,_xll.ohTrigger(RecalcTrigger,Trigger1M)),NA())</f>
        <v>2.755304102363354E-2</v>
      </c>
      <c r="N1526" s="44">
        <f>IFERROR(_xll.qlIndexFixing(ONIndex3M,I1526,TRUE,_xll.ohTrigger(RecalcTrigger,Trigger3M)),NA())</f>
        <v>2.8200752312717015E-2</v>
      </c>
      <c r="O1526" s="159">
        <f>IFERROR(_xll.qlIndexFixing(ONIndex6M,I1526,TRUE,_xll.ohTrigger(RecalcTrigger,Trigger6M)),NA())</f>
        <v>2.8509740675293216E-2</v>
      </c>
    </row>
    <row r="1527" spans="2:15" x14ac:dyDescent="0.2">
      <c r="B1527" s="39" t="s">
        <v>42</v>
      </c>
      <c r="D1527" s="42">
        <f>_xll.qlCalendarAdvance(Calendar,$D1526,B1527,"f",FALSE)</f>
        <v>50165</v>
      </c>
      <c r="E1527" s="153">
        <f>_xll.qlInterestRateIndexValueDate(IndexON,D1527)</f>
        <v>50166</v>
      </c>
      <c r="F1527" s="168">
        <f>IFERROR(_xll.qlIndexFixing(IndexON,D1527,TRUE,_xll.ohTrigger(RecalcTrigger,TriggerON)),NA())</f>
        <v>2.8166129490987402E-2</v>
      </c>
      <c r="H1527" s="42">
        <f>_xll.qlCalendarAdvance(Calendar,$H1526,B1527,"f",FALSE)</f>
        <v>50165</v>
      </c>
      <c r="I1527" s="153">
        <f>_xll.qlInterestRateIndexValueDate(Index1M,$H1527)</f>
        <v>50167</v>
      </c>
      <c r="J1527" s="158">
        <f>IFERROR(_xll.qlIndexFixing(Index1M,$H1527,TRUE,_xll.ohTrigger(RecalcTrigger,Trigger1M)),NA())</f>
        <v>2.7543604670709487E-2</v>
      </c>
      <c r="K1527" s="44">
        <f>IFERROR(_xll.qlIndexFixing(Index3M,H1527,TRUE,_xll.ohTrigger(RecalcTrigger,Trigger3M)),NA())</f>
        <v>2.8186193741440668E-2</v>
      </c>
      <c r="L1527" s="44">
        <f>IFERROR(_xll.qlIndexFixing(Index6M,$H1527,TRUE,_xll.ohTrigger(RecalcTrigger,Trigger6M)),NA())</f>
        <v>2.8485803016539527E-2</v>
      </c>
      <c r="M1527" s="158">
        <f>IFERROR(_xll.qlIndexFixing(ONIndex1M,I1527,TRUE,_xll.ohTrigger(RecalcTrigger,Trigger1M)),NA())</f>
        <v>2.7538619805573816E-2</v>
      </c>
      <c r="N1527" s="44">
        <f>IFERROR(_xll.qlIndexFixing(ONIndex3M,I1527,TRUE,_xll.ohTrigger(RecalcTrigger,Trigger3M)),NA())</f>
        <v>2.8186269412957543E-2</v>
      </c>
      <c r="O1527" s="159">
        <f>IFERROR(_xll.qlIndexFixing(ONIndex6M,I1527,TRUE,_xll.ohTrigger(RecalcTrigger,Trigger6M)),NA())</f>
        <v>2.8495072937708699E-2</v>
      </c>
    </row>
    <row r="1528" spans="2:15" x14ac:dyDescent="0.2">
      <c r="B1528" s="39" t="s">
        <v>42</v>
      </c>
      <c r="D1528" s="42">
        <f>_xll.qlCalendarAdvance(Calendar,$D1527,B1528,"f",FALSE)</f>
        <v>50172</v>
      </c>
      <c r="E1528" s="153">
        <f>_xll.qlInterestRateIndexValueDate(IndexON,D1528)</f>
        <v>50173</v>
      </c>
      <c r="F1528" s="168">
        <f>IFERROR(_xll.qlIndexFixing(IndexON,D1528,TRUE,_xll.ohTrigger(RecalcTrigger,TriggerON)),NA())</f>
        <v>2.8148586148328825E-2</v>
      </c>
      <c r="H1528" s="42">
        <f>_xll.qlCalendarAdvance(Calendar,$H1527,B1528,"f",FALSE)</f>
        <v>50172</v>
      </c>
      <c r="I1528" s="153">
        <f>_xll.qlInterestRateIndexValueDate(Index1M,$H1528)</f>
        <v>50175</v>
      </c>
      <c r="J1528" s="158">
        <f>IFERROR(_xll.qlIndexFixing(Index1M,$H1528,TRUE,_xll.ohTrigger(RecalcTrigger,Trigger1M)),NA())</f>
        <v>2.7524496971500001E-2</v>
      </c>
      <c r="K1528" s="44">
        <f>IFERROR(_xll.qlIndexFixing(Index3M,H1528,TRUE,_xll.ohTrigger(RecalcTrigger,Trigger3M)),NA())</f>
        <v>2.8166569151575338E-2</v>
      </c>
      <c r="L1528" s="44">
        <f>IFERROR(_xll.qlIndexFixing(Index6M,$H1528,TRUE,_xll.ohTrigger(RecalcTrigger,Trigger6M)),NA())</f>
        <v>2.8466155937865844E-2</v>
      </c>
      <c r="M1528" s="158">
        <f>IFERROR(_xll.qlIndexFixing(ONIndex1M,I1528,TRUE,_xll.ohTrigger(RecalcTrigger,Trigger1M)),NA())</f>
        <v>2.7519396915973715E-2</v>
      </c>
      <c r="N1528" s="44">
        <f>IFERROR(_xll.qlIndexFixing(ONIndex3M,I1528,TRUE,_xll.ohTrigger(RecalcTrigger,Trigger3M)),NA())</f>
        <v>2.8166965726548199E-2</v>
      </c>
      <c r="O1528" s="159">
        <f>IFERROR(_xll.qlIndexFixing(ONIndex6M,I1528,TRUE,_xll.ohTrigger(RecalcTrigger,Trigger6M)),NA())</f>
        <v>2.8475521949360427E-2</v>
      </c>
    </row>
    <row r="1529" spans="2:15" x14ac:dyDescent="0.2">
      <c r="B1529" s="39" t="s">
        <v>42</v>
      </c>
      <c r="D1529" s="42">
        <f>_xll.qlCalendarAdvance(Calendar,$D1528,B1529,"f",FALSE)</f>
        <v>50179</v>
      </c>
      <c r="E1529" s="153">
        <f>_xll.qlInterestRateIndexValueDate(IndexON,D1529)</f>
        <v>50180</v>
      </c>
      <c r="F1529" s="168">
        <f>IFERROR(_xll.qlIndexFixing(IndexON,D1529,TRUE,_xll.ohTrigger(RecalcTrigger,TriggerON)),NA())</f>
        <v>2.8131337277716995E-2</v>
      </c>
      <c r="H1529" s="42">
        <f>_xll.qlCalendarAdvance(Calendar,$H1528,B1529,"f",FALSE)</f>
        <v>50179</v>
      </c>
      <c r="I1529" s="153">
        <f>_xll.qlInterestRateIndexValueDate(Index1M,$H1529)</f>
        <v>50181</v>
      </c>
      <c r="J1529" s="158">
        <f>IFERROR(_xll.qlIndexFixing(Index1M,$H1529,TRUE,_xll.ohTrigger(RecalcTrigger,Trigger1M)),NA())</f>
        <v>2.7509904503460192E-2</v>
      </c>
      <c r="K1529" s="44">
        <f>IFERROR(_xll.qlIndexFixing(Index3M,H1529,TRUE,_xll.ohTrigger(RecalcTrigger,Trigger3M)),NA())</f>
        <v>2.8152248465688638E-2</v>
      </c>
      <c r="L1529" s="44">
        <f>IFERROR(_xll.qlIndexFixing(Index6M,$H1529,TRUE,_xll.ohTrigger(RecalcTrigger,Trigger6M)),NA())</f>
        <v>2.8451227406193963E-2</v>
      </c>
      <c r="M1529" s="158">
        <f>IFERROR(_xll.qlIndexFixing(ONIndex1M,I1529,TRUE,_xll.ohTrigger(RecalcTrigger,Trigger1M)),NA())</f>
        <v>2.750258195119315E-2</v>
      </c>
      <c r="N1529" s="44">
        <f>IFERROR(_xll.qlIndexFixing(ONIndex3M,I1529,TRUE,_xll.ohTrigger(RecalcTrigger,Trigger3M)),NA())</f>
        <v>2.8150081419475725E-2</v>
      </c>
      <c r="O1529" s="159">
        <f>IFERROR(_xll.qlIndexFixing(ONIndex6M,I1529,TRUE,_xll.ohTrigger(RecalcTrigger,Trigger6M)),NA())</f>
        <v>2.845842045489988E-2</v>
      </c>
    </row>
    <row r="1530" spans="2:15" x14ac:dyDescent="0.2">
      <c r="B1530" s="39" t="s">
        <v>42</v>
      </c>
      <c r="D1530" s="42">
        <f>_xll.qlCalendarAdvance(Calendar,$D1529,B1530,"f",FALSE)</f>
        <v>50186</v>
      </c>
      <c r="E1530" s="153">
        <f>_xll.qlInterestRateIndexValueDate(IndexON,D1530)</f>
        <v>50187</v>
      </c>
      <c r="F1530" s="168">
        <f>IFERROR(_xll.qlIndexFixing(IndexON,D1530,TRUE,_xll.ohTrigger(RecalcTrigger,TriggerON)),NA())</f>
        <v>2.8113956468844847E-2</v>
      </c>
      <c r="H1530" s="42">
        <f>_xll.qlCalendarAdvance(Calendar,$H1529,B1530,"f",FALSE)</f>
        <v>50186</v>
      </c>
      <c r="I1530" s="153">
        <f>_xll.qlInterestRateIndexValueDate(Index1M,$H1530)</f>
        <v>50188</v>
      </c>
      <c r="J1530" s="158">
        <f>IFERROR(_xll.qlIndexFixing(Index1M,$H1530,TRUE,_xll.ohTrigger(RecalcTrigger,Trigger1M)),NA())</f>
        <v>2.7493061562208487E-2</v>
      </c>
      <c r="K1530" s="44">
        <f>IFERROR(_xll.qlIndexFixing(Index3M,H1530,TRUE,_xll.ohTrigger(RecalcTrigger,Trigger3M)),NA())</f>
        <v>2.8135284986090237E-2</v>
      </c>
      <c r="L1530" s="44">
        <f>IFERROR(_xll.qlIndexFixing(Index6M,$H1530,TRUE,_xll.ohTrigger(RecalcTrigger,Trigger6M)),NA())</f>
        <v>2.8433947811467696E-2</v>
      </c>
      <c r="M1530" s="158">
        <f>IFERROR(_xll.qlIndexFixing(ONIndex1M,I1530,TRUE,_xll.ohTrigger(RecalcTrigger,Trigger1M)),NA())</f>
        <v>2.7488172885652418E-2</v>
      </c>
      <c r="N1530" s="44">
        <f>IFERROR(_xll.qlIndexFixing(ONIndex3M,I1530,TRUE,_xll.ohTrigger(RecalcTrigger,Trigger3M)),NA())</f>
        <v>2.8135613924193947E-2</v>
      </c>
      <c r="O1530" s="159">
        <f>IFERROR(_xll.qlIndexFixing(ONIndex6M,I1530,TRUE,_xll.ohTrigger(RecalcTrigger,Trigger6M)),NA())</f>
        <v>2.8443766206045495E-2</v>
      </c>
    </row>
    <row r="1531" spans="2:15" x14ac:dyDescent="0.2">
      <c r="B1531" s="39" t="s">
        <v>42</v>
      </c>
      <c r="D1531" s="42">
        <f>_xll.qlCalendarAdvance(Calendar,$D1530,B1531,"f",FALSE)</f>
        <v>50193</v>
      </c>
      <c r="E1531" s="153">
        <f>_xll.qlInterestRateIndexValueDate(IndexON,D1531)</f>
        <v>50194</v>
      </c>
      <c r="F1531" s="168">
        <f>IFERROR(_xll.qlIndexFixing(IndexON,D1531,TRUE,_xll.ohTrigger(RecalcTrigger,TriggerON)),NA())</f>
        <v>2.8096585858454759E-2</v>
      </c>
      <c r="H1531" s="42">
        <f>_xll.qlCalendarAdvance(Calendar,$H1530,B1531,"f",FALSE)</f>
        <v>50193</v>
      </c>
      <c r="I1531" s="153">
        <f>_xll.qlInterestRateIndexValueDate(Index1M,$H1531)</f>
        <v>50195</v>
      </c>
      <c r="J1531" s="158">
        <f>IFERROR(_xll.qlIndexFixing(Index1M,$H1531,TRUE,_xll.ohTrigger(RecalcTrigger,Trigger1M)),NA())</f>
        <v>2.7476223382507936E-2</v>
      </c>
      <c r="K1531" s="44">
        <f>IFERROR(_xll.qlIndexFixing(Index3M,H1531,TRUE,_xll.ohTrigger(RecalcTrigger,Trigger3M)),NA())</f>
        <v>2.8118327611906274E-2</v>
      </c>
      <c r="L1531" s="44">
        <f>IFERROR(_xll.qlIndexFixing(Index6M,$H1531,TRUE,_xll.ohTrigger(RecalcTrigger,Trigger6M)),NA())</f>
        <v>2.841702094407143E-2</v>
      </c>
      <c r="M1531" s="158">
        <f>IFERROR(_xll.qlIndexFixing(ONIndex1M,I1531,TRUE,_xll.ohTrigger(RecalcTrigger,Trigger1M)),NA())</f>
        <v>2.7471366697611188E-2</v>
      </c>
      <c r="N1531" s="44">
        <f>IFERROR(_xll.qlIndexFixing(ONIndex3M,I1531,TRUE,_xll.ohTrigger(RecalcTrigger,Trigger3M)),NA())</f>
        <v>2.8118740742542059E-2</v>
      </c>
      <c r="O1531" s="159">
        <f>IFERROR(_xll.qlIndexFixing(ONIndex6M,I1531,TRUE,_xll.ohTrigger(RecalcTrigger,Trigger6M)),NA())</f>
        <v>2.8426674453392309E-2</v>
      </c>
    </row>
    <row r="1532" spans="2:15" x14ac:dyDescent="0.2">
      <c r="B1532" s="39" t="s">
        <v>42</v>
      </c>
      <c r="D1532" s="42">
        <f>_xll.qlCalendarAdvance(Calendar,$D1531,B1532,"f",FALSE)</f>
        <v>50200</v>
      </c>
      <c r="E1532" s="153">
        <f>_xll.qlInterestRateIndexValueDate(IndexON,D1532)</f>
        <v>50201</v>
      </c>
      <c r="F1532" s="168">
        <f>IFERROR(_xll.qlIndexFixing(IndexON,D1532,TRUE,_xll.ohTrigger(RecalcTrigger,TriggerON)),NA())</f>
        <v>2.8079225446466793E-2</v>
      </c>
      <c r="H1532" s="42">
        <f>_xll.qlCalendarAdvance(Calendar,$H1531,B1532,"f",FALSE)</f>
        <v>50200</v>
      </c>
      <c r="I1532" s="153">
        <f>_xll.qlInterestRateIndexValueDate(Index1M,$H1532)</f>
        <v>50202</v>
      </c>
      <c r="J1532" s="158">
        <f>IFERROR(_xll.qlIndexFixing(Index1M,$H1532,TRUE,_xll.ohTrigger(RecalcTrigger,Trigger1M)),NA())</f>
        <v>2.7459389964341052E-2</v>
      </c>
      <c r="K1532" s="44">
        <f>IFERROR(_xll.qlIndexFixing(Index3M,H1532,TRUE,_xll.ohTrigger(RecalcTrigger,Trigger3M)),NA())</f>
        <v>2.8101376343057677E-2</v>
      </c>
      <c r="L1532" s="44">
        <f>IFERROR(_xll.qlIndexFixing(Index6M,$H1532,TRUE,_xll.ohTrigger(RecalcTrigger,Trigger6M)),NA())</f>
        <v>2.8399755181975326E-2</v>
      </c>
      <c r="M1532" s="158">
        <f>IFERROR(_xll.qlIndexFixing(ONIndex1M,I1532,TRUE,_xll.ohTrigger(RecalcTrigger,Trigger1M)),NA())</f>
        <v>2.7454565235709438E-2</v>
      </c>
      <c r="N1532" s="44">
        <f>IFERROR(_xll.qlIndexFixing(ONIndex3M,I1532,TRUE,_xll.ohTrigger(RecalcTrigger,Trigger3M)),NA())</f>
        <v>2.8101873551458212E-2</v>
      </c>
      <c r="O1532" s="159">
        <f>IFERROR(_xll.qlIndexFixing(ONIndex6M,I1532,TRUE,_xll.ohTrigger(RecalcTrigger,Trigger6M)),NA())</f>
        <v>2.8409587946462977E-2</v>
      </c>
    </row>
    <row r="1533" spans="2:15" x14ac:dyDescent="0.2">
      <c r="B1533" s="39" t="s">
        <v>42</v>
      </c>
      <c r="D1533" s="42">
        <f>_xll.qlCalendarAdvance(Calendar,$D1532,B1533,"f",FALSE)</f>
        <v>50207</v>
      </c>
      <c r="E1533" s="153">
        <f>_xll.qlInterestRateIndexValueDate(IndexON,D1533)</f>
        <v>50208</v>
      </c>
      <c r="F1533" s="168">
        <f>IFERROR(_xll.qlIndexFixing(IndexON,D1533,TRUE,_xll.ohTrigger(RecalcTrigger,TriggerON)),NA())</f>
        <v>2.8061875232960887E-2</v>
      </c>
      <c r="H1533" s="42">
        <f>_xll.qlCalendarAdvance(Calendar,$H1532,B1533,"f",FALSE)</f>
        <v>50207</v>
      </c>
      <c r="I1533" s="153">
        <f>_xll.qlInterestRateIndexValueDate(Index1M,$H1533)</f>
        <v>50209</v>
      </c>
      <c r="J1533" s="158">
        <f>IFERROR(_xll.qlIndexFixing(Index1M,$H1533,TRUE,_xll.ohTrigger(RecalcTrigger,Trigger1M)),NA())</f>
        <v>2.7442561307687852E-2</v>
      </c>
      <c r="K1533" s="44">
        <f>IFERROR(_xll.qlIndexFixing(Index3M,H1533,TRUE,_xll.ohTrigger(RecalcTrigger,Trigger3M)),NA())</f>
        <v>2.8084431179468853E-2</v>
      </c>
      <c r="L1533" s="44">
        <f>IFERROR(_xll.qlIndexFixing(Index6M,$H1533,TRUE,_xll.ohTrigger(RecalcTrigger,Trigger6M)),NA())</f>
        <v>2.8382494889334052E-2</v>
      </c>
      <c r="M1533" s="158">
        <f>IFERROR(_xll.qlIndexFixing(ONIndex1M,I1533,TRUE,_xll.ohTrigger(RecalcTrigger,Trigger1M)),NA())</f>
        <v>2.7435369351787031E-2</v>
      </c>
      <c r="N1533" s="44">
        <f>IFERROR(_xll.qlIndexFixing(ONIndex3M,I1533,TRUE,_xll.ohTrigger(RecalcTrigger,Trigger3M)),NA())</f>
        <v>2.8082604097106056E-2</v>
      </c>
      <c r="O1533" s="159">
        <f>IFERROR(_xll.qlIndexFixing(ONIndex6M,I1533,TRUE,_xll.ohTrigger(RecalcTrigger,Trigger6M)),NA())</f>
        <v>2.8390066933097202E-2</v>
      </c>
    </row>
    <row r="1534" spans="2:15" x14ac:dyDescent="0.2">
      <c r="B1534" s="39" t="s">
        <v>42</v>
      </c>
      <c r="D1534" s="42">
        <f>_xll.qlCalendarAdvance(Calendar,$D1533,B1534,"f",FALSE)</f>
        <v>50214</v>
      </c>
      <c r="E1534" s="153">
        <f>_xll.qlInterestRateIndexValueDate(IndexON,D1534)</f>
        <v>50215</v>
      </c>
      <c r="F1534" s="168">
        <f>IFERROR(_xll.qlIndexFixing(IndexON,D1534,TRUE,_xll.ohTrigger(RecalcTrigger,TriggerON)),NA())</f>
        <v>2.8044535218016975E-2</v>
      </c>
      <c r="H1534" s="42">
        <f>_xll.qlCalendarAdvance(Calendar,$H1533,B1534,"f",FALSE)</f>
        <v>50214</v>
      </c>
      <c r="I1534" s="153">
        <f>_xll.qlInterestRateIndexValueDate(Index1M,$H1534)</f>
        <v>50216</v>
      </c>
      <c r="J1534" s="158">
        <f>IFERROR(_xll.qlIndexFixing(Index1M,$H1534,TRUE,_xll.ohTrigger(RecalcTrigger,Trigger1M)),NA())</f>
        <v>2.7425737412518358E-2</v>
      </c>
      <c r="K1534" s="44">
        <f>IFERROR(_xll.qlIndexFixing(Index3M,H1534,TRUE,_xll.ohTrigger(RecalcTrigger,Trigger3M)),NA())</f>
        <v>2.8067492121058135E-2</v>
      </c>
      <c r="L1534" s="44">
        <f>IFERROR(_xll.qlIndexFixing(Index6M,$H1534,TRUE,_xll.ohTrigger(RecalcTrigger,Trigger6M)),NA())</f>
        <v>2.8364884165564853E-2</v>
      </c>
      <c r="M1534" s="158">
        <f>IFERROR(_xll.qlIndexFixing(ONIndex1M,I1534,TRUE,_xll.ohTrigger(RecalcTrigger,Trigger1M)),NA())</f>
        <v>2.742097648968489E-2</v>
      </c>
      <c r="N1534" s="44">
        <f>IFERROR(_xll.qlIndexFixing(ONIndex3M,I1534,TRUE,_xll.ohTrigger(RecalcTrigger,Trigger3M)),NA())</f>
        <v>2.8068157141154515E-2</v>
      </c>
      <c r="O1534" s="159">
        <f>IFERROR(_xll.qlIndexFixing(ONIndex6M,I1534,TRUE,_xll.ohTrigger(RecalcTrigger,Trigger6M)),NA())</f>
        <v>2.83754306693762E-2</v>
      </c>
    </row>
    <row r="1535" spans="2:15" x14ac:dyDescent="0.2">
      <c r="B1535" s="39" t="s">
        <v>42</v>
      </c>
      <c r="D1535" s="42">
        <f>_xll.qlCalendarAdvance(Calendar,$D1534,B1535,"f",FALSE)</f>
        <v>50221</v>
      </c>
      <c r="E1535" s="153">
        <f>_xll.qlInterestRateIndexValueDate(IndexON,D1535)</f>
        <v>50222</v>
      </c>
      <c r="F1535" s="168">
        <f>IFERROR(_xll.qlIndexFixing(IndexON,D1535,TRUE,_xll.ohTrigger(RecalcTrigger,TriggerON)),NA())</f>
        <v>2.8027205401555122E-2</v>
      </c>
      <c r="H1535" s="42">
        <f>_xll.qlCalendarAdvance(Calendar,$H1534,B1535,"f",FALSE)</f>
        <v>50221</v>
      </c>
      <c r="I1535" s="153">
        <f>_xll.qlInterestRateIndexValueDate(Index1M,$H1535)</f>
        <v>50223</v>
      </c>
      <c r="J1535" s="158">
        <f>IFERROR(_xll.qlIndexFixing(Index1M,$H1535,TRUE,_xll.ohTrigger(RecalcTrigger,Trigger1M)),NA())</f>
        <v>2.7408918278820082E-2</v>
      </c>
      <c r="K1535" s="44">
        <f>IFERROR(_xll.qlIndexFixing(Index3M,H1535,TRUE,_xll.ohTrigger(RecalcTrigger,Trigger3M)),NA())</f>
        <v>2.8050559167749928E-2</v>
      </c>
      <c r="L1535" s="44">
        <f>IFERROR(_xll.qlIndexFixing(Index6M,$H1535,TRUE,_xll.ohTrigger(RecalcTrigger,Trigger6M)),NA())</f>
        <v>2.8347631936631229E-2</v>
      </c>
      <c r="M1535" s="158">
        <f>IFERROR(_xll.qlIndexFixing(ONIndex1M,I1535,TRUE,_xll.ohTrigger(RecalcTrigger,Trigger1M)),NA())</f>
        <v>2.7404189205801899E-2</v>
      </c>
      <c r="N1535" s="44">
        <f>IFERROR(_xll.qlIndexFixing(ONIndex3M,I1535,TRUE,_xll.ohTrigger(RecalcTrigger,Trigger3M)),NA())</f>
        <v>2.8051307921934665E-2</v>
      </c>
      <c r="O1535" s="159">
        <f>IFERROR(_xll.qlIndexFixing(ONIndex6M,I1535,TRUE,_xll.ohTrigger(RecalcTrigger,Trigger6M)),NA())</f>
        <v>2.8358359899298691E-2</v>
      </c>
    </row>
    <row r="1536" spans="2:15" x14ac:dyDescent="0.2">
      <c r="B1536" s="39" t="s">
        <v>42</v>
      </c>
      <c r="D1536" s="42">
        <f>_xll.qlCalendarAdvance(Calendar,$D1535,B1536,"f",FALSE)</f>
        <v>50228</v>
      </c>
      <c r="E1536" s="153">
        <f>_xll.qlInterestRateIndexValueDate(IndexON,D1536)</f>
        <v>50229</v>
      </c>
      <c r="F1536" s="168">
        <f>IFERROR(_xll.qlIndexFixing(IndexON,D1536,TRUE,_xll.ohTrigger(RecalcTrigger,TriggerON)),NA())</f>
        <v>2.8009885783415456E-2</v>
      </c>
      <c r="H1536" s="42">
        <f>_xll.qlCalendarAdvance(Calendar,$H1535,B1536,"f",FALSE)</f>
        <v>50228</v>
      </c>
      <c r="I1536" s="153">
        <f>_xll.qlInterestRateIndexValueDate(Index1M,$H1536)</f>
        <v>50230</v>
      </c>
      <c r="J1536" s="158">
        <f>IFERROR(_xll.qlIndexFixing(Index1M,$H1536,TRUE,_xll.ohTrigger(RecalcTrigger,Trigger1M)),NA())</f>
        <v>2.7392103906568044E-2</v>
      </c>
      <c r="K1536" s="44">
        <f>IFERROR(_xll.qlIndexFixing(Index3M,H1536,TRUE,_xll.ohTrigger(RecalcTrigger,Trigger3M)),NA())</f>
        <v>2.80336323194669E-2</v>
      </c>
      <c r="L1536" s="44">
        <f>IFERROR(_xll.qlIndexFixing(Index6M,$H1536,TRUE,_xll.ohTrigger(RecalcTrigger,Trigger6M)),NA())</f>
        <v>2.833038518043127E-2</v>
      </c>
      <c r="M1536" s="158">
        <f>IFERROR(_xll.qlIndexFixing(ONIndex1M,I1536,TRUE,_xll.ohTrigger(RecalcTrigger,Trigger1M)),NA())</f>
        <v>2.738740664781858E-2</v>
      </c>
      <c r="N1536" s="44">
        <f>IFERROR(_xll.qlIndexFixing(ONIndex3M,I1536,TRUE,_xll.ohTrigger(RecalcTrigger,Trigger3M)),NA())</f>
        <v>2.8034464693362793E-2</v>
      </c>
      <c r="O1536" s="159">
        <f>IFERROR(_xll.qlIndexFixing(ONIndex6M,I1536,TRUE,_xll.ohTrigger(RecalcTrigger,Trigger6M)),NA())</f>
        <v>2.8341294374785164E-2</v>
      </c>
    </row>
    <row r="1537" spans="2:15" x14ac:dyDescent="0.2">
      <c r="B1537" s="39" t="s">
        <v>42</v>
      </c>
      <c r="D1537" s="42">
        <f>_xll.qlCalendarAdvance(Calendar,$D1536,B1537,"f",FALSE)</f>
        <v>50235</v>
      </c>
      <c r="E1537" s="153">
        <f>_xll.qlInterestRateIndexValueDate(IndexON,D1537)</f>
        <v>50236</v>
      </c>
      <c r="F1537" s="168">
        <f>IFERROR(_xll.qlIndexFixing(IndexON,D1537,TRUE,_xll.ohTrigger(RecalcTrigger,TriggerON)),NA())</f>
        <v>2.7992576363837784E-2</v>
      </c>
      <c r="H1537" s="42">
        <f>_xll.qlCalendarAdvance(Calendar,$H1536,B1537,"f",FALSE)</f>
        <v>50235</v>
      </c>
      <c r="I1537" s="153">
        <f>_xll.qlInterestRateIndexValueDate(Index1M,$H1537)</f>
        <v>50237</v>
      </c>
      <c r="J1537" s="158">
        <f>IFERROR(_xll.qlIndexFixing(Index1M,$H1537,TRUE,_xll.ohTrigger(RecalcTrigger,Trigger1M)),NA())</f>
        <v>2.7375294295742258E-2</v>
      </c>
      <c r="K1537" s="44">
        <f>IFERROR(_xll.qlIndexFixing(Index3M,H1537,TRUE,_xll.ohTrigger(RecalcTrigger,Trigger3M)),NA())</f>
        <v>2.8016711576127378E-2</v>
      </c>
      <c r="L1537" s="44">
        <f>IFERROR(_xll.qlIndexFixing(Index6M,$H1537,TRUE,_xll.ohTrigger(RecalcTrigger,Trigger6M)),NA())</f>
        <v>2.8313143896823583E-2</v>
      </c>
      <c r="M1537" s="158">
        <f>IFERROR(_xll.qlIndexFixing(ONIndex1M,I1537,TRUE,_xll.ohTrigger(RecalcTrigger,Trigger1M)),NA())</f>
        <v>2.7370628815814868E-2</v>
      </c>
      <c r="N1537" s="44">
        <f>IFERROR(_xll.qlIndexFixing(ONIndex3M,I1537,TRUE,_xll.ohTrigger(RecalcTrigger,Trigger3M)),NA())</f>
        <v>2.8017627455358962E-2</v>
      </c>
      <c r="O1537" s="159">
        <f>IFERROR(_xll.qlIndexFixing(ONIndex6M,I1537,TRUE,_xll.ohTrigger(RecalcTrigger,Trigger6M)),NA())</f>
        <v>2.8324234095915557E-2</v>
      </c>
    </row>
    <row r="1538" spans="2:15" x14ac:dyDescent="0.2">
      <c r="B1538" s="39" t="s">
        <v>42</v>
      </c>
      <c r="D1538" s="42">
        <f>_xll.qlCalendarAdvance(Calendar,$D1537,B1538,"f",FALSE)</f>
        <v>50242</v>
      </c>
      <c r="E1538" s="153">
        <f>_xll.qlInterestRateIndexValueDate(IndexON,D1538)</f>
        <v>50243</v>
      </c>
      <c r="F1538" s="168">
        <f>IFERROR(_xll.qlIndexFixing(IndexON,D1538,TRUE,_xll.ohTrigger(RecalcTrigger,TriggerON)),NA())</f>
        <v>2.7975277142662236E-2</v>
      </c>
      <c r="H1538" s="42">
        <f>_xll.qlCalendarAdvance(Calendar,$H1537,B1538,"f",FALSE)</f>
        <v>50242</v>
      </c>
      <c r="I1538" s="153">
        <f>_xll.qlInterestRateIndexValueDate(Index1M,$H1538)</f>
        <v>50244</v>
      </c>
      <c r="J1538" s="158">
        <f>IFERROR(_xll.qlIndexFixing(Index1M,$H1538,TRUE,_xll.ohTrigger(RecalcTrigger,Trigger1M)),NA())</f>
        <v>2.7358489446322742E-2</v>
      </c>
      <c r="K1538" s="44">
        <f>IFERROR(_xll.qlIndexFixing(Index3M,H1538,TRUE,_xll.ohTrigger(RecalcTrigger,Trigger3M)),NA())</f>
        <v>2.7999796937657511E-2</v>
      </c>
      <c r="L1538" s="44">
        <f>IFERROR(_xll.qlIndexFixing(Index6M,$H1538,TRUE,_xll.ohTrigger(RecalcTrigger,Trigger6M)),NA())</f>
        <v>2.8295908085665487E-2</v>
      </c>
      <c r="M1538" s="158">
        <f>IFERROR(_xll.qlIndexFixing(ONIndex1M,I1538,TRUE,_xll.ohTrigger(RecalcTrigger,Trigger1M)),NA())</f>
        <v>2.7353855709790764E-2</v>
      </c>
      <c r="N1538" s="44">
        <f>IFERROR(_xll.qlIndexFixing(ONIndex3M,I1538,TRUE,_xll.ohTrigger(RecalcTrigger,Trigger3M)),NA())</f>
        <v>2.8000796208003109E-2</v>
      </c>
      <c r="O1538" s="159">
        <f>IFERROR(_xll.qlIndexFixing(ONIndex6M,I1538,TRUE,_xll.ohTrigger(RecalcTrigger,Trigger6M)),NA())</f>
        <v>2.8307179062769805E-2</v>
      </c>
    </row>
    <row r="1539" spans="2:15" x14ac:dyDescent="0.2">
      <c r="B1539" s="39" t="s">
        <v>42</v>
      </c>
      <c r="D1539" s="42">
        <f>_xll.qlCalendarAdvance(Calendar,$D1538,B1539,"f",FALSE)</f>
        <v>50249</v>
      </c>
      <c r="E1539" s="153">
        <f>_xll.qlInterestRateIndexValueDate(IndexON,D1539)</f>
        <v>50250</v>
      </c>
      <c r="F1539" s="168">
        <f>IFERROR(_xll.qlIndexFixing(IndexON,D1539,TRUE,_xll.ohTrigger(RecalcTrigger,TriggerON)),NA())</f>
        <v>2.795798811988881E-2</v>
      </c>
      <c r="H1539" s="42">
        <f>_xll.qlCalendarAdvance(Calendar,$H1538,B1539,"f",FALSE)</f>
        <v>50249</v>
      </c>
      <c r="I1539" s="153">
        <f>_xll.qlInterestRateIndexValueDate(Index1M,$H1539)</f>
        <v>50251</v>
      </c>
      <c r="J1539" s="158">
        <f>IFERROR(_xll.qlIndexFixing(Index1M,$H1539,TRUE,_xll.ohTrigger(RecalcTrigger,Trigger1M)),NA())</f>
        <v>2.7341689358287014E-2</v>
      </c>
      <c r="K1539" s="44">
        <f>IFERROR(_xll.qlIndexFixing(Index3M,H1539,TRUE,_xll.ohTrigger(RecalcTrigger,Trigger3M)),NA())</f>
        <v>2.7982888403975625E-2</v>
      </c>
      <c r="L1539" s="44">
        <f>IFERROR(_xll.qlIndexFixing(Index6M,$H1539,TRUE,_xll.ohTrigger(RecalcTrigger,Trigger6M)),NA())</f>
        <v>2.8279047984237839E-2</v>
      </c>
      <c r="M1539" s="158">
        <f>IFERROR(_xll.qlIndexFixing(ONIndex1M,I1539,TRUE,_xll.ohTrigger(RecalcTrigger,Trigger1M)),NA())</f>
        <v>2.733708732990614E-2</v>
      </c>
      <c r="N1539" s="44">
        <f>IFERROR(_xll.qlIndexFixing(ONIndex3M,I1539,TRUE,_xll.ohTrigger(RecalcTrigger,Trigger3M)),NA())</f>
        <v>2.7983970951215298E-2</v>
      </c>
      <c r="O1539" s="159">
        <f>IFERROR(_xll.qlIndexFixing(ONIndex6M,I1539,TRUE,_xll.ohTrigger(RecalcTrigger,Trigger6M)),NA())</f>
        <v>2.8290129275188036E-2</v>
      </c>
    </row>
    <row r="1540" spans="2:15" x14ac:dyDescent="0.2">
      <c r="B1540" s="39" t="s">
        <v>42</v>
      </c>
      <c r="D1540" s="42">
        <f>_xll.qlCalendarAdvance(Calendar,$D1539,B1540,"f",FALSE)</f>
        <v>50256</v>
      </c>
      <c r="E1540" s="153">
        <f>_xll.qlInterestRateIndexValueDate(IndexON,D1540)</f>
        <v>50257</v>
      </c>
      <c r="F1540" s="168">
        <f>IFERROR(_xll.qlIndexFixing(IndexON,D1540,TRUE,_xll.ohTrigger(RecalcTrigger,TriggerON)),NA())</f>
        <v>2.7940709295597443E-2</v>
      </c>
      <c r="H1540" s="42">
        <f>_xll.qlCalendarAdvance(Calendar,$H1539,B1540,"f",FALSE)</f>
        <v>50256</v>
      </c>
      <c r="I1540" s="153">
        <f>_xll.qlInterestRateIndexValueDate(Index1M,$H1540)</f>
        <v>50258</v>
      </c>
      <c r="J1540" s="158">
        <f>IFERROR(_xll.qlIndexFixing(Index1M,$H1540,TRUE,_xll.ohTrigger(RecalcTrigger,Trigger1M)),NA())</f>
        <v>2.7324894031610092E-2</v>
      </c>
      <c r="K1540" s="44">
        <f>IFERROR(_xll.qlIndexFixing(Index3M,H1540,TRUE,_xll.ohTrigger(RecalcTrigger,Trigger3M)),NA())</f>
        <v>2.7965985975006994E-2</v>
      </c>
      <c r="L1540" s="44">
        <f>IFERROR(_xll.qlIndexFixing(Index6M,$H1540,TRUE,_xll.ohTrigger(RecalcTrigger,Trigger6M)),NA())</f>
        <v>2.8261452880137223E-2</v>
      </c>
      <c r="M1540" s="158">
        <f>IFERROR(_xll.qlIndexFixing(ONIndex1M,I1540,TRUE,_xll.ohTrigger(RecalcTrigger,Trigger1M)),NA())</f>
        <v>2.7320323675921188E-2</v>
      </c>
      <c r="N1540" s="44">
        <f>IFERROR(_xll.qlIndexFixing(ONIndex3M,I1540,TRUE,_xll.ohTrigger(RecalcTrigger,Trigger3M)),NA())</f>
        <v>2.79671516851554E-2</v>
      </c>
      <c r="O1540" s="159">
        <f>IFERROR(_xll.qlIndexFixing(ONIndex6M,I1540,TRUE,_xll.ohTrigger(RecalcTrigger,Trigger6M)),NA())</f>
        <v>2.8273084733330123E-2</v>
      </c>
    </row>
    <row r="1541" spans="2:15" x14ac:dyDescent="0.2">
      <c r="B1541" s="39" t="s">
        <v>42</v>
      </c>
      <c r="D1541" s="42">
        <f>_xll.qlCalendarAdvance(Calendar,$D1540,B1541,"f",FALSE)</f>
        <v>50263</v>
      </c>
      <c r="E1541" s="153">
        <f>_xll.qlInterestRateIndexValueDate(IndexON,D1541)</f>
        <v>50264</v>
      </c>
      <c r="F1541" s="168">
        <f>IFERROR(_xll.qlIndexFixing(IndexON,D1541,TRUE,_xll.ohTrigger(RecalcTrigger,TriggerON)),NA())</f>
        <v>2.7923440669948008E-2</v>
      </c>
      <c r="H1541" s="42">
        <f>_xll.qlCalendarAdvance(Calendar,$H1540,B1541,"f",FALSE)</f>
        <v>50263</v>
      </c>
      <c r="I1541" s="153">
        <f>_xll.qlInterestRateIndexValueDate(Index1M,$H1541)</f>
        <v>50265</v>
      </c>
      <c r="J1541" s="158">
        <f>IFERROR(_xll.qlIndexFixing(Index1M,$H1541,TRUE,_xll.ohTrigger(RecalcTrigger,Trigger1M)),NA())</f>
        <v>2.7308103466276989E-2</v>
      </c>
      <c r="K1541" s="44">
        <f>IFERROR(_xll.qlIndexFixing(Index3M,H1541,TRUE,_xll.ohTrigger(RecalcTrigger,Trigger3M)),NA())</f>
        <v>2.7949089650671683E-2</v>
      </c>
      <c r="L1541" s="44">
        <f>IFERROR(_xll.qlIndexFixing(Index6M,$H1541,TRUE,_xll.ohTrigger(RecalcTrigger,Trigger6M)),NA())</f>
        <v>2.8244233485482551E-2</v>
      </c>
      <c r="M1541" s="158">
        <f>IFERROR(_xll.qlIndexFixing(ONIndex1M,I1541,TRUE,_xll.ohTrigger(RecalcTrigger,Trigger1M)),NA())</f>
        <v>2.7303564747995779E-2</v>
      </c>
      <c r="N1541" s="44">
        <f>IFERROR(_xll.qlIndexFixing(ONIndex3M,I1541,TRUE,_xll.ohTrigger(RecalcTrigger,Trigger3M)),NA())</f>
        <v>2.7950338409583608E-2</v>
      </c>
      <c r="O1541" s="159">
        <f>IFERROR(_xll.qlIndexFixing(ONIndex6M,I1541,TRUE,_xll.ohTrigger(RecalcTrigger,Trigger6M)),NA())</f>
        <v>2.8256045436956256E-2</v>
      </c>
    </row>
    <row r="1542" spans="2:15" x14ac:dyDescent="0.2">
      <c r="B1542" s="39" t="s">
        <v>42</v>
      </c>
      <c r="D1542" s="42">
        <f>_xll.qlCalendarAdvance(Calendar,$D1541,B1542,"f",FALSE)</f>
        <v>50270</v>
      </c>
      <c r="E1542" s="153">
        <f>_xll.qlInterestRateIndexValueDate(IndexON,D1542)</f>
        <v>50271</v>
      </c>
      <c r="F1542" s="168">
        <f>IFERROR(_xll.qlIndexFixing(IndexON,D1542,TRUE,_xll.ohTrigger(RecalcTrigger,TriggerON)),NA())</f>
        <v>2.7906182242540822E-2</v>
      </c>
      <c r="H1542" s="42">
        <f>_xll.qlCalendarAdvance(Calendar,$H1541,B1542,"f",FALSE)</f>
        <v>50270</v>
      </c>
      <c r="I1542" s="153">
        <f>_xll.qlInterestRateIndexValueDate(Index1M,$H1542)</f>
        <v>50272</v>
      </c>
      <c r="J1542" s="158">
        <f>IFERROR(_xll.qlIndexFixing(Index1M,$H1542,TRUE,_xll.ohTrigger(RecalcTrigger,Trigger1M)),NA())</f>
        <v>2.7291317662262726E-2</v>
      </c>
      <c r="K1542" s="44">
        <f>IFERROR(_xll.qlIndexFixing(Index3M,H1542,TRUE,_xll.ohTrigger(RecalcTrigger,Trigger3M)),NA())</f>
        <v>2.7932199430892365E-2</v>
      </c>
      <c r="L1542" s="44">
        <f>IFERROR(_xll.qlIndexFixing(Index6M,$H1542,TRUE,_xll.ohTrigger(RecalcTrigger,Trigger6M)),NA())</f>
        <v>2.8227019562714051E-2</v>
      </c>
      <c r="M1542" s="158">
        <f>IFERROR(_xll.qlIndexFixing(ONIndex1M,I1542,TRUE,_xll.ohTrigger(RecalcTrigger,Trigger1M)),NA())</f>
        <v>2.7286810545970042E-2</v>
      </c>
      <c r="N1542" s="44">
        <f>IFERROR(_xll.qlIndexFixing(ONIndex3M,I1542,TRUE,_xll.ohTrigger(RecalcTrigger,Trigger3M)),NA())</f>
        <v>2.793353112473973E-2</v>
      </c>
      <c r="O1542" s="159">
        <f>IFERROR(_xll.qlIndexFixing(ONIndex6M,I1542,TRUE,_xll.ohTrigger(RecalcTrigger,Trigger6M)),NA())</f>
        <v>2.8239011386306245E-2</v>
      </c>
    </row>
    <row r="1543" spans="2:15" x14ac:dyDescent="0.2">
      <c r="B1543" s="39" t="s">
        <v>42</v>
      </c>
      <c r="D1543" s="42">
        <f>_xll.qlCalendarAdvance(Calendar,$D1542,B1543,"f",FALSE)</f>
        <v>50277</v>
      </c>
      <c r="E1543" s="153">
        <f>_xll.qlInterestRateIndexValueDate(IndexON,D1543)</f>
        <v>50278</v>
      </c>
      <c r="F1543" s="168">
        <f>IFERROR(_xll.qlIndexFixing(IndexON,D1543,TRUE,_xll.ohTrigger(RecalcTrigger,TriggerON)),NA())</f>
        <v>2.7888934013615696E-2</v>
      </c>
      <c r="H1543" s="42">
        <f>_xll.qlCalendarAdvance(Calendar,$H1542,B1543,"f",FALSE)</f>
        <v>50277</v>
      </c>
      <c r="I1543" s="153">
        <f>_xll.qlInterestRateIndexValueDate(Index1M,$H1543)</f>
        <v>50279</v>
      </c>
      <c r="J1543" s="158">
        <f>IFERROR(_xll.qlIndexFixing(Index1M,$H1543,TRUE,_xll.ohTrigger(RecalcTrigger,Trigger1M)),NA())</f>
        <v>2.7274536619547318E-2</v>
      </c>
      <c r="K1543" s="44">
        <f>IFERROR(_xll.qlIndexFixing(Index3M,H1543,TRUE,_xll.ohTrigger(RecalcTrigger,Trigger3M)),NA())</f>
        <v>2.7915315315589967E-2</v>
      </c>
      <c r="L1543" s="44">
        <f>IFERROR(_xll.qlIndexFixing(Index6M,$H1543,TRUE,_xll.ohTrigger(RecalcTrigger,Trigger6M)),NA())</f>
        <v>2.8210192752305109E-2</v>
      </c>
      <c r="M1543" s="158">
        <f>IFERROR(_xll.qlIndexFixing(ONIndex1M,I1543,TRUE,_xll.ohTrigger(RecalcTrigger,Trigger1M)),NA())</f>
        <v>2.7270061070003848E-2</v>
      </c>
      <c r="N1543" s="44">
        <f>IFERROR(_xll.qlIndexFixing(ONIndex3M,I1543,TRUE,_xll.ohTrigger(RecalcTrigger,Trigger3M)),NA())</f>
        <v>2.7916729830383957E-2</v>
      </c>
      <c r="O1543" s="159">
        <f>IFERROR(_xll.qlIndexFixing(ONIndex6M,I1543,TRUE,_xll.ohTrigger(RecalcTrigger,Trigger6M)),NA())</f>
        <v>2.8221982581220217E-2</v>
      </c>
    </row>
    <row r="1544" spans="2:15" x14ac:dyDescent="0.2">
      <c r="B1544" s="39" t="s">
        <v>42</v>
      </c>
      <c r="D1544" s="42">
        <f>_xll.qlCalendarAdvance(Calendar,$D1543,B1544,"f",FALSE)</f>
        <v>50284</v>
      </c>
      <c r="E1544" s="153">
        <f>_xll.qlInterestRateIndexValueDate(IndexON,D1544)</f>
        <v>50285</v>
      </c>
      <c r="F1544" s="168">
        <f>IFERROR(_xll.qlIndexFixing(IndexON,D1544,TRUE,_xll.ohTrigger(RecalcTrigger,TriggerON)),NA())</f>
        <v>2.7871695983252565E-2</v>
      </c>
      <c r="H1544" s="42">
        <f>_xll.qlCalendarAdvance(Calendar,$H1543,B1544,"f",FALSE)</f>
        <v>50284</v>
      </c>
      <c r="I1544" s="153">
        <f>_xll.qlInterestRateIndexValueDate(Index1M,$H1544)</f>
        <v>50286</v>
      </c>
      <c r="J1544" s="158">
        <f>IFERROR(_xll.qlIndexFixing(Index1M,$H1544,TRUE,_xll.ohTrigger(RecalcTrigger,Trigger1M)),NA())</f>
        <v>2.7257760338105785E-2</v>
      </c>
      <c r="K1544" s="44">
        <f>IFERROR(_xll.qlIndexFixing(Index3M,H1544,TRUE,_xll.ohTrigger(RecalcTrigger,Trigger3M)),NA())</f>
        <v>2.789856322659081E-2</v>
      </c>
      <c r="L1544" s="44">
        <f>IFERROR(_xll.qlIndexFixing(Index6M,$H1544,TRUE,_xll.ohTrigger(RecalcTrigger,Trigger6M)),NA())</f>
        <v>2.8193248451903855E-2</v>
      </c>
      <c r="M1544" s="158">
        <f>IFERROR(_xll.qlIndexFixing(ONIndex1M,I1544,TRUE,_xll.ohTrigger(RecalcTrigger,Trigger1M)),NA())</f>
        <v>2.7253316320097198E-2</v>
      </c>
      <c r="N1544" s="44">
        <f>IFERROR(_xll.qlIndexFixing(ONIndex3M,I1544,TRUE,_xll.ohTrigger(RecalcTrigger,Trigger3M)),NA())</f>
        <v>2.7899934526836034E-2</v>
      </c>
      <c r="O1544" s="159">
        <f>IFERROR(_xll.qlIndexFixing(ONIndex6M,I1544,TRUE,_xll.ohTrigger(RecalcTrigger,Trigger6M)),NA())</f>
        <v>2.8204959021858045E-2</v>
      </c>
    </row>
    <row r="1545" spans="2:15" x14ac:dyDescent="0.2">
      <c r="B1545" s="39" t="s">
        <v>42</v>
      </c>
      <c r="D1545" s="42">
        <f>_xll.qlCalendarAdvance(Calendar,$D1544,B1545,"f",FALSE)</f>
        <v>50291</v>
      </c>
      <c r="E1545" s="153">
        <f>_xll.qlInterestRateIndexValueDate(IndexON,D1545)</f>
        <v>50292</v>
      </c>
      <c r="F1545" s="168">
        <f>IFERROR(_xll.qlIndexFixing(IndexON,D1545,TRUE,_xll.ohTrigger(RecalcTrigger,TriggerON)),NA())</f>
        <v>2.7854468151291556E-2</v>
      </c>
      <c r="H1545" s="42">
        <f>_xll.qlCalendarAdvance(Calendar,$H1544,B1545,"f",FALSE)</f>
        <v>50291</v>
      </c>
      <c r="I1545" s="153">
        <f>_xll.qlInterestRateIndexValueDate(Index1M,$H1545)</f>
        <v>50293</v>
      </c>
      <c r="J1545" s="158">
        <f>IFERROR(_xll.qlIndexFixing(Index1M,$H1545,TRUE,_xll.ohTrigger(RecalcTrigger,Trigger1M)),NA())</f>
        <v>2.7240988817925638E-2</v>
      </c>
      <c r="K1545" s="44">
        <f>IFERROR(_xll.qlIndexFixing(Index3M,H1545,TRUE,_xll.ohTrigger(RecalcTrigger,Trigger3M)),NA())</f>
        <v>2.7881692186503212E-2</v>
      </c>
      <c r="L1545" s="44">
        <f>IFERROR(_xll.qlIndexFixing(Index6M,$H1545,TRUE,_xll.ohTrigger(RecalcTrigger,Trigger6M)),NA())</f>
        <v>2.8176055674171096E-2</v>
      </c>
      <c r="M1545" s="158">
        <f>IFERROR(_xll.qlIndexFixing(ONIndex1M,I1545,TRUE,_xll.ohTrigger(RecalcTrigger,Trigger1M)),NA())</f>
        <v>2.7236576296010284E-2</v>
      </c>
      <c r="N1545" s="44">
        <f>IFERROR(_xll.qlIndexFixing(ONIndex3M,I1545,TRUE,_xll.ohTrigger(RecalcTrigger,Trigger3M)),NA())</f>
        <v>2.7883145213696281E-2</v>
      </c>
      <c r="O1545" s="159">
        <f>IFERROR(_xll.qlIndexFixing(ONIndex6M,I1545,TRUE,_xll.ohTrigger(RecalcTrigger,Trigger6M)),NA())</f>
        <v>2.8187940707979919E-2</v>
      </c>
    </row>
    <row r="1546" spans="2:15" x14ac:dyDescent="0.2">
      <c r="B1546" s="39" t="s">
        <v>42</v>
      </c>
      <c r="D1546" s="42">
        <f>_xll.qlCalendarAdvance(Calendar,$D1545,B1546,"f",FALSE)</f>
        <v>50298</v>
      </c>
      <c r="E1546" s="153">
        <f>_xll.qlInterestRateIndexValueDate(IndexON,D1546)</f>
        <v>50299</v>
      </c>
      <c r="F1546" s="168">
        <f>IFERROR(_xll.qlIndexFixing(IndexON,D1546,TRUE,_xll.ohTrigger(RecalcTrigger,TriggerON)),NA())</f>
        <v>2.783725051773267E-2</v>
      </c>
      <c r="H1546" s="42">
        <f>_xll.qlCalendarAdvance(Calendar,$H1545,B1546,"f",FALSE)</f>
        <v>50298</v>
      </c>
      <c r="I1546" s="153">
        <f>_xll.qlInterestRateIndexValueDate(Index1M,$H1546)</f>
        <v>50300</v>
      </c>
      <c r="J1546" s="158">
        <f>IFERROR(_xll.qlIndexFixing(Index1M,$H1546,TRUE,_xll.ohTrigger(RecalcTrigger,Trigger1M)),NA())</f>
        <v>2.7224222058976899E-2</v>
      </c>
      <c r="K1546" s="44">
        <f>IFERROR(_xll.qlIndexFixing(Index3M,H1546,TRUE,_xll.ohTrigger(RecalcTrigger,Trigger3M)),NA())</f>
        <v>2.7864827249409765E-2</v>
      </c>
      <c r="L1546" s="44">
        <f>IFERROR(_xll.qlIndexFixing(Index6M,$H1546,TRUE,_xll.ohTrigger(RecalcTrigger,Trigger6M)),NA())</f>
        <v>2.8158868361636134E-2</v>
      </c>
      <c r="M1546" s="158">
        <f>IFERROR(_xll.qlIndexFixing(ONIndex1M,I1546,TRUE,_xll.ohTrigger(RecalcTrigger,Trigger1M)),NA())</f>
        <v>2.7219840997982914E-2</v>
      </c>
      <c r="N1546" s="44">
        <f>IFERROR(_xll.qlIndexFixing(ONIndex3M,I1546,TRUE,_xll.ohTrigger(RecalcTrigger,Trigger3M)),NA())</f>
        <v>2.7866361891204505E-2</v>
      </c>
      <c r="O1546" s="159">
        <f>IFERROR(_xll.qlIndexFixing(ONIndex6M,I1546,TRUE,_xll.ohTrigger(RecalcTrigger,Trigger6M)),NA())</f>
        <v>2.8170927639825649E-2</v>
      </c>
    </row>
    <row r="1547" spans="2:15" x14ac:dyDescent="0.2">
      <c r="B1547" s="39" t="s">
        <v>42</v>
      </c>
      <c r="D1547" s="42">
        <f>_xll.qlCalendarAdvance(Calendar,$D1546,B1547,"f",FALSE)</f>
        <v>50305</v>
      </c>
      <c r="E1547" s="153">
        <f>_xll.qlInterestRateIndexValueDate(IndexON,D1547)</f>
        <v>50306</v>
      </c>
      <c r="F1547" s="168">
        <f>IFERROR(_xll.qlIndexFixing(IndexON,D1547,TRUE,_xll.ohTrigger(RecalcTrigger,TriggerON)),NA())</f>
        <v>2.7820043082655843E-2</v>
      </c>
      <c r="H1547" s="42">
        <f>_xll.qlCalendarAdvance(Calendar,$H1546,B1547,"f",FALSE)</f>
        <v>50305</v>
      </c>
      <c r="I1547" s="153">
        <f>_xll.qlInterestRateIndexValueDate(Index1M,$H1547)</f>
        <v>50307</v>
      </c>
      <c r="J1547" s="158">
        <f>IFERROR(_xll.qlIndexFixing(Index1M,$H1547,TRUE,_xll.ohTrigger(RecalcTrigger,Trigger1M)),NA())</f>
        <v>2.720746006124708E-2</v>
      </c>
      <c r="K1547" s="44">
        <f>IFERROR(_xll.qlIndexFixing(Index3M,H1547,TRUE,_xll.ohTrigger(RecalcTrigger,Trigger3M)),NA())</f>
        <v>2.7847453811820192E-2</v>
      </c>
      <c r="L1547" s="44">
        <f>IFERROR(_xll.qlIndexFixing(Index6M,$H1547,TRUE,_xll.ohTrigger(RecalcTrigger,Trigger6M)),NA())</f>
        <v>2.8141686514162944E-2</v>
      </c>
      <c r="M1547" s="158">
        <f>IFERROR(_xll.qlIndexFixing(ONIndex1M,I1547,TRUE,_xll.ohTrigger(RecalcTrigger,Trigger1M)),NA())</f>
        <v>2.7203110426015087E-2</v>
      </c>
      <c r="N1547" s="44">
        <f>IFERROR(_xll.qlIndexFixing(ONIndex3M,I1547,TRUE,_xll.ohTrigger(RecalcTrigger,Trigger3M)),NA())</f>
        <v>2.7849584559360707E-2</v>
      </c>
      <c r="O1547" s="159">
        <f>IFERROR(_xll.qlIndexFixing(ONIndex6M,I1547,TRUE,_xll.ohTrigger(RecalcTrigger,Trigger6M)),NA())</f>
        <v>2.8153919817315298E-2</v>
      </c>
    </row>
    <row r="1548" spans="2:15" x14ac:dyDescent="0.2">
      <c r="B1548" s="39" t="s">
        <v>42</v>
      </c>
      <c r="D1548" s="42">
        <f>_xll.qlCalendarAdvance(Calendar,$D1547,B1548,"f",FALSE)</f>
        <v>50312</v>
      </c>
      <c r="E1548" s="153">
        <f>_xll.qlInterestRateIndexValueDate(IndexON,D1548)</f>
        <v>50313</v>
      </c>
      <c r="F1548" s="168">
        <f>IFERROR(_xll.qlIndexFixing(IndexON,D1548,TRUE,_xll.ohTrigger(RecalcTrigger,TriggerON)),NA())</f>
        <v>2.7802845846061075E-2</v>
      </c>
      <c r="H1548" s="42">
        <f>_xll.qlCalendarAdvance(Calendar,$H1547,B1548,"f",FALSE)</f>
        <v>50312</v>
      </c>
      <c r="I1548" s="153">
        <f>_xll.qlInterestRateIndexValueDate(Index1M,$H1548)</f>
        <v>50314</v>
      </c>
      <c r="J1548" s="158">
        <f>IFERROR(_xll.qlIndexFixing(Index1M,$H1548,TRUE,_xll.ohTrigger(RecalcTrigger,Trigger1M)),NA())</f>
        <v>2.7190702824706203E-2</v>
      </c>
      <c r="K1548" s="44">
        <f>IFERROR(_xll.qlIndexFixing(Index3M,H1548,TRUE,_xll.ohTrigger(RecalcTrigger,Trigger3M)),NA())</f>
        <v>2.7830597629985437E-2</v>
      </c>
      <c r="L1548" s="44">
        <f>IFERROR(_xll.qlIndexFixing(Index6M,$H1548,TRUE,_xll.ohTrigger(RecalcTrigger,Trigger6M)),NA())</f>
        <v>2.8124378483896258E-2</v>
      </c>
      <c r="M1548" s="158">
        <f>IFERROR(_xll.qlIndexFixing(ONIndex1M,I1548,TRUE,_xll.ohTrigger(RecalcTrigger,Trigger1M)),NA())</f>
        <v>2.7186384580026868E-2</v>
      </c>
      <c r="N1548" s="44">
        <f>IFERROR(_xll.qlIndexFixing(ONIndex3M,I1548,TRUE,_xll.ohTrigger(RecalcTrigger,Trigger3M)),NA())</f>
        <v>2.7832813218084951E-2</v>
      </c>
      <c r="O1548" s="159">
        <f>IFERROR(_xll.qlIndexFixing(ONIndex6M,I1548,TRUE,_xll.ohTrigger(RecalcTrigger,Trigger6M)),NA())</f>
        <v>2.813691724036893E-2</v>
      </c>
    </row>
    <row r="1549" spans="2:15" x14ac:dyDescent="0.2">
      <c r="B1549" s="39" t="s">
        <v>42</v>
      </c>
      <c r="D1549" s="42">
        <f>_xll.qlCalendarAdvance(Calendar,$D1548,B1549,"f",FALSE)</f>
        <v>50319</v>
      </c>
      <c r="E1549" s="153">
        <f>_xll.qlInterestRateIndexValueDate(IndexON,D1549)</f>
        <v>50320</v>
      </c>
      <c r="F1549" s="168">
        <f>IFERROR(_xll.qlIndexFixing(IndexON,D1549,TRUE,_xll.ohTrigger(RecalcTrigger,TriggerON)),NA())</f>
        <v>2.7785658807788494E-2</v>
      </c>
      <c r="H1549" s="42">
        <f>_xll.qlCalendarAdvance(Calendar,$H1548,B1549,"f",FALSE)</f>
        <v>50319</v>
      </c>
      <c r="I1549" s="153">
        <f>_xll.qlInterestRateIndexValueDate(Index1M,$H1549)</f>
        <v>50321</v>
      </c>
      <c r="J1549" s="158">
        <f>IFERROR(_xll.qlIndexFixing(Index1M,$H1549,TRUE,_xll.ohTrigger(RecalcTrigger,Trigger1M)),NA())</f>
        <v>2.7173950349336784E-2</v>
      </c>
      <c r="K1549" s="44">
        <f>IFERROR(_xll.qlIndexFixing(Index3M,H1549,TRUE,_xll.ohTrigger(RecalcTrigger,Trigger3M)),NA())</f>
        <v>2.7814138813464895E-2</v>
      </c>
      <c r="L1549" s="44">
        <f>IFERROR(_xll.qlIndexFixing(Index6M,$H1549,TRUE,_xll.ohTrigger(RecalcTrigger,Trigger6M)),NA())</f>
        <v>2.8107206624837167E-2</v>
      </c>
      <c r="M1549" s="158">
        <f>IFERROR(_xll.qlIndexFixing(ONIndex1M,I1549,TRUE,_xll.ohTrigger(RecalcTrigger,Trigger1M)),NA())</f>
        <v>2.7169663460018256E-2</v>
      </c>
      <c r="N1549" s="44">
        <f>IFERROR(_xll.qlIndexFixing(ONIndex3M,I1549,TRUE,_xll.ohTrigger(RecalcTrigger,Trigger3M)),NA())</f>
        <v>2.7816047867457172E-2</v>
      </c>
      <c r="O1549" s="159">
        <f>IFERROR(_xll.qlIndexFixing(ONIndex6M,I1549,TRUE,_xll.ohTrigger(RecalcTrigger,Trigger6M)),NA())</f>
        <v>2.8119919909066482E-2</v>
      </c>
    </row>
    <row r="1550" spans="2:15" x14ac:dyDescent="0.2">
      <c r="B1550" s="39" t="s">
        <v>42</v>
      </c>
      <c r="D1550" s="42">
        <f>_xll.qlCalendarAdvance(Calendar,$D1549,B1550,"f",FALSE)</f>
        <v>50326</v>
      </c>
      <c r="E1550" s="153">
        <f>_xll.qlInterestRateIndexValueDate(IndexON,D1550)</f>
        <v>50327</v>
      </c>
      <c r="F1550" s="168">
        <f>IFERROR(_xll.qlIndexFixing(IndexON,D1550,TRUE,_xll.ohTrigger(RecalcTrigger,TriggerON)),NA())</f>
        <v>2.7768481968157843E-2</v>
      </c>
      <c r="H1550" s="42">
        <f>_xll.qlCalendarAdvance(Calendar,$H1549,B1550,"f",FALSE)</f>
        <v>50326</v>
      </c>
      <c r="I1550" s="153">
        <f>_xll.qlInterestRateIndexValueDate(Index1M,$H1550)</f>
        <v>50328</v>
      </c>
      <c r="J1550" s="158">
        <f>IFERROR(_xll.qlIndexFixing(Index1M,$H1550,TRUE,_xll.ohTrigger(RecalcTrigger,Trigger1M)),NA())</f>
        <v>2.7157202635118838E-2</v>
      </c>
      <c r="K1550" s="44">
        <f>IFERROR(_xll.qlIndexFixing(Index3M,H1550,TRUE,_xll.ohTrigger(RecalcTrigger,Trigger3M)),NA())</f>
        <v>2.7797297427331398E-2</v>
      </c>
      <c r="L1550" s="44">
        <f>IFERROR(_xll.qlIndexFixing(Index6M,$H1550,TRUE,_xll.ohTrigger(RecalcTrigger,Trigger6M)),NA())</f>
        <v>2.8090040231649349E-2</v>
      </c>
      <c r="M1550" s="158">
        <f>IFERROR(_xll.qlIndexFixing(ONIndex1M,I1550,TRUE,_xll.ohTrigger(RecalcTrigger,Trigger1M)),NA())</f>
        <v>2.7152947065989252E-2</v>
      </c>
      <c r="N1550" s="44">
        <f>IFERROR(_xll.qlIndexFixing(ONIndex3M,I1550,TRUE,_xll.ohTrigger(RecalcTrigger,Trigger3M)),NA())</f>
        <v>2.7799288507477371E-2</v>
      </c>
      <c r="O1550" s="159">
        <f>IFERROR(_xll.qlIndexFixing(ONIndex6M,I1550,TRUE,_xll.ohTrigger(RecalcTrigger,Trigger6M)),NA())</f>
        <v>2.8102927823328017E-2</v>
      </c>
    </row>
    <row r="1551" spans="2:15" x14ac:dyDescent="0.2">
      <c r="B1551" s="39" t="s">
        <v>42</v>
      </c>
      <c r="D1551" s="42">
        <f>_xll.qlCalendarAdvance(Calendar,$D1550,B1551,"f",FALSE)</f>
        <v>50333</v>
      </c>
      <c r="E1551" s="153">
        <f>_xll.qlInterestRateIndexValueDate(IndexON,D1551)</f>
        <v>50334</v>
      </c>
      <c r="F1551" s="168">
        <f>IFERROR(_xll.qlIndexFixing(IndexON,D1551,TRUE,_xll.ohTrigger(RecalcTrigger,TriggerON)),NA())</f>
        <v>2.7751315326769443E-2</v>
      </c>
      <c r="H1551" s="42">
        <f>_xll.qlCalendarAdvance(Calendar,$H1550,B1551,"f",FALSE)</f>
        <v>50333</v>
      </c>
      <c r="I1551" s="153">
        <f>_xll.qlInterestRateIndexValueDate(Index1M,$H1551)</f>
        <v>50335</v>
      </c>
      <c r="J1551" s="158">
        <f>IFERROR(_xll.qlIndexFixing(Index1M,$H1551,TRUE,_xll.ohTrigger(RecalcTrigger,Trigger1M)),NA())</f>
        <v>2.7140459682029883E-2</v>
      </c>
      <c r="K1551" s="44">
        <f>IFERROR(_xll.qlIndexFixing(Index3M,H1551,TRUE,_xll.ohTrigger(RecalcTrigger,Trigger3M)),NA())</f>
        <v>2.7780462145055321E-2</v>
      </c>
      <c r="L1551" s="44">
        <f>IFERROR(_xll.qlIndexFixing(Index6M,$H1551,TRUE,_xll.ohTrigger(RecalcTrigger,Trigger6M)),NA())</f>
        <v>2.8072879304194449E-2</v>
      </c>
      <c r="M1551" s="158">
        <f>IFERROR(_xll.qlIndexFixing(ONIndex1M,I1551,TRUE,_xll.ohTrigger(RecalcTrigger,Trigger1M)),NA())</f>
        <v>2.7136235397939856E-2</v>
      </c>
      <c r="N1551" s="44">
        <f>IFERROR(_xll.qlIndexFixing(ONIndex3M,I1551,TRUE,_xll.ohTrigger(RecalcTrigger,Trigger3M)),NA())</f>
        <v>2.7782535137985676E-2</v>
      </c>
      <c r="O1551" s="159">
        <f>IFERROR(_xll.qlIndexFixing(ONIndex6M,I1551,TRUE,_xll.ohTrigger(RecalcTrigger,Trigger6M)),NA())</f>
        <v>2.8085940983313407E-2</v>
      </c>
    </row>
    <row r="1552" spans="2:15" x14ac:dyDescent="0.2">
      <c r="B1552" s="39" t="s">
        <v>42</v>
      </c>
      <c r="D1552" s="42">
        <f>_xll.qlCalendarAdvance(Calendar,$D1551,B1552,"f",FALSE)</f>
        <v>50340</v>
      </c>
      <c r="E1552" s="153">
        <f>_xll.qlInterestRateIndexValueDate(IndexON,D1552)</f>
        <v>50341</v>
      </c>
      <c r="F1552" s="168">
        <f>IFERROR(_xll.qlIndexFixing(IndexON,D1552,TRUE,_xll.ohTrigger(RecalcTrigger,TriggerON)),NA())</f>
        <v>2.7734158883943039E-2</v>
      </c>
      <c r="H1552" s="42">
        <f>_xll.qlCalendarAdvance(Calendar,$H1551,B1552,"f",FALSE)</f>
        <v>50340</v>
      </c>
      <c r="I1552" s="153">
        <f>_xll.qlInterestRateIndexValueDate(Index1M,$H1552)</f>
        <v>50342</v>
      </c>
      <c r="J1552" s="158">
        <f>IFERROR(_xll.qlIndexFixing(Index1M,$H1552,TRUE,_xll.ohTrigger(RecalcTrigger,Trigger1M)),NA())</f>
        <v>2.7123721490047437E-2</v>
      </c>
      <c r="K1552" s="44">
        <f>IFERROR(_xll.qlIndexFixing(Index3M,H1552,TRUE,_xll.ohTrigger(RecalcTrigger,Trigger3M)),NA())</f>
        <v>2.7763632966556727E-2</v>
      </c>
      <c r="L1552" s="44">
        <f>IFERROR(_xll.qlIndexFixing(Index6M,$H1552,TRUE,_xll.ohTrigger(RecalcTrigger,Trigger6M)),NA())</f>
        <v>2.8055723842335002E-2</v>
      </c>
      <c r="M1552" s="158">
        <f>IFERROR(_xll.qlIndexFixing(ONIndex1M,I1552,TRUE,_xll.ohTrigger(RecalcTrigger,Trigger1M)),NA())</f>
        <v>2.7119528455870068E-2</v>
      </c>
      <c r="N1552" s="44">
        <f>IFERROR(_xll.qlIndexFixing(ONIndex3M,I1552,TRUE,_xll.ohTrigger(RecalcTrigger,Trigger3M)),NA())</f>
        <v>2.7765787759141958E-2</v>
      </c>
      <c r="O1552" s="159">
        <f>IFERROR(_xll.qlIndexFixing(ONIndex6M,I1552,TRUE,_xll.ohTrigger(RecalcTrigger,Trigger6M)),NA())</f>
        <v>2.806895938886278E-2</v>
      </c>
    </row>
    <row r="1553" spans="2:15" x14ac:dyDescent="0.2">
      <c r="B1553" s="39" t="s">
        <v>42</v>
      </c>
      <c r="D1553" s="42">
        <f>_xll.qlCalendarAdvance(Calendar,$D1552,B1553,"f",FALSE)</f>
        <v>50347</v>
      </c>
      <c r="E1553" s="153">
        <f>_xll.qlInterestRateIndexValueDate(IndexON,D1553)</f>
        <v>50348</v>
      </c>
      <c r="F1553" s="168">
        <f>IFERROR(_xll.qlIndexFixing(IndexON,D1553,TRUE,_xll.ohTrigger(RecalcTrigger,TriggerON)),NA())</f>
        <v>2.7717012639598693E-2</v>
      </c>
      <c r="H1553" s="42">
        <f>_xll.qlCalendarAdvance(Calendar,$H1552,B1553,"f",FALSE)</f>
        <v>50347</v>
      </c>
      <c r="I1553" s="153">
        <f>_xll.qlInterestRateIndexValueDate(Index1M,$H1553)</f>
        <v>50349</v>
      </c>
      <c r="J1553" s="158">
        <f>IFERROR(_xll.qlIndexFixing(Index1M,$H1553,TRUE,_xll.ohTrigger(RecalcTrigger,Trigger1M)),NA())</f>
        <v>2.7106988059156512E-2</v>
      </c>
      <c r="K1553" s="44">
        <f>IFERROR(_xll.qlIndexFixing(Index3M,H1553,TRUE,_xll.ohTrigger(RecalcTrigger,Trigger3M)),NA())</f>
        <v>2.7746809891759157E-2</v>
      </c>
      <c r="L1553" s="44">
        <f>IFERROR(_xll.qlIndexFixing(Index6M,$H1553,TRUE,_xll.ohTrigger(RecalcTrigger,Trigger6M)),NA())</f>
        <v>2.8038710187925548E-2</v>
      </c>
      <c r="M1553" s="158">
        <f>IFERROR(_xll.qlIndexFixing(ONIndex1M,I1553,TRUE,_xll.ohTrigger(RecalcTrigger,Trigger1M)),NA())</f>
        <v>2.7102826239939759E-2</v>
      </c>
      <c r="N1553" s="44">
        <f>IFERROR(_xll.qlIndexFixing(ONIndex3M,I1553,TRUE,_xll.ohTrigger(RecalcTrigger,Trigger3M)),NA())</f>
        <v>2.7749046370946218E-2</v>
      </c>
      <c r="O1553" s="159">
        <f>IFERROR(_xll.qlIndexFixing(ONIndex6M,I1553,TRUE,_xll.ohTrigger(RecalcTrigger,Trigger6M)),NA())</f>
        <v>2.8051983040056072E-2</v>
      </c>
    </row>
    <row r="1554" spans="2:15" x14ac:dyDescent="0.2">
      <c r="B1554" s="39" t="s">
        <v>42</v>
      </c>
      <c r="D1554" s="42">
        <f>_xll.qlCalendarAdvance(Calendar,$D1553,B1554,"f",FALSE)</f>
        <v>50354</v>
      </c>
      <c r="E1554" s="153">
        <f>_xll.qlInterestRateIndexValueDate(IndexON,D1554)</f>
        <v>50355</v>
      </c>
      <c r="F1554" s="168">
        <f>IFERROR(_xll.qlIndexFixing(IndexON,D1554,TRUE,_xll.ohTrigger(RecalcTrigger,TriggerON)),NA())</f>
        <v>2.7699876593576533E-2</v>
      </c>
      <c r="H1554" s="42">
        <f>_xll.qlCalendarAdvance(Calendar,$H1553,B1554,"f",FALSE)</f>
        <v>50354</v>
      </c>
      <c r="I1554" s="153">
        <f>_xll.qlInterestRateIndexValueDate(Index1M,$H1554)</f>
        <v>50356</v>
      </c>
      <c r="J1554" s="158">
        <f>IFERROR(_xll.qlIndexFixing(Index1M,$H1554,TRUE,_xll.ohTrigger(RecalcTrigger,Trigger1M)),NA())</f>
        <v>2.709025938932963E-2</v>
      </c>
      <c r="K1554" s="44">
        <f>IFERROR(_xll.qlIndexFixing(Index3M,H1554,TRUE,_xll.ohTrigger(RecalcTrigger,Trigger3M)),NA())</f>
        <v>2.772999292058528E-2</v>
      </c>
      <c r="L1554" s="44">
        <f>IFERROR(_xll.qlIndexFixing(Index6M,$H1554,TRUE,_xll.ohTrigger(RecalcTrigger,Trigger6M)),NA())</f>
        <v>2.802156659204166E-2</v>
      </c>
      <c r="M1554" s="158">
        <f>IFERROR(_xll.qlIndexFixing(ONIndex1M,I1554,TRUE,_xll.ohTrigger(RecalcTrigger,Trigger1M)),NA())</f>
        <v>2.708612874974925E-2</v>
      </c>
      <c r="N1554" s="44">
        <f>IFERROR(_xll.qlIndexFixing(ONIndex3M,I1554,TRUE,_xll.ohTrigger(RecalcTrigger,Trigger3M)),NA())</f>
        <v>2.7732310973318519E-2</v>
      </c>
      <c r="O1554" s="159">
        <f>IFERROR(_xll.qlIndexFixing(ONIndex6M,I1554,TRUE,_xll.ohTrigger(RecalcTrigger,Trigger6M)),NA())</f>
        <v>2.8035011936813348E-2</v>
      </c>
    </row>
    <row r="1555" spans="2:15" x14ac:dyDescent="0.2">
      <c r="B1555" s="39" t="s">
        <v>42</v>
      </c>
      <c r="D1555" s="42">
        <f>_xll.qlCalendarAdvance(Calendar,$D1554,B1555,"f",FALSE)</f>
        <v>50361</v>
      </c>
      <c r="E1555" s="153">
        <f>_xll.qlInterestRateIndexValueDate(IndexON,D1555)</f>
        <v>50362</v>
      </c>
      <c r="F1555" s="168">
        <f>IFERROR(_xll.qlIndexFixing(IndexON,D1555,TRUE,_xll.ohTrigger(RecalcTrigger,TriggerON)),NA())</f>
        <v>2.7682750745956497E-2</v>
      </c>
      <c r="H1555" s="42">
        <f>_xll.qlCalendarAdvance(Calendar,$H1554,B1555,"f",FALSE)</f>
        <v>50361</v>
      </c>
      <c r="I1555" s="153">
        <f>_xll.qlInterestRateIndexValueDate(Index1M,$H1555)</f>
        <v>50363</v>
      </c>
      <c r="J1555" s="158">
        <f>IFERROR(_xll.qlIndexFixing(Index1M,$H1555,TRUE,_xll.ohTrigger(RecalcTrigger,Trigger1M)),NA())</f>
        <v>2.7073535480546806E-2</v>
      </c>
      <c r="K1555" s="44">
        <f>IFERROR(_xll.qlIndexFixing(Index3M,H1555,TRUE,_xll.ohTrigger(RecalcTrigger,Trigger3M)),NA())</f>
        <v>2.7713182052957766E-2</v>
      </c>
      <c r="L1555" s="44">
        <f>IFERROR(_xll.qlIndexFixing(Index6M,$H1555,TRUE,_xll.ohTrigger(RecalcTrigger,Trigger6M)),NA())</f>
        <v>2.8004428460122077E-2</v>
      </c>
      <c r="M1555" s="158">
        <f>IFERROR(_xll.qlIndexFixing(ONIndex1M,I1555,TRUE,_xll.ohTrigger(RecalcTrigger,Trigger1M)),NA())</f>
        <v>2.7069435985778156E-2</v>
      </c>
      <c r="N1555" s="44">
        <f>IFERROR(_xll.qlIndexFixing(ONIndex3M,I1555,TRUE,_xll.ohTrigger(RecalcTrigger,Trigger3M)),NA())</f>
        <v>2.7715581566338798E-2</v>
      </c>
      <c r="O1555" s="159">
        <f>IFERROR(_xll.qlIndexFixing(ONIndex6M,I1555,TRUE,_xll.ohTrigger(RecalcTrigger,Trigger6M)),NA())</f>
        <v>2.8018046079214542E-2</v>
      </c>
    </row>
    <row r="1556" spans="2:15" x14ac:dyDescent="0.2">
      <c r="B1556" s="39" t="s">
        <v>42</v>
      </c>
      <c r="D1556" s="42">
        <f>_xll.qlCalendarAdvance(Calendar,$D1555,B1556,"f",FALSE)</f>
        <v>50368</v>
      </c>
      <c r="E1556" s="153">
        <f>_xll.qlInterestRateIndexValueDate(IndexON,D1556)</f>
        <v>50369</v>
      </c>
      <c r="F1556" s="168">
        <f>IFERROR(_xll.qlIndexFixing(IndexON,D1556,TRUE,_xll.ohTrigger(RecalcTrigger,TriggerON)),NA())</f>
        <v>2.7665635096818519E-2</v>
      </c>
      <c r="H1556" s="42">
        <f>_xll.qlCalendarAdvance(Calendar,$H1555,B1556,"f",FALSE)</f>
        <v>50368</v>
      </c>
      <c r="I1556" s="153">
        <f>_xll.qlInterestRateIndexValueDate(Index1M,$H1556)</f>
        <v>50370</v>
      </c>
      <c r="J1556" s="158">
        <f>IFERROR(_xll.qlIndexFixing(Index1M,$H1556,TRUE,_xll.ohTrigger(RecalcTrigger,Trigger1M)),NA())</f>
        <v>2.7056816332788058E-2</v>
      </c>
      <c r="K1556" s="44">
        <f>IFERROR(_xll.qlIndexFixing(Index3M,H1556,TRUE,_xll.ohTrigger(RecalcTrigger,Trigger3M)),NA())</f>
        <v>2.769637728879842E-2</v>
      </c>
      <c r="L1556" s="44">
        <f>IFERROR(_xll.qlIndexFixing(Index6M,$H1556,TRUE,_xll.ohTrigger(RecalcTrigger,Trigger6M)),NA())</f>
        <v>2.7987295792031224E-2</v>
      </c>
      <c r="M1556" s="158">
        <f>IFERROR(_xll.qlIndexFixing(ONIndex1M,I1556,TRUE,_xll.ohTrigger(RecalcTrigger,Trigger1M)),NA())</f>
        <v>2.7052747947626798E-2</v>
      </c>
      <c r="N1556" s="44">
        <f>IFERROR(_xll.qlIndexFixing(ONIndex3M,I1556,TRUE,_xll.ohTrigger(RecalcTrigger,Trigger3M)),NA())</f>
        <v>2.7698858149927119E-2</v>
      </c>
      <c r="O1556" s="159">
        <f>IFERROR(_xll.qlIndexFixing(ONIndex6M,I1556,TRUE,_xll.ohTrigger(RecalcTrigger,Trigger6M)),NA())</f>
        <v>2.8001085467259657E-2</v>
      </c>
    </row>
    <row r="1557" spans="2:15" x14ac:dyDescent="0.2">
      <c r="B1557" s="39" t="s">
        <v>42</v>
      </c>
      <c r="D1557" s="42">
        <f>_xll.qlCalendarAdvance(Calendar,$D1556,B1557,"f",FALSE)</f>
        <v>50375</v>
      </c>
      <c r="E1557" s="153">
        <f>_xll.qlInterestRateIndexValueDate(IndexON,D1557)</f>
        <v>50376</v>
      </c>
      <c r="F1557" s="168">
        <f>IFERROR(_xll.qlIndexFixing(IndexON,D1557,TRUE,_xll.ohTrigger(RecalcTrigger,TriggerON)),NA())</f>
        <v>2.7648529646162601E-2</v>
      </c>
      <c r="H1557" s="42">
        <f>_xll.qlCalendarAdvance(Calendar,$H1556,B1557,"f",FALSE)</f>
        <v>50375</v>
      </c>
      <c r="I1557" s="153">
        <f>_xll.qlInterestRateIndexValueDate(Index1M,$H1557)</f>
        <v>50377</v>
      </c>
      <c r="J1557" s="158">
        <f>IFERROR(_xll.qlIndexFixing(Index1M,$H1557,TRUE,_xll.ohTrigger(RecalcTrigger,Trigger1M)),NA())</f>
        <v>2.7040101946030903E-2</v>
      </c>
      <c r="K1557" s="44">
        <f>IFERROR(_xll.qlIndexFixing(Index3M,H1557,TRUE,_xll.ohTrigger(RecalcTrigger,Trigger3M)),NA())</f>
        <v>2.7679852717991338E-2</v>
      </c>
      <c r="L1557" s="44">
        <f>IFERROR(_xll.qlIndexFixing(Index6M,$H1557,TRUE,_xll.ohTrigger(RecalcTrigger,Trigger6M)),NA())</f>
        <v>2.7969888340790186E-2</v>
      </c>
      <c r="M1557" s="158">
        <f>IFERROR(_xll.qlIndexFixing(ONIndex1M,I1557,TRUE,_xll.ohTrigger(RecalcTrigger,Trigger1M)),NA())</f>
        <v>2.7036064635534984E-2</v>
      </c>
      <c r="N1557" s="44">
        <f>IFERROR(_xll.qlIndexFixing(ONIndex3M,I1557,TRUE,_xll.ohTrigger(RecalcTrigger,Trigger3M)),NA())</f>
        <v>2.7682140724083482E-2</v>
      </c>
      <c r="O1557" s="159">
        <f>IFERROR(_xll.qlIndexFixing(ONIndex6M,I1557,TRUE,_xll.ohTrigger(RecalcTrigger,Trigger6M)),NA())</f>
        <v>2.798413010094869E-2</v>
      </c>
    </row>
    <row r="1558" spans="2:15" x14ac:dyDescent="0.2">
      <c r="B1558" s="39" t="s">
        <v>42</v>
      </c>
      <c r="D1558" s="42">
        <f>_xll.qlCalendarAdvance(Calendar,$D1557,B1558,"f",FALSE)</f>
        <v>50382</v>
      </c>
      <c r="E1558" s="153">
        <f>_xll.qlInterestRateIndexValueDate(IndexON,D1558)</f>
        <v>50383</v>
      </c>
      <c r="F1558" s="168">
        <f>IFERROR(_xll.qlIndexFixing(IndexON,D1558,TRUE,_xll.ohTrigger(RecalcTrigger,TriggerON)),NA())</f>
        <v>2.7631434393908805E-2</v>
      </c>
      <c r="H1558" s="42">
        <f>_xll.qlCalendarAdvance(Calendar,$H1557,B1558,"f",FALSE)</f>
        <v>50382</v>
      </c>
      <c r="I1558" s="153">
        <f>_xll.qlInterestRateIndexValueDate(Index1M,$H1558)</f>
        <v>50384</v>
      </c>
      <c r="J1558" s="158">
        <f>IFERROR(_xll.qlIndexFixing(Index1M,$H1558,TRUE,_xll.ohTrigger(RecalcTrigger,Trigger1M)),NA())</f>
        <v>2.7023392320257855E-2</v>
      </c>
      <c r="K1558" s="44">
        <f>IFERROR(_xll.qlIndexFixing(Index3M,H1558,TRUE,_xll.ohTrigger(RecalcTrigger,Trigger3M)),NA())</f>
        <v>2.7663061861221472E-2</v>
      </c>
      <c r="L1558" s="44">
        <f>IFERROR(_xll.qlIndexFixing(Index6M,$H1558,TRUE,_xll.ohTrigger(RecalcTrigger,Trigger6M)),NA())</f>
        <v>2.7952905840973295E-2</v>
      </c>
      <c r="M1558" s="158">
        <f>IFERROR(_xll.qlIndexFixing(ONIndex1M,I1558,TRUE,_xll.ohTrigger(RecalcTrigger,Trigger1M)),NA())</f>
        <v>2.7019386049342842E-2</v>
      </c>
      <c r="N1558" s="44">
        <f>IFERROR(_xll.qlIndexFixing(ONIndex3M,I1558,TRUE,_xll.ohTrigger(RecalcTrigger,Trigger3M)),NA())</f>
        <v>2.7665429288887822E-2</v>
      </c>
      <c r="O1558" s="159">
        <f>IFERROR(_xll.qlIndexFixing(ONIndex6M,I1558,TRUE,_xll.ohTrigger(RecalcTrigger,Trigger6M)),NA())</f>
        <v>2.7967179980201706E-2</v>
      </c>
    </row>
    <row r="1559" spans="2:15" x14ac:dyDescent="0.2">
      <c r="B1559" s="39" t="s">
        <v>42</v>
      </c>
      <c r="D1559" s="42">
        <f>_xll.qlCalendarAdvance(Calendar,$D1558,B1559,"f",FALSE)</f>
        <v>50389</v>
      </c>
      <c r="E1559" s="153">
        <f>_xll.qlInterestRateIndexValueDate(IndexON,D1559)</f>
        <v>50390</v>
      </c>
      <c r="F1559" s="168">
        <f>IFERROR(_xll.qlIndexFixing(IndexON,D1559,TRUE,_xll.ohTrigger(RecalcTrigger,TriggerON)),NA())</f>
        <v>2.7614349340057132E-2</v>
      </c>
      <c r="H1559" s="42">
        <f>_xll.qlCalendarAdvance(Calendar,$H1558,B1559,"f",FALSE)</f>
        <v>50389</v>
      </c>
      <c r="I1559" s="153">
        <f>_xll.qlInterestRateIndexValueDate(Index1M,$H1559)</f>
        <v>50391</v>
      </c>
      <c r="J1559" s="158">
        <f>IFERROR(_xll.qlIndexFixing(Index1M,$H1559,TRUE,_xll.ohTrigger(RecalcTrigger,Trigger1M)),NA())</f>
        <v>2.7006687455443934E-2</v>
      </c>
      <c r="K1559" s="44">
        <f>IFERROR(_xll.qlIndexFixing(Index3M,H1559,TRUE,_xll.ohTrigger(RecalcTrigger,Trigger3M)),NA())</f>
        <v>2.7646277105207062E-2</v>
      </c>
      <c r="L1559" s="44">
        <f>IFERROR(_xll.qlIndexFixing(Index6M,$H1559,TRUE,_xll.ohTrigger(RecalcTrigger,Trigger6M)),NA())</f>
        <v>2.7935788634428367E-2</v>
      </c>
      <c r="M1559" s="158">
        <f>IFERROR(_xll.qlIndexFixing(ONIndex1M,I1559,TRUE,_xll.ohTrigger(RecalcTrigger,Trigger1M)),NA())</f>
        <v>2.7002712189290179E-2</v>
      </c>
      <c r="N1559" s="44">
        <f>IFERROR(_xll.qlIndexFixing(ONIndex3M,I1559,TRUE,_xll.ohTrigger(RecalcTrigger,Trigger3M)),NA())</f>
        <v>2.7648723844260203E-2</v>
      </c>
      <c r="O1559" s="159">
        <f>IFERROR(_xll.qlIndexFixing(ONIndex6M,I1559,TRUE,_xll.ohTrigger(RecalcTrigger,Trigger6M)),NA())</f>
        <v>2.7950235105098642E-2</v>
      </c>
    </row>
    <row r="1560" spans="2:15" x14ac:dyDescent="0.2">
      <c r="B1560" s="39" t="s">
        <v>42</v>
      </c>
      <c r="D1560" s="42">
        <f>_xll.qlCalendarAdvance(Calendar,$D1559,B1560,"f",FALSE)</f>
        <v>50396</v>
      </c>
      <c r="E1560" s="153">
        <f>_xll.qlInterestRateIndexValueDate(IndexON,D1560)</f>
        <v>50397</v>
      </c>
      <c r="F1560" s="168">
        <f>IFERROR(_xll.qlIndexFixing(IndexON,D1560,TRUE,_xll.ohTrigger(RecalcTrigger,TriggerON)),NA())</f>
        <v>2.7596628029126435E-2</v>
      </c>
      <c r="H1560" s="42">
        <f>_xll.qlCalendarAdvance(Calendar,$H1559,B1560,"f",FALSE)</f>
        <v>50396</v>
      </c>
      <c r="I1560" s="153">
        <f>_xll.qlInterestRateIndexValueDate(Index1M,$H1560)</f>
        <v>50402</v>
      </c>
      <c r="J1560" s="158">
        <f>IFERROR(_xll.qlIndexFixing(Index1M,$H1560,TRUE,_xll.ohTrigger(RecalcTrigger,Trigger1M)),NA())</f>
        <v>2.6980628540468309E-2</v>
      </c>
      <c r="K1560" s="44">
        <f>IFERROR(_xll.qlIndexFixing(Index3M,H1560,TRUE,_xll.ohTrigger(RecalcTrigger,Trigger3M)),NA())</f>
        <v>2.76197733535311E-2</v>
      </c>
      <c r="L1560" s="44">
        <f>IFERROR(_xll.qlIndexFixing(Index6M,$H1560,TRUE,_xll.ohTrigger(RecalcTrigger,Trigger6M)),NA())</f>
        <v>2.7908901207457773E-2</v>
      </c>
      <c r="M1560" s="158">
        <f>IFERROR(_xll.qlIndexFixing(ONIndex1M,I1560,TRUE,_xll.ohTrigger(RecalcTrigger,Trigger1M)),NA())</f>
        <v>2.6980563315978756E-2</v>
      </c>
      <c r="N1560" s="44">
        <f>IFERROR(_xll.qlIndexFixing(ONIndex3M,I1560,TRUE,_xll.ohTrigger(RecalcTrigger,Trigger3M)),NA())</f>
        <v>2.7626723880345594E-2</v>
      </c>
      <c r="O1560" s="159">
        <f>IFERROR(_xll.qlIndexFixing(ONIndex6M,I1560,TRUE,_xll.ohTrigger(RecalcTrigger,Trigger6M)),NA())</f>
        <v>2.7927950310209226E-2</v>
      </c>
    </row>
    <row r="1561" spans="2:15" x14ac:dyDescent="0.2">
      <c r="B1561" s="39" t="s">
        <v>42</v>
      </c>
      <c r="D1561" s="42">
        <f>_xll.qlCalendarAdvance(Calendar,$D1560,B1561,"f",FALSE)</f>
        <v>50403</v>
      </c>
      <c r="E1561" s="153">
        <f>_xll.qlInterestRateIndexValueDate(IndexON,D1561)</f>
        <v>50404</v>
      </c>
      <c r="F1561" s="168">
        <f>IFERROR(_xll.qlIndexFixing(IndexON,D1561,TRUE,_xll.ohTrigger(RecalcTrigger,TriggerON)),NA())</f>
        <v>2.7579561056187529E-2</v>
      </c>
      <c r="H1561" s="42">
        <f>_xll.qlCalendarAdvance(Calendar,$H1560,B1561,"f",FALSE)</f>
        <v>50403</v>
      </c>
      <c r="I1561" s="153">
        <f>_xll.qlInterestRateIndexValueDate(Index1M,$H1561)</f>
        <v>50409</v>
      </c>
      <c r="J1561" s="158">
        <f>IFERROR(_xll.qlIndexFixing(Index1M,$H1561,TRUE,_xll.ohTrigger(RecalcTrigger,Trigger1M)),NA())</f>
        <v>2.6963936827153551E-2</v>
      </c>
      <c r="K1561" s="44">
        <f>IFERROR(_xll.qlIndexFixing(Index3M,H1561,TRUE,_xll.ohTrigger(RecalcTrigger,Trigger3M)),NA())</f>
        <v>2.7603003438872412E-2</v>
      </c>
      <c r="L1561" s="44">
        <f>IFERROR(_xll.qlIndexFixing(Index6M,$H1561,TRUE,_xll.ohTrigger(RecalcTrigger,Trigger6M)),NA())</f>
        <v>2.7891798052193863E-2</v>
      </c>
      <c r="M1561" s="158">
        <f>IFERROR(_xll.qlIndexFixing(ONIndex1M,I1561,TRUE,_xll.ohTrigger(RecalcTrigger,Trigger1M)),NA())</f>
        <v>2.6962238204486511E-2</v>
      </c>
      <c r="N1561" s="44">
        <f>IFERROR(_xll.qlIndexFixing(ONIndex3M,I1561,TRUE,_xll.ohTrigger(RecalcTrigger,Trigger3M)),NA())</f>
        <v>2.760817841924279E-2</v>
      </c>
      <c r="O1561" s="159">
        <f>IFERROR(_xll.qlIndexFixing(ONIndex6M,I1561,TRUE,_xll.ohTrigger(RecalcTrigger,Trigger6M)),NA())</f>
        <v>2.790910510433342E-2</v>
      </c>
    </row>
    <row r="1562" spans="2:15" x14ac:dyDescent="0.2">
      <c r="B1562" s="39" t="s">
        <v>42</v>
      </c>
      <c r="D1562" s="42">
        <f>_xll.qlCalendarAdvance(Calendar,$D1561,B1562,"f",FALSE)</f>
        <v>50410</v>
      </c>
      <c r="E1562" s="153">
        <f>_xll.qlInterestRateIndexValueDate(IndexON,D1562)</f>
        <v>50412</v>
      </c>
      <c r="F1562" s="168">
        <f>IFERROR(_xll.qlIndexFixing(IndexON,D1562,TRUE,_xll.ohTrigger(RecalcTrigger,TriggerON)),NA())</f>
        <v>2.7560719850407978E-2</v>
      </c>
      <c r="H1562" s="42">
        <f>_xll.qlCalendarAdvance(Calendar,$H1561,B1562,"f",FALSE)</f>
        <v>50410</v>
      </c>
      <c r="I1562" s="153">
        <f>_xll.qlInterestRateIndexValueDate(Index1M,$H1562)</f>
        <v>50413</v>
      </c>
      <c r="J1562" s="158">
        <f>IFERROR(_xll.qlIndexFixing(Index1M,$H1562,TRUE,_xll.ohTrigger(RecalcTrigger,Trigger1M)),NA())</f>
        <v>2.6954400842295022E-2</v>
      </c>
      <c r="K1562" s="44">
        <f>IFERROR(_xll.qlIndexFixing(Index3M,H1562,TRUE,_xll.ohTrigger(RecalcTrigger,Trigger3M)),NA())</f>
        <v>2.7593564731209774E-2</v>
      </c>
      <c r="L1562" s="44">
        <f>IFERROR(_xll.qlIndexFixing(Index6M,$H1562,TRUE,_xll.ohTrigger(RecalcTrigger,Trigger6M)),NA())</f>
        <v>2.7882172121032597E-2</v>
      </c>
      <c r="M1562" s="158">
        <f>IFERROR(_xll.qlIndexFixing(ONIndex1M,I1562,TRUE,_xll.ohTrigger(RecalcTrigger,Trigger1M)),NA())</f>
        <v>2.6950339396067946E-2</v>
      </c>
      <c r="N1562" s="44">
        <f>IFERROR(_xll.qlIndexFixing(ONIndex3M,I1562,TRUE,_xll.ohTrigger(RecalcTrigger,Trigger3M)),NA())</f>
        <v>2.7596260018336594E-2</v>
      </c>
      <c r="O1562" s="159">
        <f>IFERROR(_xll.qlIndexFixing(ONIndex6M,I1562,TRUE,_xll.ohTrigger(RecalcTrigger,Trigger6M)),NA())</f>
        <v>2.7897013933229076E-2</v>
      </c>
    </row>
    <row r="1563" spans="2:15" x14ac:dyDescent="0.2">
      <c r="B1563" s="39" t="s">
        <v>42</v>
      </c>
      <c r="D1563" s="42">
        <f>_xll.qlCalendarAdvance(Calendar,$D1562,B1563,"f",FALSE)</f>
        <v>50417</v>
      </c>
      <c r="E1563" s="153">
        <f>_xll.qlInterestRateIndexValueDate(IndexON,D1563)</f>
        <v>50418</v>
      </c>
      <c r="F1563" s="168">
        <f>IFERROR(_xll.qlIndexFixing(IndexON,D1563,TRUE,_xll.ohTrigger(RecalcTrigger,TriggerON)),NA())</f>
        <v>2.7546111109071347E-2</v>
      </c>
      <c r="H1563" s="42">
        <f>_xll.qlCalendarAdvance(Calendar,$H1562,B1563,"f",FALSE)</f>
        <v>50417</v>
      </c>
      <c r="I1563" s="153">
        <f>_xll.qlInterestRateIndexValueDate(Index1M,$H1563)</f>
        <v>50419</v>
      </c>
      <c r="J1563" s="158">
        <f>IFERROR(_xll.qlIndexFixing(Index1M,$H1563,TRUE,_xll.ohTrigger(RecalcTrigger,Trigger1M)),NA())</f>
        <v>2.6939915605369846E-2</v>
      </c>
      <c r="K1563" s="44">
        <f>IFERROR(_xll.qlIndexFixing(Index3M,H1563,TRUE,_xll.ohTrigger(RecalcTrigger,Trigger3M)),NA())</f>
        <v>2.7579199087214512E-2</v>
      </c>
      <c r="L1563" s="44">
        <f>IFERROR(_xll.qlIndexFixing(Index6M,$H1563,TRUE,_xll.ohTrigger(RecalcTrigger,Trigger6M)),NA())</f>
        <v>2.7867520091102042E-2</v>
      </c>
      <c r="M1563" s="158">
        <f>IFERROR(_xll.qlIndexFixing(ONIndex1M,I1563,TRUE,_xll.ohTrigger(RecalcTrigger,Trigger1M)),NA())</f>
        <v>2.693606400855586E-2</v>
      </c>
      <c r="N1563" s="44">
        <f>IFERROR(_xll.qlIndexFixing(ONIndex3M,I1563,TRUE,_xll.ohTrigger(RecalcTrigger,Trigger3M)),NA())</f>
        <v>2.7581961971749891E-2</v>
      </c>
      <c r="O1563" s="159">
        <f>IFERROR(_xll.qlIndexFixing(ONIndex6M,I1563,TRUE,_xll.ohTrigger(RecalcTrigger,Trigger6M)),NA())</f>
        <v>2.7882508060645961E-2</v>
      </c>
    </row>
    <row r="1564" spans="2:15" x14ac:dyDescent="0.2">
      <c r="B1564" s="39" t="s">
        <v>42</v>
      </c>
      <c r="D1564" s="42">
        <f>_xll.qlCalendarAdvance(Calendar,$D1563,B1564,"f",FALSE)</f>
        <v>50424</v>
      </c>
      <c r="E1564" s="153">
        <f>_xll.qlInterestRateIndexValueDate(IndexON,D1564)</f>
        <v>50425</v>
      </c>
      <c r="F1564" s="168">
        <f>IFERROR(_xll.qlIndexFixing(IndexON,D1564,TRUE,_xll.ohTrigger(RecalcTrigger,TriggerON)),NA())</f>
        <v>2.7529077047470096E-2</v>
      </c>
      <c r="H1564" s="42">
        <f>_xll.qlCalendarAdvance(Calendar,$H1563,B1564,"f",FALSE)</f>
        <v>50424</v>
      </c>
      <c r="I1564" s="153">
        <f>_xll.qlInterestRateIndexValueDate(Index1M,$H1564)</f>
        <v>50426</v>
      </c>
      <c r="J1564" s="158">
        <f>IFERROR(_xll.qlIndexFixing(Index1M,$H1564,TRUE,_xll.ohTrigger(RecalcTrigger,Trigger1M)),NA())</f>
        <v>2.692323454503931E-2</v>
      </c>
      <c r="K1564" s="44">
        <f>IFERROR(_xll.qlIndexFixing(Index3M,H1564,TRUE,_xll.ohTrigger(RecalcTrigger,Trigger3M)),NA())</f>
        <v>2.7562444833853839E-2</v>
      </c>
      <c r="L1564" s="44">
        <f>IFERROR(_xll.qlIndexFixing(Index6M,$H1564,TRUE,_xll.ohTrigger(RecalcTrigger,Trigger6M)),NA())</f>
        <v>2.7850431128716761E-2</v>
      </c>
      <c r="M1564" s="158">
        <f>IFERROR(_xll.qlIndexFixing(ONIndex1M,I1564,TRUE,_xll.ohTrigger(RecalcTrigger,Trigger1M)),NA())</f>
        <v>2.6919413778401236E-2</v>
      </c>
      <c r="N1564" s="44">
        <f>IFERROR(_xll.qlIndexFixing(ONIndex3M,I1564,TRUE,_xll.ohTrigger(RecalcTrigger,Trigger3M)),NA())</f>
        <v>2.7565286480122353E-2</v>
      </c>
      <c r="O1564" s="159">
        <f>IFERROR(_xll.qlIndexFixing(ONIndex6M,I1564,TRUE,_xll.ohTrigger(RecalcTrigger,Trigger6M)),NA())</f>
        <v>2.7865589413682557E-2</v>
      </c>
    </row>
    <row r="1565" spans="2:15" x14ac:dyDescent="0.2">
      <c r="B1565" s="39" t="s">
        <v>42</v>
      </c>
      <c r="D1565" s="42">
        <f>_xll.qlCalendarAdvance(Calendar,$D1564,B1565,"f",FALSE)</f>
        <v>50431</v>
      </c>
      <c r="E1565" s="153">
        <f>_xll.qlInterestRateIndexValueDate(IndexON,D1565)</f>
        <v>50432</v>
      </c>
      <c r="F1565" s="168">
        <f>IFERROR(_xll.qlIndexFixing(IndexON,D1565,TRUE,_xll.ohTrigger(RecalcTrigger,TriggerON)),NA())</f>
        <v>2.7512053184111096E-2</v>
      </c>
      <c r="H1565" s="42">
        <f>_xll.qlCalendarAdvance(Calendar,$H1564,B1565,"f",FALSE)</f>
        <v>50431</v>
      </c>
      <c r="I1565" s="153">
        <f>_xll.qlInterestRateIndexValueDate(Index1M,$H1565)</f>
        <v>50433</v>
      </c>
      <c r="J1565" s="158">
        <f>IFERROR(_xll.qlIndexFixing(Index1M,$H1565,TRUE,_xll.ohTrigger(RecalcTrigger,Trigger1M)),NA())</f>
        <v>2.6907115915543522E-2</v>
      </c>
      <c r="K1565" s="44">
        <f>IFERROR(_xll.qlIndexFixing(Index3M,H1565,TRUE,_xll.ohTrigger(RecalcTrigger,Trigger3M)),NA())</f>
        <v>2.7545696680796539E-2</v>
      </c>
      <c r="L1565" s="44">
        <f>IFERROR(_xll.qlIndexFixing(Index6M,$H1565,TRUE,_xll.ohTrigger(RecalcTrigger,Trigger6M)),NA())</f>
        <v>2.7833347628931134E-2</v>
      </c>
      <c r="M1565" s="158">
        <f>IFERROR(_xll.qlIndexFixing(ONIndex1M,I1565,TRUE,_xll.ohTrigger(RecalcTrigger,Trigger1M)),NA())</f>
        <v>2.6902768274226219E-2</v>
      </c>
      <c r="N1565" s="44">
        <f>IFERROR(_xll.qlIndexFixing(ONIndex3M,I1565,TRUE,_xll.ohTrigger(RecalcTrigger,Trigger3M)),NA())</f>
        <v>2.7548616979062857E-2</v>
      </c>
      <c r="O1565" s="159">
        <f>IFERROR(_xll.qlIndexFixing(ONIndex6M,I1565,TRUE,_xll.ohTrigger(RecalcTrigger,Trigger6M)),NA())</f>
        <v>2.78486760122032E-2</v>
      </c>
    </row>
    <row r="1566" spans="2:15" x14ac:dyDescent="0.2">
      <c r="B1566" s="39" t="s">
        <v>42</v>
      </c>
      <c r="D1566" s="42">
        <f>_xll.qlCalendarAdvance(Calendar,$D1565,B1566,"f",FALSE)</f>
        <v>50438</v>
      </c>
      <c r="E1566" s="153">
        <f>_xll.qlInterestRateIndexValueDate(IndexON,D1566)</f>
        <v>50439</v>
      </c>
      <c r="F1566" s="168">
        <f>IFERROR(_xll.qlIndexFixing(IndexON,D1566,TRUE,_xll.ohTrigger(RecalcTrigger,TriggerON)),NA())</f>
        <v>2.7495039519234155E-2</v>
      </c>
      <c r="H1566" s="42">
        <f>_xll.qlCalendarAdvance(Calendar,$H1565,B1566,"f",FALSE)</f>
        <v>50438</v>
      </c>
      <c r="I1566" s="153">
        <f>_xll.qlInterestRateIndexValueDate(Index1M,$H1566)</f>
        <v>50440</v>
      </c>
      <c r="J1566" s="158">
        <f>IFERROR(_xll.qlIndexFixing(Index1M,$H1566,TRUE,_xll.ohTrigger(RecalcTrigger,Trigger1M)),NA())</f>
        <v>2.6890633692980677E-2</v>
      </c>
      <c r="K1566" s="44">
        <f>IFERROR(_xll.qlIndexFixing(Index3M,H1566,TRUE,_xll.ohTrigger(RecalcTrigger,Trigger3M)),NA())</f>
        <v>2.7529099150489733E-2</v>
      </c>
      <c r="L1566" s="44">
        <f>IFERROR(_xll.qlIndexFixing(Index6M,$H1566,TRUE,_xll.ohTrigger(RecalcTrigger,Trigger6M)),NA())</f>
        <v>2.7816269591607816E-2</v>
      </c>
      <c r="M1566" s="158">
        <f>IFERROR(_xll.qlIndexFixing(ONIndex1M,I1566,TRUE,_xll.ohTrigger(RecalcTrigger,Trigger1M)),NA())</f>
        <v>2.6886127495950873E-2</v>
      </c>
      <c r="N1566" s="44">
        <f>IFERROR(_xll.qlIndexFixing(ONIndex3M,I1566,TRUE,_xll.ohTrigger(RecalcTrigger,Trigger3M)),NA())</f>
        <v>2.7531953468651338E-2</v>
      </c>
      <c r="O1566" s="159">
        <f>IFERROR(_xll.qlIndexFixing(ONIndex6M,I1566,TRUE,_xll.ohTrigger(RecalcTrigger,Trigger6M)),NA())</f>
        <v>2.7831767856367762E-2</v>
      </c>
    </row>
    <row r="1567" spans="2:15" x14ac:dyDescent="0.2">
      <c r="B1567" s="39" t="s">
        <v>42</v>
      </c>
      <c r="D1567" s="42">
        <f>_xll.qlCalendarAdvance(Calendar,$D1566,B1567,"f",FALSE)</f>
        <v>50445</v>
      </c>
      <c r="E1567" s="153">
        <f>_xll.qlInterestRateIndexValueDate(IndexON,D1567)</f>
        <v>50446</v>
      </c>
      <c r="F1567" s="168">
        <f>IFERROR(_xll.qlIndexFixing(IndexON,D1567,TRUE,_xll.ohTrigger(RecalcTrigger,TriggerON)),NA())</f>
        <v>2.7478036052839272E-2</v>
      </c>
      <c r="H1567" s="42">
        <f>_xll.qlCalendarAdvance(Calendar,$H1566,B1567,"f",FALSE)</f>
        <v>50445</v>
      </c>
      <c r="I1567" s="153">
        <f>_xll.qlInterestRateIndexValueDate(Index1M,$H1567)</f>
        <v>50447</v>
      </c>
      <c r="J1567" s="158">
        <f>IFERROR(_xll.qlIndexFixing(Index1M,$H1567,TRUE,_xll.ohTrigger(RecalcTrigger,Trigger1M)),NA())</f>
        <v>2.6873970527573184E-2</v>
      </c>
      <c r="K1567" s="44">
        <f>IFERROR(_xll.qlIndexFixing(Index3M,H1567,TRUE,_xll.ohTrigger(RecalcTrigger,Trigger3M)),NA())</f>
        <v>2.7512364037149687E-2</v>
      </c>
      <c r="L1567" s="44">
        <f>IFERROR(_xll.qlIndexFixing(Index6M,$H1567,TRUE,_xll.ohTrigger(RecalcTrigger,Trigger6M)),NA())</f>
        <v>2.7799197016610336E-2</v>
      </c>
      <c r="M1567" s="158">
        <f>IFERROR(_xll.qlIndexFixing(ONIndex1M,I1567,TRUE,_xll.ohTrigger(RecalcTrigger,Trigger1M)),NA())</f>
        <v>2.6869491443655136E-2</v>
      </c>
      <c r="N1567" s="44">
        <f>IFERROR(_xll.qlIndexFixing(ONIndex3M,I1567,TRUE,_xll.ohTrigger(RecalcTrigger,Trigger3M)),NA())</f>
        <v>2.7515295948727925E-2</v>
      </c>
      <c r="O1567" s="159">
        <f>IFERROR(_xll.qlIndexFixing(ONIndex6M,I1567,TRUE,_xll.ohTrigger(RecalcTrigger,Trigger6M)),NA())</f>
        <v>2.7814864946176243E-2</v>
      </c>
    </row>
    <row r="1568" spans="2:15" x14ac:dyDescent="0.2">
      <c r="B1568" s="39" t="s">
        <v>42</v>
      </c>
      <c r="D1568" s="42">
        <f>_xll.qlCalendarAdvance(Calendar,$D1567,B1568,"f",FALSE)</f>
        <v>50452</v>
      </c>
      <c r="E1568" s="153">
        <f>_xll.qlInterestRateIndexValueDate(IndexON,D1568)</f>
        <v>50453</v>
      </c>
      <c r="F1568" s="168">
        <f>IFERROR(_xll.qlIndexFixing(IndexON,D1568,TRUE,_xll.ohTrigger(RecalcTrigger,TriggerON)),NA())</f>
        <v>2.7461042784846512E-2</v>
      </c>
      <c r="H1568" s="42">
        <f>_xll.qlCalendarAdvance(Calendar,$H1567,B1568,"f",FALSE)</f>
        <v>50452</v>
      </c>
      <c r="I1568" s="153">
        <f>_xll.qlInterestRateIndexValueDate(Index1M,$H1568)</f>
        <v>50454</v>
      </c>
      <c r="J1568" s="158">
        <f>IFERROR(_xll.qlIndexFixing(Index1M,$H1568,TRUE,_xll.ohTrigger(RecalcTrigger,Trigger1M)),NA())</f>
        <v>2.6857312118443919E-2</v>
      </c>
      <c r="K1568" s="44">
        <f>IFERROR(_xll.qlIndexFixing(Index3M,H1568,TRUE,_xll.ohTrigger(RecalcTrigger,Trigger3M)),NA())</f>
        <v>2.7495635022657804E-2</v>
      </c>
      <c r="L1568" s="44">
        <f>IFERROR(_xll.qlIndexFixing(Index6M,$H1568,TRUE,_xll.ohTrigger(RecalcTrigger,Trigger6M)),NA())</f>
        <v>2.7782129903803555E-2</v>
      </c>
      <c r="M1568" s="158">
        <f>IFERROR(_xll.qlIndexFixing(ONIndex1M,I1568,TRUE,_xll.ohTrigger(RecalcTrigger,Trigger1M)),NA())</f>
        <v>2.6852860117418942E-2</v>
      </c>
      <c r="N1568" s="44">
        <f>IFERROR(_xll.qlIndexFixing(ONIndex3M,I1568,TRUE,_xll.ohTrigger(RecalcTrigger,Trigger3M)),NA())</f>
        <v>2.7498644419452489E-2</v>
      </c>
      <c r="O1568" s="159">
        <f>IFERROR(_xll.qlIndexFixing(ONIndex6M,I1568,TRUE,_xll.ohTrigger(RecalcTrigger,Trigger6M)),NA())</f>
        <v>2.7797967281548708E-2</v>
      </c>
    </row>
    <row r="1569" spans="2:15" x14ac:dyDescent="0.2">
      <c r="B1569" s="39" t="s">
        <v>42</v>
      </c>
      <c r="D1569" s="42">
        <f>_xll.qlCalendarAdvance(Calendar,$D1568,B1569,"f",FALSE)</f>
        <v>50459</v>
      </c>
      <c r="E1569" s="153">
        <f>_xll.qlInterestRateIndexValueDate(IndexON,D1569)</f>
        <v>50460</v>
      </c>
      <c r="F1569" s="168">
        <f>IFERROR(_xll.qlIndexFixing(IndexON,D1569,TRUE,_xll.ohTrigger(RecalcTrigger,TriggerON)),NA())</f>
        <v>2.7444059715175939E-2</v>
      </c>
      <c r="H1569" s="42">
        <f>_xll.qlCalendarAdvance(Calendar,$H1568,B1569,"f",FALSE)</f>
        <v>50459</v>
      </c>
      <c r="I1569" s="153">
        <f>_xll.qlInterestRateIndexValueDate(Index1M,$H1569)</f>
        <v>50461</v>
      </c>
      <c r="J1569" s="158">
        <f>IFERROR(_xll.qlIndexFixing(Index1M,$H1569,TRUE,_xll.ohTrigger(RecalcTrigger,Trigger1M)),NA())</f>
        <v>2.6840658465578607E-2</v>
      </c>
      <c r="K1569" s="44">
        <f>IFERROR(_xll.qlIndexFixing(Index3M,H1569,TRUE,_xll.ohTrigger(RecalcTrigger,Trigger3M)),NA())</f>
        <v>2.7478912106936849E-2</v>
      </c>
      <c r="L1569" s="44">
        <f>IFERROR(_xll.qlIndexFixing(Index6M,$H1569,TRUE,_xll.ohTrigger(RecalcTrigger,Trigger6M)),NA())</f>
        <v>2.7765068253050126E-2</v>
      </c>
      <c r="M1569" s="158">
        <f>IFERROR(_xll.qlIndexFixing(ONIndex1M,I1569,TRUE,_xll.ohTrigger(RecalcTrigger,Trigger1M)),NA())</f>
        <v>2.6836233517162356E-2</v>
      </c>
      <c r="N1569" s="44">
        <f>IFERROR(_xll.qlIndexFixing(ONIndex3M,I1569,TRUE,_xll.ohTrigger(RecalcTrigger,Trigger3M)),NA())</f>
        <v>2.7481998880825032E-2</v>
      </c>
      <c r="O1569" s="159">
        <f>IFERROR(_xll.qlIndexFixing(ONIndex6M,I1569,TRUE,_xll.ohTrigger(RecalcTrigger,Trigger6M)),NA())</f>
        <v>2.7781074862565092E-2</v>
      </c>
    </row>
    <row r="1570" spans="2:15" x14ac:dyDescent="0.2">
      <c r="B1570" s="39" t="s">
        <v>42</v>
      </c>
      <c r="D1570" s="42">
        <f>_xll.qlCalendarAdvance(Calendar,$D1569,B1570,"f",FALSE)</f>
        <v>50466</v>
      </c>
      <c r="E1570" s="153">
        <f>_xll.qlInterestRateIndexValueDate(IndexON,D1570)</f>
        <v>50467</v>
      </c>
      <c r="F1570" s="168">
        <f>IFERROR(_xll.qlIndexFixing(IndexON,D1570,TRUE,_xll.ohTrigger(RecalcTrigger,TriggerON)),NA())</f>
        <v>2.7427086843987425E-2</v>
      </c>
      <c r="H1570" s="42">
        <f>_xll.qlCalendarAdvance(Calendar,$H1569,B1570,"f",FALSE)</f>
        <v>50466</v>
      </c>
      <c r="I1570" s="153">
        <f>_xll.qlInterestRateIndexValueDate(Index1M,$H1570)</f>
        <v>50468</v>
      </c>
      <c r="J1570" s="158">
        <f>IFERROR(_xll.qlIndexFixing(Index1M,$H1570,TRUE,_xll.ohTrigger(RecalcTrigger,Trigger1M)),NA())</f>
        <v>2.682324815985293E-2</v>
      </c>
      <c r="K1570" s="44">
        <f>IFERROR(_xll.qlIndexFixing(Index3M,H1570,TRUE,_xll.ohTrigger(RecalcTrigger,Trigger3M)),NA())</f>
        <v>2.7461751411413503E-2</v>
      </c>
      <c r="L1570" s="44">
        <f>IFERROR(_xll.qlIndexFixing(Index6M,$H1570,TRUE,_xll.ohTrigger(RecalcTrigger,Trigger6M)),NA())</f>
        <v>2.7747250738315674E-2</v>
      </c>
      <c r="M1570" s="158">
        <f>IFERROR(_xll.qlIndexFixing(ONIndex1M,I1570,TRUE,_xll.ohTrigger(RecalcTrigger,Trigger1M)),NA())</f>
        <v>2.6819611642725505E-2</v>
      </c>
      <c r="N1570" s="44">
        <f>IFERROR(_xll.qlIndexFixing(ONIndex3M,I1570,TRUE,_xll.ohTrigger(RecalcTrigger,Trigger3M)),NA())</f>
        <v>2.7465359332765615E-2</v>
      </c>
      <c r="O1570" s="159">
        <f>IFERROR(_xll.qlIndexFixing(ONIndex6M,I1570,TRUE,_xll.ohTrigger(RecalcTrigger,Trigger6M)),NA())</f>
        <v>2.7764187689145459E-2</v>
      </c>
    </row>
    <row r="1571" spans="2:15" x14ac:dyDescent="0.2">
      <c r="B1571" s="39" t="s">
        <v>42</v>
      </c>
      <c r="D1571" s="42">
        <f>_xll.qlCalendarAdvance(Calendar,$D1570,B1571,"f",FALSE)</f>
        <v>50473</v>
      </c>
      <c r="E1571" s="153">
        <f>_xll.qlInterestRateIndexValueDate(IndexON,D1571)</f>
        <v>50474</v>
      </c>
      <c r="F1571" s="168">
        <f>IFERROR(_xll.qlIndexFixing(IndexON,D1571,TRUE,_xll.ohTrigger(RecalcTrigger,TriggerON)),NA())</f>
        <v>2.741012417128097E-2</v>
      </c>
      <c r="H1571" s="42">
        <f>_xll.qlCalendarAdvance(Calendar,$H1570,B1571,"f",FALSE)</f>
        <v>50473</v>
      </c>
      <c r="I1571" s="153">
        <f>_xll.qlInterestRateIndexValueDate(Index1M,$H1571)</f>
        <v>50475</v>
      </c>
      <c r="J1571" s="158">
        <f>IFERROR(_xll.qlIndexFixing(Index1M,$H1571,TRUE,_xll.ohTrigger(RecalcTrigger,Trigger1M)),NA())</f>
        <v>2.6806600424922333E-2</v>
      </c>
      <c r="K1571" s="44">
        <f>IFERROR(_xll.qlIndexFixing(Index3M,H1571,TRUE,_xll.ohTrigger(RecalcTrigger,Trigger3M)),NA())</f>
        <v>2.7445038189998845E-2</v>
      </c>
      <c r="L1571" s="44">
        <f>IFERROR(_xll.qlIndexFixing(Index6M,$H1571,TRUE,_xll.ohTrigger(RecalcTrigger,Trigger6M)),NA())</f>
        <v>2.7730195438956631E-2</v>
      </c>
      <c r="M1571" s="158">
        <f>IFERROR(_xll.qlIndexFixing(ONIndex1M,I1571,TRUE,_xll.ohTrigger(RecalcTrigger,Trigger1M)),NA())</f>
        <v>2.6802994494428134E-2</v>
      </c>
      <c r="N1571" s="44">
        <f>IFERROR(_xll.qlIndexFixing(ONIndex3M,I1571,TRUE,_xll.ohTrigger(RecalcTrigger,Trigger3M)),NA())</f>
        <v>2.7448725775274241E-2</v>
      </c>
      <c r="O1571" s="159">
        <f>IFERROR(_xll.qlIndexFixing(ONIndex6M,I1571,TRUE,_xll.ohTrigger(RecalcTrigger,Trigger6M)),NA())</f>
        <v>2.7747305761369745E-2</v>
      </c>
    </row>
    <row r="1572" spans="2:15" x14ac:dyDescent="0.2">
      <c r="B1572" s="39" t="s">
        <v>42</v>
      </c>
      <c r="D1572" s="42">
        <f>_xll.qlCalendarAdvance(Calendar,$D1571,B1572,"f",FALSE)</f>
        <v>50480</v>
      </c>
      <c r="E1572" s="153">
        <f>_xll.qlInterestRateIndexValueDate(IndexON,D1572)</f>
        <v>50481</v>
      </c>
      <c r="F1572" s="168">
        <f>IFERROR(_xll.qlIndexFixing(IndexON,D1572,TRUE,_xll.ohTrigger(RecalcTrigger,TriggerON)),NA())</f>
        <v>2.7393171696896701E-2</v>
      </c>
      <c r="H1572" s="42">
        <f>_xll.qlCalendarAdvance(Calendar,$H1571,B1572,"f",FALSE)</f>
        <v>50480</v>
      </c>
      <c r="I1572" s="153">
        <f>_xll.qlInterestRateIndexValueDate(Index1M,$H1572)</f>
        <v>50482</v>
      </c>
      <c r="J1572" s="158">
        <f>IFERROR(_xll.qlIndexFixing(Index1M,$H1572,TRUE,_xll.ohTrigger(RecalcTrigger,Trigger1M)),NA())</f>
        <v>2.6789957450676083E-2</v>
      </c>
      <c r="K1572" s="44">
        <f>IFERROR(_xll.qlIndexFixing(Index3M,H1572,TRUE,_xll.ohTrigger(RecalcTrigger,Trigger3M)),NA())</f>
        <v>2.7428331070816821E-2</v>
      </c>
      <c r="L1572" s="44">
        <f>IFERROR(_xll.qlIndexFixing(Index6M,$H1572,TRUE,_xll.ohTrigger(RecalcTrigger,Trigger6M)),NA())</f>
        <v>2.7713145607264341E-2</v>
      </c>
      <c r="M1572" s="158">
        <f>IFERROR(_xll.qlIndexFixing(ONIndex1M,I1572,TRUE,_xll.ohTrigger(RecalcTrigger,Trigger1M)),NA())</f>
        <v>2.6786382072030435E-2</v>
      </c>
      <c r="N1572" s="44">
        <f>IFERROR(_xll.qlIndexFixing(ONIndex3M,I1572,TRUE,_xll.ohTrigger(RecalcTrigger,Trigger3M)),NA())</f>
        <v>2.7432098208270972E-2</v>
      </c>
      <c r="O1572" s="159">
        <f>IFERROR(_xll.qlIndexFixing(ONIndex6M,I1572,TRUE,_xll.ohTrigger(RecalcTrigger,Trigger6M)),NA())</f>
        <v>2.7730429079158014E-2</v>
      </c>
    </row>
    <row r="1573" spans="2:15" x14ac:dyDescent="0.2">
      <c r="B1573" s="39" t="s">
        <v>42</v>
      </c>
      <c r="D1573" s="42">
        <f>_xll.qlCalendarAdvance(Calendar,$D1572,B1573,"f",FALSE)</f>
        <v>50487</v>
      </c>
      <c r="E1573" s="153">
        <f>_xll.qlInterestRateIndexValueDate(IndexON,D1573)</f>
        <v>50488</v>
      </c>
      <c r="F1573" s="168">
        <f>IFERROR(_xll.qlIndexFixing(IndexON,D1573,TRUE,_xll.ohTrigger(RecalcTrigger,TriggerON)),NA())</f>
        <v>2.7376229420994491E-2</v>
      </c>
      <c r="H1573" s="42">
        <f>_xll.qlCalendarAdvance(Calendar,$H1572,B1573,"f",FALSE)</f>
        <v>50487</v>
      </c>
      <c r="I1573" s="153">
        <f>_xll.qlInterestRateIndexValueDate(Index1M,$H1573)</f>
        <v>50489</v>
      </c>
      <c r="J1573" s="158">
        <f>IFERROR(_xll.qlIndexFixing(Index1M,$H1573,TRUE,_xll.ohTrigger(RecalcTrigger,Trigger1M)),NA())</f>
        <v>2.6773125955079639E-2</v>
      </c>
      <c r="K1573" s="44">
        <f>IFERROR(_xll.qlIndexFixing(Index3M,H1573,TRUE,_xll.ohTrigger(RecalcTrigger,Trigger3M)),NA())</f>
        <v>2.7411177896391505E-2</v>
      </c>
      <c r="L1573" s="44">
        <f>IFERROR(_xll.qlIndexFixing(Index6M,$H1573,TRUE,_xll.ohTrigger(RecalcTrigger,Trigger6M)),NA())</f>
        <v>2.7696101243099985E-2</v>
      </c>
      <c r="M1573" s="158">
        <f>IFERROR(_xll.qlIndexFixing(ONIndex1M,I1573,TRUE,_xll.ohTrigger(RecalcTrigger,Trigger1M)),NA())</f>
        <v>2.6769774375612343E-2</v>
      </c>
      <c r="N1573" s="44">
        <f>IFERROR(_xll.qlIndexFixing(ONIndex3M,I1573,TRUE,_xll.ohTrigger(RecalcTrigger,Trigger3M)),NA())</f>
        <v>2.7415476631995617E-2</v>
      </c>
      <c r="O1573" s="159">
        <f>IFERROR(_xll.qlIndexFixing(ONIndex6M,I1573,TRUE,_xll.ohTrigger(RecalcTrigger,Trigger6M)),NA())</f>
        <v>2.7713557642510267E-2</v>
      </c>
    </row>
    <row r="1574" spans="2:15" x14ac:dyDescent="0.2">
      <c r="B1574" s="39" t="s">
        <v>42</v>
      </c>
      <c r="D1574" s="42">
        <f>_xll.qlCalendarAdvance(Calendar,$D1573,B1574,"f",FALSE)</f>
        <v>50494</v>
      </c>
      <c r="E1574" s="153">
        <f>_xll.qlInterestRateIndexValueDate(IndexON,D1574)</f>
        <v>50495</v>
      </c>
      <c r="F1574" s="168">
        <f>IFERROR(_xll.qlIndexFixing(IndexON,D1574,TRUE,_xll.ohTrigger(RecalcTrigger,TriggerON)),NA())</f>
        <v>2.7359297343414468E-2</v>
      </c>
      <c r="H1574" s="42">
        <f>_xll.qlCalendarAdvance(Calendar,$H1573,B1574,"f",FALSE)</f>
        <v>50494</v>
      </c>
      <c r="I1574" s="153">
        <f>_xll.qlInterestRateIndexValueDate(Index1M,$H1574)</f>
        <v>50496</v>
      </c>
      <c r="J1574" s="158">
        <f>IFERROR(_xll.qlIndexFixing(Index1M,$H1574,TRUE,_xll.ohTrigger(RecalcTrigger,Trigger1M)),NA())</f>
        <v>2.6756685784166678E-2</v>
      </c>
      <c r="K1574" s="44">
        <f>IFERROR(_xll.qlIndexFixing(Index3M,H1574,TRUE,_xll.ohTrigger(RecalcTrigger,Trigger3M)),NA())</f>
        <v>2.7395086515017028E-2</v>
      </c>
      <c r="L1574" s="44">
        <f>IFERROR(_xll.qlIndexFixing(Index6M,$H1574,TRUE,_xll.ohTrigger(RecalcTrigger,Trigger6M)),NA())</f>
        <v>2.7679530377655293E-2</v>
      </c>
      <c r="M1574" s="158">
        <f>IFERROR(_xll.qlIndexFixing(ONIndex1M,I1574,TRUE,_xll.ohTrigger(RecalcTrigger,Trigger1M)),NA())</f>
        <v>2.6753171405173859E-2</v>
      </c>
      <c r="N1574" s="44">
        <f>IFERROR(_xll.qlIndexFixing(ONIndex3M,I1574,TRUE,_xll.ohTrigger(RecalcTrigger,Trigger3M)),NA())</f>
        <v>2.7398861046208367E-2</v>
      </c>
      <c r="O1574" s="159">
        <f>IFERROR(_xll.qlIndexFixing(ONIndex6M,I1574,TRUE,_xll.ohTrigger(RecalcTrigger,Trigger6M)),NA())</f>
        <v>2.7696691451586375E-2</v>
      </c>
    </row>
    <row r="1575" spans="2:15" x14ac:dyDescent="0.2">
      <c r="B1575" s="39" t="s">
        <v>42</v>
      </c>
      <c r="D1575" s="42">
        <f>_xll.qlCalendarAdvance(Calendar,$D1574,B1575,"f",FALSE)</f>
        <v>50501</v>
      </c>
      <c r="E1575" s="153">
        <f>_xll.qlInterestRateIndexValueDate(IndexON,D1575)</f>
        <v>50502</v>
      </c>
      <c r="F1575" s="168">
        <f>IFERROR(_xll.qlIndexFixing(IndexON,D1575,TRUE,_xll.ohTrigger(RecalcTrigger,TriggerON)),NA())</f>
        <v>2.7342375464236568E-2</v>
      </c>
      <c r="H1575" s="42">
        <f>_xll.qlCalendarAdvance(Calendar,$H1574,B1575,"f",FALSE)</f>
        <v>50501</v>
      </c>
      <c r="I1575" s="153">
        <f>_xll.qlInterestRateIndexValueDate(Index1M,$H1575)</f>
        <v>50503</v>
      </c>
      <c r="J1575" s="158">
        <f>IFERROR(_xll.qlIndexFixing(Index1M,$H1575,TRUE,_xll.ohTrigger(RecalcTrigger,Trigger1M)),NA())</f>
        <v>2.6740057091856062E-2</v>
      </c>
      <c r="K1575" s="44">
        <f>IFERROR(_xll.qlIndexFixing(Index3M,H1575,TRUE,_xll.ohTrigger(RecalcTrigger,Trigger3M)),NA())</f>
        <v>2.7378398531419833E-2</v>
      </c>
      <c r="L1575" s="44">
        <f>IFERROR(_xll.qlIndexFixing(Index6M,$H1575,TRUE,_xll.ohTrigger(RecalcTrigger,Trigger6M)),NA())</f>
        <v>2.7662499676852019E-2</v>
      </c>
      <c r="M1575" s="158">
        <f>IFERROR(_xll.qlIndexFixing(ONIndex1M,I1575,TRUE,_xll.ohTrigger(RecalcTrigger,Trigger1M)),NA())</f>
        <v>2.6736573160714983E-2</v>
      </c>
      <c r="N1575" s="44">
        <f>IFERROR(_xll.qlIndexFixing(ONIndex3M,I1575,TRUE,_xll.ohTrigger(RecalcTrigger,Trigger3M)),NA())</f>
        <v>2.7382251451069095E-2</v>
      </c>
      <c r="O1575" s="159">
        <f>IFERROR(_xll.qlIndexFixing(ONIndex6M,I1575,TRUE,_xll.ohTrigger(RecalcTrigger,Trigger6M)),NA())</f>
        <v>2.7679830506226466E-2</v>
      </c>
    </row>
    <row r="1576" spans="2:15" x14ac:dyDescent="0.2">
      <c r="B1576" s="39" t="s">
        <v>42</v>
      </c>
      <c r="D1576" s="42">
        <f>_xll.qlCalendarAdvance(Calendar,$D1575,B1576,"f",FALSE)</f>
        <v>50508</v>
      </c>
      <c r="E1576" s="153">
        <f>_xll.qlInterestRateIndexValueDate(IndexON,D1576)</f>
        <v>50509</v>
      </c>
      <c r="F1576" s="168">
        <f>IFERROR(_xll.qlIndexFixing(IndexON,D1576,TRUE,_xll.ohTrigger(RecalcTrigger,TriggerON)),NA())</f>
        <v>2.7325463783460791E-2</v>
      </c>
      <c r="H1576" s="42">
        <f>_xll.qlCalendarAdvance(Calendar,$H1575,B1576,"f",FALSE)</f>
        <v>50508</v>
      </c>
      <c r="I1576" s="153">
        <f>_xll.qlInterestRateIndexValueDate(Index1M,$H1576)</f>
        <v>50510</v>
      </c>
      <c r="J1576" s="158">
        <f>IFERROR(_xll.qlIndexFixing(Index1M,$H1576,TRUE,_xll.ohTrigger(RecalcTrigger,Trigger1M)),NA())</f>
        <v>2.6723433160147358E-2</v>
      </c>
      <c r="K1576" s="44">
        <f>IFERROR(_xll.qlIndexFixing(Index3M,H1576,TRUE,_xll.ohTrigger(RecalcTrigger,Trigger3M)),NA())</f>
        <v>2.736171664852061E-2</v>
      </c>
      <c r="L1576" s="44">
        <f>IFERROR(_xll.qlIndexFixing(Index6M,$H1576,TRUE,_xll.ohTrigger(RecalcTrigger,Trigger6M)),NA())</f>
        <v>2.7645474439552495E-2</v>
      </c>
      <c r="M1576" s="158">
        <f>IFERROR(_xll.qlIndexFixing(ONIndex1M,I1576,TRUE,_xll.ohTrigger(RecalcTrigger,Trigger1M)),NA())</f>
        <v>2.671997964231565E-2</v>
      </c>
      <c r="N1576" s="44">
        <f>IFERROR(_xll.qlIndexFixing(ONIndex3M,I1576,TRUE,_xll.ohTrigger(RecalcTrigger,Trigger3M)),NA())</f>
        <v>2.7365647846497865E-2</v>
      </c>
      <c r="O1576" s="159">
        <f>IFERROR(_xll.qlIndexFixing(ONIndex6M,I1576,TRUE,_xll.ohTrigger(RecalcTrigger,Trigger6M)),NA())</f>
        <v>2.7662974806350604E-2</v>
      </c>
    </row>
    <row r="1577" spans="2:15" x14ac:dyDescent="0.2">
      <c r="B1577" s="39" t="s">
        <v>42</v>
      </c>
      <c r="D1577" s="42">
        <f>_xll.qlCalendarAdvance(Calendar,$D1576,B1577,"f",FALSE)</f>
        <v>50515</v>
      </c>
      <c r="E1577" s="153">
        <f>_xll.qlInterestRateIndexValueDate(IndexON,D1577)</f>
        <v>50516</v>
      </c>
      <c r="F1577" s="168">
        <f>IFERROR(_xll.qlIndexFixing(IndexON,D1577,TRUE,_xll.ohTrigger(RecalcTrigger,TriggerON)),NA())</f>
        <v>2.7308562301167072E-2</v>
      </c>
      <c r="H1577" s="42">
        <f>_xll.qlCalendarAdvance(Calendar,$H1576,B1577,"f",FALSE)</f>
        <v>50515</v>
      </c>
      <c r="I1577" s="153">
        <f>_xll.qlInterestRateIndexValueDate(Index1M,$H1577)</f>
        <v>50517</v>
      </c>
      <c r="J1577" s="158">
        <f>IFERROR(_xll.qlIndexFixing(Index1M,$H1577,TRUE,_xll.ohTrigger(RecalcTrigger,Trigger1M)),NA())</f>
        <v>2.6706813989023082E-2</v>
      </c>
      <c r="K1577" s="44">
        <f>IFERROR(_xll.qlIndexFixing(Index3M,H1577,TRUE,_xll.ohTrigger(RecalcTrigger,Trigger3M)),NA())</f>
        <v>2.7345040866246444E-2</v>
      </c>
      <c r="L1577" s="44">
        <f>IFERROR(_xll.qlIndexFixing(Index6M,$H1577,TRUE,_xll.ohTrigger(RecalcTrigger,Trigger6M)),NA())</f>
        <v>2.762845466561956E-2</v>
      </c>
      <c r="M1577" s="158">
        <f>IFERROR(_xll.qlIndexFixing(ONIndex1M,I1577,TRUE,_xll.ohTrigger(RecalcTrigger,Trigger1M)),NA())</f>
        <v>2.6698652062853157E-2</v>
      </c>
      <c r="N1577" s="44">
        <f>IFERROR(_xll.qlIndexFixing(ONIndex3M,I1577,TRUE,_xll.ohTrigger(RecalcTrigger,Trigger3M)),NA())</f>
        <v>2.734430915736219E-2</v>
      </c>
      <c r="O1577" s="159">
        <f>IFERROR(_xll.qlIndexFixing(ONIndex6M,I1577,TRUE,_xll.ohTrigger(RecalcTrigger,Trigger6M)),NA())</f>
        <v>2.7641310900161642E-2</v>
      </c>
    </row>
    <row r="1578" spans="2:15" x14ac:dyDescent="0.2">
      <c r="B1578" s="39" t="s">
        <v>42</v>
      </c>
      <c r="D1578" s="42">
        <f>_xll.qlCalendarAdvance(Calendar,$D1577,B1578,"f",FALSE)</f>
        <v>50522</v>
      </c>
      <c r="E1578" s="153">
        <f>_xll.qlInterestRateIndexValueDate(IndexON,D1578)</f>
        <v>50523</v>
      </c>
      <c r="F1578" s="168">
        <f>IFERROR(_xll.qlIndexFixing(IndexON,D1578,TRUE,_xll.ohTrigger(RecalcTrigger,TriggerON)),NA())</f>
        <v>2.729167101719554E-2</v>
      </c>
      <c r="H1578" s="42">
        <f>_xll.qlCalendarAdvance(Calendar,$H1577,B1578,"f",FALSE)</f>
        <v>50522</v>
      </c>
      <c r="I1578" s="153">
        <f>_xll.qlInterestRateIndexValueDate(Index1M,$H1578)</f>
        <v>50524</v>
      </c>
      <c r="J1578" s="158">
        <f>IFERROR(_xll.qlIndexFixing(Index1M,$H1578,TRUE,_xll.ohTrigger(RecalcTrigger,Trigger1M)),NA())</f>
        <v>2.6690199578458251E-2</v>
      </c>
      <c r="K1578" s="44">
        <f>IFERROR(_xll.qlIndexFixing(Index3M,H1578,TRUE,_xll.ohTrigger(RecalcTrigger,Trigger3M)),NA())</f>
        <v>2.732837118451828E-2</v>
      </c>
      <c r="L1578" s="44">
        <f>IFERROR(_xll.qlIndexFixing(Index6M,$H1578,TRUE,_xll.ohTrigger(RecalcTrigger,Trigger6M)),NA())</f>
        <v>2.7611440354916056E-2</v>
      </c>
      <c r="M1578" s="158">
        <f>IFERROR(_xll.qlIndexFixing(ONIndex1M,I1578,TRUE,_xll.ohTrigger(RecalcTrigger,Trigger1M)),NA())</f>
        <v>2.6686806783295935E-2</v>
      </c>
      <c r="N1578" s="44">
        <f>IFERROR(_xll.qlIndexFixing(ONIndex3M,I1578,TRUE,_xll.ohTrigger(RecalcTrigger,Trigger3M)),NA())</f>
        <v>2.7332458609139465E-2</v>
      </c>
      <c r="O1578" s="159">
        <f>IFERROR(_xll.qlIndexFixing(ONIndex6M,I1578,TRUE,_xll.ohTrigger(RecalcTrigger,Trigger6M)),NA())</f>
        <v>2.7629279143690511E-2</v>
      </c>
    </row>
    <row r="1579" spans="2:15" x14ac:dyDescent="0.2">
      <c r="B1579" s="39" t="s">
        <v>42</v>
      </c>
      <c r="D1579" s="42">
        <f>_xll.qlCalendarAdvance(Calendar,$D1578,B1579,"f",FALSE)</f>
        <v>50529</v>
      </c>
      <c r="E1579" s="153">
        <f>_xll.qlInterestRateIndexValueDate(IndexON,D1579)</f>
        <v>50530</v>
      </c>
      <c r="F1579" s="168">
        <f>IFERROR(_xll.qlIndexFixing(IndexON,D1579,TRUE,_xll.ohTrigger(RecalcTrigger,TriggerON)),NA())</f>
        <v>2.7274789931706067E-2</v>
      </c>
      <c r="H1579" s="42">
        <f>_xll.qlCalendarAdvance(Calendar,$H1578,B1579,"f",FALSE)</f>
        <v>50529</v>
      </c>
      <c r="I1579" s="153">
        <f>_xll.qlInterestRateIndexValueDate(Index1M,$H1579)</f>
        <v>50531</v>
      </c>
      <c r="J1579" s="158">
        <f>IFERROR(_xll.qlIndexFixing(Index1M,$H1579,TRUE,_xll.ohTrigger(RecalcTrigger,Trigger1M)),NA())</f>
        <v>2.6673589928432884E-2</v>
      </c>
      <c r="K1579" s="44">
        <f>IFERROR(_xll.qlIndexFixing(Index3M,H1579,TRUE,_xll.ohTrigger(RecalcTrigger,Trigger3M)),NA())</f>
        <v>2.7311552092580647E-2</v>
      </c>
      <c r="L1579" s="44">
        <f>IFERROR(_xll.qlIndexFixing(Index6M,$H1579,TRUE,_xll.ohTrigger(RecalcTrigger,Trigger6M)),NA())</f>
        <v>2.7593949868366347E-2</v>
      </c>
      <c r="M1579" s="158">
        <f>IFERROR(_xll.qlIndexFixing(ONIndex1M,I1579,TRUE,_xll.ohTrigger(RecalcTrigger,Trigger1M)),NA())</f>
        <v>2.667022744275549E-2</v>
      </c>
      <c r="N1579" s="44">
        <f>IFERROR(_xll.qlIndexFixing(ONIndex3M,I1579,TRUE,_xll.ohTrigger(RecalcTrigger,Trigger3M)),NA())</f>
        <v>2.731587297627236E-2</v>
      </c>
      <c r="O1579" s="159">
        <f>IFERROR(_xll.qlIndexFixing(ONIndex6M,I1579,TRUE,_xll.ohTrigger(RecalcTrigger,Trigger6M)),NA())</f>
        <v>2.761243918066647E-2</v>
      </c>
    </row>
    <row r="1580" spans="2:15" x14ac:dyDescent="0.2">
      <c r="B1580" s="39" t="s">
        <v>42</v>
      </c>
      <c r="D1580" s="42">
        <f>_xll.qlCalendarAdvance(Calendar,$D1579,B1580,"f",FALSE)</f>
        <v>50536</v>
      </c>
      <c r="E1580" s="153">
        <f>_xll.qlInterestRateIndexValueDate(IndexON,D1580)</f>
        <v>50537</v>
      </c>
      <c r="F1580" s="168">
        <f>IFERROR(_xll.qlIndexFixing(IndexON,D1580,TRUE,_xll.ohTrigger(RecalcTrigger,TriggerON)),NA())</f>
        <v>2.7257919044698653E-2</v>
      </c>
      <c r="H1580" s="42">
        <f>_xll.qlCalendarAdvance(Calendar,$H1579,B1580,"f",FALSE)</f>
        <v>50536</v>
      </c>
      <c r="I1580" s="153">
        <f>_xll.qlInterestRateIndexValueDate(Index1M,$H1580)</f>
        <v>50538</v>
      </c>
      <c r="J1580" s="158">
        <f>IFERROR(_xll.qlIndexFixing(Index1M,$H1580,TRUE,_xll.ohTrigger(RecalcTrigger,Trigger1M)),NA())</f>
        <v>2.6656785514651563E-2</v>
      </c>
      <c r="K1580" s="44">
        <f>IFERROR(_xll.qlIndexFixing(Index3M,H1580,TRUE,_xll.ohTrigger(RecalcTrigger,Trigger3M)),NA())</f>
        <v>2.7294893788485378E-2</v>
      </c>
      <c r="L1580" s="44">
        <f>IFERROR(_xll.qlIndexFixing(Index6M,$H1580,TRUE,_xll.ohTrigger(RecalcTrigger,Trigger6M)),NA())</f>
        <v>2.7576943772981966E-2</v>
      </c>
      <c r="M1580" s="158">
        <f>IFERROR(_xll.qlIndexFixing(ONIndex1M,I1580,TRUE,_xll.ohTrigger(RecalcTrigger,Trigger1M)),NA())</f>
        <v>2.6653652828194652E-2</v>
      </c>
      <c r="N1580" s="44">
        <f>IFERROR(_xll.qlIndexFixing(ONIndex3M,I1580,TRUE,_xll.ohTrigger(RecalcTrigger,Trigger3M)),NA())</f>
        <v>2.7299293334053232E-2</v>
      </c>
      <c r="O1580" s="159">
        <f>IFERROR(_xll.qlIndexFixing(ONIndex6M,I1580,TRUE,_xll.ohTrigger(RecalcTrigger,Trigger6M)),NA())</f>
        <v>2.7595604463366286E-2</v>
      </c>
    </row>
    <row r="1581" spans="2:15" x14ac:dyDescent="0.2">
      <c r="B1581" s="39" t="s">
        <v>42</v>
      </c>
      <c r="D1581" s="42">
        <f>_xll.qlCalendarAdvance(Calendar,$D1580,B1581,"f",FALSE)</f>
        <v>50543</v>
      </c>
      <c r="E1581" s="153">
        <f>_xll.qlInterestRateIndexValueDate(IndexON,D1581)</f>
        <v>50544</v>
      </c>
      <c r="F1581" s="168">
        <f>IFERROR(_xll.qlIndexFixing(IndexON,D1581,TRUE,_xll.ohTrigger(RecalcTrigger,TriggerON)),NA())</f>
        <v>2.7241058355853554E-2</v>
      </c>
      <c r="H1581" s="42">
        <f>_xll.qlCalendarAdvance(Calendar,$H1580,B1581,"f",FALSE)</f>
        <v>50543</v>
      </c>
      <c r="I1581" s="153">
        <f>_xll.qlInterestRateIndexValueDate(Index1M,$H1581)</f>
        <v>50545</v>
      </c>
      <c r="J1581" s="158">
        <f>IFERROR(_xll.qlIndexFixing(Index1M,$H1581,TRUE,_xll.ohTrigger(RecalcTrigger,Trigger1M)),NA())</f>
        <v>2.6640384909923098E-2</v>
      </c>
      <c r="K1581" s="44">
        <f>IFERROR(_xll.qlIndexFixing(Index3M,H1581,TRUE,_xll.ohTrigger(RecalcTrigger,Trigger3M)),NA())</f>
        <v>2.7278241585931985E-2</v>
      </c>
      <c r="L1581" s="44">
        <f>IFERROR(_xll.qlIndexFixing(Index6M,$H1581,TRUE,_xll.ohTrigger(RecalcTrigger,Trigger6M)),NA())</f>
        <v>2.7559943144008132E-2</v>
      </c>
      <c r="M1581" s="158">
        <f>IFERROR(_xll.qlIndexFixing(ONIndex1M,I1581,TRUE,_xll.ohTrigger(RecalcTrigger,Trigger1M)),NA())</f>
        <v>2.6637082939613421E-2</v>
      </c>
      <c r="N1581" s="44">
        <f>IFERROR(_xll.qlIndexFixing(ONIndex3M,I1581,TRUE,_xll.ohTrigger(RecalcTrigger,Trigger3M)),NA())</f>
        <v>2.7282719682402146E-2</v>
      </c>
      <c r="O1581" s="159">
        <f>IFERROR(_xll.qlIndexFixing(ONIndex6M,I1581,TRUE,_xll.ohTrigger(RecalcTrigger,Trigger6M)),NA())</f>
        <v>2.7578774991550148E-2</v>
      </c>
    </row>
    <row r="1582" spans="2:15" x14ac:dyDescent="0.2">
      <c r="B1582" s="39" t="s">
        <v>42</v>
      </c>
      <c r="D1582" s="42">
        <f>_xll.qlCalendarAdvance(Calendar,$D1581,B1582,"f",FALSE)</f>
        <v>50550</v>
      </c>
      <c r="E1582" s="153">
        <f>_xll.qlInterestRateIndexValueDate(IndexON,D1582)</f>
        <v>50551</v>
      </c>
      <c r="F1582" s="168">
        <f>IFERROR(_xll.qlIndexFixing(IndexON,D1582,TRUE,_xll.ohTrigger(RecalcTrigger,TriggerON)),NA())</f>
        <v>2.7224207865570449E-2</v>
      </c>
      <c r="H1582" s="42">
        <f>_xll.qlCalendarAdvance(Calendar,$H1581,B1582,"f",FALSE)</f>
        <v>50550</v>
      </c>
      <c r="I1582" s="153">
        <f>_xll.qlInterestRateIndexValueDate(Index1M,$H1582)</f>
        <v>50552</v>
      </c>
      <c r="J1582" s="158">
        <f>IFERROR(_xll.qlIndexFixing(Index1M,$H1582,TRUE,_xll.ohTrigger(RecalcTrigger,Trigger1M)),NA())</f>
        <v>2.6623789541391218E-2</v>
      </c>
      <c r="K1582" s="44">
        <f>IFERROR(_xll.qlIndexFixing(Index3M,H1582,TRUE,_xll.ohTrigger(RecalcTrigger,Trigger3M)),NA())</f>
        <v>2.726159548484141E-2</v>
      </c>
      <c r="L1582" s="44">
        <f>IFERROR(_xll.qlIndexFixing(Index6M,$H1582,TRUE,_xll.ohTrigger(RecalcTrigger,Trigger6M)),NA())</f>
        <v>2.7542947981304747E-2</v>
      </c>
      <c r="M1582" s="158">
        <f>IFERROR(_xll.qlIndexFixing(ONIndex1M,I1582,TRUE,_xll.ohTrigger(RecalcTrigger,Trigger1M)),NA())</f>
        <v>2.6620517776931862E-2</v>
      </c>
      <c r="N1582" s="44">
        <f>IFERROR(_xll.qlIndexFixing(ONIndex3M,I1582,TRUE,_xll.ohTrigger(RecalcTrigger,Trigger3M)),NA())</f>
        <v>2.7266152021319101E-2</v>
      </c>
      <c r="O1582" s="159">
        <f>IFERROR(_xll.qlIndexFixing(ONIndex6M,I1582,TRUE,_xll.ohTrigger(RecalcTrigger,Trigger6M)),NA())</f>
        <v>2.7561950765457865E-2</v>
      </c>
    </row>
    <row r="1583" spans="2:15" x14ac:dyDescent="0.2">
      <c r="B1583" s="39" t="s">
        <v>42</v>
      </c>
      <c r="D1583" s="42">
        <f>_xll.qlCalendarAdvance(Calendar,$D1582,B1583,"f",FALSE)</f>
        <v>50557</v>
      </c>
      <c r="E1583" s="153">
        <f>_xll.qlInterestRateIndexValueDate(IndexON,D1583)</f>
        <v>50558</v>
      </c>
      <c r="F1583" s="168">
        <f>IFERROR(_xll.qlIndexFixing(IndexON,D1583,TRUE,_xll.ohTrigger(RecalcTrigger,TriggerON)),NA())</f>
        <v>2.7207193133347296E-2</v>
      </c>
      <c r="H1583" s="42">
        <f>_xll.qlCalendarAdvance(Calendar,$H1582,B1583,"f",FALSE)</f>
        <v>50557</v>
      </c>
      <c r="I1583" s="153">
        <f>_xll.qlInterestRateIndexValueDate(Index1M,$H1583)</f>
        <v>50560</v>
      </c>
      <c r="J1583" s="158">
        <f>IFERROR(_xll.qlIndexFixing(Index1M,$H1583,TRUE,_xll.ohTrigger(RecalcTrigger,Trigger1M)),NA())</f>
        <v>2.6605031450019412E-2</v>
      </c>
      <c r="K1583" s="44">
        <f>IFERROR(_xll.qlIndexFixing(Index3M,H1583,TRUE,_xll.ohTrigger(RecalcTrigger,Trigger3M)),NA())</f>
        <v>2.7242260755953041E-2</v>
      </c>
      <c r="L1583" s="44">
        <f>IFERROR(_xll.qlIndexFixing(Index6M,$H1583,TRUE,_xll.ohTrigger(RecalcTrigger,Trigger6M)),NA())</f>
        <v>2.7523696007305726E-2</v>
      </c>
      <c r="M1583" s="158">
        <f>IFERROR(_xll.qlIndexFixing(ONIndex1M,I1583,TRUE,_xll.ohTrigger(RecalcTrigger,Trigger1M)),NA())</f>
        <v>2.660159194930678E-2</v>
      </c>
      <c r="N1583" s="44">
        <f>IFERROR(_xll.qlIndexFixing(ONIndex3M,I1583,TRUE,_xll.ohTrigger(RecalcTrigger,Trigger3M)),NA())</f>
        <v>2.7247224886899346E-2</v>
      </c>
      <c r="O1583" s="159">
        <f>IFERROR(_xll.qlIndexFixing(ONIndex6M,I1583,TRUE,_xll.ohTrigger(RecalcTrigger,Trigger6M)),NA())</f>
        <v>2.7542729501517371E-2</v>
      </c>
    </row>
    <row r="1584" spans="2:15" x14ac:dyDescent="0.2">
      <c r="B1584" s="39" t="s">
        <v>42</v>
      </c>
      <c r="D1584" s="42">
        <f>_xll.qlCalendarAdvance(Calendar,$D1583,B1584,"f",FALSE)</f>
        <v>50564</v>
      </c>
      <c r="E1584" s="153">
        <f>_xll.qlInterestRateIndexValueDate(IndexON,D1584)</f>
        <v>50565</v>
      </c>
      <c r="F1584" s="168">
        <f>IFERROR(_xll.qlIndexFixing(IndexON,D1584,TRUE,_xll.ohTrigger(RecalcTrigger,TriggerON)),NA())</f>
        <v>2.7190537480130672E-2</v>
      </c>
      <c r="H1584" s="42">
        <f>_xll.qlCalendarAdvance(Calendar,$H1583,B1584,"f",FALSE)</f>
        <v>50564</v>
      </c>
      <c r="I1584" s="153">
        <f>_xll.qlInterestRateIndexValueDate(Index1M,$H1584)</f>
        <v>50566</v>
      </c>
      <c r="J1584" s="158">
        <f>IFERROR(_xll.qlIndexFixing(Index1M,$H1584,TRUE,_xll.ohTrigger(RecalcTrigger,Trigger1M)),NA())</f>
        <v>2.6590613085678561E-2</v>
      </c>
      <c r="K1584" s="44">
        <f>IFERROR(_xll.qlIndexFixing(Index3M,H1584,TRUE,_xll.ohTrigger(RecalcTrigger,Trigger3M)),NA())</f>
        <v>2.7228321586742852E-2</v>
      </c>
      <c r="L1584" s="44">
        <f>IFERROR(_xll.qlIndexFixing(Index6M,$H1584,TRUE,_xll.ohTrigger(RecalcTrigger,Trigger6M)),NA())</f>
        <v>2.7509469210820897E-2</v>
      </c>
      <c r="M1584" s="158">
        <f>IFERROR(_xll.qlIndexFixing(ONIndex1M,I1584,TRUE,_xll.ohTrigger(RecalcTrigger,Trigger1M)),NA())</f>
        <v>2.6585036913804316E-2</v>
      </c>
      <c r="N1584" s="44">
        <f>IFERROR(_xll.qlIndexFixing(ONIndex3M,I1584,TRUE,_xll.ohTrigger(RecalcTrigger,Trigger3M)),NA())</f>
        <v>2.7230670062667883E-2</v>
      </c>
      <c r="O1584" s="159">
        <f>IFERROR(_xll.qlIndexFixing(ONIndex6M,I1584,TRUE,_xll.ohTrigger(RecalcTrigger,Trigger6M)),NA())</f>
        <v>2.7525916515873661E-2</v>
      </c>
    </row>
    <row r="1585" spans="2:15" x14ac:dyDescent="0.2">
      <c r="B1585" s="39" t="s">
        <v>42</v>
      </c>
      <c r="D1585" s="42">
        <f>_xll.qlCalendarAdvance(Calendar,$D1584,B1585,"f",FALSE)</f>
        <v>50571</v>
      </c>
      <c r="E1585" s="153">
        <f>_xll.qlInterestRateIndexValueDate(IndexON,D1585)</f>
        <v>50572</v>
      </c>
      <c r="F1585" s="168">
        <f>IFERROR(_xll.qlIndexFixing(IndexON,D1585,TRUE,_xll.ohTrigger(RecalcTrigger,TriggerON)),NA())</f>
        <v>2.7173717584974E-2</v>
      </c>
      <c r="H1585" s="42">
        <f>_xll.qlCalendarAdvance(Calendar,$H1584,B1585,"f",FALSE)</f>
        <v>50571</v>
      </c>
      <c r="I1585" s="153">
        <f>_xll.qlInterestRateIndexValueDate(Index1M,$H1585)</f>
        <v>50573</v>
      </c>
      <c r="J1585" s="158">
        <f>IFERROR(_xll.qlIndexFixing(Index1M,$H1585,TRUE,_xll.ohTrigger(RecalcTrigger,Trigger1M)),NA())</f>
        <v>2.6574031998452818E-2</v>
      </c>
      <c r="K1585" s="44">
        <f>IFERROR(_xll.qlIndexFixing(Index3M,H1585,TRUE,_xll.ohTrigger(RecalcTrigger,Trigger3M)),NA())</f>
        <v>2.7211693789581951E-2</v>
      </c>
      <c r="L1585" s="44">
        <f>IFERROR(_xll.qlIndexFixing(Index6M,$H1585,TRUE,_xll.ohTrigger(RecalcTrigger,Trigger6M)),NA())</f>
        <v>2.7492493138879495E-2</v>
      </c>
      <c r="M1585" s="158">
        <f>IFERROR(_xll.qlIndexFixing(ONIndex1M,I1585,TRUE,_xll.ohTrigger(RecalcTrigger,Trigger1M)),NA())</f>
        <v>2.6570850644844768E-2</v>
      </c>
      <c r="N1585" s="44">
        <f>IFERROR(_xll.qlIndexFixing(ONIndex3M,I1585,TRUE,_xll.ohTrigger(RecalcTrigger,Trigger3M)),NA())</f>
        <v>2.7216484981478217E-2</v>
      </c>
      <c r="O1585" s="159">
        <f>IFERROR(_xll.qlIndexFixing(ONIndex6M,I1585,TRUE,_xll.ohTrigger(RecalcTrigger,Trigger6M)),NA())</f>
        <v>2.7511509560405045E-2</v>
      </c>
    </row>
    <row r="1586" spans="2:15" x14ac:dyDescent="0.2">
      <c r="B1586" s="39" t="s">
        <v>42</v>
      </c>
      <c r="D1586" s="42">
        <f>_xll.qlCalendarAdvance(Calendar,$D1585,B1586,"f",FALSE)</f>
        <v>50578</v>
      </c>
      <c r="E1586" s="153">
        <f>_xll.qlInterestRateIndexValueDate(IndexON,D1586)</f>
        <v>50579</v>
      </c>
      <c r="F1586" s="168">
        <f>IFERROR(_xll.qlIndexFixing(IndexON,D1586,TRUE,_xll.ohTrigger(RecalcTrigger,TriggerON)),NA())</f>
        <v>2.715690788821945E-2</v>
      </c>
      <c r="H1586" s="42">
        <f>_xll.qlCalendarAdvance(Calendar,$H1585,B1586,"f",FALSE)</f>
        <v>50578</v>
      </c>
      <c r="I1586" s="153">
        <f>_xll.qlInterestRateIndexValueDate(Index1M,$H1586)</f>
        <v>50580</v>
      </c>
      <c r="J1586" s="158">
        <f>IFERROR(_xll.qlIndexFixing(Index1M,$H1586,TRUE,_xll.ohTrigger(RecalcTrigger,Trigger1M)),NA())</f>
        <v>2.6557455671621655E-2</v>
      </c>
      <c r="K1586" s="44">
        <f>IFERROR(_xll.qlIndexFixing(Index3M,H1586,TRUE,_xll.ohTrigger(RecalcTrigger,Trigger3M)),NA())</f>
        <v>2.719507209357715E-2</v>
      </c>
      <c r="L1586" s="44">
        <f>IFERROR(_xll.qlIndexFixing(Index6M,$H1586,TRUE,_xll.ohTrigger(RecalcTrigger,Trigger6M)),NA())</f>
        <v>2.7475021990411241E-2</v>
      </c>
      <c r="M1586" s="158">
        <f>IFERROR(_xll.qlIndexFixing(ONIndex1M,I1586,TRUE,_xll.ohTrigger(RecalcTrigger,Trigger1M)),NA())</f>
        <v>2.655194102057834E-2</v>
      </c>
      <c r="N1586" s="44">
        <f>IFERROR(_xll.qlIndexFixing(ONIndex3M,I1586,TRUE,_xll.ohTrigger(RecalcTrigger,Trigger3M)),NA())</f>
        <v>2.7197578386148891E-2</v>
      </c>
      <c r="O1586" s="159">
        <f>IFERROR(_xll.qlIndexFixing(ONIndex6M,I1586,TRUE,_xll.ohTrigger(RecalcTrigger,Trigger6M)),NA())</f>
        <v>2.7492306281517997E-2</v>
      </c>
    </row>
    <row r="1587" spans="2:15" x14ac:dyDescent="0.2">
      <c r="B1587" s="39" t="s">
        <v>42</v>
      </c>
      <c r="D1587" s="42">
        <f>_xll.qlCalendarAdvance(Calendar,$D1586,B1587,"f",FALSE)</f>
        <v>50585</v>
      </c>
      <c r="E1587" s="153">
        <f>_xll.qlInterestRateIndexValueDate(IndexON,D1587)</f>
        <v>50586</v>
      </c>
      <c r="F1587" s="168">
        <f>IFERROR(_xll.qlIndexFixing(IndexON,D1587,TRUE,_xll.ohTrigger(RecalcTrigger,TriggerON)),NA())</f>
        <v>2.7140108389787088E-2</v>
      </c>
      <c r="H1587" s="42">
        <f>_xll.qlCalendarAdvance(Calendar,$H1586,B1587,"f",FALSE)</f>
        <v>50585</v>
      </c>
      <c r="I1587" s="153">
        <f>_xll.qlInterestRateIndexValueDate(Index1M,$H1587)</f>
        <v>50587</v>
      </c>
      <c r="J1587" s="158">
        <f>IFERROR(_xll.qlIndexFixing(Index1M,$H1587,TRUE,_xll.ohTrigger(RecalcTrigger,Trigger1M)),NA())</f>
        <v>2.654088410516009E-2</v>
      </c>
      <c r="K1587" s="44">
        <f>IFERROR(_xll.qlIndexFixing(Index3M,H1587,TRUE,_xll.ohTrigger(RecalcTrigger,Trigger3M)),NA())</f>
        <v>2.7178456498653733E-2</v>
      </c>
      <c r="L1587" s="44">
        <f>IFERROR(_xll.qlIndexFixing(Index6M,$H1587,TRUE,_xll.ohTrigger(RecalcTrigger,Trigger6M)),NA())</f>
        <v>2.7458054156971008E-2</v>
      </c>
      <c r="M1587" s="158">
        <f>IFERROR(_xll.qlIndexFixing(ONIndex1M,I1587,TRUE,_xll.ohTrigger(RecalcTrigger,Trigger1M)),NA())</f>
        <v>2.6537762853298119E-2</v>
      </c>
      <c r="N1587" s="44">
        <f>IFERROR(_xll.qlIndexFixing(ONIndex3M,I1587,TRUE,_xll.ohTrigger(RecalcTrigger,Trigger3M)),NA())</f>
        <v>2.7183403574504439E-2</v>
      </c>
      <c r="O1587" s="159">
        <f>IFERROR(_xll.qlIndexFixing(ONIndex6M,I1587,TRUE,_xll.ohTrigger(RecalcTrigger,Trigger6M)),NA())</f>
        <v>2.7477908318376265E-2</v>
      </c>
    </row>
    <row r="1588" spans="2:15" x14ac:dyDescent="0.2">
      <c r="B1588" s="39" t="s">
        <v>42</v>
      </c>
      <c r="D1588" s="42">
        <f>_xll.qlCalendarAdvance(Calendar,$D1587,B1588,"f",FALSE)</f>
        <v>50592</v>
      </c>
      <c r="E1588" s="153">
        <f>_xll.qlInterestRateIndexValueDate(IndexON,D1588)</f>
        <v>50593</v>
      </c>
      <c r="F1588" s="168">
        <f>IFERROR(_xll.qlIndexFixing(IndexON,D1588,TRUE,_xll.ohTrigger(RecalcTrigger,TriggerON)),NA())</f>
        <v>2.7123319089836784E-2</v>
      </c>
      <c r="H1588" s="42">
        <f>_xll.qlCalendarAdvance(Calendar,$H1587,B1588,"f",FALSE)</f>
        <v>50592</v>
      </c>
      <c r="I1588" s="153">
        <f>_xll.qlInterestRateIndexValueDate(Index1M,$H1588)</f>
        <v>50594</v>
      </c>
      <c r="J1588" s="158">
        <f>IFERROR(_xll.qlIndexFixing(Index1M,$H1588,TRUE,_xll.ohTrigger(RecalcTrigger,Trigger1M)),NA())</f>
        <v>2.6524317299055633E-2</v>
      </c>
      <c r="K1588" s="44">
        <f>IFERROR(_xll.qlIndexFixing(Index3M,H1588,TRUE,_xll.ohTrigger(RecalcTrigger,Trigger3M)),NA())</f>
        <v>2.7161847004731756E-2</v>
      </c>
      <c r="L1588" s="44">
        <f>IFERROR(_xll.qlIndexFixing(Index6M,$H1588,TRUE,_xll.ohTrigger(RecalcTrigger,Trigger6M)),NA())</f>
        <v>2.7441091788965765E-2</v>
      </c>
      <c r="M1588" s="158">
        <f>IFERROR(_xll.qlIndexFixing(ONIndex1M,I1588,TRUE,_xll.ohTrigger(RecalcTrigger,Trigger1M)),NA())</f>
        <v>2.652122604641427E-2</v>
      </c>
      <c r="N1588" s="44">
        <f>IFERROR(_xll.qlIndexFixing(ONIndex3M,I1588,TRUE,_xll.ohTrigger(RecalcTrigger,Trigger3M)),NA())</f>
        <v>2.716687185690958E-2</v>
      </c>
      <c r="O1588" s="159">
        <f>IFERROR(_xll.qlIndexFixing(ONIndex6M,I1588,TRUE,_xll.ohTrigger(RecalcTrigger,Trigger6M)),NA())</f>
        <v>2.7461115565827754E-2</v>
      </c>
    </row>
    <row r="1589" spans="2:15" x14ac:dyDescent="0.2">
      <c r="B1589" s="39" t="s">
        <v>42</v>
      </c>
      <c r="D1589" s="42">
        <f>_xll.qlCalendarAdvance(Calendar,$D1588,B1589,"f",FALSE)</f>
        <v>50599</v>
      </c>
      <c r="E1589" s="153">
        <f>_xll.qlInterestRateIndexValueDate(IndexON,D1589)</f>
        <v>50600</v>
      </c>
      <c r="F1589" s="168">
        <f>IFERROR(_xll.qlIndexFixing(IndexON,D1589,TRUE,_xll.ohTrigger(RecalcTrigger,TriggerON)),NA())</f>
        <v>2.7106539988208667E-2</v>
      </c>
      <c r="H1589" s="42">
        <f>_xll.qlCalendarAdvance(Calendar,$H1588,B1589,"f",FALSE)</f>
        <v>50599</v>
      </c>
      <c r="I1589" s="153">
        <f>_xll.qlInterestRateIndexValueDate(Index1M,$H1589)</f>
        <v>50601</v>
      </c>
      <c r="J1589" s="158">
        <f>IFERROR(_xll.qlIndexFixing(Index1M,$H1589,TRUE,_xll.ohTrigger(RecalcTrigger,Trigger1M)),NA())</f>
        <v>2.6507755253280807E-2</v>
      </c>
      <c r="K1589" s="44">
        <f>IFERROR(_xll.qlIndexFixing(Index3M,H1589,TRUE,_xll.ohTrigger(RecalcTrigger,Trigger3M)),NA())</f>
        <v>2.7145243611738236E-2</v>
      </c>
      <c r="L1589" s="44">
        <f>IFERROR(_xll.qlIndexFixing(Index6M,$H1589,TRUE,_xll.ohTrigger(RecalcTrigger,Trigger6M)),NA())</f>
        <v>2.7424134886255832E-2</v>
      </c>
      <c r="M1589" s="158">
        <f>IFERROR(_xll.qlIndexFixing(ONIndex1M,I1589,TRUE,_xll.ohTrigger(RecalcTrigger,Trigger1M)),NA())</f>
        <v>2.6504693965589965E-2</v>
      </c>
      <c r="N1589" s="44">
        <f>IFERROR(_xll.qlIndexFixing(ONIndex3M,I1589,TRUE,_xll.ohTrigger(RecalcTrigger,Trigger3M)),NA())</f>
        <v>2.7150346129882763E-2</v>
      </c>
      <c r="O1589" s="159">
        <f>IFERROR(_xll.qlIndexFixing(ONIndex6M,I1589,TRUE,_xll.ohTrigger(RecalcTrigger,Trigger6M)),NA())</f>
        <v>2.7444328058923162E-2</v>
      </c>
    </row>
    <row r="1590" spans="2:15" x14ac:dyDescent="0.2">
      <c r="B1590" s="39" t="s">
        <v>42</v>
      </c>
      <c r="D1590" s="42">
        <f>_xll.qlCalendarAdvance(Calendar,$D1589,B1590,"f",FALSE)</f>
        <v>50606</v>
      </c>
      <c r="E1590" s="153">
        <f>_xll.qlInterestRateIndexValueDate(IndexON,D1590)</f>
        <v>50607</v>
      </c>
      <c r="F1590" s="168">
        <f>IFERROR(_xll.qlIndexFixing(IndexON,D1590,TRUE,_xll.ohTrigger(RecalcTrigger,TriggerON)),NA())</f>
        <v>2.7089771085062608E-2</v>
      </c>
      <c r="H1590" s="42">
        <f>_xll.qlCalendarAdvance(Calendar,$H1589,B1590,"f",FALSE)</f>
        <v>50606</v>
      </c>
      <c r="I1590" s="153">
        <f>_xll.qlInterestRateIndexValueDate(Index1M,$H1590)</f>
        <v>50608</v>
      </c>
      <c r="J1590" s="158">
        <f>IFERROR(_xll.qlIndexFixing(Index1M,$H1590,TRUE,_xll.ohTrigger(RecalcTrigger,Trigger1M)),NA())</f>
        <v>2.6491197967810631E-2</v>
      </c>
      <c r="K1590" s="44">
        <f>IFERROR(_xll.qlIndexFixing(Index3M,H1590,TRUE,_xll.ohTrigger(RecalcTrigger,Trigger3M)),NA())</f>
        <v>2.7128646319594111E-2</v>
      </c>
      <c r="L1590" s="44">
        <f>IFERROR(_xll.qlIndexFixing(Index6M,$H1590,TRUE,_xll.ohTrigger(RecalcTrigger,Trigger6M)),NA())</f>
        <v>2.74071834487024E-2</v>
      </c>
      <c r="M1590" s="158">
        <f>IFERROR(_xll.qlIndexFixing(ONIndex1M,I1590,TRUE,_xll.ohTrigger(RecalcTrigger,Trigger1M)),NA())</f>
        <v>2.6488166610665331E-2</v>
      </c>
      <c r="N1590" s="44">
        <f>IFERROR(_xll.qlIndexFixing(ONIndex3M,I1590,TRUE,_xll.ohTrigger(RecalcTrigger,Trigger3M)),NA())</f>
        <v>2.7133826393344052E-2</v>
      </c>
      <c r="O1590" s="159">
        <f>IFERROR(_xll.qlIndexFixing(ONIndex6M,I1590,TRUE,_xll.ohTrigger(RecalcTrigger,Trigger6M)),NA())</f>
        <v>2.7427545797422681E-2</v>
      </c>
    </row>
    <row r="1591" spans="2:15" x14ac:dyDescent="0.2">
      <c r="B1591" s="39" t="s">
        <v>42</v>
      </c>
      <c r="D1591" s="42">
        <f>_xll.qlCalendarAdvance(Calendar,$D1590,B1591,"f",FALSE)</f>
        <v>50613</v>
      </c>
      <c r="E1591" s="153">
        <f>_xll.qlInterestRateIndexValueDate(IndexON,D1591)</f>
        <v>50614</v>
      </c>
      <c r="F1591" s="168">
        <f>IFERROR(_xll.qlIndexFixing(IndexON,D1591,TRUE,_xll.ohTrigger(RecalcTrigger,TriggerON)),NA())</f>
        <v>2.7073012380238737E-2</v>
      </c>
      <c r="H1591" s="42">
        <f>_xll.qlCalendarAdvance(Calendar,$H1590,B1591,"f",FALSE)</f>
        <v>50613</v>
      </c>
      <c r="I1591" s="153">
        <f>_xll.qlInterestRateIndexValueDate(Index1M,$H1591)</f>
        <v>50615</v>
      </c>
      <c r="J1591" s="158">
        <f>IFERROR(_xll.qlIndexFixing(Index1M,$H1591,TRUE,_xll.ohTrigger(RecalcTrigger,Trigger1M)),NA())</f>
        <v>2.6474645442632616E-2</v>
      </c>
      <c r="K1591" s="44">
        <f>IFERROR(_xll.qlIndexFixing(Index3M,H1591,TRUE,_xll.ohTrigger(RecalcTrigger,Trigger3M)),NA())</f>
        <v>2.7112055128224649E-2</v>
      </c>
      <c r="L1591" s="44">
        <f>IFERROR(_xll.qlIndexFixing(Index6M,$H1591,TRUE,_xll.ohTrigger(RecalcTrigger,Trigger6M)),NA())</f>
        <v>2.7390237476166653E-2</v>
      </c>
      <c r="M1591" s="158">
        <f>IFERROR(_xll.qlIndexFixing(ONIndex1M,I1591,TRUE,_xll.ohTrigger(RecalcTrigger,Trigger1M)),NA())</f>
        <v>2.6471643981800241E-2</v>
      </c>
      <c r="N1591" s="44">
        <f>IFERROR(_xll.qlIndexFixing(ONIndex3M,I1591,TRUE,_xll.ohTrigger(RecalcTrigger,Trigger3M)),NA())</f>
        <v>2.7117312647533254E-2</v>
      </c>
      <c r="O1591" s="159">
        <f>IFERROR(_xll.qlIndexFixing(ONIndex6M,I1591,TRUE,_xll.ohTrigger(RecalcTrigger,Trigger6M)),NA())</f>
        <v>2.7410768781646055E-2</v>
      </c>
    </row>
    <row r="1592" spans="2:15" x14ac:dyDescent="0.2">
      <c r="B1592" s="39" t="s">
        <v>42</v>
      </c>
      <c r="D1592" s="42">
        <f>_xll.qlCalendarAdvance(Calendar,$D1591,B1592,"f",FALSE)</f>
        <v>50620</v>
      </c>
      <c r="E1592" s="153">
        <f>_xll.qlInterestRateIndexValueDate(IndexON,D1592)</f>
        <v>50621</v>
      </c>
      <c r="F1592" s="168">
        <f>IFERROR(_xll.qlIndexFixing(IndexON,D1592,TRUE,_xll.ohTrigger(RecalcTrigger,TriggerON)),NA())</f>
        <v>2.7056263873816988E-2</v>
      </c>
      <c r="H1592" s="42">
        <f>_xll.qlCalendarAdvance(Calendar,$H1591,B1592,"f",FALSE)</f>
        <v>50620</v>
      </c>
      <c r="I1592" s="153">
        <f>_xll.qlInterestRateIndexValueDate(Index1M,$H1592)</f>
        <v>50622</v>
      </c>
      <c r="J1592" s="158">
        <f>IFERROR(_xll.qlIndexFixing(Index1M,$H1592,TRUE,_xll.ohTrigger(RecalcTrigger,Trigger1M)),NA())</f>
        <v>2.6458097677721781E-2</v>
      </c>
      <c r="K1592" s="44">
        <f>IFERROR(_xll.qlIndexFixing(Index3M,H1592,TRUE,_xll.ohTrigger(RecalcTrigger,Trigger3M)),NA())</f>
        <v>2.7095470037552531E-2</v>
      </c>
      <c r="L1592" s="44">
        <f>IFERROR(_xll.qlIndexFixing(Index6M,$H1592,TRUE,_xll.ohTrigger(RecalcTrigger,Trigger6M)),NA())</f>
        <v>2.7373296968509778E-2</v>
      </c>
      <c r="M1592" s="158">
        <f>IFERROR(_xll.qlIndexFixing(ONIndex1M,I1592,TRUE,_xll.ohTrigger(RecalcTrigger,Trigger1M)),NA())</f>
        <v>2.6455126078754887E-2</v>
      </c>
      <c r="N1592" s="44">
        <f>IFERROR(_xll.qlIndexFixing(ONIndex3M,I1592,TRUE,_xll.ohTrigger(RecalcTrigger,Trigger3M)),NA())</f>
        <v>2.7100804892130625E-2</v>
      </c>
      <c r="O1592" s="159">
        <f>IFERROR(_xll.qlIndexFixing(ONIndex6M,I1592,TRUE,_xll.ohTrigger(RecalcTrigger,Trigger6M)),NA())</f>
        <v>2.7393997011433413E-2</v>
      </c>
    </row>
    <row r="1593" spans="2:15" x14ac:dyDescent="0.2">
      <c r="B1593" s="39" t="s">
        <v>42</v>
      </c>
      <c r="D1593" s="42">
        <f>_xll.qlCalendarAdvance(Calendar,$D1592,B1593,"f",FALSE)</f>
        <v>50627</v>
      </c>
      <c r="E1593" s="153">
        <f>_xll.qlInterestRateIndexValueDate(IndexON,D1593)</f>
        <v>50628</v>
      </c>
      <c r="F1593" s="168">
        <f>IFERROR(_xll.qlIndexFixing(IndexON,D1593,TRUE,_xll.ohTrigger(RecalcTrigger,TriggerON)),NA())</f>
        <v>2.7039525565797362E-2</v>
      </c>
      <c r="H1593" s="42">
        <f>_xll.qlCalendarAdvance(Calendar,$H1592,B1593,"f",FALSE)</f>
        <v>50627</v>
      </c>
      <c r="I1593" s="153">
        <f>_xll.qlInterestRateIndexValueDate(Index1M,$H1593)</f>
        <v>50629</v>
      </c>
      <c r="J1593" s="158">
        <f>IFERROR(_xll.qlIndexFixing(Index1M,$H1593,TRUE,_xll.ohTrigger(RecalcTrigger,Trigger1M)),NA())</f>
        <v>2.6441554673058143E-2</v>
      </c>
      <c r="K1593" s="44">
        <f>IFERROR(_xll.qlIndexFixing(Index3M,H1593,TRUE,_xll.ohTrigger(RecalcTrigger,Trigger3M)),NA())</f>
        <v>2.707889104749955E-2</v>
      </c>
      <c r="L1593" s="44">
        <f>IFERROR(_xll.qlIndexFixing(Index6M,$H1593,TRUE,_xll.ohTrigger(RecalcTrigger,Trigger6M)),NA())</f>
        <v>2.7356361925592102E-2</v>
      </c>
      <c r="M1593" s="158">
        <f>IFERROR(_xll.qlIndexFixing(ONIndex1M,I1593,TRUE,_xll.ohTrigger(RecalcTrigger,Trigger1M)),NA())</f>
        <v>2.6438612901769076E-2</v>
      </c>
      <c r="N1593" s="44">
        <f>IFERROR(_xll.qlIndexFixing(ONIndex3M,I1593,TRUE,_xll.ohTrigger(RecalcTrigger,Trigger3M)),NA())</f>
        <v>2.7084303127375975E-2</v>
      </c>
      <c r="O1593" s="159">
        <f>IFERROR(_xll.qlIndexFixing(ONIndex6M,I1593,TRUE,_xll.ohTrigger(RecalcTrigger,Trigger6M)),NA())</f>
        <v>2.7377230486704818E-2</v>
      </c>
    </row>
    <row r="1594" spans="2:15" x14ac:dyDescent="0.2">
      <c r="B1594" s="39" t="s">
        <v>42</v>
      </c>
      <c r="D1594" s="42">
        <f>_xll.qlCalendarAdvance(Calendar,$D1593,B1594,"f",FALSE)</f>
        <v>50634</v>
      </c>
      <c r="E1594" s="153">
        <f>_xll.qlInterestRateIndexValueDate(IndexON,D1594)</f>
        <v>50635</v>
      </c>
      <c r="F1594" s="168">
        <f>IFERROR(_xll.qlIndexFixing(IndexON,D1594,TRUE,_xll.ohTrigger(RecalcTrigger,TriggerON)),NA())</f>
        <v>2.7022797456019987E-2</v>
      </c>
      <c r="H1594" s="42">
        <f>_xll.qlCalendarAdvance(Calendar,$H1593,B1594,"f",FALSE)</f>
        <v>50634</v>
      </c>
      <c r="I1594" s="153">
        <f>_xll.qlInterestRateIndexValueDate(Index1M,$H1594)</f>
        <v>50636</v>
      </c>
      <c r="J1594" s="158">
        <f>IFERROR(_xll.qlIndexFixing(Index1M,$H1594,TRUE,_xll.ohTrigger(RecalcTrigger,Trigger1M)),NA())</f>
        <v>2.6425016428619219E-2</v>
      </c>
      <c r="K1594" s="44">
        <f>IFERROR(_xll.qlIndexFixing(Index3M,H1594,TRUE,_xll.ohTrigger(RecalcTrigger,Trigger3M)),NA())</f>
        <v>2.7062318157992721E-2</v>
      </c>
      <c r="L1594" s="44">
        <f>IFERROR(_xll.qlIndexFixing(Index6M,$H1594,TRUE,_xll.ohTrigger(RecalcTrigger,Trigger6M)),NA())</f>
        <v>2.7339432347275244E-2</v>
      </c>
      <c r="M1594" s="158">
        <f>IFERROR(_xll.qlIndexFixing(ONIndex1M,I1594,TRUE,_xll.ohTrigger(RecalcTrigger,Trigger1M)),NA())</f>
        <v>2.6422104450762873E-2</v>
      </c>
      <c r="N1594" s="44">
        <f>IFERROR(_xll.qlIndexFixing(ONIndex3M,I1594,TRUE,_xll.ohTrigger(RecalcTrigger,Trigger3M)),NA())</f>
        <v>2.7067807353189366E-2</v>
      </c>
      <c r="O1594" s="159">
        <f>IFERROR(_xll.qlIndexFixing(ONIndex6M,I1594,TRUE,_xll.ohTrigger(RecalcTrigger,Trigger6M)),NA())</f>
        <v>2.7360469207620142E-2</v>
      </c>
    </row>
    <row r="1595" spans="2:15" x14ac:dyDescent="0.2">
      <c r="B1595" s="39" t="s">
        <v>42</v>
      </c>
      <c r="D1595" s="42">
        <f>_xll.qlCalendarAdvance(Calendar,$D1594,B1595,"f",FALSE)</f>
        <v>50641</v>
      </c>
      <c r="E1595" s="153">
        <f>_xll.qlInterestRateIndexValueDate(IndexON,D1595)</f>
        <v>50642</v>
      </c>
      <c r="F1595" s="168">
        <f>IFERROR(_xll.qlIndexFixing(IndexON,D1595,TRUE,_xll.ohTrigger(RecalcTrigger,TriggerON)),NA())</f>
        <v>2.700607954472467E-2</v>
      </c>
      <c r="H1595" s="42">
        <f>_xll.qlCalendarAdvance(Calendar,$H1594,B1595,"f",FALSE)</f>
        <v>50641</v>
      </c>
      <c r="I1595" s="153">
        <f>_xll.qlInterestRateIndexValueDate(Index1M,$H1595)</f>
        <v>50643</v>
      </c>
      <c r="J1595" s="158">
        <f>IFERROR(_xll.qlIndexFixing(Index1M,$H1595,TRUE,_xll.ohTrigger(RecalcTrigger,Trigger1M)),NA())</f>
        <v>2.6408482944387524E-2</v>
      </c>
      <c r="K1595" s="44">
        <f>IFERROR(_xll.qlIndexFixing(Index3M,H1595,TRUE,_xll.ohTrigger(RecalcTrigger,Trigger3M)),NA())</f>
        <v>2.7045751368952986E-2</v>
      </c>
      <c r="L1595" s="44">
        <f>IFERROR(_xll.qlIndexFixing(Index6M,$H1595,TRUE,_xll.ohTrigger(RecalcTrigger,Trigger6M)),NA())</f>
        <v>2.7322508233419952E-2</v>
      </c>
      <c r="M1595" s="158">
        <f>IFERROR(_xll.qlIndexFixing(ONIndex1M,I1595,TRUE,_xll.ohTrigger(RecalcTrigger,Trigger1M)),NA())</f>
        <v>2.6405600725656342E-2</v>
      </c>
      <c r="N1595" s="44">
        <f>IFERROR(_xll.qlIndexFixing(ONIndex3M,I1595,TRUE,_xll.ohTrigger(RecalcTrigger,Trigger3M)),NA())</f>
        <v>2.7051317569570799E-2</v>
      </c>
      <c r="O1595" s="159">
        <f>IFERROR(_xll.qlIndexFixing(ONIndex6M,I1595,TRUE,_xll.ohTrigger(RecalcTrigger,Trigger6M)),NA())</f>
        <v>2.7343713174179385E-2</v>
      </c>
    </row>
    <row r="1596" spans="2:15" x14ac:dyDescent="0.2">
      <c r="B1596" s="39" t="s">
        <v>42</v>
      </c>
      <c r="D1596" s="42">
        <f>_xll.qlCalendarAdvance(Calendar,$D1595,B1596,"f",FALSE)</f>
        <v>50648</v>
      </c>
      <c r="E1596" s="153">
        <f>_xll.qlInterestRateIndexValueDate(IndexON,D1596)</f>
        <v>50649</v>
      </c>
      <c r="F1596" s="168">
        <f>IFERROR(_xll.qlIndexFixing(IndexON,D1596,TRUE,_xll.ohTrigger(RecalcTrigger,TriggerON)),NA())</f>
        <v>2.6989371831831477E-2</v>
      </c>
      <c r="H1596" s="42">
        <f>_xll.qlCalendarAdvance(Calendar,$H1595,B1596,"f",FALSE)</f>
        <v>50648</v>
      </c>
      <c r="I1596" s="153">
        <f>_xll.qlInterestRateIndexValueDate(Index1M,$H1596)</f>
        <v>50650</v>
      </c>
      <c r="J1596" s="158">
        <f>IFERROR(_xll.qlIndexFixing(Index1M,$H1596,TRUE,_xll.ohTrigger(RecalcTrigger,Trigger1M)),NA())</f>
        <v>2.6391954220340574E-2</v>
      </c>
      <c r="K1596" s="44">
        <f>IFERROR(_xll.qlIndexFixing(Index3M,H1596,TRUE,_xll.ohTrigger(RecalcTrigger,Trigger3M)),NA())</f>
        <v>2.7029360020506547E-2</v>
      </c>
      <c r="L1596" s="44">
        <f>IFERROR(_xll.qlIndexFixing(Index6M,$H1596,TRUE,_xll.ohTrigger(RecalcTrigger,Trigger6M)),NA())</f>
        <v>2.7306467842473519E-2</v>
      </c>
      <c r="M1596" s="158">
        <f>IFERROR(_xll.qlIndexFixing(ONIndex1M,I1596,TRUE,_xll.ohTrigger(RecalcTrigger,Trigger1M)),NA())</f>
        <v>2.6389101726609354E-2</v>
      </c>
      <c r="N1596" s="44">
        <f>IFERROR(_xll.qlIndexFixing(ONIndex3M,I1596,TRUE,_xll.ohTrigger(RecalcTrigger,Trigger3M)),NA())</f>
        <v>2.7034833776520273E-2</v>
      </c>
      <c r="O1596" s="159">
        <f>IFERROR(_xll.qlIndexFixing(ONIndex6M,I1596,TRUE,_xll.ohTrigger(RecalcTrigger,Trigger6M)),NA())</f>
        <v>2.7326962386302611E-2</v>
      </c>
    </row>
    <row r="1597" spans="2:15" x14ac:dyDescent="0.2">
      <c r="B1597" s="39" t="s">
        <v>42</v>
      </c>
      <c r="D1597" s="42">
        <f>_xll.qlCalendarAdvance(Calendar,$D1596,B1597,"f",FALSE)</f>
        <v>50655</v>
      </c>
      <c r="E1597" s="153">
        <f>_xll.qlInterestRateIndexValueDate(IndexON,D1597)</f>
        <v>50656</v>
      </c>
      <c r="F1597" s="168">
        <f>IFERROR(_xll.qlIndexFixing(IndexON,D1597,TRUE,_xll.ohTrigger(RecalcTrigger,TriggerON)),NA())</f>
        <v>2.6972674317340406E-2</v>
      </c>
      <c r="H1597" s="42">
        <f>_xll.qlCalendarAdvance(Calendar,$H1596,B1597,"f",FALSE)</f>
        <v>50655</v>
      </c>
      <c r="I1597" s="153">
        <f>_xll.qlInterestRateIndexValueDate(Index1M,$H1597)</f>
        <v>50657</v>
      </c>
      <c r="J1597" s="158">
        <f>IFERROR(_xll.qlIndexFixing(Index1M,$H1597,TRUE,_xll.ohTrigger(RecalcTrigger,Trigger1M)),NA())</f>
        <v>2.637543025645589E-2</v>
      </c>
      <c r="K1597" s="44">
        <f>IFERROR(_xll.qlIndexFixing(Index3M,H1597,TRUE,_xll.ohTrigger(RecalcTrigger,Trigger3M)),NA())</f>
        <v>2.7012806234769211E-2</v>
      </c>
      <c r="L1597" s="44">
        <f>IFERROR(_xll.qlIndexFixing(Index6M,$H1597,TRUE,_xll.ohTrigger(RecalcTrigger,Trigger6M)),NA())</f>
        <v>2.7289559074097348E-2</v>
      </c>
      <c r="M1597" s="158">
        <f>IFERROR(_xll.qlIndexFixing(ONIndex1M,I1597,TRUE,_xll.ohTrigger(RecalcTrigger,Trigger1M)),NA())</f>
        <v>2.6372607453462038E-2</v>
      </c>
      <c r="N1597" s="44">
        <f>IFERROR(_xll.qlIndexFixing(ONIndex3M,I1597,TRUE,_xll.ohTrigger(RecalcTrigger,Trigger3M)),NA())</f>
        <v>2.7018355973957853E-2</v>
      </c>
      <c r="O1597" s="159">
        <f>IFERROR(_xll.qlIndexFixing(ONIndex6M,I1597,TRUE,_xll.ohTrigger(RecalcTrigger,Trigger6M)),NA())</f>
        <v>2.7310216843989821E-2</v>
      </c>
    </row>
    <row r="1598" spans="2:15" x14ac:dyDescent="0.2">
      <c r="B1598" s="39" t="s">
        <v>42</v>
      </c>
      <c r="D1598" s="42">
        <f>_xll.qlCalendarAdvance(Calendar,$D1597,B1598,"f",FALSE)</f>
        <v>50662</v>
      </c>
      <c r="E1598" s="153">
        <f>_xll.qlInterestRateIndexValueDate(IndexON,D1598)</f>
        <v>50663</v>
      </c>
      <c r="F1598" s="168">
        <f>IFERROR(_xll.qlIndexFixing(IndexON,D1598,TRUE,_xll.ohTrigger(RecalcTrigger,TriggerON)),NA())</f>
        <v>2.6955987001171522E-2</v>
      </c>
      <c r="H1598" s="42">
        <f>_xll.qlCalendarAdvance(Calendar,$H1597,B1598,"f",FALSE)</f>
        <v>50662</v>
      </c>
      <c r="I1598" s="153">
        <f>_xll.qlInterestRateIndexValueDate(Index1M,$H1598)</f>
        <v>50664</v>
      </c>
      <c r="J1598" s="158">
        <f>IFERROR(_xll.qlIndexFixing(Index1M,$H1598,TRUE,_xll.ohTrigger(RecalcTrigger,Trigger1M)),NA())</f>
        <v>2.6358911052713485E-2</v>
      </c>
      <c r="K1598" s="44">
        <f>IFERROR(_xll.qlIndexFixing(Index3M,H1598,TRUE,_xll.ohTrigger(RecalcTrigger,Trigger3M)),NA())</f>
        <v>2.699625854806436E-2</v>
      </c>
      <c r="L1598" s="44">
        <f>IFERROR(_xll.qlIndexFixing(Index6M,$H1598,TRUE,_xll.ohTrigger(RecalcTrigger,Trigger6M)),NA())</f>
        <v>2.7272655763843523E-2</v>
      </c>
      <c r="M1598" s="158">
        <f>IFERROR(_xll.qlIndexFixing(ONIndex1M,I1598,TRUE,_xll.ohTrigger(RecalcTrigger,Trigger1M)),NA())</f>
        <v>2.6356117906214394E-2</v>
      </c>
      <c r="N1598" s="44">
        <f>IFERROR(_xll.qlIndexFixing(ONIndex3M,I1598,TRUE,_xll.ohTrigger(RecalcTrigger,Trigger3M)),NA())</f>
        <v>2.7001884162123346E-2</v>
      </c>
      <c r="O1598" s="159">
        <f>IFERROR(_xll.qlIndexFixing(ONIndex6M,I1598,TRUE,_xll.ohTrigger(RecalcTrigger,Trigger6M)),NA())</f>
        <v>2.7293476547400886E-2</v>
      </c>
    </row>
    <row r="1599" spans="2:15" x14ac:dyDescent="0.2">
      <c r="B1599" s="39" t="s">
        <v>42</v>
      </c>
      <c r="D1599" s="42">
        <f>_xll.qlCalendarAdvance(Calendar,$D1598,B1599,"f",FALSE)</f>
        <v>50669</v>
      </c>
      <c r="E1599" s="153">
        <f>_xll.qlInterestRateIndexValueDate(IndexON,D1599)</f>
        <v>50670</v>
      </c>
      <c r="F1599" s="168">
        <f>IFERROR(_xll.qlIndexFixing(IndexON,D1599,TRUE,_xll.ohTrigger(RecalcTrigger,TriggerON)),NA())</f>
        <v>2.6939309883324825E-2</v>
      </c>
      <c r="H1599" s="42">
        <f>_xll.qlCalendarAdvance(Calendar,$H1598,B1599,"f",FALSE)</f>
        <v>50669</v>
      </c>
      <c r="I1599" s="153">
        <f>_xll.qlInterestRateIndexValueDate(Index1M,$H1599)</f>
        <v>50671</v>
      </c>
      <c r="J1599" s="158">
        <f>IFERROR(_xll.qlIndexFixing(Index1M,$H1599,TRUE,_xll.ohTrigger(RecalcTrigger,Trigger1M)),NA())</f>
        <v>2.6342396609093377E-2</v>
      </c>
      <c r="K1599" s="44">
        <f>IFERROR(_xll.qlIndexFixing(Index3M,H1599,TRUE,_xll.ohTrigger(RecalcTrigger,Trigger3M)),NA())</f>
        <v>2.6979716960316456E-2</v>
      </c>
      <c r="L1599" s="44">
        <f>IFERROR(_xll.qlIndexFixing(Index6M,$H1599,TRUE,_xll.ohTrigger(RecalcTrigger,Trigger6M)),NA())</f>
        <v>2.7255757911576473E-2</v>
      </c>
      <c r="M1599" s="158">
        <f>IFERROR(_xll.qlIndexFixing(ONIndex1M,I1599,TRUE,_xll.ohTrigger(RecalcTrigger,Trigger1M)),NA())</f>
        <v>2.6339633084946357E-2</v>
      </c>
      <c r="N1599" s="44">
        <f>IFERROR(_xll.qlIndexFixing(ONIndex3M,I1599,TRUE,_xll.ohTrigger(RecalcTrigger,Trigger3M)),NA())</f>
        <v>2.6985418340697009E-2</v>
      </c>
      <c r="O1599" s="159">
        <f>IFERROR(_xll.qlIndexFixing(ONIndex6M,I1599,TRUE,_xll.ohTrigger(RecalcTrigger,Trigger6M)),NA())</f>
        <v>2.7276741496295998E-2</v>
      </c>
    </row>
    <row r="1600" spans="2:15" x14ac:dyDescent="0.2">
      <c r="B1600" s="39" t="s">
        <v>42</v>
      </c>
      <c r="D1600" s="42">
        <f>_xll.qlCalendarAdvance(Calendar,$D1599,B1600,"f",FALSE)</f>
        <v>50676</v>
      </c>
      <c r="E1600" s="153">
        <f>_xll.qlInterestRateIndexValueDate(IndexON,D1600)</f>
        <v>50677</v>
      </c>
      <c r="F1600" s="168">
        <f>IFERROR(_xll.qlIndexFixing(IndexON,D1600,TRUE,_xll.ohTrigger(RecalcTrigger,TriggerON)),NA())</f>
        <v>2.6922642963960186E-2</v>
      </c>
      <c r="H1600" s="42">
        <f>_xll.qlCalendarAdvance(Calendar,$H1599,B1600,"f",FALSE)</f>
        <v>50676</v>
      </c>
      <c r="I1600" s="153">
        <f>_xll.qlInterestRateIndexValueDate(Index1M,$H1600)</f>
        <v>50678</v>
      </c>
      <c r="J1600" s="158">
        <f>IFERROR(_xll.qlIndexFixing(Index1M,$H1600,TRUE,_xll.ohTrigger(RecalcTrigger,Trigger1M)),NA())</f>
        <v>2.6326537544914673E-2</v>
      </c>
      <c r="K1600" s="44">
        <f>IFERROR(_xll.qlIndexFixing(Index3M,H1600,TRUE,_xll.ohTrigger(RecalcTrigger,Trigger3M)),NA())</f>
        <v>2.6963181471450829E-2</v>
      </c>
      <c r="L1600" s="44">
        <f>IFERROR(_xll.qlIndexFixing(Index6M,$H1600,TRUE,_xll.ohTrigger(RecalcTrigger,Trigger6M)),NA())</f>
        <v>2.723868652444272E-2</v>
      </c>
      <c r="M1600" s="158">
        <f>IFERROR(_xll.qlIndexFixing(ONIndex1M,I1600,TRUE,_xll.ohTrigger(RecalcTrigger,Trigger1M)),NA())</f>
        <v>2.6323152989737864E-2</v>
      </c>
      <c r="N1600" s="44">
        <f>IFERROR(_xll.qlIndexFixing(ONIndex3M,I1600,TRUE,_xll.ohTrigger(RecalcTrigger,Trigger3M)),NA())</f>
        <v>2.696895850991865E-2</v>
      </c>
      <c r="O1600" s="159">
        <f>IFERROR(_xll.qlIndexFixing(ONIndex6M,I1600,TRUE,_xll.ohTrigger(RecalcTrigger,Trigger6M)),NA())</f>
        <v>2.7260011690755093E-2</v>
      </c>
    </row>
    <row r="1601" spans="2:15" x14ac:dyDescent="0.2">
      <c r="B1601" s="39" t="s">
        <v>42</v>
      </c>
      <c r="D1601" s="42">
        <f>_xll.qlCalendarAdvance(Calendar,$D1600,B1601,"f",FALSE)</f>
        <v>50683</v>
      </c>
      <c r="E1601" s="153">
        <f>_xll.qlInterestRateIndexValueDate(IndexON,D1601)</f>
        <v>50684</v>
      </c>
      <c r="F1601" s="168">
        <f>IFERROR(_xll.qlIndexFixing(IndexON,D1601,TRUE,_xll.ohTrigger(RecalcTrigger,TriggerON)),NA())</f>
        <v>2.6905986242917734E-2</v>
      </c>
      <c r="H1601" s="42">
        <f>_xll.qlCalendarAdvance(Calendar,$H1600,B1601,"f",FALSE)</f>
        <v>50683</v>
      </c>
      <c r="I1601" s="153">
        <f>_xll.qlInterestRateIndexValueDate(Index1M,$H1601)</f>
        <v>50685</v>
      </c>
      <c r="J1601" s="158">
        <f>IFERROR(_xll.qlIndexFixing(Index1M,$H1601,TRUE,_xll.ohTrigger(RecalcTrigger,Trigger1M)),NA())</f>
        <v>2.6309382002135118E-2</v>
      </c>
      <c r="K1601" s="44">
        <f>IFERROR(_xll.qlIndexFixing(Index3M,H1601,TRUE,_xll.ohTrigger(RecalcTrigger,Trigger3M)),NA())</f>
        <v>2.6946478740270289E-2</v>
      </c>
      <c r="L1601" s="44">
        <f>IFERROR(_xll.qlIndexFixing(Index6M,$H1601,TRUE,_xll.ohTrigger(RecalcTrigger,Trigger6M)),NA())</f>
        <v>2.7221798708938458E-2</v>
      </c>
      <c r="M1601" s="158">
        <f>IFERROR(_xll.qlIndexFixing(ONIndex1M,I1601,TRUE,_xll.ohTrigger(RecalcTrigger,Trigger1M)),NA())</f>
        <v>2.6306677620349106E-2</v>
      </c>
      <c r="N1601" s="44">
        <f>IFERROR(_xll.qlIndexFixing(ONIndex3M,I1601,TRUE,_xll.ohTrigger(RecalcTrigger,Trigger3M)),NA())</f>
        <v>2.6952504669708333E-2</v>
      </c>
      <c r="O1601" s="159">
        <f>IFERROR(_xll.qlIndexFixing(ONIndex6M,I1601,TRUE,_xll.ohTrigger(RecalcTrigger,Trigger6M)),NA())</f>
        <v>2.7243287130698235E-2</v>
      </c>
    </row>
    <row r="1602" spans="2:15" x14ac:dyDescent="0.2">
      <c r="B1602" s="39" t="s">
        <v>42</v>
      </c>
      <c r="D1602" s="42">
        <f>_xll.qlCalendarAdvance(Calendar,$D1601,B1602,"f",FALSE)</f>
        <v>50690</v>
      </c>
      <c r="E1602" s="153">
        <f>_xll.qlInterestRateIndexValueDate(IndexON,D1602)</f>
        <v>50691</v>
      </c>
      <c r="F1602" s="168">
        <f>IFERROR(_xll.qlIndexFixing(IndexON,D1602,TRUE,_xll.ohTrigger(RecalcTrigger,TriggerON)),NA())</f>
        <v>2.6889339720197469E-2</v>
      </c>
      <c r="H1602" s="42">
        <f>_xll.qlCalendarAdvance(Calendar,$H1601,B1602,"f",FALSE)</f>
        <v>50690</v>
      </c>
      <c r="I1602" s="153">
        <f>_xll.qlInterestRateIndexValueDate(Index1M,$H1602)</f>
        <v>50692</v>
      </c>
      <c r="J1602" s="158">
        <f>IFERROR(_xll.qlIndexFixing(Index1M,$H1602,TRUE,_xll.ohTrigger(RecalcTrigger,Trigger1M)),NA())</f>
        <v>2.6292881838756998E-2</v>
      </c>
      <c r="K1602" s="44">
        <f>IFERROR(_xll.qlIndexFixing(Index3M,H1602,TRUE,_xll.ohTrigger(RecalcTrigger,Trigger3M)),NA())</f>
        <v>2.6929954652371437E-2</v>
      </c>
      <c r="L1602" s="44">
        <f>IFERROR(_xll.qlIndexFixing(Index6M,$H1602,TRUE,_xll.ohTrigger(RecalcTrigger,Trigger6M)),NA())</f>
        <v>2.720491635219819E-2</v>
      </c>
      <c r="M1602" s="158">
        <f>IFERROR(_xll.qlIndexFixing(ONIndex1M,I1602,TRUE,_xll.ohTrigger(RecalcTrigger,Trigger1M)),NA())</f>
        <v>2.6290206977019892E-2</v>
      </c>
      <c r="N1602" s="44">
        <f>IFERROR(_xll.qlIndexFixing(ONIndex3M,I1602,TRUE,_xll.ohTrigger(RecalcTrigger,Trigger3M)),NA())</f>
        <v>2.6936056819986121E-2</v>
      </c>
      <c r="O1602" s="159">
        <f>IFERROR(_xll.qlIndexFixing(ONIndex6M,I1602,TRUE,_xll.ohTrigger(RecalcTrigger,Trigger6M)),NA())</f>
        <v>2.7226567816365232E-2</v>
      </c>
    </row>
    <row r="1603" spans="2:15" x14ac:dyDescent="0.2">
      <c r="B1603" s="39" t="s">
        <v>42</v>
      </c>
      <c r="D1603" s="42">
        <f>_xll.qlCalendarAdvance(Calendar,$D1602,B1603,"f",FALSE)</f>
        <v>50697</v>
      </c>
      <c r="E1603" s="153">
        <f>_xll.qlInterestRateIndexValueDate(IndexON,D1603)</f>
        <v>50698</v>
      </c>
      <c r="F1603" s="168">
        <f>IFERROR(_xll.qlIndexFixing(IndexON,D1603,TRUE,_xll.ohTrigger(RecalcTrigger,TriggerON)),NA())</f>
        <v>2.6872703395799391E-2</v>
      </c>
      <c r="H1603" s="42">
        <f>_xll.qlCalendarAdvance(Calendar,$H1602,B1603,"f",FALSE)</f>
        <v>50697</v>
      </c>
      <c r="I1603" s="153">
        <f>_xll.qlInterestRateIndexValueDate(Index1M,$H1603)</f>
        <v>50699</v>
      </c>
      <c r="J1603" s="158">
        <f>IFERROR(_xll.qlIndexFixing(Index1M,$H1603,TRUE,_xll.ohTrigger(RecalcTrigger,Trigger1M)),NA())</f>
        <v>2.6276386435413746E-2</v>
      </c>
      <c r="K1603" s="44">
        <f>IFERROR(_xll.qlIndexFixing(Index3M,H1603,TRUE,_xll.ohTrigger(RecalcTrigger,Trigger3M)),NA())</f>
        <v>2.6913436664328855E-2</v>
      </c>
      <c r="L1603" s="44">
        <f>IFERROR(_xll.qlIndexFixing(Index6M,$H1603,TRUE,_xll.ohTrigger(RecalcTrigger,Trigger6M)),NA())</f>
        <v>2.7188039454087511E-2</v>
      </c>
      <c r="M1603" s="158">
        <f>IFERROR(_xll.qlIndexFixing(ONIndex1M,I1603,TRUE,_xll.ohTrigger(RecalcTrigger,Trigger1M)),NA())</f>
        <v>2.627374105959035E-2</v>
      </c>
      <c r="N1603" s="44">
        <f>IFERROR(_xll.qlIndexFixing(ONIndex3M,I1603,TRUE,_xll.ohTrigger(RecalcTrigger,Trigger3M)),NA())</f>
        <v>2.6919614960911886E-2</v>
      </c>
      <c r="O1603" s="159">
        <f>IFERROR(_xll.qlIndexFixing(ONIndex6M,I1603,TRUE,_xll.ohTrigger(RecalcTrigger,Trigger6M)),NA())</f>
        <v>2.7209853747676149E-2</v>
      </c>
    </row>
    <row r="1604" spans="2:15" x14ac:dyDescent="0.2">
      <c r="B1604" s="39" t="s">
        <v>42</v>
      </c>
      <c r="D1604" s="42">
        <f>_xll.qlCalendarAdvance(Calendar,$D1603,B1604,"f",FALSE)</f>
        <v>50704</v>
      </c>
      <c r="E1604" s="153">
        <f>_xll.qlInterestRateIndexValueDate(IndexON,D1604)</f>
        <v>50705</v>
      </c>
      <c r="F1604" s="168">
        <f>IFERROR(_xll.qlIndexFixing(IndexON,D1604,TRUE,_xll.ohTrigger(RecalcTrigger,TriggerON)),NA())</f>
        <v>2.6856077269883372E-2</v>
      </c>
      <c r="H1604" s="42">
        <f>_xll.qlCalendarAdvance(Calendar,$H1603,B1604,"f",FALSE)</f>
        <v>50704</v>
      </c>
      <c r="I1604" s="153">
        <f>_xll.qlInterestRateIndexValueDate(Index1M,$H1604)</f>
        <v>50706</v>
      </c>
      <c r="J1604" s="158">
        <f>IFERROR(_xll.qlIndexFixing(Index1M,$H1604,TRUE,_xll.ohTrigger(RecalcTrigger,Trigger1M)),NA())</f>
        <v>2.6259895792090371E-2</v>
      </c>
      <c r="K1604" s="44">
        <f>IFERROR(_xll.qlIndexFixing(Index3M,H1604,TRUE,_xll.ohTrigger(RecalcTrigger,Trigger3M)),NA())</f>
        <v>2.6896924776068695E-2</v>
      </c>
      <c r="L1604" s="44">
        <f>IFERROR(_xll.qlIndexFixing(Index6M,$H1604,TRUE,_xll.ohTrigger(RecalcTrigger,Trigger6M)),NA())</f>
        <v>2.7171168014470712E-2</v>
      </c>
      <c r="M1604" s="158">
        <f>IFERROR(_xll.qlIndexFixing(ONIndex1M,I1604,TRUE,_xll.ohTrigger(RecalcTrigger,Trigger1M)),NA())</f>
        <v>2.6257279868140415E-2</v>
      </c>
      <c r="N1604" s="44">
        <f>IFERROR(_xll.qlIndexFixing(ONIndex3M,I1604,TRUE,_xll.ohTrigger(RecalcTrigger,Trigger3M)),NA())</f>
        <v>2.6903179092405693E-2</v>
      </c>
      <c r="O1604" s="159">
        <f>IFERROR(_xll.qlIndexFixing(ONIndex6M,I1604,TRUE,_xll.ohTrigger(RecalcTrigger,Trigger6M)),NA())</f>
        <v>2.7193144924391177E-2</v>
      </c>
    </row>
    <row r="1605" spans="2:15" x14ac:dyDescent="0.2">
      <c r="B1605" s="39" t="s">
        <v>42</v>
      </c>
      <c r="D1605" s="42">
        <f>_xll.qlCalendarAdvance(Calendar,$D1604,B1605,"f",FALSE)</f>
        <v>50711</v>
      </c>
      <c r="E1605" s="153">
        <f>_xll.qlInterestRateIndexValueDate(IndexON,D1605)</f>
        <v>50712</v>
      </c>
      <c r="F1605" s="168">
        <f>IFERROR(_xll.qlIndexFixing(IndexON,D1605,TRUE,_xll.ohTrigger(RecalcTrigger,TriggerON)),NA())</f>
        <v>2.6839461342289539E-2</v>
      </c>
      <c r="H1605" s="42">
        <f>_xll.qlCalendarAdvance(Calendar,$H1604,B1605,"f",FALSE)</f>
        <v>50711</v>
      </c>
      <c r="I1605" s="153">
        <f>_xll.qlInterestRateIndexValueDate(Index1M,$H1605)</f>
        <v>50713</v>
      </c>
      <c r="J1605" s="158">
        <f>IFERROR(_xll.qlIndexFixing(Index1M,$H1605,TRUE,_xll.ohTrigger(RecalcTrigger,Trigger1M)),NA())</f>
        <v>2.6243409908764392E-2</v>
      </c>
      <c r="K1605" s="44">
        <f>IFERROR(_xll.qlIndexFixing(Index3M,H1605,TRUE,_xll.ohTrigger(RecalcTrigger,Trigger3M)),NA())</f>
        <v>2.6880418987515357E-2</v>
      </c>
      <c r="L1605" s="44">
        <f>IFERROR(_xll.qlIndexFixing(Index6M,$H1605,TRUE,_xll.ohTrigger(RecalcTrigger,Trigger6M)),NA())</f>
        <v>2.715448540816864E-2</v>
      </c>
      <c r="M1605" s="158">
        <f>IFERROR(_xll.qlIndexFixing(ONIndex1M,I1605,TRUE,_xll.ohTrigger(RecalcTrigger,Trigger1M)),NA())</f>
        <v>2.6240823402670088E-2</v>
      </c>
      <c r="N1605" s="44">
        <f>IFERROR(_xll.qlIndexFixing(ONIndex3M,I1605,TRUE,_xll.ohTrigger(RecalcTrigger,Trigger3M)),NA())</f>
        <v>2.6886749214387606E-2</v>
      </c>
      <c r="O1605" s="159">
        <f>IFERROR(_xll.qlIndexFixing(ONIndex6M,I1605,TRUE,_xll.ohTrigger(RecalcTrigger,Trigger6M)),NA())</f>
        <v>2.7176441346750124E-2</v>
      </c>
    </row>
    <row r="1606" spans="2:15" x14ac:dyDescent="0.2">
      <c r="B1606" s="39" t="s">
        <v>42</v>
      </c>
      <c r="D1606" s="42">
        <f>_xll.qlCalendarAdvance(Calendar,$D1605,B1606,"f",FALSE)</f>
        <v>50718</v>
      </c>
      <c r="E1606" s="153">
        <f>_xll.qlInterestRateIndexValueDate(IndexON,D1606)</f>
        <v>50719</v>
      </c>
      <c r="F1606" s="168">
        <f>IFERROR(_xll.qlIndexFixing(IndexON,D1606,TRUE,_xll.ohTrigger(RecalcTrigger,TriggerON)),NA())</f>
        <v>2.6822855613017893E-2</v>
      </c>
      <c r="H1606" s="42">
        <f>_xll.qlCalendarAdvance(Calendar,$H1605,B1606,"f",FALSE)</f>
        <v>50718</v>
      </c>
      <c r="I1606" s="153">
        <f>_xll.qlInterestRateIndexValueDate(Index1M,$H1606)</f>
        <v>50720</v>
      </c>
      <c r="J1606" s="158">
        <f>IFERROR(_xll.qlIndexFixing(Index1M,$H1606,TRUE,_xll.ohTrigger(RecalcTrigger,Trigger1M)),NA())</f>
        <v>2.622692878541083E-2</v>
      </c>
      <c r="K1606" s="44">
        <f>IFERROR(_xll.qlIndexFixing(Index3M,H1606,TRUE,_xll.ohTrigger(RecalcTrigger,Trigger3M)),NA())</f>
        <v>2.6863919298589781E-2</v>
      </c>
      <c r="L1606" s="44">
        <f>IFERROR(_xll.qlIndexFixing(Index6M,$H1606,TRUE,_xll.ohTrigger(RecalcTrigger,Trigger6M)),NA())</f>
        <v>2.7137625758040941E-2</v>
      </c>
      <c r="M1606" s="158">
        <f>IFERROR(_xll.qlIndexFixing(ONIndex1M,I1606,TRUE,_xll.ohTrigger(RecalcTrigger,Trigger1M)),NA())</f>
        <v>2.6224371663179369E-2</v>
      </c>
      <c r="N1606" s="44">
        <f>IFERROR(_xll.qlIndexFixing(ONIndex3M,I1606,TRUE,_xll.ohTrigger(RecalcTrigger,Trigger3M)),NA())</f>
        <v>2.6870325326857625E-2</v>
      </c>
      <c r="O1606" s="159">
        <f>IFERROR(_xll.qlIndexFixing(ONIndex6M,I1606,TRUE,_xll.ohTrigger(RecalcTrigger,Trigger6M)),NA())</f>
        <v>2.7159743014752991E-2</v>
      </c>
    </row>
    <row r="1607" spans="2:15" x14ac:dyDescent="0.2">
      <c r="B1607" s="39" t="s">
        <v>42</v>
      </c>
      <c r="D1607" s="42">
        <f>_xll.qlCalendarAdvance(Calendar,$D1606,B1607,"f",FALSE)</f>
        <v>50725</v>
      </c>
      <c r="E1607" s="153">
        <f>_xll.qlInterestRateIndexValueDate(IndexON,D1607)</f>
        <v>50726</v>
      </c>
      <c r="F1607" s="168">
        <f>IFERROR(_xll.qlIndexFixing(IndexON,D1607,TRUE,_xll.ohTrigger(RecalcTrigger,TriggerON)),NA())</f>
        <v>2.680626008214837E-2</v>
      </c>
      <c r="H1607" s="42">
        <f>_xll.qlCalendarAdvance(Calendar,$H1606,B1607,"f",FALSE)</f>
        <v>50725</v>
      </c>
      <c r="I1607" s="153">
        <f>_xll.qlInterestRateIndexValueDate(Index1M,$H1607)</f>
        <v>50727</v>
      </c>
      <c r="J1607" s="158">
        <f>IFERROR(_xll.qlIndexFixing(Index1M,$H1607,TRUE,_xll.ohTrigger(RecalcTrigger,Trigger1M)),NA())</f>
        <v>2.6210452422017194E-2</v>
      </c>
      <c r="K1607" s="44">
        <f>IFERROR(_xll.qlIndexFixing(Index3M,H1607,TRUE,_xll.ohTrigger(RecalcTrigger,Trigger3M)),NA())</f>
        <v>2.6847425709218976E-2</v>
      </c>
      <c r="L1607" s="44">
        <f>IFERROR(_xll.qlIndexFixing(Index6M,$H1607,TRUE,_xll.ohTrigger(RecalcTrigger,Trigger6M)),NA())</f>
        <v>2.7120771564824186E-2</v>
      </c>
      <c r="M1607" s="158">
        <f>IFERROR(_xll.qlIndexFixing(ONIndex1M,I1607,TRUE,_xll.ohTrigger(RecalcTrigger,Trigger1M)),NA())</f>
        <v>2.6207924649588321E-2</v>
      </c>
      <c r="N1607" s="44">
        <f>IFERROR(_xll.qlIndexFixing(ONIndex3M,I1607,TRUE,_xll.ohTrigger(RecalcTrigger,Trigger3M)),NA())</f>
        <v>2.6853907430135493E-2</v>
      </c>
      <c r="O1607" s="159">
        <f>IFERROR(_xll.qlIndexFixing(ONIndex6M,I1607,TRUE,_xll.ohTrigger(RecalcTrigger,Trigger6M)),NA())</f>
        <v>2.714304992831984E-2</v>
      </c>
    </row>
    <row r="1608" spans="2:15" x14ac:dyDescent="0.2">
      <c r="B1608" s="39" t="s">
        <v>42</v>
      </c>
      <c r="D1608" s="42">
        <f>_xll.qlCalendarAdvance(Calendar,$D1607,B1608,"f",FALSE)</f>
        <v>50732</v>
      </c>
      <c r="E1608" s="153">
        <f>_xll.qlInterestRateIndexValueDate(IndexON,D1608)</f>
        <v>50733</v>
      </c>
      <c r="F1608" s="168">
        <f>IFERROR(_xll.qlIndexFixing(IndexON,D1608,TRUE,_xll.ohTrigger(RecalcTrigger,TriggerON)),NA())</f>
        <v>2.6789674749760906E-2</v>
      </c>
      <c r="H1608" s="42">
        <f>_xll.qlCalendarAdvance(Calendar,$H1607,B1608,"f",FALSE)</f>
        <v>50732</v>
      </c>
      <c r="I1608" s="153">
        <f>_xll.qlInterestRateIndexValueDate(Index1M,$H1608)</f>
        <v>50734</v>
      </c>
      <c r="J1608" s="158">
        <f>IFERROR(_xll.qlIndexFixing(Index1M,$H1608,TRUE,_xll.ohTrigger(RecalcTrigger,Trigger1M)),NA())</f>
        <v>2.6193980818556006E-2</v>
      </c>
      <c r="K1608" s="44">
        <f>IFERROR(_xll.qlIndexFixing(Index3M,H1608,TRUE,_xll.ohTrigger(RecalcTrigger,Trigger3M)),NA())</f>
        <v>2.6830938219324751E-2</v>
      </c>
      <c r="L1608" s="44">
        <f>IFERROR(_xll.qlIndexFixing(Index6M,$H1608,TRUE,_xll.ohTrigger(RecalcTrigger,Trigger6M)),NA())</f>
        <v>2.7103922828382351E-2</v>
      </c>
      <c r="M1608" s="158">
        <f>IFERROR(_xll.qlIndexFixing(ONIndex1M,I1608,TRUE,_xll.ohTrigger(RecalcTrigger,Trigger1M)),NA())</f>
        <v>2.6191482361976881E-2</v>
      </c>
      <c r="N1608" s="44">
        <f>IFERROR(_xll.qlIndexFixing(ONIndex3M,I1608,TRUE,_xll.ohTrigger(RecalcTrigger,Trigger3M)),NA())</f>
        <v>2.6837495523741595E-2</v>
      </c>
      <c r="O1608" s="159">
        <f>IFERROR(_xll.qlIndexFixing(ONIndex6M,I1608,TRUE,_xll.ohTrigger(RecalcTrigger,Trigger6M)),NA())</f>
        <v>2.7126362087370737E-2</v>
      </c>
    </row>
    <row r="1609" spans="2:15" x14ac:dyDescent="0.2">
      <c r="B1609" s="39" t="s">
        <v>42</v>
      </c>
      <c r="D1609" s="42">
        <f>_xll.qlCalendarAdvance(Calendar,$D1608,B1609,"f",FALSE)</f>
        <v>50739</v>
      </c>
      <c r="E1609" s="153">
        <f>_xll.qlInterestRateIndexValueDate(IndexON,D1609)</f>
        <v>50740</v>
      </c>
      <c r="F1609" s="168">
        <f>IFERROR(_xll.qlIndexFixing(IndexON,D1609,TRUE,_xll.ohTrigger(RecalcTrigger,TriggerON)),NA())</f>
        <v>2.6773099615535756E-2</v>
      </c>
      <c r="H1609" s="42">
        <f>_xll.qlCalendarAdvance(Calendar,$H1608,B1609,"f",FALSE)</f>
        <v>50739</v>
      </c>
      <c r="I1609" s="153">
        <f>_xll.qlInterestRateIndexValueDate(Index1M,$H1609)</f>
        <v>50741</v>
      </c>
      <c r="J1609" s="158">
        <f>IFERROR(_xll.qlIndexFixing(Index1M,$H1609,TRUE,_xll.ohTrigger(RecalcTrigger,Trigger1M)),NA())</f>
        <v>2.6177513975009781E-2</v>
      </c>
      <c r="K1609" s="44">
        <f>IFERROR(_xll.qlIndexFixing(Index3M,H1609,TRUE,_xll.ohTrigger(RecalcTrigger,Trigger3M)),NA())</f>
        <v>2.6814816105082961E-2</v>
      </c>
      <c r="L1609" s="44">
        <f>IFERROR(_xll.qlIndexFixing(Index6M,$H1609,TRUE,_xll.ohTrigger(RecalcTrigger,Trigger6M)),NA())</f>
        <v>2.7086892689053156E-2</v>
      </c>
      <c r="M1609" s="158">
        <f>IFERROR(_xll.qlIndexFixing(ONIndex1M,I1609,TRUE,_xll.ohTrigger(RecalcTrigger,Trigger1M)),NA())</f>
        <v>2.6175044800345049E-2</v>
      </c>
      <c r="N1609" s="44">
        <f>IFERROR(_xll.qlIndexFixing(ONIndex3M,I1609,TRUE,_xll.ohTrigger(RecalcTrigger,Trigger3M)),NA())</f>
        <v>2.6821089607995674E-2</v>
      </c>
      <c r="O1609" s="159">
        <f>IFERROR(_xll.qlIndexFixing(ONIndex6M,I1609,TRUE,_xll.ohTrigger(RecalcTrigger,Trigger6M)),NA())</f>
        <v>2.7109679492065553E-2</v>
      </c>
    </row>
    <row r="1610" spans="2:15" x14ac:dyDescent="0.2">
      <c r="B1610" s="39" t="s">
        <v>42</v>
      </c>
      <c r="D1610" s="42">
        <f>_xll.qlCalendarAdvance(Calendar,$D1609,B1610,"f",FALSE)</f>
        <v>50746</v>
      </c>
      <c r="E1610" s="153">
        <f>_xll.qlInterestRateIndexValueDate(IndexON,D1610)</f>
        <v>50747</v>
      </c>
      <c r="F1610" s="168">
        <f>IFERROR(_xll.qlIndexFixing(IndexON,D1610,TRUE,_xll.ohTrigger(RecalcTrigger,TriggerON)),NA())</f>
        <v>2.6756534679792665E-2</v>
      </c>
      <c r="H1610" s="42">
        <f>_xll.qlCalendarAdvance(Calendar,$H1609,B1610,"f",FALSE)</f>
        <v>50746</v>
      </c>
      <c r="I1610" s="153">
        <f>_xll.qlInterestRateIndexValueDate(Index1M,$H1610)</f>
        <v>50748</v>
      </c>
      <c r="J1610" s="158">
        <f>IFERROR(_xll.qlIndexFixing(Index1M,$H1610,TRUE,_xll.ohTrigger(RecalcTrigger,Trigger1M)),NA())</f>
        <v>2.6161051891356035E-2</v>
      </c>
      <c r="K1610" s="44">
        <f>IFERROR(_xll.qlIndexFixing(Index3M,H1610,TRUE,_xll.ohTrigger(RecalcTrigger,Trigger3M)),NA())</f>
        <v>2.6798342387949425E-2</v>
      </c>
      <c r="L1610" s="44">
        <f>IFERROR(_xll.qlIndexFixing(Index6M,$H1610,TRUE,_xll.ohTrigger(RecalcTrigger,Trigger6M)),NA())</f>
        <v>2.7070053997556173E-2</v>
      </c>
      <c r="M1610" s="158">
        <f>IFERROR(_xll.qlIndexFixing(ONIndex1M,I1610,TRUE,_xll.ohTrigger(RecalcTrigger,Trigger1M)),NA())</f>
        <v>2.6158611964532952E-2</v>
      </c>
      <c r="N1610" s="44">
        <f>IFERROR(_xll.qlIndexFixing(ONIndex3M,I1610,TRUE,_xll.ohTrigger(RecalcTrigger,Trigger3M)),NA())</f>
        <v>2.6804689682817795E-2</v>
      </c>
      <c r="O1610" s="159">
        <f>IFERROR(_xll.qlIndexFixing(ONIndex6M,I1610,TRUE,_xll.ohTrigger(RecalcTrigger,Trigger6M)),NA())</f>
        <v>2.7093002142324352E-2</v>
      </c>
    </row>
    <row r="1611" spans="2:15" x14ac:dyDescent="0.2">
      <c r="B1611" s="39" t="s">
        <v>42</v>
      </c>
      <c r="D1611" s="42">
        <f>_xll.qlCalendarAdvance(Calendar,$D1610,B1611,"f",FALSE)</f>
        <v>50753</v>
      </c>
      <c r="E1611" s="153">
        <f>_xll.qlInterestRateIndexValueDate(IndexON,D1611)</f>
        <v>50754</v>
      </c>
      <c r="F1611" s="168">
        <f>IFERROR(_xll.qlIndexFixing(IndexON,D1611,TRUE,_xll.ohTrigger(RecalcTrigger,TriggerON)),NA())</f>
        <v>2.6739979942371761E-2</v>
      </c>
      <c r="H1611" s="42">
        <f>_xll.qlCalendarAdvance(Calendar,$H1610,B1611,"f",FALSE)</f>
        <v>50753</v>
      </c>
      <c r="I1611" s="153">
        <f>_xll.qlInterestRateIndexValueDate(Index1M,$H1611)</f>
        <v>50755</v>
      </c>
      <c r="J1611" s="158">
        <f>IFERROR(_xll.qlIndexFixing(Index1M,$H1611,TRUE,_xll.ohTrigger(RecalcTrigger,Trigger1M)),NA())</f>
        <v>2.6144594567572288E-2</v>
      </c>
      <c r="K1611" s="44">
        <f>IFERROR(_xll.qlIndexFixing(Index3M,H1611,TRUE,_xll.ohTrigger(RecalcTrigger,Trigger3M)),NA())</f>
        <v>2.6781874767674019E-2</v>
      </c>
      <c r="L1611" s="44">
        <f>IFERROR(_xll.qlIndexFixing(Index6M,$H1611,TRUE,_xll.ohTrigger(RecalcTrigger,Trigger6M)),NA())</f>
        <v>2.7053220763606573E-2</v>
      </c>
      <c r="M1611" s="158">
        <f>IFERROR(_xll.qlIndexFixing(ONIndex1M,I1611,TRUE,_xll.ohTrigger(RecalcTrigger,Trigger1M)),NA())</f>
        <v>2.6142183854780399E-2</v>
      </c>
      <c r="N1611" s="44">
        <f>IFERROR(_xll.qlIndexFixing(ONIndex3M,I1611,TRUE,_xll.ohTrigger(RecalcTrigger,Trigger3M)),NA())</f>
        <v>2.6788295748207958E-2</v>
      </c>
      <c r="O1611" s="159">
        <f>IFERROR(_xll.qlIndexFixing(ONIndex6M,I1611,TRUE,_xll.ohTrigger(RecalcTrigger,Trigger6M)),NA())</f>
        <v>2.707633003822707E-2</v>
      </c>
    </row>
    <row r="1612" spans="2:15" x14ac:dyDescent="0.2">
      <c r="B1612" s="39" t="s">
        <v>42</v>
      </c>
      <c r="D1612" s="42">
        <f>_xll.qlCalendarAdvance(Calendar,$D1611,B1612,"f",FALSE)</f>
        <v>50760</v>
      </c>
      <c r="E1612" s="153">
        <f>_xll.qlInterestRateIndexValueDate(IndexON,D1612)</f>
        <v>50761</v>
      </c>
      <c r="F1612" s="168">
        <f>IFERROR(_xll.qlIndexFixing(IndexON,D1612,TRUE,_xll.ohTrigger(RecalcTrigger,TriggerON)),NA())</f>
        <v>2.6723435403193108E-2</v>
      </c>
      <c r="H1612" s="42">
        <f>_xll.qlCalendarAdvance(Calendar,$H1611,B1612,"f",FALSE)</f>
        <v>50760</v>
      </c>
      <c r="I1612" s="153">
        <f>_xll.qlInterestRateIndexValueDate(Index1M,$H1612)</f>
        <v>50762</v>
      </c>
      <c r="J1612" s="158">
        <f>IFERROR(_xll.qlIndexFixing(Index1M,$H1612,TRUE,_xll.ohTrigger(RecalcTrigger,Trigger1M)),NA())</f>
        <v>2.6128142003641053E-2</v>
      </c>
      <c r="K1612" s="44">
        <f>IFERROR(_xll.qlIndexFixing(Index3M,H1612,TRUE,_xll.ohTrigger(RecalcTrigger,Trigger3M)),NA())</f>
        <v>2.6765413244183911E-2</v>
      </c>
      <c r="L1612" s="44">
        <f>IFERROR(_xll.qlIndexFixing(Index6M,$H1612,TRUE,_xll.ohTrigger(RecalcTrigger,Trigger6M)),NA())</f>
        <v>2.7036392987069079E-2</v>
      </c>
      <c r="M1612" s="158">
        <f>IFERROR(_xll.qlIndexFixing(ONIndex1M,I1612,TRUE,_xll.ohTrigger(RecalcTrigger,Trigger1M)),NA())</f>
        <v>2.6123414659142696E-2</v>
      </c>
      <c r="N1612" s="44">
        <f>IFERROR(_xll.qlIndexFixing(ONIndex3M,I1612,TRUE,_xll.ohTrigger(RecalcTrigger,Trigger3M)),NA())</f>
        <v>2.6769567158249075E-2</v>
      </c>
      <c r="O1612" s="159">
        <f>IFERROR(_xll.qlIndexFixing(ONIndex6M,I1612,TRUE,_xll.ohTrigger(RecalcTrigger,Trigger6M)),NA())</f>
        <v>2.7057282628177859E-2</v>
      </c>
    </row>
    <row r="1613" spans="2:15" x14ac:dyDescent="0.2">
      <c r="B1613" s="39" t="s">
        <v>42</v>
      </c>
      <c r="D1613" s="42">
        <f>_xll.qlCalendarAdvance(Calendar,$D1612,B1613,"f",FALSE)</f>
        <v>50767</v>
      </c>
      <c r="E1613" s="153">
        <f>_xll.qlInterestRateIndexValueDate(IndexON,D1613)</f>
        <v>50768</v>
      </c>
      <c r="F1613" s="168">
        <f>IFERROR(_xll.qlIndexFixing(IndexON,D1613,TRUE,_xll.ohTrigger(RecalcTrigger,TriggerON)),NA())</f>
        <v>2.6706901062496513E-2</v>
      </c>
      <c r="H1613" s="42">
        <f>_xll.qlCalendarAdvance(Calendar,$H1612,B1613,"f",FALSE)</f>
        <v>50767</v>
      </c>
      <c r="I1613" s="153">
        <f>_xll.qlInterestRateIndexValueDate(Index1M,$H1613)</f>
        <v>50769</v>
      </c>
      <c r="J1613" s="158">
        <f>IFERROR(_xll.qlIndexFixing(Index1M,$H1613,TRUE,_xll.ohTrigger(RecalcTrigger,Trigger1M)),NA())</f>
        <v>2.6111694199539848E-2</v>
      </c>
      <c r="K1613" s="44">
        <f>IFERROR(_xll.qlIndexFixing(Index3M,H1613,TRUE,_xll.ohTrigger(RecalcTrigger,Trigger3M)),NA())</f>
        <v>2.6748775080167844E-2</v>
      </c>
      <c r="L1613" s="44">
        <f>IFERROR(_xll.qlIndexFixing(Index6M,$H1613,TRUE,_xll.ohTrigger(RecalcTrigger,Trigger6M)),NA())</f>
        <v>2.7019570667807094E-2</v>
      </c>
      <c r="M1613" s="158">
        <f>IFERROR(_xll.qlIndexFixing(ONIndex1M,I1613,TRUE,_xll.ohTrigger(RecalcTrigger,Trigger1M)),NA())</f>
        <v>2.610699667632943E-2</v>
      </c>
      <c r="N1613" s="44">
        <f>IFERROR(_xll.qlIndexFixing(ONIndex3M,I1613,TRUE,_xll.ohTrigger(RecalcTrigger,Trigger3M)),NA())</f>
        <v>2.6753186060490819E-2</v>
      </c>
      <c r="O1613" s="159">
        <f>IFERROR(_xll.qlIndexFixing(ONIndex6M,I1613,TRUE,_xll.ohTrigger(RecalcTrigger,Trigger6M)),NA())</f>
        <v>2.7040621764449213E-2</v>
      </c>
    </row>
    <row r="1614" spans="2:15" x14ac:dyDescent="0.2">
      <c r="B1614" s="39" t="s">
        <v>42</v>
      </c>
      <c r="D1614" s="42">
        <f>_xll.qlCalendarAdvance(Calendar,$D1613,B1614,"f",FALSE)</f>
        <v>50774</v>
      </c>
      <c r="E1614" s="153">
        <f>_xll.qlInterestRateIndexValueDate(IndexON,D1614)</f>
        <v>50775</v>
      </c>
      <c r="F1614" s="168">
        <f>IFERROR(_xll.qlIndexFixing(IndexON,D1614,TRUE,_xll.ohTrigger(RecalcTrigger,TriggerON)),NA())</f>
        <v>2.6690186364430879E-2</v>
      </c>
      <c r="H1614" s="42">
        <f>_xll.qlCalendarAdvance(Calendar,$H1613,B1614,"f",FALSE)</f>
        <v>50774</v>
      </c>
      <c r="I1614" s="153">
        <f>_xll.qlInterestRateIndexValueDate(Index1M,$H1614)</f>
        <v>50777</v>
      </c>
      <c r="J1614" s="158">
        <f>IFERROR(_xll.qlIndexFixing(Index1M,$H1614,TRUE,_xll.ohTrigger(RecalcTrigger,Trigger1M)),NA())</f>
        <v>2.6093131638050646E-2</v>
      </c>
      <c r="K1614" s="44">
        <f>IFERROR(_xll.qlIndexFixing(Index3M,H1614,TRUE,_xll.ohTrigger(RecalcTrigger,Trigger3M)),NA())</f>
        <v>2.6730159080630145E-2</v>
      </c>
      <c r="L1614" s="44">
        <f>IFERROR(_xll.qlIndexFixing(Index6M,$H1614,TRUE,_xll.ohTrigger(RecalcTrigger,Trigger6M)),NA())</f>
        <v>2.700054315435178E-2</v>
      </c>
      <c r="M1614" s="158">
        <f>IFERROR(_xll.qlIndexFixing(ONIndex1M,I1614,TRUE,_xll.ohTrigger(RecalcTrigger,Trigger1M)),NA())</f>
        <v>2.6090583419495772E-2</v>
      </c>
      <c r="N1614" s="44">
        <f>IFERROR(_xll.qlIndexFixing(ONIndex3M,I1614,TRUE,_xll.ohTrigger(RecalcTrigger,Trigger3M)),NA())</f>
        <v>2.6736810953300605E-2</v>
      </c>
      <c r="O1614" s="159">
        <f>IFERROR(_xll.qlIndexFixing(ONIndex6M,I1614,TRUE,_xll.ohTrigger(RecalcTrigger,Trigger6M)),NA())</f>
        <v>2.7023966146364486E-2</v>
      </c>
    </row>
    <row r="1615" spans="2:15" x14ac:dyDescent="0.2">
      <c r="B1615" s="39" t="s">
        <v>42</v>
      </c>
      <c r="D1615" s="42">
        <f>_xll.qlCalendarAdvance(Calendar,$D1614,B1615,"f",FALSE)</f>
        <v>50781</v>
      </c>
      <c r="E1615" s="153">
        <f>_xll.qlInterestRateIndexValueDate(IndexON,D1615)</f>
        <v>50782</v>
      </c>
      <c r="F1615" s="168">
        <f>IFERROR(_xll.qlIndexFixing(IndexON,D1615,TRUE,_xll.ohTrigger(RecalcTrigger,TriggerON)),NA())</f>
        <v>2.6673862976069884E-2</v>
      </c>
      <c r="H1615" s="42">
        <f>_xll.qlCalendarAdvance(Calendar,$H1614,B1615,"f",FALSE)</f>
        <v>50781</v>
      </c>
      <c r="I1615" s="153">
        <f>_xll.qlInterestRateIndexValueDate(Index1M,$H1615)</f>
        <v>50783</v>
      </c>
      <c r="J1615" s="158">
        <f>IFERROR(_xll.qlIndexFixing(Index1M,$H1615,TRUE,_xll.ohTrigger(RecalcTrigger,Trigger1M)),NA())</f>
        <v>2.6078812870747592E-2</v>
      </c>
      <c r="K1615" s="44">
        <f>IFERROR(_xll.qlIndexFixing(Index3M,H1615,TRUE,_xll.ohTrigger(RecalcTrigger,Trigger3M)),NA())</f>
        <v>2.6716065253672205E-2</v>
      </c>
      <c r="L1615" s="44">
        <f>IFERROR(_xll.qlIndexFixing(Index6M,$H1615,TRUE,_xll.ohTrigger(RecalcTrigger,Trigger6M)),NA())</f>
        <v>2.6986134451714567E-2</v>
      </c>
      <c r="M1615" s="158">
        <f>IFERROR(_xll.qlIndexFixing(ONIndex1M,I1615,TRUE,_xll.ohTrigger(RecalcTrigger,Trigger1M)),NA())</f>
        <v>2.6076518675246518E-2</v>
      </c>
      <c r="N1615" s="44">
        <f>IFERROR(_xll.qlIndexFixing(ONIndex3M,I1615,TRUE,_xll.ohTrigger(RecalcTrigger,Trigger3M)),NA())</f>
        <v>2.672277991512928E-2</v>
      </c>
      <c r="O1615" s="159">
        <f>IFERROR(_xll.qlIndexFixing(ONIndex6M,I1615,TRUE,_xll.ohTrigger(RecalcTrigger,Trigger6M)),NA())</f>
        <v>2.7009694077477775E-2</v>
      </c>
    </row>
    <row r="1616" spans="2:15" x14ac:dyDescent="0.2">
      <c r="B1616" s="39" t="s">
        <v>42</v>
      </c>
      <c r="D1616" s="42">
        <f>_xll.qlCalendarAdvance(Calendar,$D1615,B1616,"f",FALSE)</f>
        <v>50788</v>
      </c>
      <c r="E1616" s="153">
        <f>_xll.qlInterestRateIndexValueDate(IndexON,D1616)</f>
        <v>50789</v>
      </c>
      <c r="F1616" s="168">
        <f>IFERROR(_xll.qlIndexFixing(IndexON,D1616,TRUE,_xll.ohTrigger(RecalcTrigger,TriggerON)),NA())</f>
        <v>2.6657359230499722E-2</v>
      </c>
      <c r="H1616" s="42">
        <f>_xll.qlCalendarAdvance(Calendar,$H1615,B1616,"f",FALSE)</f>
        <v>50788</v>
      </c>
      <c r="I1616" s="153">
        <f>_xll.qlInterestRateIndexValueDate(Index1M,$H1616)</f>
        <v>50790</v>
      </c>
      <c r="J1616" s="158">
        <f>IFERROR(_xll.qlIndexFixing(Index1M,$H1616,TRUE,_xll.ohTrigger(RecalcTrigger,Trigger1M)),NA())</f>
        <v>2.6062379346016573E-2</v>
      </c>
      <c r="K1616" s="44">
        <f>IFERROR(_xll.qlIndexFixing(Index3M,H1616,TRUE,_xll.ohTrigger(RecalcTrigger,Trigger3M)),NA())</f>
        <v>2.6699628116575447E-2</v>
      </c>
      <c r="L1616" s="44">
        <f>IFERROR(_xll.qlIndexFixing(Index6M,$H1616,TRUE,_xll.ohTrigger(RecalcTrigger,Trigger6M)),NA())</f>
        <v>2.6969329364639728E-2</v>
      </c>
      <c r="M1616" s="158">
        <f>IFERROR(_xll.qlIndexFixing(ONIndex1M,I1616,TRUE,_xll.ohTrigger(RecalcTrigger,Trigger1M)),NA())</f>
        <v>2.6060114195152195E-2</v>
      </c>
      <c r="N1616" s="44">
        <f>IFERROR(_xll.qlIndexFixing(ONIndex3M,I1616,TRUE,_xll.ohTrigger(RecalcTrigger,Trigger3M)),NA())</f>
        <v>2.6706415933279715E-2</v>
      </c>
      <c r="O1616" s="159">
        <f>IFERROR(_xll.qlIndexFixing(ONIndex6M,I1616,TRUE,_xll.ohTrigger(RecalcTrigger,Trigger6M)),NA())</f>
        <v>2.6993048201200409E-2</v>
      </c>
    </row>
    <row r="1617" spans="2:15" x14ac:dyDescent="0.2">
      <c r="B1617" s="39" t="s">
        <v>42</v>
      </c>
      <c r="D1617" s="42">
        <f>_xll.qlCalendarAdvance(Calendar,$D1616,B1617,"f",FALSE)</f>
        <v>50795</v>
      </c>
      <c r="E1617" s="153">
        <f>_xll.qlInterestRateIndexValueDate(IndexON,D1617)</f>
        <v>50796</v>
      </c>
      <c r="F1617" s="168">
        <f>IFERROR(_xll.qlIndexFixing(IndexON,D1617,TRUE,_xll.ohTrigger(RecalcTrigger,TriggerON)),NA())</f>
        <v>2.6640865683091874E-2</v>
      </c>
      <c r="H1617" s="42">
        <f>_xll.qlCalendarAdvance(Calendar,$H1616,B1617,"f",FALSE)</f>
        <v>50795</v>
      </c>
      <c r="I1617" s="153">
        <f>_xll.qlInterestRateIndexValueDate(Index1M,$H1617)</f>
        <v>50797</v>
      </c>
      <c r="J1617" s="158">
        <f>IFERROR(_xll.qlIndexFixing(Index1M,$H1617,TRUE,_xll.ohTrigger(RecalcTrigger,Trigger1M)),NA())</f>
        <v>2.6045950581030652E-2</v>
      </c>
      <c r="K1617" s="44">
        <f>IFERROR(_xll.qlIndexFixing(Index3M,H1617,TRUE,_xll.ohTrigger(RecalcTrigger,Trigger3M)),NA())</f>
        <v>2.6683197075892728E-2</v>
      </c>
      <c r="L1617" s="44">
        <f>IFERROR(_xll.qlIndexFixing(Index6M,$H1617,TRUE,_xll.ohTrigger(RecalcTrigger,Trigger6M)),NA())</f>
        <v>2.6952529733131936E-2</v>
      </c>
      <c r="M1617" s="158">
        <f>IFERROR(_xll.qlIndexFixing(ONIndex1M,I1617,TRUE,_xll.ohTrigger(RecalcTrigger,Trigger1M)),NA())</f>
        <v>2.6043714441117416E-2</v>
      </c>
      <c r="N1617" s="44">
        <f>IFERROR(_xll.qlIndexFixing(ONIndex3M,I1617,TRUE,_xll.ohTrigger(RecalcTrigger,Trigger3M)),NA())</f>
        <v>2.6690057941918255E-2</v>
      </c>
      <c r="O1617" s="159">
        <f>IFERROR(_xll.qlIndexFixing(ONIndex6M,I1617,TRUE,_xll.ohTrigger(RecalcTrigger,Trigger6M)),NA())</f>
        <v>2.697640757040709E-2</v>
      </c>
    </row>
    <row r="1618" spans="2:15" x14ac:dyDescent="0.2">
      <c r="B1618" s="39" t="s">
        <v>42</v>
      </c>
      <c r="D1618" s="42">
        <f>_xll.qlCalendarAdvance(Calendar,$D1617,B1618,"f",FALSE)</f>
        <v>50802</v>
      </c>
      <c r="E1618" s="153">
        <f>_xll.qlInterestRateIndexValueDate(IndexON,D1618)</f>
        <v>50803</v>
      </c>
      <c r="F1618" s="168">
        <f>IFERROR(_xll.qlIndexFixing(IndexON,D1618,TRUE,_xll.ohTrigger(RecalcTrigger,TriggerON)),NA())</f>
        <v>2.6624382334166086E-2</v>
      </c>
      <c r="H1618" s="42">
        <f>_xll.qlCalendarAdvance(Calendar,$H1617,B1618,"f",FALSE)</f>
        <v>50802</v>
      </c>
      <c r="I1618" s="153">
        <f>_xll.qlInterestRateIndexValueDate(Index1M,$H1618)</f>
        <v>50804</v>
      </c>
      <c r="J1618" s="158">
        <f>IFERROR(_xll.qlIndexFixing(Index1M,$H1618,TRUE,_xll.ohTrigger(RecalcTrigger,Trigger1M)),NA())</f>
        <v>2.6030455513027677E-2</v>
      </c>
      <c r="K1618" s="44">
        <f>IFERROR(_xll.qlIndexFixing(Index3M,H1618,TRUE,_xll.ohTrigger(RecalcTrigger,Trigger3M)),NA())</f>
        <v>2.6666958685087352E-2</v>
      </c>
      <c r="L1618" s="44">
        <f>IFERROR(_xll.qlIndexFixing(Index6M,$H1618,TRUE,_xll.ohTrigger(RecalcTrigger,Trigger6M)),NA())</f>
        <v>2.6935735557056494E-2</v>
      </c>
      <c r="M1618" s="158">
        <f>IFERROR(_xll.qlIndexFixing(ONIndex1M,I1618,TRUE,_xll.ohTrigger(RecalcTrigger,Trigger1M)),NA())</f>
        <v>2.6027319412982308E-2</v>
      </c>
      <c r="N1618" s="44">
        <f>IFERROR(_xll.qlIndexFixing(ONIndex3M,I1618,TRUE,_xll.ohTrigger(RecalcTrigger,Trigger3M)),NA())</f>
        <v>2.6673705941204773E-2</v>
      </c>
      <c r="O1618" s="159">
        <f>IFERROR(_xll.qlIndexFixing(ONIndex6M,I1618,TRUE,_xll.ohTrigger(RecalcTrigger,Trigger6M)),NA())</f>
        <v>2.6959772185337627E-2</v>
      </c>
    </row>
    <row r="1619" spans="2:15" x14ac:dyDescent="0.2">
      <c r="B1619" s="39" t="s">
        <v>42</v>
      </c>
      <c r="D1619" s="42">
        <f>_xll.qlCalendarAdvance(Calendar,$D1618,B1619,"f",FALSE)</f>
        <v>50809</v>
      </c>
      <c r="E1619" s="153">
        <f>_xll.qlInterestRateIndexValueDate(IndexON,D1619)</f>
        <v>50810</v>
      </c>
      <c r="F1619" s="168">
        <f>IFERROR(_xll.qlIndexFixing(IndexON,D1619,TRUE,_xll.ohTrigger(RecalcTrigger,TriggerON)),NA())</f>
        <v>2.6607909183482548E-2</v>
      </c>
      <c r="H1619" s="42">
        <f>_xll.qlCalendarAdvance(Calendar,$H1618,B1619,"f",FALSE)</f>
        <v>50809</v>
      </c>
      <c r="I1619" s="153">
        <f>_xll.qlInterestRateIndexValueDate(Index1M,$H1619)</f>
        <v>50811</v>
      </c>
      <c r="J1619" s="158">
        <f>IFERROR(_xll.qlIndexFixing(Index1M,$H1619,TRUE,_xll.ohTrigger(RecalcTrigger,Trigger1M)),NA())</f>
        <v>2.6014039649867433E-2</v>
      </c>
      <c r="K1619" s="44">
        <f>IFERROR(_xll.qlIndexFixing(Index3M,H1619,TRUE,_xll.ohTrigger(RecalcTrigger,Trigger3M)),NA())</f>
        <v>2.6650540613415728E-2</v>
      </c>
      <c r="L1619" s="44">
        <f>IFERROR(_xll.qlIndexFixing(Index6M,$H1619,TRUE,_xll.ohTrigger(RecalcTrigger,Trigger6M)),NA())</f>
        <v>2.6918946836280908E-2</v>
      </c>
      <c r="M1619" s="158">
        <f>IFERROR(_xll.qlIndexFixing(ONIndex1M,I1619,TRUE,_xll.ohTrigger(RecalcTrigger,Trigger1M)),NA())</f>
        <v>2.6010929110826808E-2</v>
      </c>
      <c r="N1619" s="44">
        <f>IFERROR(_xll.qlIndexFixing(ONIndex3M,I1619,TRUE,_xll.ohTrigger(RecalcTrigger,Trigger3M)),NA())</f>
        <v>2.6657359930979396E-2</v>
      </c>
      <c r="O1619" s="159">
        <f>IFERROR(_xll.qlIndexFixing(ONIndex6M,I1619,TRUE,_xll.ohTrigger(RecalcTrigger,Trigger6M)),NA())</f>
        <v>2.6943142045752211E-2</v>
      </c>
    </row>
    <row r="1620" spans="2:15" x14ac:dyDescent="0.2">
      <c r="B1620" s="39" t="s">
        <v>42</v>
      </c>
      <c r="D1620" s="42">
        <f>_xll.qlCalendarAdvance(Calendar,$D1619,B1620,"f",FALSE)</f>
        <v>50816</v>
      </c>
      <c r="E1620" s="153">
        <f>_xll.qlInterestRateIndexValueDate(IndexON,D1620)</f>
        <v>50817</v>
      </c>
      <c r="F1620" s="168">
        <f>IFERROR(_xll.qlIndexFixing(IndexON,D1620,TRUE,_xll.ohTrigger(RecalcTrigger,TriggerON)),NA())</f>
        <v>2.6591446231201132E-2</v>
      </c>
      <c r="H1620" s="42">
        <f>_xll.qlCalendarAdvance(Calendar,$H1619,B1620,"f",FALSE)</f>
        <v>50816</v>
      </c>
      <c r="I1620" s="153">
        <f>_xll.qlInterestRateIndexValueDate(Index1M,$H1620)</f>
        <v>50818</v>
      </c>
      <c r="J1620" s="158">
        <f>IFERROR(_xll.qlIndexFixing(Index1M,$H1620,TRUE,_xll.ohTrigger(RecalcTrigger,Trigger1M)),NA())</f>
        <v>2.5997628542034752E-2</v>
      </c>
      <c r="K1620" s="44">
        <f>IFERROR(_xll.qlIndexFixing(Index3M,H1620,TRUE,_xll.ohTrigger(RecalcTrigger,Trigger3M)),NA())</f>
        <v>2.663412863674636E-2</v>
      </c>
      <c r="L1620" s="44">
        <f>IFERROR(_xll.qlIndexFixing(Index6M,$H1620,TRUE,_xll.ohTrigger(RecalcTrigger,Trigger6M)),NA())</f>
        <v>2.6902163570670039E-2</v>
      </c>
      <c r="M1620" s="158">
        <f>IFERROR(_xll.qlIndexFixing(ONIndex1M,I1620,TRUE,_xll.ohTrigger(RecalcTrigger,Trigger1M)),NA())</f>
        <v>2.599454353457098E-2</v>
      </c>
      <c r="N1620" s="44">
        <f>IFERROR(_xll.qlIndexFixing(ONIndex3M,I1620,TRUE,_xll.ohTrigger(RecalcTrigger,Trigger3M)),NA())</f>
        <v>2.6641019911242125E-2</v>
      </c>
      <c r="O1620" s="159">
        <f>IFERROR(_xll.qlIndexFixing(ONIndex6M,I1620,TRUE,_xll.ohTrigger(RecalcTrigger,Trigger6M)),NA())</f>
        <v>2.6926517151810714E-2</v>
      </c>
    </row>
    <row r="1621" spans="2:15" x14ac:dyDescent="0.2">
      <c r="B1621" s="39" t="s">
        <v>42</v>
      </c>
      <c r="D1621" s="42">
        <f>_xll.qlCalendarAdvance(Calendar,$D1620,B1621,"f",FALSE)</f>
        <v>50823</v>
      </c>
      <c r="E1621" s="153">
        <f>_xll.qlInterestRateIndexValueDate(IndexON,D1621)</f>
        <v>50824</v>
      </c>
      <c r="F1621" s="168">
        <f>IFERROR(_xll.qlIndexFixing(IndexON,D1621,TRUE,_xll.ohTrigger(RecalcTrigger,TriggerON)),NA())</f>
        <v>2.6574993477241904E-2</v>
      </c>
      <c r="H1621" s="42">
        <f>_xll.qlCalendarAdvance(Calendar,$H1620,B1621,"f",FALSE)</f>
        <v>50823</v>
      </c>
      <c r="I1621" s="153">
        <f>_xll.qlInterestRateIndexValueDate(Index1M,$H1621)</f>
        <v>50825</v>
      </c>
      <c r="J1621" s="158">
        <f>IFERROR(_xll.qlIndexFixing(Index1M,$H1621,TRUE,_xll.ohTrigger(RecalcTrigger,Trigger1M)),NA())</f>
        <v>2.5981222189518212E-2</v>
      </c>
      <c r="K1621" s="44">
        <f>IFERROR(_xll.qlIndexFixing(Index3M,H1621,TRUE,_xll.ohTrigger(RecalcTrigger,Trigger3M)),NA())</f>
        <v>2.6617722755007393E-2</v>
      </c>
      <c r="L1621" s="44">
        <f>IFERROR(_xll.qlIndexFixing(Index6M,$H1621,TRUE,_xll.ohTrigger(RecalcTrigger,Trigger6M)),NA())</f>
        <v>2.6885385760089635E-2</v>
      </c>
      <c r="M1621" s="158">
        <f>IFERROR(_xll.qlIndexFixing(ONIndex1M,I1621,TRUE,_xll.ohTrigger(RecalcTrigger,Trigger1M)),NA())</f>
        <v>2.5978162684294759E-2</v>
      </c>
      <c r="N1621" s="44">
        <f>IFERROR(_xll.qlIndexFixing(ONIndex3M,I1621,TRUE,_xll.ohTrigger(RecalcTrigger,Trigger3M)),NA())</f>
        <v>2.6624685882152832E-2</v>
      </c>
      <c r="O1621" s="159">
        <f>IFERROR(_xll.qlIndexFixing(ONIndex6M,I1621,TRUE,_xll.ohTrigger(RecalcTrigger,Trigger6M)),NA())</f>
        <v>2.6909897503353264E-2</v>
      </c>
    </row>
    <row r="1622" spans="2:15" x14ac:dyDescent="0.2">
      <c r="B1622" s="39" t="s">
        <v>42</v>
      </c>
      <c r="D1622" s="42">
        <f>_xll.qlCalendarAdvance(Calendar,$D1621,B1622,"f",FALSE)</f>
        <v>50830</v>
      </c>
      <c r="E1622" s="153">
        <f>_xll.qlInterestRateIndexValueDate(IndexON,D1622)</f>
        <v>50831</v>
      </c>
      <c r="F1622" s="168">
        <f>IFERROR(_xll.qlIndexFixing(IndexON,D1622,TRUE,_xll.ohTrigger(RecalcTrigger,TriggerON)),NA())</f>
        <v>2.6558550921524926E-2</v>
      </c>
      <c r="H1622" s="42">
        <f>_xll.qlCalendarAdvance(Calendar,$H1621,B1622,"f",FALSE)</f>
        <v>50830</v>
      </c>
      <c r="I1622" s="153">
        <f>_xll.qlInterestRateIndexValueDate(Index1M,$H1622)</f>
        <v>50832</v>
      </c>
      <c r="J1622" s="158">
        <f>IFERROR(_xll.qlIndexFixing(Index1M,$H1622,TRUE,_xll.ohTrigger(RecalcTrigger,Trigger1M)),NA())</f>
        <v>2.5963878151588071E-2</v>
      </c>
      <c r="K1622" s="44">
        <f>IFERROR(_xll.qlIndexFixing(Index3M,H1622,TRUE,_xll.ohTrigger(RecalcTrigger,Trigger3M)),NA())</f>
        <v>2.6600753763443456E-2</v>
      </c>
      <c r="L1622" s="44">
        <f>IFERROR(_xll.qlIndexFixing(Index6M,$H1622,TRUE,_xll.ohTrigger(RecalcTrigger,Trigger6M)),NA())</f>
        <v>2.6867622219653744E-2</v>
      </c>
      <c r="M1622" s="158">
        <f>IFERROR(_xll.qlIndexFixing(ONIndex1M,I1622,TRUE,_xll.ohTrigger(RecalcTrigger,Trigger1M)),NA())</f>
        <v>2.5961786559998146E-2</v>
      </c>
      <c r="N1622" s="44">
        <f>IFERROR(_xll.qlIndexFixing(ONIndex3M,I1622,TRUE,_xll.ohTrigger(RecalcTrigger,Trigger3M)),NA())</f>
        <v>2.6608357843471708E-2</v>
      </c>
      <c r="O1622" s="159">
        <f>IFERROR(_xll.qlIndexFixing(ONIndex6M,I1622,TRUE,_xll.ohTrigger(RecalcTrigger,Trigger6M)),NA())</f>
        <v>2.6893283100539733E-2</v>
      </c>
    </row>
    <row r="1623" spans="2:15" x14ac:dyDescent="0.2">
      <c r="B1623" s="39" t="s">
        <v>42</v>
      </c>
      <c r="D1623" s="42">
        <f>_xll.qlCalendarAdvance(Calendar,$D1622,B1623,"f",FALSE)</f>
        <v>50837</v>
      </c>
      <c r="E1623" s="153">
        <f>_xll.qlInterestRateIndexValueDate(IndexON,D1623)</f>
        <v>50838</v>
      </c>
      <c r="F1623" s="168">
        <f>IFERROR(_xll.qlIndexFixing(IndexON,D1623,TRUE,_xll.ohTrigger(RecalcTrigger,TriggerON)),NA())</f>
        <v>2.6542118564290007E-2</v>
      </c>
      <c r="H1623" s="42">
        <f>_xll.qlCalendarAdvance(Calendar,$H1622,B1623,"f",FALSE)</f>
        <v>50837</v>
      </c>
      <c r="I1623" s="153">
        <f>_xll.qlInterestRateIndexValueDate(Index1M,$H1623)</f>
        <v>50839</v>
      </c>
      <c r="J1623" s="158">
        <f>IFERROR(_xll.qlIndexFixing(Index1M,$H1623,TRUE,_xll.ohTrigger(RecalcTrigger,Trigger1M)),NA())</f>
        <v>2.594724126467602E-2</v>
      </c>
      <c r="K1623" s="44">
        <f>IFERROR(_xll.qlIndexFixing(Index3M,H1623,TRUE,_xll.ohTrigger(RecalcTrigger,Trigger3M)),NA())</f>
        <v>2.6584357756607752E-2</v>
      </c>
      <c r="L1623" s="44">
        <f>IFERROR(_xll.qlIndexFixing(Index6M,$H1623,TRUE,_xll.ohTrigger(RecalcTrigger,Trigger6M)),NA())</f>
        <v>2.6850851054527836E-2</v>
      </c>
      <c r="M1623" s="158">
        <f>IFERROR(_xll.qlIndexFixing(ONIndex1M,I1623,TRUE,_xll.ohTrigger(RecalcTrigger,Trigger1M)),NA())</f>
        <v>2.5945415161521268E-2</v>
      </c>
      <c r="N1623" s="44">
        <f>IFERROR(_xll.qlIndexFixing(ONIndex3M,I1623,TRUE,_xll.ohTrigger(RecalcTrigger,Trigger3M)),NA())</f>
        <v>2.6592035795438562E-2</v>
      </c>
      <c r="O1623" s="159">
        <f>IFERROR(_xll.qlIndexFixing(ONIndex6M,I1623,TRUE,_xll.ohTrigger(RecalcTrigger,Trigger6M)),NA())</f>
        <v>2.687667394321025E-2</v>
      </c>
    </row>
    <row r="1624" spans="2:15" x14ac:dyDescent="0.2">
      <c r="B1624" s="39" t="s">
        <v>42</v>
      </c>
      <c r="D1624" s="42">
        <f>_xll.qlCalendarAdvance(Calendar,$D1623,B1624,"f",FALSE)</f>
        <v>50844</v>
      </c>
      <c r="E1624" s="153">
        <f>_xll.qlInterestRateIndexValueDate(IndexON,D1624)</f>
        <v>50845</v>
      </c>
      <c r="F1624" s="168">
        <f>IFERROR(_xll.qlIndexFixing(IndexON,D1624,TRUE,_xll.ohTrigger(RecalcTrigger,TriggerON)),NA())</f>
        <v>2.6525696405377275E-2</v>
      </c>
      <c r="H1624" s="42">
        <f>_xll.qlCalendarAdvance(Calendar,$H1623,B1624,"f",FALSE)</f>
        <v>50844</v>
      </c>
      <c r="I1624" s="153">
        <f>_xll.qlInterestRateIndexValueDate(Index1M,$H1624)</f>
        <v>50846</v>
      </c>
      <c r="J1624" s="158">
        <f>IFERROR(_xll.qlIndexFixing(Index1M,$H1624,TRUE,_xll.ohTrigger(RecalcTrigger,Trigger1M)),NA())</f>
        <v>2.5931082497318292E-2</v>
      </c>
      <c r="K1624" s="44">
        <f>IFERROR(_xll.qlIndexFixing(Index3M,H1624,TRUE,_xll.ohTrigger(RecalcTrigger,Trigger3M)),NA())</f>
        <v>2.6567967848038283E-2</v>
      </c>
      <c r="L1624" s="44">
        <f>IFERROR(_xll.qlIndexFixing(Index6M,$H1624,TRUE,_xll.ohTrigger(RecalcTrigger,Trigger6M)),NA())</f>
        <v>2.683408534985595E-2</v>
      </c>
      <c r="M1624" s="158">
        <f>IFERROR(_xll.qlIndexFixing(ONIndex1M,I1624,TRUE,_xll.ohTrigger(RecalcTrigger,Trigger1M)),NA())</f>
        <v>2.592904848918387E-2</v>
      </c>
      <c r="N1624" s="44">
        <f>IFERROR(_xll.qlIndexFixing(ONIndex3M,I1624,TRUE,_xll.ohTrigger(RecalcTrigger,Trigger3M)),NA())</f>
        <v>2.6575719737973458E-2</v>
      </c>
      <c r="O1624" s="159">
        <f>IFERROR(_xll.qlIndexFixing(ONIndex6M,I1624,TRUE,_xll.ohTrigger(RecalcTrigger,Trigger6M)),NA())</f>
        <v>2.6860070031524685E-2</v>
      </c>
    </row>
    <row r="1625" spans="2:15" x14ac:dyDescent="0.2">
      <c r="B1625" s="39" t="s">
        <v>42</v>
      </c>
      <c r="D1625" s="42">
        <f>_xll.qlCalendarAdvance(Calendar,$D1624,B1625,"f",FALSE)</f>
        <v>50851</v>
      </c>
      <c r="E1625" s="153">
        <f>_xll.qlInterestRateIndexValueDate(IndexON,D1625)</f>
        <v>50852</v>
      </c>
      <c r="F1625" s="168">
        <f>IFERROR(_xll.qlIndexFixing(IndexON,D1625,TRUE,_xll.ohTrigger(RecalcTrigger,TriggerON)),NA())</f>
        <v>2.6509284444786729E-2</v>
      </c>
      <c r="H1625" s="42">
        <f>_xll.qlCalendarAdvance(Calendar,$H1624,B1625,"f",FALSE)</f>
        <v>50851</v>
      </c>
      <c r="I1625" s="153">
        <f>_xll.qlInterestRateIndexValueDate(Index1M,$H1625)</f>
        <v>50853</v>
      </c>
      <c r="J1625" s="158">
        <f>IFERROR(_xll.qlIndexFixing(Index1M,$H1625,TRUE,_xll.ohTrigger(RecalcTrigger,Trigger1M)),NA())</f>
        <v>2.5914691809568735E-2</v>
      </c>
      <c r="K1625" s="44">
        <f>IFERROR(_xll.qlIndexFixing(Index3M,H1625,TRUE,_xll.ohTrigger(RecalcTrigger,Trigger3M)),NA())</f>
        <v>2.6551007155991836E-2</v>
      </c>
      <c r="L1625" s="44">
        <f>IFERROR(_xll.qlIndexFixing(Index6M,$H1625,TRUE,_xll.ohTrigger(RecalcTrigger,Trigger6M)),NA())</f>
        <v>2.6817325105500996E-2</v>
      </c>
      <c r="M1625" s="158">
        <f>IFERROR(_xll.qlIndexFixing(ONIndex1M,I1625,TRUE,_xll.ohTrigger(RecalcTrigger,Trigger1M)),NA())</f>
        <v>2.5912686542586272E-2</v>
      </c>
      <c r="N1625" s="44">
        <f>IFERROR(_xll.qlIndexFixing(ONIndex3M,I1625,TRUE,_xll.ohTrigger(RecalcTrigger,Trigger3M)),NA())</f>
        <v>2.6559409671076395E-2</v>
      </c>
      <c r="O1625" s="159">
        <f>IFERROR(_xll.qlIndexFixing(ONIndex6M,I1625,TRUE,_xll.ohTrigger(RecalcTrigger,Trigger6M)),NA())</f>
        <v>2.6843471365403104E-2</v>
      </c>
    </row>
    <row r="1626" spans="2:15" x14ac:dyDescent="0.2">
      <c r="B1626" s="39" t="s">
        <v>42</v>
      </c>
      <c r="D1626" s="42">
        <f>_xll.qlCalendarAdvance(Calendar,$D1625,B1626,"f",FALSE)</f>
        <v>50858</v>
      </c>
      <c r="E1626" s="153">
        <f>_xll.qlInterestRateIndexValueDate(IndexON,D1626)</f>
        <v>50859</v>
      </c>
      <c r="F1626" s="168">
        <f>IFERROR(_xll.qlIndexFixing(IndexON,D1626,TRUE,_xll.ohTrigger(RecalcTrigger,TriggerON)),NA())</f>
        <v>2.6492882682518371E-2</v>
      </c>
      <c r="H1626" s="42">
        <f>_xll.qlCalendarAdvance(Calendar,$H1625,B1626,"f",FALSE)</f>
        <v>50858</v>
      </c>
      <c r="I1626" s="153">
        <f>_xll.qlInterestRateIndexValueDate(Index1M,$H1626)</f>
        <v>50860</v>
      </c>
      <c r="J1626" s="158">
        <f>IFERROR(_xll.qlIndexFixing(Index1M,$H1626,TRUE,_xll.ohTrigger(RecalcTrigger,Trigger1M)),NA())</f>
        <v>2.5899022924145448E-2</v>
      </c>
      <c r="K1626" s="44">
        <f>IFERROR(_xll.qlIndexFixing(Index3M,H1626,TRUE,_xll.ohTrigger(RecalcTrigger,Trigger3M)),NA())</f>
        <v>2.6535399222023241E-2</v>
      </c>
      <c r="L1626" s="44">
        <f>IFERROR(_xll.qlIndexFixing(Index6M,$H1626,TRUE,_xll.ohTrigger(RecalcTrigger,Trigger6M)),NA())</f>
        <v>2.6801175517702829E-2</v>
      </c>
      <c r="M1626" s="158">
        <f>IFERROR(_xll.qlIndexFixing(ONIndex1M,I1626,TRUE,_xll.ohTrigger(RecalcTrigger,Trigger1M)),NA())</f>
        <v>2.5896329321968281E-2</v>
      </c>
      <c r="N1626" s="44">
        <f>IFERROR(_xll.qlIndexFixing(ONIndex3M,I1626,TRUE,_xll.ohTrigger(RecalcTrigger,Trigger3M)),NA())</f>
        <v>2.6543105594667438E-2</v>
      </c>
      <c r="O1626" s="159">
        <f>IFERROR(_xll.qlIndexFixing(ONIndex6M,I1626,TRUE,_xll.ohTrigger(RecalcTrigger,Trigger6M)),NA())</f>
        <v>2.682687794476557E-2</v>
      </c>
    </row>
    <row r="1627" spans="2:15" x14ac:dyDescent="0.2">
      <c r="B1627" s="39" t="s">
        <v>42</v>
      </c>
      <c r="D1627" s="42">
        <f>_xll.qlCalendarAdvance(Calendar,$D1626,B1627,"f",FALSE)</f>
        <v>50865</v>
      </c>
      <c r="E1627" s="153">
        <f>_xll.qlInterestRateIndexValueDate(IndexON,D1627)</f>
        <v>50866</v>
      </c>
      <c r="F1627" s="168">
        <f>IFERROR(_xll.qlIndexFixing(IndexON,D1627,TRUE,_xll.ohTrigger(RecalcTrigger,TriggerON)),NA())</f>
        <v>2.6476491118572199E-2</v>
      </c>
      <c r="H1627" s="42">
        <f>_xll.qlCalendarAdvance(Calendar,$H1626,B1627,"f",FALSE)</f>
        <v>50865</v>
      </c>
      <c r="I1627" s="153">
        <f>_xll.qlInterestRateIndexValueDate(Index1M,$H1627)</f>
        <v>50867</v>
      </c>
      <c r="J1627" s="158">
        <f>IFERROR(_xll.qlIndexFixing(Index1M,$H1627,TRUE,_xll.ohTrigger(RecalcTrigger,Trigger1M)),NA())</f>
        <v>2.5881924712722881E-2</v>
      </c>
      <c r="K1627" s="44">
        <f>IFERROR(_xll.qlIndexFixing(Index3M,H1627,TRUE,_xll.ohTrigger(RecalcTrigger,Trigger3M)),NA())</f>
        <v>2.6519028374558783E-2</v>
      </c>
      <c r="L1627" s="44">
        <f>IFERROR(_xll.qlIndexFixing(Index6M,$H1627,TRUE,_xll.ohTrigger(RecalcTrigger,Trigger6M)),NA())</f>
        <v>2.6784428737901673E-2</v>
      </c>
      <c r="M1627" s="158">
        <f>IFERROR(_xll.qlIndexFixing(ONIndex1M,I1627,TRUE,_xll.ohTrigger(RecalcTrigger,Trigger1M)),NA())</f>
        <v>2.5875305554121653E-2</v>
      </c>
      <c r="N1627" s="44">
        <f>IFERROR(_xll.qlIndexFixing(ONIndex3M,I1627,TRUE,_xll.ohTrigger(RecalcTrigger,Trigger3M)),NA())</f>
        <v>2.6522152013077616E-2</v>
      </c>
      <c r="O1627" s="159">
        <f>IFERROR(_xll.qlIndexFixing(ONIndex6M,I1627,TRUE,_xll.ohTrigger(RecalcTrigger,Trigger6M)),NA())</f>
        <v>2.6805551254671656E-2</v>
      </c>
    </row>
    <row r="1628" spans="2:15" x14ac:dyDescent="0.2">
      <c r="B1628" s="39" t="s">
        <v>42</v>
      </c>
      <c r="D1628" s="42">
        <f>_xll.qlCalendarAdvance(Calendar,$D1627,B1628,"f",FALSE)</f>
        <v>50872</v>
      </c>
      <c r="E1628" s="153">
        <f>_xll.qlInterestRateIndexValueDate(IndexON,D1628)</f>
        <v>50873</v>
      </c>
      <c r="F1628" s="168">
        <f>IFERROR(_xll.qlIndexFixing(IndexON,D1628,TRUE,_xll.ohTrigger(RecalcTrigger,TriggerON)),NA())</f>
        <v>2.6460109752948213E-2</v>
      </c>
      <c r="H1628" s="42">
        <f>_xll.qlCalendarAdvance(Calendar,$H1627,B1628,"f",FALSE)</f>
        <v>50872</v>
      </c>
      <c r="I1628" s="153">
        <f>_xll.qlInterestRateIndexValueDate(Index1M,$H1628)</f>
        <v>50874</v>
      </c>
      <c r="J1628" s="158">
        <f>IFERROR(_xll.qlIndexFixing(Index1M,$H1628,TRUE,_xll.ohTrigger(RecalcTrigger,Trigger1M)),NA())</f>
        <v>2.5865548303599106E-2</v>
      </c>
      <c r="K1628" s="44">
        <f>IFERROR(_xll.qlIndexFixing(Index3M,H1628,TRUE,_xll.ohTrigger(RecalcTrigger,Trigger3M)),NA())</f>
        <v>2.6502663623875433E-2</v>
      </c>
      <c r="L1628" s="44">
        <f>IFERROR(_xll.qlIndexFixing(Index6M,$H1628,TRUE,_xll.ohTrigger(RecalcTrigger,Trigger6M)),NA())</f>
        <v>2.6767687414518789E-2</v>
      </c>
      <c r="M1628" s="158">
        <f>IFERROR(_xll.qlIndexFixing(ONIndex1M,I1628,TRUE,_xll.ohTrigger(RecalcTrigger,Trigger1M)),NA())</f>
        <v>2.5863629058751059E-2</v>
      </c>
      <c r="N1628" s="44">
        <f>IFERROR(_xll.qlIndexFixing(ONIndex3M,I1628,TRUE,_xll.ohTrigger(RecalcTrigger,Trigger3M)),NA())</f>
        <v>2.6510515413553648E-2</v>
      </c>
      <c r="O1628" s="159">
        <f>IFERROR(_xll.qlIndexFixing(ONIndex6M,I1628,TRUE,_xll.ohTrigger(RecalcTrigger,Trigger6M)),NA())</f>
        <v>2.6793706840342324E-2</v>
      </c>
    </row>
    <row r="1629" spans="2:15" x14ac:dyDescent="0.2">
      <c r="B1629" s="39" t="s">
        <v>42</v>
      </c>
      <c r="D1629" s="42">
        <f>_xll.qlCalendarAdvance(Calendar,$D1628,B1629,"f",FALSE)</f>
        <v>50879</v>
      </c>
      <c r="E1629" s="153">
        <f>_xll.qlInterestRateIndexValueDate(IndexON,D1629)</f>
        <v>50880</v>
      </c>
      <c r="F1629" s="168">
        <f>IFERROR(_xll.qlIndexFixing(IndexON,D1629,TRUE,_xll.ohTrigger(RecalcTrigger,TriggerON)),NA())</f>
        <v>2.6443738585726351E-2</v>
      </c>
      <c r="H1629" s="42">
        <f>_xll.qlCalendarAdvance(Calendar,$H1628,B1629,"f",FALSE)</f>
        <v>50879</v>
      </c>
      <c r="I1629" s="153">
        <f>_xll.qlInterestRateIndexValueDate(Index1M,$H1629)</f>
        <v>50881</v>
      </c>
      <c r="J1629" s="158">
        <f>IFERROR(_xll.qlIndexFixing(Index1M,$H1629,TRUE,_xll.ohTrigger(RecalcTrigger,Trigger1M)),NA())</f>
        <v>2.5849176653965633E-2</v>
      </c>
      <c r="K1629" s="44">
        <f>IFERROR(_xll.qlIndexFixing(Index3M,H1629,TRUE,_xll.ohTrigger(RecalcTrigger,Trigger3M)),NA())</f>
        <v>2.6486304969898514E-2</v>
      </c>
      <c r="L1629" s="44">
        <f>IFERROR(_xll.qlIndexFixing(Index6M,$H1629,TRUE,_xll.ohTrigger(RecalcTrigger,Trigger6M)),NA())</f>
        <v>2.6750951547419632E-2</v>
      </c>
      <c r="M1629" s="158">
        <f>IFERROR(_xll.qlIndexFixing(ONIndex1M,I1629,TRUE,_xll.ohTrigger(RecalcTrigger,Trigger1M)),NA())</f>
        <v>2.5847286015991955E-2</v>
      </c>
      <c r="N1629" s="44">
        <f>IFERROR(_xll.qlIndexFixing(ONIndex3M,I1629,TRUE,_xll.ohTrigger(RecalcTrigger,Trigger3M)),NA())</f>
        <v>2.6494229308688944E-2</v>
      </c>
      <c r="O1629" s="159">
        <f>IFERROR(_xll.qlIndexFixing(ONIndex6M,I1629,TRUE,_xll.ohTrigger(RecalcTrigger,Trigger6M)),NA())</f>
        <v>2.677712915639674E-2</v>
      </c>
    </row>
    <row r="1630" spans="2:15" x14ac:dyDescent="0.2">
      <c r="B1630" s="39" t="s">
        <v>42</v>
      </c>
      <c r="D1630" s="42">
        <f>_xll.qlCalendarAdvance(Calendar,$D1629,B1630,"f",FALSE)</f>
        <v>50886</v>
      </c>
      <c r="E1630" s="153">
        <f>_xll.qlInterestRateIndexValueDate(IndexON,D1630)</f>
        <v>50887</v>
      </c>
      <c r="F1630" s="168">
        <f>IFERROR(_xll.qlIndexFixing(IndexON,D1630,TRUE,_xll.ohTrigger(RecalcTrigger,TriggerON)),NA())</f>
        <v>2.6427377616746739E-2</v>
      </c>
      <c r="H1630" s="42">
        <f>_xll.qlCalendarAdvance(Calendar,$H1629,B1630,"f",FALSE)</f>
        <v>50886</v>
      </c>
      <c r="I1630" s="153">
        <f>_xll.qlInterestRateIndexValueDate(Index1M,$H1630)</f>
        <v>50888</v>
      </c>
      <c r="J1630" s="158">
        <f>IFERROR(_xll.qlIndexFixing(Index1M,$H1630,TRUE,_xll.ohTrigger(RecalcTrigger,Trigger1M)),NA())</f>
        <v>2.5832567226723346E-2</v>
      </c>
      <c r="K1630" s="44">
        <f>IFERROR(_xll.qlIndexFixing(Index3M,H1630,TRUE,_xll.ohTrigger(RecalcTrigger,Trigger3M)),NA())</f>
        <v>2.6469952412555127E-2</v>
      </c>
      <c r="L1630" s="44">
        <f>IFERROR(_xll.qlIndexFixing(Index6M,$H1630,TRUE,_xll.ohTrigger(RecalcTrigger,Trigger6M)),NA())</f>
        <v>2.673422113646836E-2</v>
      </c>
      <c r="M1630" s="158">
        <f>IFERROR(_xll.qlIndexFixing(ONIndex1M,I1630,TRUE,_xll.ohTrigger(RecalcTrigger,Trigger1M)),NA())</f>
        <v>2.5830947699132523E-2</v>
      </c>
      <c r="N1630" s="44">
        <f>IFERROR(_xll.qlIndexFixing(ONIndex3M,I1630,TRUE,_xll.ohTrigger(RecalcTrigger,Trigger3M)),NA())</f>
        <v>2.6477949194472217E-2</v>
      </c>
      <c r="O1630" s="159">
        <f>IFERROR(_xll.qlIndexFixing(ONIndex6M,I1630,TRUE,_xll.ohTrigger(RecalcTrigger,Trigger6M)),NA())</f>
        <v>2.6760556718095074E-2</v>
      </c>
    </row>
    <row r="1631" spans="2:15" x14ac:dyDescent="0.2">
      <c r="B1631" s="39" t="s">
        <v>42</v>
      </c>
      <c r="D1631" s="42">
        <f>_xll.qlCalendarAdvance(Calendar,$D1630,B1631,"f",FALSE)</f>
        <v>50893</v>
      </c>
      <c r="E1631" s="153">
        <f>_xll.qlInterestRateIndexValueDate(IndexON,D1631)</f>
        <v>50894</v>
      </c>
      <c r="F1631" s="168">
        <f>IFERROR(_xll.qlIndexFixing(IndexON,D1631,TRUE,_xll.ohTrigger(RecalcTrigger,TriggerON)),NA())</f>
        <v>2.641102684616925E-2</v>
      </c>
      <c r="H1631" s="42">
        <f>_xll.qlCalendarAdvance(Calendar,$H1630,B1631,"f",FALSE)</f>
        <v>50893</v>
      </c>
      <c r="I1631" s="153">
        <f>_xll.qlInterestRateIndexValueDate(Index1M,$H1631)</f>
        <v>50895</v>
      </c>
      <c r="J1631" s="158">
        <f>IFERROR(_xll.qlIndexFixing(Index1M,$H1631,TRUE,_xll.ohTrigger(RecalcTrigger,Trigger1M)),NA())</f>
        <v>2.5816447633119632E-2</v>
      </c>
      <c r="K1631" s="44">
        <f>IFERROR(_xll.qlIndexFixing(Index3M,H1631,TRUE,_xll.ohTrigger(RecalcTrigger,Trigger3M)),NA())</f>
        <v>2.6453409233124878E-2</v>
      </c>
      <c r="L1631" s="44">
        <f>IFERROR(_xll.qlIndexFixing(Index6M,$H1631,TRUE,_xll.ohTrigger(RecalcTrigger,Trigger6M)),NA())</f>
        <v>2.6716878298324566E-2</v>
      </c>
      <c r="M1631" s="158">
        <f>IFERROR(_xll.qlIndexFixing(ONIndex1M,I1631,TRUE,_xll.ohTrigger(RecalcTrigger,Trigger1M)),NA())</f>
        <v>2.5814614108332634E-2</v>
      </c>
      <c r="N1631" s="44">
        <f>IFERROR(_xll.qlIndexFixing(ONIndex3M,I1631,TRUE,_xll.ohTrigger(RecalcTrigger,Trigger3M)),NA())</f>
        <v>2.6461675070743595E-2</v>
      </c>
      <c r="O1631" s="159">
        <f>IFERROR(_xll.qlIndexFixing(ONIndex6M,I1631,TRUE,_xll.ohTrigger(RecalcTrigger,Trigger6M)),NA())</f>
        <v>2.6743989525357392E-2</v>
      </c>
    </row>
    <row r="1632" spans="2:15" x14ac:dyDescent="0.2">
      <c r="B1632" s="39" t="s">
        <v>42</v>
      </c>
      <c r="D1632" s="42">
        <f>_xll.qlCalendarAdvance(Calendar,$D1631,B1632,"f",FALSE)</f>
        <v>50900</v>
      </c>
      <c r="E1632" s="153">
        <f>_xll.qlInterestRateIndexValueDate(IndexON,D1632)</f>
        <v>50901</v>
      </c>
      <c r="F1632" s="168">
        <f>IFERROR(_xll.qlIndexFixing(IndexON,D1632,TRUE,_xll.ohTrigger(RecalcTrigger,TriggerON)),NA())</f>
        <v>2.6394686273834012E-2</v>
      </c>
      <c r="H1632" s="42">
        <f>_xll.qlCalendarAdvance(Calendar,$H1631,B1632,"f",FALSE)</f>
        <v>50900</v>
      </c>
      <c r="I1632" s="153">
        <f>_xll.qlInterestRateIndexValueDate(Index1M,$H1632)</f>
        <v>50902</v>
      </c>
      <c r="J1632" s="158">
        <f>IFERROR(_xll.qlIndexFixing(Index1M,$H1632,TRUE,_xll.ohTrigger(RecalcTrigger,Trigger1M)),NA())</f>
        <v>2.5800090261862141E-2</v>
      </c>
      <c r="K1632" s="44">
        <f>IFERROR(_xll.qlIndexFixing(Index3M,H1632,TRUE,_xll.ohTrigger(RecalcTrigger,Trigger3M)),NA())</f>
        <v>2.6437068107957946E-2</v>
      </c>
      <c r="L1632" s="44">
        <f>IFERROR(_xll.qlIndexFixing(Index6M,$H1632,TRUE,_xll.ohTrigger(RecalcTrigger,Trigger6M)),NA())</f>
        <v>2.6700156272339157E-2</v>
      </c>
      <c r="M1632" s="158">
        <f>IFERROR(_xll.qlIndexFixing(ONIndex1M,I1632,TRUE,_xll.ohTrigger(RecalcTrigger,Trigger1M)),NA())</f>
        <v>2.5798285243352481E-2</v>
      </c>
      <c r="N1632" s="44">
        <f>IFERROR(_xll.qlIndexFixing(ONIndex3M,I1632,TRUE,_xll.ohTrigger(RecalcTrigger,Trigger3M)),NA())</f>
        <v>2.6445406937583016E-2</v>
      </c>
      <c r="O1632" s="159">
        <f>IFERROR(_xll.qlIndexFixing(ONIndex6M,I1632,TRUE,_xll.ohTrigger(RecalcTrigger,Trigger6M)),NA())</f>
        <v>2.6727427578183693E-2</v>
      </c>
    </row>
    <row r="1633" spans="2:15" x14ac:dyDescent="0.2">
      <c r="B1633" s="39" t="s">
        <v>42</v>
      </c>
      <c r="D1633" s="42">
        <f>_xll.qlCalendarAdvance(Calendar,$D1632,B1633,"f",FALSE)</f>
        <v>50907</v>
      </c>
      <c r="E1633" s="153">
        <f>_xll.qlInterestRateIndexValueDate(IndexON,D1633)</f>
        <v>50908</v>
      </c>
      <c r="F1633" s="168">
        <f>IFERROR(_xll.qlIndexFixing(IndexON,D1633,TRUE,_xll.ohTrigger(RecalcTrigger,TriggerON)),NA())</f>
        <v>2.6378156188853197E-2</v>
      </c>
      <c r="H1633" s="42">
        <f>_xll.qlCalendarAdvance(Calendar,$H1632,B1633,"f",FALSE)</f>
        <v>50907</v>
      </c>
      <c r="I1633" s="153">
        <f>_xll.qlInterestRateIndexValueDate(Index1M,$H1633)</f>
        <v>50910</v>
      </c>
      <c r="J1633" s="158">
        <f>IFERROR(_xll.qlIndexFixing(Index1M,$H1633,TRUE,_xll.ohTrigger(RecalcTrigger,Trigger1M)),NA())</f>
        <v>2.5781647009996252E-2</v>
      </c>
      <c r="K1633" s="44">
        <f>IFERROR(_xll.qlIndexFixing(Index3M,H1633,TRUE,_xll.ohTrigger(RecalcTrigger,Trigger3M)),NA())</f>
        <v>2.6418003061681749E-2</v>
      </c>
      <c r="L1633" s="44">
        <f>IFERROR(_xll.qlIndexFixing(Index6M,$H1633,TRUE,_xll.ohTrigger(RecalcTrigger,Trigger6M)),NA())</f>
        <v>2.6681259925102851E-2</v>
      </c>
      <c r="M1633" s="158">
        <f>IFERROR(_xll.qlIndexFixing(ONIndex1M,I1633,TRUE,_xll.ohTrigger(RecalcTrigger,Trigger1M)),NA())</f>
        <v>2.5779629470426002E-2</v>
      </c>
      <c r="N1633" s="44">
        <f>IFERROR(_xll.qlIndexFixing(ONIndex3M,I1633,TRUE,_xll.ohTrigger(RecalcTrigger,Trigger3M)),NA())</f>
        <v>2.642682212069758E-2</v>
      </c>
      <c r="O1633" s="159">
        <f>IFERROR(_xll.qlIndexFixing(ONIndex6M,I1633,TRUE,_xll.ohTrigger(RecalcTrigger,Trigger6M)),NA())</f>
        <v>2.6708506061670079E-2</v>
      </c>
    </row>
    <row r="1634" spans="2:15" x14ac:dyDescent="0.2">
      <c r="B1634" s="39" t="s">
        <v>42</v>
      </c>
      <c r="D1634" s="42">
        <f>_xll.qlCalendarAdvance(Calendar,$D1633,B1634,"f",FALSE)</f>
        <v>50914</v>
      </c>
      <c r="E1634" s="153">
        <f>_xll.qlInterestRateIndexValueDate(IndexON,D1634)</f>
        <v>50915</v>
      </c>
      <c r="F1634" s="168">
        <f>IFERROR(_xll.qlIndexFixing(IndexON,D1634,TRUE,_xll.ohTrigger(RecalcTrigger,TriggerON)),NA())</f>
        <v>2.6362035724210031E-2</v>
      </c>
      <c r="H1634" s="42">
        <f>_xll.qlCalendarAdvance(Calendar,$H1633,B1634,"f",FALSE)</f>
        <v>50914</v>
      </c>
      <c r="I1634" s="153">
        <f>_xll.qlInterestRateIndexValueDate(Index1M,$H1634)</f>
        <v>50916</v>
      </c>
      <c r="J1634" s="158">
        <f>IFERROR(_xll.qlIndexFixing(Index1M,$H1634,TRUE,_xll.ohTrigger(RecalcTrigger,Trigger1M)),NA())</f>
        <v>2.5767389797575757E-2</v>
      </c>
      <c r="K1634" s="44">
        <f>IFERROR(_xll.qlIndexFixing(Index3M,H1634,TRUE,_xll.ohTrigger(RecalcTrigger,Trigger3M)),NA())</f>
        <v>2.6404404150306236E-2</v>
      </c>
      <c r="L1634" s="44">
        <f>IFERROR(_xll.qlIndexFixing(Index6M,$H1634,TRUE,_xll.ohTrigger(RecalcTrigger,Trigger6M)),NA())</f>
        <v>2.6666728597886602E-2</v>
      </c>
      <c r="M1634" s="158">
        <f>IFERROR(_xll.qlIndexFixing(ONIndex1M,I1634,TRUE,_xll.ohTrigger(RecalcTrigger,Trigger1M)),NA())</f>
        <v>2.5763310732385136E-2</v>
      </c>
      <c r="N1634" s="44">
        <f>IFERROR(_xll.qlIndexFixing(ONIndex3M,I1634,TRUE,_xll.ohTrigger(RecalcTrigger,Trigger3M)),NA())</f>
        <v>2.6410566824468518E-2</v>
      </c>
      <c r="O1634" s="159">
        <f>IFERROR(_xll.qlIndexFixing(ONIndex6M,I1634,TRUE,_xll.ohTrigger(RecalcTrigger,Trigger6M)),NA())</f>
        <v>2.6691955355024888E-2</v>
      </c>
    </row>
    <row r="1635" spans="2:15" x14ac:dyDescent="0.2">
      <c r="B1635" s="39" t="s">
        <v>42</v>
      </c>
      <c r="D1635" s="42">
        <f>_xll.qlCalendarAdvance(Calendar,$D1634,B1635,"f",FALSE)</f>
        <v>50921</v>
      </c>
      <c r="E1635" s="153">
        <f>_xll.qlInterestRateIndexValueDate(IndexON,D1635)</f>
        <v>50922</v>
      </c>
      <c r="F1635" s="168">
        <f>IFERROR(_xll.qlIndexFixing(IndexON,D1635,TRUE,_xll.ohTrigger(RecalcTrigger,TriggerON)),NA())</f>
        <v>2.6345725746921289E-2</v>
      </c>
      <c r="H1635" s="42">
        <f>_xll.qlCalendarAdvance(Calendar,$H1634,B1635,"f",FALSE)</f>
        <v>50921</v>
      </c>
      <c r="I1635" s="153">
        <f>_xll.qlInterestRateIndexValueDate(Index1M,$H1635)</f>
        <v>50923</v>
      </c>
      <c r="J1635" s="158">
        <f>IFERROR(_xll.qlIndexFixing(Index1M,$H1635,TRUE,_xll.ohTrigger(RecalcTrigger,Trigger1M)),NA())</f>
        <v>2.5751046704506897E-2</v>
      </c>
      <c r="K1635" s="44">
        <f>IFERROR(_xll.qlIndexFixing(Index3M,H1635,TRUE,_xll.ohTrigger(RecalcTrigger,Trigger3M)),NA())</f>
        <v>2.6388081317670273E-2</v>
      </c>
      <c r="L1635" s="44">
        <f>IFERROR(_xll.qlIndexFixing(Index6M,$H1635,TRUE,_xll.ohTrigger(RecalcTrigger,Trigger6M)),NA())</f>
        <v>2.6650650919216645E-2</v>
      </c>
      <c r="M1635" s="158">
        <f>IFERROR(_xll.qlIndexFixing(ONIndex1M,I1635,TRUE,_xll.ohTrigger(RecalcTrigger,Trigger1M)),NA())</f>
        <v>2.5749327004209732E-2</v>
      </c>
      <c r="N1635" s="44">
        <f>IFERROR(_xll.qlIndexFixing(ONIndex3M,I1635,TRUE,_xll.ohTrigger(RecalcTrigger,Trigger3M)),NA())</f>
        <v>2.6396638481269719E-2</v>
      </c>
      <c r="O1635" s="159">
        <f>IFERROR(_xll.qlIndexFixing(ONIndex6M,I1635,TRUE,_xll.ohTrigger(RecalcTrigger,Trigger6M)),NA())</f>
        <v>2.667777320996656E-2</v>
      </c>
    </row>
    <row r="1636" spans="2:15" x14ac:dyDescent="0.2">
      <c r="B1636" s="39" t="s">
        <v>42</v>
      </c>
      <c r="D1636" s="42">
        <f>_xll.qlCalendarAdvance(Calendar,$D1635,B1636,"f",FALSE)</f>
        <v>50928</v>
      </c>
      <c r="E1636" s="153">
        <f>_xll.qlInterestRateIndexValueDate(IndexON,D1636)</f>
        <v>50929</v>
      </c>
      <c r="F1636" s="168">
        <f>IFERROR(_xll.qlIndexFixing(IndexON,D1636,TRUE,_xll.ohTrigger(RecalcTrigger,TriggerON)),NA())</f>
        <v>2.6329425967954734E-2</v>
      </c>
      <c r="H1636" s="42">
        <f>_xll.qlCalendarAdvance(Calendar,$H1635,B1636,"f",FALSE)</f>
        <v>50928</v>
      </c>
      <c r="I1636" s="153">
        <f>_xll.qlInterestRateIndexValueDate(Index1M,$H1636)</f>
        <v>50930</v>
      </c>
      <c r="J1636" s="158">
        <f>IFERROR(_xll.qlIndexFixing(Index1M,$H1636,TRUE,_xll.ohTrigger(RecalcTrigger,Trigger1M)),NA())</f>
        <v>2.5734708370790949E-2</v>
      </c>
      <c r="K1636" s="44">
        <f>IFERROR(_xll.qlIndexFixing(Index3M,H1636,TRUE,_xll.ohTrigger(RecalcTrigger,Trigger3M)),NA())</f>
        <v>2.6371764582396054E-2</v>
      </c>
      <c r="L1636" s="44">
        <f>IFERROR(_xll.qlIndexFixing(Index6M,$H1636,TRUE,_xll.ohTrigger(RecalcTrigger,Trigger6M)),NA())</f>
        <v>2.6633953242323025E-2</v>
      </c>
      <c r="M1636" s="158">
        <f>IFERROR(_xll.qlIndexFixing(ONIndex1M,I1636,TRUE,_xll.ohTrigger(RecalcTrigger,Trigger1M)),NA())</f>
        <v>2.5733017043068074E-2</v>
      </c>
      <c r="N1636" s="44">
        <f>IFERROR(_xll.qlIndexFixing(ONIndex3M,I1636,TRUE,_xll.ohTrigger(RecalcTrigger,Trigger3M)),NA())</f>
        <v>2.6380394310381305E-2</v>
      </c>
      <c r="O1636" s="159">
        <f>IFERROR(_xll.qlIndexFixing(ONIndex6M,I1636,TRUE,_xll.ohTrigger(RecalcTrigger,Trigger6M)),NA())</f>
        <v>2.6661232244968858E-2</v>
      </c>
    </row>
    <row r="1637" spans="2:15" x14ac:dyDescent="0.2">
      <c r="B1637" s="39" t="s">
        <v>42</v>
      </c>
      <c r="D1637" s="42">
        <f>_xll.qlCalendarAdvance(Calendar,$D1636,B1637,"f",FALSE)</f>
        <v>50935</v>
      </c>
      <c r="E1637" s="153">
        <f>_xll.qlInterestRateIndexValueDate(IndexON,D1637)</f>
        <v>50936</v>
      </c>
      <c r="F1637" s="168">
        <f>IFERROR(_xll.qlIndexFixing(IndexON,D1637,TRUE,_xll.ohTrigger(RecalcTrigger,TriggerON)),NA())</f>
        <v>2.6313136387150493E-2</v>
      </c>
      <c r="H1637" s="42">
        <f>_xll.qlCalendarAdvance(Calendar,$H1636,B1637,"f",FALSE)</f>
        <v>50935</v>
      </c>
      <c r="I1637" s="153">
        <f>_xll.qlInterestRateIndexValueDate(Index1M,$H1637)</f>
        <v>50937</v>
      </c>
      <c r="J1637" s="158">
        <f>IFERROR(_xll.qlIndexFixing(Index1M,$H1637,TRUE,_xll.ohTrigger(RecalcTrigger,Trigger1M)),NA())</f>
        <v>2.5718374796410426E-2</v>
      </c>
      <c r="K1637" s="44">
        <f>IFERROR(_xll.qlIndexFixing(Index3M,H1637,TRUE,_xll.ohTrigger(RecalcTrigger,Trigger3M)),NA())</f>
        <v>2.6355453944405385E-2</v>
      </c>
      <c r="L1637" s="44">
        <f>IFERROR(_xll.qlIndexFixing(Index6M,$H1637,TRUE,_xll.ohTrigger(RecalcTrigger,Trigger6M)),NA())</f>
        <v>2.6617261020633779E-2</v>
      </c>
      <c r="M1637" s="158">
        <f>IFERROR(_xll.qlIndexFixing(ONIndex1M,I1637,TRUE,_xll.ohTrigger(RecalcTrigger,Trigger1M)),NA())</f>
        <v>2.5716711807746151E-2</v>
      </c>
      <c r="N1637" s="44">
        <f>IFERROR(_xll.qlIndexFixing(ONIndex3M,I1637,TRUE,_xll.ohTrigger(RecalcTrigger,Trigger3M)),NA())</f>
        <v>2.636415612974119E-2</v>
      </c>
      <c r="O1637" s="159">
        <f>IFERROR(_xll.qlIndexFixing(ONIndex6M,I1637,TRUE,_xll.ohTrigger(RecalcTrigger,Trigger6M)),NA())</f>
        <v>2.6644696525615075E-2</v>
      </c>
    </row>
    <row r="1638" spans="2:15" x14ac:dyDescent="0.2">
      <c r="B1638" s="39" t="s">
        <v>42</v>
      </c>
      <c r="D1638" s="42">
        <f>_xll.qlCalendarAdvance(Calendar,$D1637,B1638,"f",FALSE)</f>
        <v>50942</v>
      </c>
      <c r="E1638" s="153">
        <f>_xll.qlInterestRateIndexValueDate(IndexON,D1638)</f>
        <v>50943</v>
      </c>
      <c r="F1638" s="168">
        <f>IFERROR(_xll.qlIndexFixing(IndexON,D1638,TRUE,_xll.ohTrigger(RecalcTrigger,TriggerON)),NA())</f>
        <v>2.6296857004908247E-2</v>
      </c>
      <c r="H1638" s="42">
        <f>_xll.qlCalendarAdvance(Calendar,$H1637,B1638,"f",FALSE)</f>
        <v>50942</v>
      </c>
      <c r="I1638" s="153">
        <f>_xll.qlInterestRateIndexValueDate(Index1M,$H1638)</f>
        <v>50944</v>
      </c>
      <c r="J1638" s="158">
        <f>IFERROR(_xll.qlIndexFixing(Index1M,$H1638,TRUE,_xll.ohTrigger(RecalcTrigger,Trigger1M)),NA())</f>
        <v>2.5702045981342847E-2</v>
      </c>
      <c r="K1638" s="44">
        <f>IFERROR(_xll.qlIndexFixing(Index3M,H1638,TRUE,_xll.ohTrigger(RecalcTrigger,Trigger3M)),NA())</f>
        <v>2.6339149403625278E-2</v>
      </c>
      <c r="L1638" s="44">
        <f>IFERROR(_xll.qlIndexFixing(Index6M,$H1638,TRUE,_xll.ohTrigger(RecalcTrigger,Trigger6M)),NA())</f>
        <v>2.66005742540135E-2</v>
      </c>
      <c r="M1638" s="158">
        <f>IFERROR(_xll.qlIndexFixing(ONIndex1M,I1638,TRUE,_xll.ohTrigger(RecalcTrigger,Trigger1M)),NA())</f>
        <v>2.5698083040097686E-2</v>
      </c>
      <c r="N1638" s="44">
        <f>IFERROR(_xll.qlIndexFixing(ONIndex3M,I1638,TRUE,_xll.ohTrigger(RecalcTrigger,Trigger3M)),NA())</f>
        <v>2.6345605544593198E-2</v>
      </c>
      <c r="O1638" s="159">
        <f>IFERROR(_xll.qlIndexFixing(ONIndex6M,I1638,TRUE,_xll.ohTrigger(RecalcTrigger,Trigger6M)),NA())</f>
        <v>2.6625804983684276E-2</v>
      </c>
    </row>
    <row r="1639" spans="2:15" x14ac:dyDescent="0.2">
      <c r="B1639" s="39" t="s">
        <v>42</v>
      </c>
      <c r="D1639" s="42">
        <f>_xll.qlCalendarAdvance(Calendar,$D1638,B1639,"f",FALSE)</f>
        <v>50949</v>
      </c>
      <c r="E1639" s="153">
        <f>_xll.qlInterestRateIndexValueDate(IndexON,D1639)</f>
        <v>50950</v>
      </c>
      <c r="F1639" s="168">
        <f>IFERROR(_xll.qlIndexFixing(IndexON,D1639,TRUE,_xll.ohTrigger(RecalcTrigger,TriggerON)),NA())</f>
        <v>2.6280587820828316E-2</v>
      </c>
      <c r="H1639" s="42">
        <f>_xll.qlCalendarAdvance(Calendar,$H1638,B1639,"f",FALSE)</f>
        <v>50949</v>
      </c>
      <c r="I1639" s="153">
        <f>_xll.qlInterestRateIndexValueDate(Index1M,$H1639)</f>
        <v>50951</v>
      </c>
      <c r="J1639" s="158">
        <f>IFERROR(_xll.qlIndexFixing(Index1M,$H1639,TRUE,_xll.ohTrigger(RecalcTrigger,Trigger1M)),NA())</f>
        <v>2.5686471353241508E-2</v>
      </c>
      <c r="K1639" s="44">
        <f>IFERROR(_xll.qlIndexFixing(Index3M,H1639,TRUE,_xll.ohTrigger(RecalcTrigger,Trigger3M)),NA())</f>
        <v>2.6322850959981877E-2</v>
      </c>
      <c r="L1639" s="44">
        <f>IFERROR(_xll.qlIndexFixing(Index6M,$H1639,TRUE,_xll.ohTrigger(RecalcTrigger,Trigger6M)),NA())</f>
        <v>2.658389294232983E-2</v>
      </c>
      <c r="M1639" s="158">
        <f>IFERROR(_xll.qlIndexFixing(ONIndex1M,I1639,TRUE,_xll.ohTrigger(RecalcTrigger,Trigger1M)),NA())</f>
        <v>2.5684115515121064E-2</v>
      </c>
      <c r="N1639" s="44">
        <f>IFERROR(_xll.qlIndexFixing(ONIndex3M,I1639,TRUE,_xll.ohTrigger(RecalcTrigger,Trigger3M)),NA())</f>
        <v>2.6331697740484827E-2</v>
      </c>
      <c r="O1639" s="159">
        <f>IFERROR(_xll.qlIndexFixing(ONIndex6M,I1639,TRUE,_xll.ohTrigger(RecalcTrigger,Trigger6M)),NA())</f>
        <v>2.6611640823519522E-2</v>
      </c>
    </row>
    <row r="1640" spans="2:15" x14ac:dyDescent="0.2">
      <c r="B1640" s="39" t="s">
        <v>42</v>
      </c>
      <c r="D1640" s="42">
        <f>_xll.qlCalendarAdvance(Calendar,$D1639,B1640,"f",FALSE)</f>
        <v>50956</v>
      </c>
      <c r="E1640" s="153">
        <f>_xll.qlInterestRateIndexValueDate(IndexON,D1640)</f>
        <v>50957</v>
      </c>
      <c r="F1640" s="168">
        <f>IFERROR(_xll.qlIndexFixing(IndexON,D1640,TRUE,_xll.ohTrigger(RecalcTrigger,TriggerON)),NA())</f>
        <v>2.6264328835150508E-2</v>
      </c>
      <c r="H1640" s="42">
        <f>_xll.qlCalendarAdvance(Calendar,$H1639,B1640,"f",FALSE)</f>
        <v>50956</v>
      </c>
      <c r="I1640" s="153">
        <f>_xll.qlInterestRateIndexValueDate(Index1M,$H1640)</f>
        <v>50958</v>
      </c>
      <c r="J1640" s="158">
        <f>IFERROR(_xll.qlIndexFixing(Index1M,$H1640,TRUE,_xll.ohTrigger(RecalcTrigger,Trigger1M)),NA())</f>
        <v>2.5669402629064086E-2</v>
      </c>
      <c r="K1640" s="44">
        <f>IFERROR(_xll.qlIndexFixing(Index3M,H1640,TRUE,_xll.ohTrigger(RecalcTrigger,Trigger3M)),NA())</f>
        <v>2.6306558613395252E-2</v>
      </c>
      <c r="L1640" s="44">
        <f>IFERROR(_xll.qlIndexFixing(Index6M,$H1640,TRUE,_xll.ohTrigger(RecalcTrigger,Trigger6M)),NA())</f>
        <v>2.6566576584801674E-2</v>
      </c>
      <c r="M1640" s="158">
        <f>IFERROR(_xll.qlIndexFixing(ONIndex1M,I1640,TRUE,_xll.ohTrigger(RecalcTrigger,Trigger1M)),NA())</f>
        <v>2.5667824457658028E-2</v>
      </c>
      <c r="N1640" s="44">
        <f>IFERROR(_xll.qlIndexFixing(ONIndex3M,I1640,TRUE,_xll.ohTrigger(RecalcTrigger,Trigger3M)),NA())</f>
        <v>2.6315477531548837E-2</v>
      </c>
      <c r="O1640" s="159">
        <f>IFERROR(_xll.qlIndexFixing(ONIndex6M,I1640,TRUE,_xll.ohTrigger(RecalcTrigger,Trigger6M)),NA())</f>
        <v>2.6595120840697817E-2</v>
      </c>
    </row>
    <row r="1641" spans="2:15" x14ac:dyDescent="0.2">
      <c r="B1641" s="39" t="s">
        <v>42</v>
      </c>
      <c r="D1641" s="42">
        <f>_xll.qlCalendarAdvance(Calendar,$D1640,B1641,"f",FALSE)</f>
        <v>50963</v>
      </c>
      <c r="E1641" s="153">
        <f>_xll.qlInterestRateIndexValueDate(IndexON,D1641)</f>
        <v>50964</v>
      </c>
      <c r="F1641" s="168">
        <f>IFERROR(_xll.qlIndexFixing(IndexON,D1641,TRUE,_xll.ohTrigger(RecalcTrigger,TriggerON)),NA())</f>
        <v>2.6248080047635014E-2</v>
      </c>
      <c r="H1641" s="42">
        <f>_xll.qlCalendarAdvance(Calendar,$H1640,B1641,"f",FALSE)</f>
        <v>50963</v>
      </c>
      <c r="I1641" s="153">
        <f>_xll.qlInterestRateIndexValueDate(Index1M,$H1641)</f>
        <v>50965</v>
      </c>
      <c r="J1641" s="158">
        <f>IFERROR(_xll.qlIndexFixing(Index1M,$H1641,TRUE,_xll.ohTrigger(RecalcTrigger,Trigger1M)),NA())</f>
        <v>2.5653088091815435E-2</v>
      </c>
      <c r="K1641" s="44">
        <f>IFERROR(_xll.qlIndexFixing(Index3M,H1641,TRUE,_xll.ohTrigger(RecalcTrigger,Trigger3M)),NA())</f>
        <v>2.6290272363795018E-2</v>
      </c>
      <c r="L1641" s="44">
        <f>IFERROR(_xll.qlIndexFixing(Index6M,$H1641,TRUE,_xll.ohTrigger(RecalcTrigger,Trigger6M)),NA())</f>
        <v>2.6549903686848661E-2</v>
      </c>
      <c r="M1641" s="158">
        <f>IFERROR(_xll.qlIndexFixing(ONIndex1M,I1641,TRUE,_xll.ohTrigger(RecalcTrigger,Trigger1M)),NA())</f>
        <v>2.5651538126094664E-2</v>
      </c>
      <c r="N1641" s="44">
        <f>IFERROR(_xll.qlIndexFixing(ONIndex3M,I1641,TRUE,_xll.ohTrigger(RecalcTrigger,Trigger3M)),NA())</f>
        <v>2.6299263313180887E-2</v>
      </c>
      <c r="O1641" s="159">
        <f>IFERROR(_xll.qlIndexFixing(ONIndex6M,I1641,TRUE,_xll.ohTrigger(RecalcTrigger,Trigger6M)),NA())</f>
        <v>2.6578606103599967E-2</v>
      </c>
    </row>
    <row r="1642" spans="2:15" x14ac:dyDescent="0.2">
      <c r="B1642" s="39" t="s">
        <v>42</v>
      </c>
      <c r="D1642" s="42">
        <f>_xll.qlCalendarAdvance(Calendar,$D1641,B1642,"f",FALSE)</f>
        <v>50970</v>
      </c>
      <c r="E1642" s="153">
        <f>_xll.qlInterestRateIndexValueDate(IndexON,D1642)</f>
        <v>50971</v>
      </c>
      <c r="F1642" s="168">
        <f>IFERROR(_xll.qlIndexFixing(IndexON,D1642,TRUE,_xll.ohTrigger(RecalcTrigger,TriggerON)),NA())</f>
        <v>2.6231841458521643E-2</v>
      </c>
      <c r="H1642" s="42">
        <f>_xll.qlCalendarAdvance(Calendar,$H1641,B1642,"f",FALSE)</f>
        <v>50970</v>
      </c>
      <c r="I1642" s="153">
        <f>_xll.qlInterestRateIndexValueDate(Index1M,$H1642)</f>
        <v>50972</v>
      </c>
      <c r="J1642" s="158">
        <f>IFERROR(_xll.qlIndexFixing(Index1M,$H1642,TRUE,_xll.ohTrigger(RecalcTrigger,Trigger1M)),NA())</f>
        <v>2.5636778313794795E-2</v>
      </c>
      <c r="K1642" s="44">
        <f>IFERROR(_xll.qlIndexFixing(Index3M,H1642,TRUE,_xll.ohTrigger(RecalcTrigger,Trigger3M)),NA())</f>
        <v>2.6273992211102982E-2</v>
      </c>
      <c r="L1642" s="44">
        <f>IFERROR(_xll.qlIndexFixing(Index6M,$H1642,TRUE,_xll.ohTrigger(RecalcTrigger,Trigger6M)),NA())</f>
        <v>2.6533236246880677E-2</v>
      </c>
      <c r="M1642" s="158">
        <f>IFERROR(_xll.qlIndexFixing(ONIndex1M,I1642,TRUE,_xll.ohTrigger(RecalcTrigger,Trigger1M)),NA())</f>
        <v>2.5635256520590843E-2</v>
      </c>
      <c r="N1642" s="44">
        <f>IFERROR(_xll.qlIndexFixing(ONIndex3M,I1642,TRUE,_xll.ohTrigger(RecalcTrigger,Trigger3M)),NA())</f>
        <v>2.628305508538098E-2</v>
      </c>
      <c r="O1642" s="159">
        <f>IFERROR(_xll.qlIndexFixing(ONIndex6M,I1642,TRUE,_xll.ohTrigger(RecalcTrigger,Trigger6M)),NA())</f>
        <v>2.6562096611986163E-2</v>
      </c>
    </row>
    <row r="1643" spans="2:15" x14ac:dyDescent="0.2">
      <c r="B1643" s="39" t="s">
        <v>42</v>
      </c>
      <c r="D1643" s="42">
        <f>_xll.qlCalendarAdvance(Calendar,$D1642,B1643,"f",FALSE)</f>
        <v>50977</v>
      </c>
      <c r="E1643" s="153">
        <f>_xll.qlInterestRateIndexValueDate(IndexON,D1643)</f>
        <v>50978</v>
      </c>
      <c r="F1643" s="168">
        <f>IFERROR(_xll.qlIndexFixing(IndexON,D1643,TRUE,_xll.ohTrigger(RecalcTrigger,TriggerON)),NA())</f>
        <v>2.6215613067810395E-2</v>
      </c>
      <c r="H1643" s="42">
        <f>_xll.qlCalendarAdvance(Calendar,$H1642,B1643,"f",FALSE)</f>
        <v>50977</v>
      </c>
      <c r="I1643" s="153">
        <f>_xll.qlInterestRateIndexValueDate(Index1M,$H1643)</f>
        <v>50979</v>
      </c>
      <c r="J1643" s="158">
        <f>IFERROR(_xll.qlIndexFixing(Index1M,$H1643,TRUE,_xll.ohTrigger(RecalcTrigger,Trigger1M)),NA())</f>
        <v>2.5620473294982182E-2</v>
      </c>
      <c r="K1643" s="44">
        <f>IFERROR(_xll.qlIndexFixing(Index3M,H1643,TRUE,_xll.ohTrigger(RecalcTrigger,Trigger3M)),NA())</f>
        <v>2.6257718155247026E-2</v>
      </c>
      <c r="L1643" s="44">
        <f>IFERROR(_xll.qlIndexFixing(Index6M,$H1643,TRUE,_xll.ohTrigger(RecalcTrigger,Trigger6M)),NA())</f>
        <v>2.6516574264762779E-2</v>
      </c>
      <c r="M1643" s="158">
        <f>IFERROR(_xll.qlIndexFixing(ONIndex1M,I1643,TRUE,_xll.ohTrigger(RecalcTrigger,Trigger1M)),NA())</f>
        <v>2.5618979640826822E-2</v>
      </c>
      <c r="N1643" s="44">
        <f>IFERROR(_xll.qlIndexFixing(ONIndex3M,I1643,TRUE,_xll.ohTrigger(RecalcTrigger,Trigger3M)),NA())</f>
        <v>2.6266852848069178E-2</v>
      </c>
      <c r="O1643" s="159">
        <f>IFERROR(_xll.qlIndexFixing(ONIndex6M,I1643,TRUE,_xll.ohTrigger(RecalcTrigger,Trigger6M)),NA())</f>
        <v>2.6545592365856407E-2</v>
      </c>
    </row>
    <row r="1644" spans="2:15" x14ac:dyDescent="0.2">
      <c r="B1644" s="39" t="s">
        <v>42</v>
      </c>
      <c r="D1644" s="42">
        <f>_xll.qlCalendarAdvance(Calendar,$D1643,B1644,"f",FALSE)</f>
        <v>50984</v>
      </c>
      <c r="E1644" s="153">
        <f>_xll.qlInterestRateIndexValueDate(IndexON,D1644)</f>
        <v>50985</v>
      </c>
      <c r="F1644" s="168">
        <f>IFERROR(_xll.qlIndexFixing(IndexON,D1644,TRUE,_xll.ohTrigger(RecalcTrigger,TriggerON)),NA())</f>
        <v>2.6199394875341397E-2</v>
      </c>
      <c r="H1644" s="42">
        <f>_xll.qlCalendarAdvance(Calendar,$H1643,B1644,"f",FALSE)</f>
        <v>50984</v>
      </c>
      <c r="I1644" s="153">
        <f>_xll.qlInterestRateIndexValueDate(Index1M,$H1644)</f>
        <v>50986</v>
      </c>
      <c r="J1644" s="158">
        <f>IFERROR(_xll.qlIndexFixing(Index1M,$H1644,TRUE,_xll.ohTrigger(RecalcTrigger,Trigger1M)),NA())</f>
        <v>2.5604173035365108E-2</v>
      </c>
      <c r="K1644" s="44">
        <f>IFERROR(_xll.qlIndexFixing(Index3M,H1644,TRUE,_xll.ohTrigger(RecalcTrigger,Trigger3M)),NA())</f>
        <v>2.6241450196148947E-2</v>
      </c>
      <c r="L1644" s="44">
        <f>IFERROR(_xll.qlIndexFixing(Index6M,$H1644,TRUE,_xll.ohTrigger(RecalcTrigger,Trigger6M)),NA())</f>
        <v>2.6499917740357013E-2</v>
      </c>
      <c r="M1644" s="158">
        <f>IFERROR(_xll.qlIndexFixing(ONIndex1M,I1644,TRUE,_xll.ohTrigger(RecalcTrigger,Trigger1M)),NA())</f>
        <v>2.5602707487202281E-2</v>
      </c>
      <c r="N1644" s="44">
        <f>IFERROR(_xll.qlIndexFixing(ONIndex3M,I1644,TRUE,_xll.ohTrigger(RecalcTrigger,Trigger3M)),NA())</f>
        <v>2.6250656601245481E-2</v>
      </c>
      <c r="O1644" s="159">
        <f>IFERROR(_xll.qlIndexFixing(ONIndex6M,I1644,TRUE,_xll.ohTrigger(RecalcTrigger,Trigger6M)),NA())</f>
        <v>2.6529093365290635E-2</v>
      </c>
    </row>
    <row r="1645" spans="2:15" x14ac:dyDescent="0.2">
      <c r="B1645" s="39" t="s">
        <v>42</v>
      </c>
      <c r="D1645" s="42">
        <f>_xll.qlCalendarAdvance(Calendar,$D1644,B1645,"f",FALSE)</f>
        <v>50991</v>
      </c>
      <c r="E1645" s="153">
        <f>_xll.qlInterestRateIndexValueDate(IndexON,D1645)</f>
        <v>50992</v>
      </c>
      <c r="F1645" s="168">
        <f>IFERROR(_xll.qlIndexFixing(IndexON,D1645,TRUE,_xll.ohTrigger(RecalcTrigger,TriggerON)),NA())</f>
        <v>2.6183186881114651E-2</v>
      </c>
      <c r="H1645" s="42">
        <f>_xll.qlCalendarAdvance(Calendar,$H1644,B1645,"f",FALSE)</f>
        <v>50991</v>
      </c>
      <c r="I1645" s="153">
        <f>_xll.qlInterestRateIndexValueDate(Index1M,$H1645)</f>
        <v>50993</v>
      </c>
      <c r="J1645" s="158">
        <f>IFERROR(_xll.qlIndexFixing(Index1M,$H1645,TRUE,_xll.ohTrigger(RecalcTrigger,Trigger1M)),NA())</f>
        <v>2.5587877534916093E-2</v>
      </c>
      <c r="K1645" s="44">
        <f>IFERROR(_xll.qlIndexFixing(Index3M,H1645,TRUE,_xll.ohTrigger(RecalcTrigger,Trigger3M)),NA())</f>
        <v>2.6225188333736639E-2</v>
      </c>
      <c r="L1645" s="44">
        <f>IFERROR(_xll.qlIndexFixing(Index6M,$H1645,TRUE,_xll.ohTrigger(RecalcTrigger,Trigger6M)),NA())</f>
        <v>2.6483266673528003E-2</v>
      </c>
      <c r="M1645" s="158">
        <f>IFERROR(_xll.qlIndexFixing(ONIndex1M,I1645,TRUE,_xll.ohTrigger(RecalcTrigger,Trigger1M)),NA())</f>
        <v>2.5586440059317539E-2</v>
      </c>
      <c r="N1645" s="44">
        <f>IFERROR(_xll.qlIndexFixing(ONIndex3M,I1645,TRUE,_xll.ohTrigger(RecalcTrigger,Trigger3M)),NA())</f>
        <v>2.6234466345069762E-2</v>
      </c>
      <c r="O1645" s="159">
        <f>IFERROR(_xll.qlIndexFixing(ONIndex6M,I1645,TRUE,_xll.ohTrigger(RecalcTrigger,Trigger6M)),NA())</f>
        <v>2.6512599610528653E-2</v>
      </c>
    </row>
    <row r="1646" spans="2:15" x14ac:dyDescent="0.2">
      <c r="B1646" s="39" t="s">
        <v>42</v>
      </c>
      <c r="D1646" s="42">
        <f>_xll.qlCalendarAdvance(Calendar,$D1645,B1646,"f",FALSE)</f>
        <v>50998</v>
      </c>
      <c r="E1646" s="153">
        <f>_xll.qlInterestRateIndexValueDate(IndexON,D1646)</f>
        <v>50999</v>
      </c>
      <c r="F1646" s="168">
        <f>IFERROR(_xll.qlIndexFixing(IndexON,D1646,TRUE,_xll.ohTrigger(RecalcTrigger,TriggerON)),NA())</f>
        <v>2.6166989085210091E-2</v>
      </c>
      <c r="H1646" s="42">
        <f>_xll.qlCalendarAdvance(Calendar,$H1645,B1646,"f",FALSE)</f>
        <v>50998</v>
      </c>
      <c r="I1646" s="153">
        <f>_xll.qlInterestRateIndexValueDate(Index1M,$H1646)</f>
        <v>51000</v>
      </c>
      <c r="J1646" s="158">
        <f>IFERROR(_xll.qlIndexFixing(Index1M,$H1646,TRUE,_xll.ohTrigger(RecalcTrigger,Trigger1M)),NA())</f>
        <v>2.5571586793612655E-2</v>
      </c>
      <c r="K1646" s="44">
        <f>IFERROR(_xll.qlIndexFixing(Index3M,H1646,TRUE,_xll.ohTrigger(RecalcTrigger,Trigger3M)),NA())</f>
        <v>2.6208932567932761E-2</v>
      </c>
      <c r="L1646" s="44">
        <f>IFERROR(_xll.qlIndexFixing(Index6M,$H1646,TRUE,_xll.ohTrigger(RecalcTrigger,Trigger6M)),NA())</f>
        <v>2.6466621064137365E-2</v>
      </c>
      <c r="M1646" s="158">
        <f>IFERROR(_xll.qlIndexFixing(ONIndex1M,I1646,TRUE,_xll.ohTrigger(RecalcTrigger,Trigger1M)),NA())</f>
        <v>2.5570177357492341E-2</v>
      </c>
      <c r="N1646" s="44">
        <f>IFERROR(_xll.qlIndexFixing(ONIndex3M,I1646,TRUE,_xll.ohTrigger(RecalcTrigger,Trigger3M)),NA())</f>
        <v>2.6218282079302213E-2</v>
      </c>
      <c r="O1646" s="159">
        <f>IFERROR(_xll.qlIndexFixing(ONIndex6M,I1646,TRUE,_xll.ohTrigger(RecalcTrigger,Trigger6M)),NA())</f>
        <v>2.6496111101010911E-2</v>
      </c>
    </row>
    <row r="1647" spans="2:15" x14ac:dyDescent="0.2">
      <c r="B1647" s="39" t="s">
        <v>42</v>
      </c>
      <c r="D1647" s="42">
        <f>_xll.qlCalendarAdvance(Calendar,$D1646,B1647,"f",FALSE)</f>
        <v>51005</v>
      </c>
      <c r="E1647" s="153">
        <f>_xll.qlInterestRateIndexValueDate(IndexON,D1647)</f>
        <v>51006</v>
      </c>
      <c r="F1647" s="168">
        <f>IFERROR(_xll.qlIndexFixing(IndexON,D1647,TRUE,_xll.ohTrigger(RecalcTrigger,TriggerON)),NA())</f>
        <v>2.6150801487787589E-2</v>
      </c>
      <c r="H1647" s="42">
        <f>_xll.qlCalendarAdvance(Calendar,$H1646,B1647,"f",FALSE)</f>
        <v>51005</v>
      </c>
      <c r="I1647" s="153">
        <f>_xll.qlInterestRateIndexValueDate(Index1M,$H1647)</f>
        <v>51007</v>
      </c>
      <c r="J1647" s="158">
        <f>IFERROR(_xll.qlIndexFixing(Index1M,$H1647,TRUE,_xll.ohTrigger(RecalcTrigger,Trigger1M)),NA())</f>
        <v>2.5555300811437309E-2</v>
      </c>
      <c r="K1647" s="44">
        <f>IFERROR(_xll.qlIndexFixing(Index3M,H1647,TRUE,_xll.ohTrigger(RecalcTrigger,Trigger3M)),NA())</f>
        <v>2.6192682898663468E-2</v>
      </c>
      <c r="L1647" s="44">
        <f>IFERROR(_xll.qlIndexFixing(Index6M,$H1647,TRUE,_xll.ohTrigger(RecalcTrigger,Trigger6M)),NA())</f>
        <v>2.6449980912050152E-2</v>
      </c>
      <c r="M1647" s="158">
        <f>IFERROR(_xll.qlIndexFixing(ONIndex1M,I1647,TRUE,_xll.ohTrigger(RecalcTrigger,Trigger1M)),NA())</f>
        <v>2.555391938164675E-2</v>
      </c>
      <c r="N1647" s="44">
        <f>IFERROR(_xll.qlIndexFixing(ONIndex3M,I1647,TRUE,_xll.ohTrigger(RecalcTrigger,Trigger3M)),NA())</f>
        <v>2.6202103804262578E-2</v>
      </c>
      <c r="O1647" s="159">
        <f>IFERROR(_xll.qlIndexFixing(ONIndex6M,I1647,TRUE,_xll.ohTrigger(RecalcTrigger,Trigger6M)),NA())</f>
        <v>2.6479627837217024E-2</v>
      </c>
    </row>
    <row r="1648" spans="2:15" x14ac:dyDescent="0.2">
      <c r="B1648" s="39" t="s">
        <v>42</v>
      </c>
      <c r="D1648" s="42">
        <f>_xll.qlCalendarAdvance(Calendar,$D1647,B1648,"f",FALSE)</f>
        <v>51012</v>
      </c>
      <c r="E1648" s="153">
        <f>_xll.qlInterestRateIndexValueDate(IndexON,D1648)</f>
        <v>51013</v>
      </c>
      <c r="F1648" s="168">
        <f>IFERROR(_xll.qlIndexFixing(IndexON,D1648,TRUE,_xll.ohTrigger(RecalcTrigger,TriggerON)),NA())</f>
        <v>2.6134624088447467E-2</v>
      </c>
      <c r="H1648" s="42">
        <f>_xll.qlCalendarAdvance(Calendar,$H1647,B1648,"f",FALSE)</f>
        <v>51012</v>
      </c>
      <c r="I1648" s="153">
        <f>_xll.qlInterestRateIndexValueDate(Index1M,$H1648)</f>
        <v>51014</v>
      </c>
      <c r="J1648" s="158">
        <f>IFERROR(_xll.qlIndexFixing(Index1M,$H1648,TRUE,_xll.ohTrigger(RecalcTrigger,Trigger1M)),NA())</f>
        <v>2.5539019588372569E-2</v>
      </c>
      <c r="K1648" s="44">
        <f>IFERROR(_xll.qlIndexFixing(Index3M,H1648,TRUE,_xll.ohTrigger(RecalcTrigger,Trigger3M)),NA())</f>
        <v>2.6176648819628161E-2</v>
      </c>
      <c r="L1648" s="44">
        <f>IFERROR(_xll.qlIndexFixing(Index6M,$H1648,TRUE,_xll.ohTrigger(RecalcTrigger,Trigger6M)),NA())</f>
        <v>2.6434226532095002E-2</v>
      </c>
      <c r="M1648" s="158">
        <f>IFERROR(_xll.qlIndexFixing(ONIndex1M,I1648,TRUE,_xll.ohTrigger(RecalcTrigger,Trigger1M)),NA())</f>
        <v>2.5537666131620895E-2</v>
      </c>
      <c r="N1648" s="44">
        <f>IFERROR(_xll.qlIndexFixing(ONIndex3M,I1648,TRUE,_xll.ohTrigger(RecalcTrigger,Trigger3M)),NA())</f>
        <v>2.6185931519471239E-2</v>
      </c>
      <c r="O1648" s="159">
        <f>IFERROR(_xll.qlIndexFixing(ONIndex6M,I1648,TRUE,_xll.ohTrigger(RecalcTrigger,Trigger6M)),NA())</f>
        <v>2.6463149818907183E-2</v>
      </c>
    </row>
    <row r="1649" spans="2:15" x14ac:dyDescent="0.2">
      <c r="B1649" s="39" t="s">
        <v>42</v>
      </c>
      <c r="D1649" s="42">
        <f>_xll.qlCalendarAdvance(Calendar,$D1648,B1649,"f",FALSE)</f>
        <v>51019</v>
      </c>
      <c r="E1649" s="153">
        <f>_xll.qlInterestRateIndexValueDate(IndexON,D1649)</f>
        <v>51020</v>
      </c>
      <c r="F1649" s="168">
        <f>IFERROR(_xll.qlIndexFixing(IndexON,D1649,TRUE,_xll.ohTrigger(RecalcTrigger,TriggerON)),NA())</f>
        <v>2.6118456887509467E-2</v>
      </c>
      <c r="H1649" s="42">
        <f>_xll.qlCalendarAdvance(Calendar,$H1648,B1649,"f",FALSE)</f>
        <v>51019</v>
      </c>
      <c r="I1649" s="153">
        <f>_xll.qlInterestRateIndexValueDate(Index1M,$H1649)</f>
        <v>51021</v>
      </c>
      <c r="J1649" s="158">
        <f>IFERROR(_xll.qlIndexFixing(Index1M,$H1649,TRUE,_xll.ohTrigger(RecalcTrigger,Trigger1M)),NA())</f>
        <v>2.5522743124390956E-2</v>
      </c>
      <c r="K1649" s="44">
        <f>IFERROR(_xll.qlIndexFixing(Index3M,H1649,TRUE,_xll.ohTrigger(RecalcTrigger,Trigger3M)),NA())</f>
        <v>2.6160412084164333E-2</v>
      </c>
      <c r="L1649" s="44">
        <f>IFERROR(_xll.qlIndexFixing(Index6M,$H1649,TRUE,_xll.ohTrigger(RecalcTrigger,Trigger6M)),NA())</f>
        <v>2.6417600585239707E-2</v>
      </c>
      <c r="M1649" s="158">
        <f>IFERROR(_xll.qlIndexFixing(ONIndex1M,I1649,TRUE,_xll.ohTrigger(RecalcTrigger,Trigger1M)),NA())</f>
        <v>2.5521417607414776E-2</v>
      </c>
      <c r="N1649" s="44">
        <f>IFERROR(_xll.qlIndexFixing(ONIndex3M,I1649,TRUE,_xll.ohTrigger(RecalcTrigger,Trigger3M)),NA())</f>
        <v>2.6169765225327879E-2</v>
      </c>
      <c r="O1649" s="159">
        <f>IFERROR(_xll.qlIndexFixing(ONIndex6M,I1649,TRUE,_xll.ohTrigger(RecalcTrigger,Trigger6M)),NA())</f>
        <v>2.644667704608139E-2</v>
      </c>
    </row>
    <row r="1650" spans="2:15" x14ac:dyDescent="0.2">
      <c r="B1650" s="39" t="s">
        <v>42</v>
      </c>
      <c r="D1650" s="42">
        <f>_xll.qlCalendarAdvance(Calendar,$D1649,B1650,"f",FALSE)</f>
        <v>51026</v>
      </c>
      <c r="E1650" s="153">
        <f>_xll.qlInterestRateIndexValueDate(IndexON,D1650)</f>
        <v>51027</v>
      </c>
      <c r="F1650" s="168">
        <f>IFERROR(_xll.qlIndexFixing(IndexON,D1650,TRUE,_xll.ohTrigger(RecalcTrigger,TriggerON)),NA())</f>
        <v>2.6102299884893654E-2</v>
      </c>
      <c r="H1650" s="42">
        <f>_xll.qlCalendarAdvance(Calendar,$H1649,B1650,"f",FALSE)</f>
        <v>51026</v>
      </c>
      <c r="I1650" s="153">
        <f>_xll.qlInterestRateIndexValueDate(Index1M,$H1650)</f>
        <v>51028</v>
      </c>
      <c r="J1650" s="158">
        <f>IFERROR(_xll.qlIndexFixing(Index1M,$H1650,TRUE,_xll.ohTrigger(RecalcTrigger,Trigger1M)),NA())</f>
        <v>2.5506471419479981E-2</v>
      </c>
      <c r="K1650" s="44">
        <f>IFERROR(_xll.qlIndexFixing(Index3M,H1650,TRUE,_xll.ohTrigger(RecalcTrigger,Trigger3M)),NA())</f>
        <v>2.6144181443847746E-2</v>
      </c>
      <c r="L1650" s="44">
        <f>IFERROR(_xll.qlIndexFixing(Index6M,$H1650,TRUE,_xll.ohTrigger(RecalcTrigger,Trigger6M)),NA())</f>
        <v>2.6400980090696857E-2</v>
      </c>
      <c r="M1650" s="158">
        <f>IFERROR(_xll.qlIndexFixing(ONIndex1M,I1650,TRUE,_xll.ohTrigger(RecalcTrigger,Trigger1M)),NA())</f>
        <v>2.55051738092682E-2</v>
      </c>
      <c r="N1650" s="44">
        <f>IFERROR(_xll.qlIndexFixing(ONIndex3M,I1650,TRUE,_xll.ohTrigger(RecalcTrigger,Trigger3M)),NA())</f>
        <v>2.6153604921672624E-2</v>
      </c>
      <c r="O1650" s="159">
        <f>IFERROR(_xll.qlIndexFixing(ONIndex6M,I1650,TRUE,_xll.ohTrigger(RecalcTrigger,Trigger6M)),NA())</f>
        <v>2.6430209518979453E-2</v>
      </c>
    </row>
    <row r="1651" spans="2:15" x14ac:dyDescent="0.2">
      <c r="B1651" s="39" t="s">
        <v>42</v>
      </c>
      <c r="D1651" s="42">
        <f>_xll.qlCalendarAdvance(Calendar,$D1650,B1651,"f",FALSE)</f>
        <v>51033</v>
      </c>
      <c r="E1651" s="153">
        <f>_xll.qlInterestRateIndexValueDate(IndexON,D1651)</f>
        <v>51034</v>
      </c>
      <c r="F1651" s="168">
        <f>IFERROR(_xll.qlIndexFixing(IndexON,D1651,TRUE,_xll.ohTrigger(RecalcTrigger,TriggerON)),NA())</f>
        <v>2.6086153080520091E-2</v>
      </c>
      <c r="H1651" s="42">
        <f>_xll.qlCalendarAdvance(Calendar,$H1650,B1651,"f",FALSE)</f>
        <v>51033</v>
      </c>
      <c r="I1651" s="153">
        <f>_xll.qlInterestRateIndexValueDate(Index1M,$H1651)</f>
        <v>51035</v>
      </c>
      <c r="J1651" s="158">
        <f>IFERROR(_xll.qlIndexFixing(Index1M,$H1651,TRUE,_xll.ohTrigger(RecalcTrigger,Trigger1M)),NA())</f>
        <v>2.5490204473614664E-2</v>
      </c>
      <c r="K1651" s="44">
        <f>IFERROR(_xll.qlIndexFixing(Index3M,H1651,TRUE,_xll.ohTrigger(RecalcTrigger,Trigger3M)),NA())</f>
        <v>2.612795689860286E-2</v>
      </c>
      <c r="L1651" s="44">
        <f>IFERROR(_xll.qlIndexFixing(Index6M,$H1651,TRUE,_xll.ohTrigger(RecalcTrigger,Trigger6M)),NA())</f>
        <v>2.6384365048332057E-2</v>
      </c>
      <c r="M1651" s="158">
        <f>IFERROR(_xll.qlIndexFixing(ONIndex1M,I1651,TRUE,_xll.ohTrigger(RecalcTrigger,Trigger1M)),NA())</f>
        <v>2.5488934737101232E-2</v>
      </c>
      <c r="N1651" s="44">
        <f>IFERROR(_xll.qlIndexFixing(ONIndex3M,I1651,TRUE,_xll.ohTrigger(RecalcTrigger,Trigger3M)),NA())</f>
        <v>2.6137450608665347E-2</v>
      </c>
      <c r="O1651" s="159">
        <f>IFERROR(_xll.qlIndexFixing(ONIndex6M,I1651,TRUE,_xll.ohTrigger(RecalcTrigger,Trigger6M)),NA())</f>
        <v>2.641374723720169E-2</v>
      </c>
    </row>
    <row r="1652" spans="2:15" x14ac:dyDescent="0.2">
      <c r="B1652" s="39" t="s">
        <v>42</v>
      </c>
      <c r="D1652" s="42">
        <f>_xll.qlCalendarAdvance(Calendar,$D1651,B1652,"f",FALSE)</f>
        <v>51040</v>
      </c>
      <c r="E1652" s="153">
        <f>_xll.qlInterestRateIndexValueDate(IndexON,D1652)</f>
        <v>51041</v>
      </c>
      <c r="F1652" s="168">
        <f>IFERROR(_xll.qlIndexFixing(IndexON,D1652,TRUE,_xll.ohTrigger(RecalcTrigger,TriggerON)),NA())</f>
        <v>2.607001647438878E-2</v>
      </c>
      <c r="H1652" s="42">
        <f>_xll.qlCalendarAdvance(Calendar,$H1651,B1652,"f",FALSE)</f>
        <v>51040</v>
      </c>
      <c r="I1652" s="153">
        <f>_xll.qlInterestRateIndexValueDate(Index1M,$H1652)</f>
        <v>51042</v>
      </c>
      <c r="J1652" s="158">
        <f>IFERROR(_xll.qlIndexFixing(Index1M,$H1652,TRUE,_xll.ohTrigger(RecalcTrigger,Trigger1M)),NA())</f>
        <v>2.5473942286772522E-2</v>
      </c>
      <c r="K1652" s="44">
        <f>IFERROR(_xll.qlIndexFixing(Index3M,H1652,TRUE,_xll.ohTrigger(RecalcTrigger,Trigger3M)),NA())</f>
        <v>2.6111738448358523E-2</v>
      </c>
      <c r="L1652" s="44">
        <f>IFERROR(_xll.qlIndexFixing(Index6M,$H1652,TRUE,_xll.ohTrigger(RecalcTrigger,Trigger6M)),NA())</f>
        <v>2.6367755458013106E-2</v>
      </c>
      <c r="M1652" s="158">
        <f>IFERROR(_xll.qlIndexFixing(ONIndex1M,I1652,TRUE,_xll.ohTrigger(RecalcTrigger,Trigger1M)),NA())</f>
        <v>2.5472700390753999E-2</v>
      </c>
      <c r="N1652" s="44">
        <f>IFERROR(_xll.qlIndexFixing(ONIndex3M,I1652,TRUE,_xll.ohTrigger(RecalcTrigger,Trigger3M)),NA())</f>
        <v>2.6121302286066239E-2</v>
      </c>
      <c r="O1652" s="159">
        <f>IFERROR(_xll.qlIndexFixing(ONIndex6M,I1652,TRUE,_xll.ohTrigger(RecalcTrigger,Trigger6M)),NA())</f>
        <v>2.6397290201067847E-2</v>
      </c>
    </row>
    <row r="1653" spans="2:15" x14ac:dyDescent="0.2">
      <c r="B1653" s="39" t="s">
        <v>42</v>
      </c>
      <c r="D1653" s="42">
        <f>_xll.qlCalendarAdvance(Calendar,$D1652,B1653,"f",FALSE)</f>
        <v>51047</v>
      </c>
      <c r="E1653" s="153">
        <f>_xll.qlInterestRateIndexValueDate(IndexON,D1653)</f>
        <v>51048</v>
      </c>
      <c r="F1653" s="168">
        <f>IFERROR(_xll.qlIndexFixing(IndexON,D1653,TRUE,_xll.ohTrigger(RecalcTrigger,TriggerON)),NA())</f>
        <v>2.6053890066659591E-2</v>
      </c>
      <c r="H1653" s="42">
        <f>_xll.qlCalendarAdvance(Calendar,$H1652,B1653,"f",FALSE)</f>
        <v>51047</v>
      </c>
      <c r="I1653" s="153">
        <f>_xll.qlInterestRateIndexValueDate(Index1M,$H1653)</f>
        <v>51049</v>
      </c>
      <c r="J1653" s="158">
        <f>IFERROR(_xll.qlIndexFixing(Index1M,$H1653,TRUE,_xll.ohTrigger(RecalcTrigger,Trigger1M)),NA())</f>
        <v>2.5457684858936069E-2</v>
      </c>
      <c r="K1653" s="44">
        <f>IFERROR(_xll.qlIndexFixing(Index3M,H1653,TRUE,_xll.ohTrigger(RecalcTrigger,Trigger3M)),NA())</f>
        <v>2.6094672863255397E-2</v>
      </c>
      <c r="L1653" s="44">
        <f>IFERROR(_xll.qlIndexFixing(Index6M,$H1653,TRUE,_xll.ohTrigger(RecalcTrigger,Trigger6M)),NA())</f>
        <v>2.6350927271655285E-2</v>
      </c>
      <c r="M1653" s="158">
        <f>IFERROR(_xll.qlIndexFixing(ONIndex1M,I1653,TRUE,_xll.ohTrigger(RecalcTrigger,Trigger1M)),NA())</f>
        <v>2.5456470770466311E-2</v>
      </c>
      <c r="N1653" s="44">
        <f>IFERROR(_xll.qlIndexFixing(ONIndex3M,I1653,TRUE,_xll.ohTrigger(RecalcTrigger,Trigger3M)),NA())</f>
        <v>2.6105159954035173E-2</v>
      </c>
      <c r="O1653" s="159">
        <f>IFERROR(_xll.qlIndexFixing(ONIndex6M,I1653,TRUE,_xll.ohTrigger(RecalcTrigger,Trigger6M)),NA())</f>
        <v>2.6380838410497987E-2</v>
      </c>
    </row>
    <row r="1654" spans="2:15" x14ac:dyDescent="0.2">
      <c r="B1654" s="39" t="s">
        <v>42</v>
      </c>
      <c r="D1654" s="42">
        <f>_xll.qlCalendarAdvance(Calendar,$D1653,B1654,"f",FALSE)</f>
        <v>51054</v>
      </c>
      <c r="E1654" s="153">
        <f>_xll.qlInterestRateIndexValueDate(IndexON,D1654)</f>
        <v>51055</v>
      </c>
      <c r="F1654" s="168">
        <f>IFERROR(_xll.qlIndexFixing(IndexON,D1654,TRUE,_xll.ohTrigger(RecalcTrigger,TriggerON)),NA())</f>
        <v>2.6037773857252589E-2</v>
      </c>
      <c r="H1654" s="42">
        <f>_xll.qlCalendarAdvance(Calendar,$H1653,B1654,"f",FALSE)</f>
        <v>51054</v>
      </c>
      <c r="I1654" s="153">
        <f>_xll.qlInterestRateIndexValueDate(Index1M,$H1654)</f>
        <v>51056</v>
      </c>
      <c r="J1654" s="158">
        <f>IFERROR(_xll.qlIndexFixing(Index1M,$H1654,TRUE,_xll.ohTrigger(RecalcTrigger,Trigger1M)),NA())</f>
        <v>2.5441432190085322E-2</v>
      </c>
      <c r="K1654" s="44">
        <f>IFERROR(_xll.qlIndexFixing(Index3M,H1654,TRUE,_xll.ohTrigger(RecalcTrigger,Trigger3M)),NA())</f>
        <v>2.6079105910464761E-2</v>
      </c>
      <c r="L1654" s="44">
        <f>IFERROR(_xll.qlIndexFixing(Index6M,$H1654,TRUE,_xll.ohTrigger(RecalcTrigger,Trigger6M)),NA())</f>
        <v>2.633432776787327E-2</v>
      </c>
      <c r="M1654" s="158">
        <f>IFERROR(_xll.qlIndexFixing(ONIndex1M,I1654,TRUE,_xll.ohTrigger(RecalcTrigger,Trigger1M)),NA())</f>
        <v>2.5440245875998357E-2</v>
      </c>
      <c r="N1654" s="44">
        <f>IFERROR(_xll.qlIndexFixing(ONIndex3M,I1654,TRUE,_xll.ohTrigger(RecalcTrigger,Trigger3M)),NA())</f>
        <v>2.6089023612572149E-2</v>
      </c>
      <c r="O1654" s="159">
        <f>IFERROR(_xll.qlIndexFixing(ONIndex6M,I1654,TRUE,_xll.ohTrigger(RecalcTrigger,Trigger6M)),NA())</f>
        <v>2.6364391865572046E-2</v>
      </c>
    </row>
    <row r="1655" spans="2:15" x14ac:dyDescent="0.2">
      <c r="B1655" s="39" t="s">
        <v>42</v>
      </c>
      <c r="D1655" s="42">
        <f>_xll.qlCalendarAdvance(Calendar,$D1654,B1655,"f",FALSE)</f>
        <v>51061</v>
      </c>
      <c r="E1655" s="153">
        <f>_xll.qlInterestRateIndexValueDate(IndexON,D1655)</f>
        <v>51062</v>
      </c>
      <c r="F1655" s="168">
        <f>IFERROR(_xll.qlIndexFixing(IndexON,D1655,TRUE,_xll.ohTrigger(RecalcTrigger,TriggerON)),NA())</f>
        <v>2.6021667846087837E-2</v>
      </c>
      <c r="H1655" s="42">
        <f>_xll.qlCalendarAdvance(Calendar,$H1654,B1655,"f",FALSE)</f>
        <v>51061</v>
      </c>
      <c r="I1655" s="153">
        <f>_xll.qlInterestRateIndexValueDate(Index1M,$H1655)</f>
        <v>51063</v>
      </c>
      <c r="J1655" s="158">
        <f>IFERROR(_xll.qlIndexFixing(Index1M,$H1655,TRUE,_xll.ohTrigger(RecalcTrigger,Trigger1M)),NA())</f>
        <v>2.5425184280195301E-2</v>
      </c>
      <c r="K1655" s="44">
        <f>IFERROR(_xll.qlIndexFixing(Index3M,H1655,TRUE,_xll.ohTrigger(RecalcTrigger,Trigger3M)),NA())</f>
        <v>2.6062905010780357E-2</v>
      </c>
      <c r="L1655" s="44">
        <f>IFERROR(_xll.qlIndexFixing(Index6M,$H1655,TRUE,_xll.ohTrigger(RecalcTrigger,Trigger6M)),NA())</f>
        <v>2.6317733716878768E-2</v>
      </c>
      <c r="M1655" s="158">
        <f>IFERROR(_xll.qlIndexFixing(ONIndex1M,I1655,TRUE,_xll.ohTrigger(RecalcTrigger,Trigger1M)),NA())</f>
        <v>2.5424025707510012E-2</v>
      </c>
      <c r="N1655" s="44">
        <f>IFERROR(_xll.qlIndexFixing(ONIndex3M,I1655,TRUE,_xll.ohTrigger(RecalcTrigger,Trigger3M)),NA())</f>
        <v>2.6072893261437358E-2</v>
      </c>
      <c r="O1655" s="159">
        <f>IFERROR(_xll.qlIndexFixing(ONIndex6M,I1655,TRUE,_xll.ohTrigger(RecalcTrigger,Trigger6M)),NA())</f>
        <v>2.6347950566050216E-2</v>
      </c>
    </row>
    <row r="1656" spans="2:15" x14ac:dyDescent="0.2">
      <c r="B1656" s="39" t="s">
        <v>42</v>
      </c>
      <c r="D1656" s="42">
        <f>_xll.qlCalendarAdvance(Calendar,$D1655,B1656,"f",FALSE)</f>
        <v>51068</v>
      </c>
      <c r="E1656" s="153">
        <f>_xll.qlInterestRateIndexValueDate(IndexON,D1656)</f>
        <v>51069</v>
      </c>
      <c r="F1656" s="168">
        <f>IFERROR(_xll.qlIndexFixing(IndexON,D1656,TRUE,_xll.ohTrigger(RecalcTrigger,TriggerON)),NA())</f>
        <v>2.6005572033245272E-2</v>
      </c>
      <c r="H1656" s="42">
        <f>_xll.qlCalendarAdvance(Calendar,$H1655,B1656,"f",FALSE)</f>
        <v>51068</v>
      </c>
      <c r="I1656" s="153">
        <f>_xll.qlInterestRateIndexValueDate(Index1M,$H1656)</f>
        <v>51070</v>
      </c>
      <c r="J1656" s="158">
        <f>IFERROR(_xll.qlIndexFixing(Index1M,$H1656,TRUE,_xll.ohTrigger(RecalcTrigger,Trigger1M)),NA())</f>
        <v>2.5408941129251017E-2</v>
      </c>
      <c r="K1656" s="44">
        <f>IFERROR(_xll.qlIndexFixing(Index3M,H1656,TRUE,_xll.ohTrigger(RecalcTrigger,Trigger3M)),NA())</f>
        <v>2.6046710206955426E-2</v>
      </c>
      <c r="L1656" s="44">
        <f>IFERROR(_xll.qlIndexFixing(Index6M,$H1656,TRUE,_xll.ohTrigger(RecalcTrigger,Trigger6M)),NA())</f>
        <v>2.6301145118537674E-2</v>
      </c>
      <c r="M1656" s="158">
        <f>IFERROR(_xll.qlIndexFixing(ONIndex1M,I1656,TRUE,_xll.ohTrigger(RecalcTrigger,Trigger1M)),NA())</f>
        <v>2.5407810264921338E-2</v>
      </c>
      <c r="N1656" s="44">
        <f>IFERROR(_xll.qlIndexFixing(ONIndex3M,I1656,TRUE,_xll.ohTrigger(RecalcTrigger,Trigger3M)),NA())</f>
        <v>2.605676890103048E-2</v>
      </c>
      <c r="O1656" s="159">
        <f>IFERROR(_xll.qlIndexFixing(ONIndex6M,I1656,TRUE,_xll.ohTrigger(RecalcTrigger,Trigger6M)),NA())</f>
        <v>2.6331514512172305E-2</v>
      </c>
    </row>
    <row r="1657" spans="2:15" x14ac:dyDescent="0.2">
      <c r="B1657" s="39" t="s">
        <v>42</v>
      </c>
      <c r="D1657" s="42">
        <f>_xll.qlCalendarAdvance(Calendar,$D1656,B1657,"f",FALSE)</f>
        <v>51075</v>
      </c>
      <c r="E1657" s="153">
        <f>_xll.qlInterestRateIndexValueDate(IndexON,D1657)</f>
        <v>51076</v>
      </c>
      <c r="F1657" s="168">
        <f>IFERROR(_xll.qlIndexFixing(IndexON,D1657,TRUE,_xll.ohTrigger(RecalcTrigger,TriggerON)),NA())</f>
        <v>2.5989486418565022E-2</v>
      </c>
      <c r="H1657" s="42">
        <f>_xll.qlCalendarAdvance(Calendar,$H1656,B1657,"f",FALSE)</f>
        <v>51075</v>
      </c>
      <c r="I1657" s="153">
        <f>_xll.qlInterestRateIndexValueDate(Index1M,$H1657)</f>
        <v>51077</v>
      </c>
      <c r="J1657" s="158">
        <f>IFERROR(_xll.qlIndexFixing(Index1M,$H1657,TRUE,_xll.ohTrigger(RecalcTrigger,Trigger1M)),NA())</f>
        <v>2.5392702737229988E-2</v>
      </c>
      <c r="K1657" s="44">
        <f>IFERROR(_xll.qlIndexFixing(Index3M,H1657,TRUE,_xll.ohTrigger(RecalcTrigger,Trigger3M)),NA())</f>
        <v>2.6030521498918716E-2</v>
      </c>
      <c r="L1657" s="44">
        <f>IFERROR(_xll.qlIndexFixing(Index6M,$H1657,TRUE,_xll.ohTrigger(RecalcTrigger,Trigger6M)),NA())</f>
        <v>2.628478928243112E-2</v>
      </c>
      <c r="M1657" s="158">
        <f>IFERROR(_xll.qlIndexFixing(ONIndex1M,I1657,TRUE,_xll.ohTrigger(RecalcTrigger,Trigger1M)),NA())</f>
        <v>2.5391599548232335E-2</v>
      </c>
      <c r="N1657" s="44">
        <f>IFERROR(_xll.qlIndexFixing(ONIndex3M,I1657,TRUE,_xll.ohTrigger(RecalcTrigger,Trigger3M)),NA())</f>
        <v>2.6040650530951837E-2</v>
      </c>
      <c r="O1657" s="159">
        <f>IFERROR(_xll.qlIndexFixing(ONIndex6M,I1657,TRUE,_xll.ohTrigger(RecalcTrigger,Trigger6M)),NA())</f>
        <v>2.6315083703778441E-2</v>
      </c>
    </row>
    <row r="1658" spans="2:15" x14ac:dyDescent="0.2">
      <c r="B1658" s="39" t="s">
        <v>42</v>
      </c>
      <c r="D1658" s="42">
        <f>_xll.qlCalendarAdvance(Calendar,$D1657,B1658,"f",FALSE)</f>
        <v>51082</v>
      </c>
      <c r="E1658" s="153">
        <f>_xll.qlInterestRateIndexValueDate(IndexON,D1658)</f>
        <v>51083</v>
      </c>
      <c r="F1658" s="168">
        <f>IFERROR(_xll.qlIndexFixing(IndexON,D1658,TRUE,_xll.ohTrigger(RecalcTrigger,TriggerON)),NA())</f>
        <v>2.5973411002366831E-2</v>
      </c>
      <c r="H1658" s="42">
        <f>_xll.qlCalendarAdvance(Calendar,$H1657,B1658,"f",FALSE)</f>
        <v>51082</v>
      </c>
      <c r="I1658" s="153">
        <f>_xll.qlInterestRateIndexValueDate(Index1M,$H1658)</f>
        <v>51084</v>
      </c>
      <c r="J1658" s="158">
        <f>IFERROR(_xll.qlIndexFixing(Index1M,$H1658,TRUE,_xll.ohTrigger(RecalcTrigger,Trigger1M)),NA())</f>
        <v>2.5376469104109733E-2</v>
      </c>
      <c r="K1658" s="44">
        <f>IFERROR(_xll.qlIndexFixing(Index3M,H1658,TRUE,_xll.ohTrigger(RecalcTrigger,Trigger3M)),NA())</f>
        <v>2.6014338886593765E-2</v>
      </c>
      <c r="L1658" s="44">
        <f>IFERROR(_xll.qlIndexFixing(Index6M,$H1658,TRUE,_xll.ohTrigger(RecalcTrigger,Trigger6M)),NA())</f>
        <v>2.6267984279280194E-2</v>
      </c>
      <c r="M1658" s="158">
        <f>IFERROR(_xll.qlIndexFixing(ONIndex1M,I1658,TRUE,_xll.ohTrigger(RecalcTrigger,Trigger1M)),NA())</f>
        <v>2.5375393557443005E-2</v>
      </c>
      <c r="N1658" s="44">
        <f>IFERROR(_xll.qlIndexFixing(ONIndex3M,I1658,TRUE,_xll.ohTrigger(RecalcTrigger,Trigger3M)),NA())</f>
        <v>2.6024538151601107E-2</v>
      </c>
      <c r="O1658" s="159">
        <f>IFERROR(_xll.qlIndexFixing(ONIndex6M,I1658,TRUE,_xll.ohTrigger(RecalcTrigger,Trigger6M)),NA())</f>
        <v>2.6298658140868625E-2</v>
      </c>
    </row>
    <row r="1659" spans="2:15" x14ac:dyDescent="0.2">
      <c r="B1659" s="39" t="s">
        <v>42</v>
      </c>
      <c r="D1659" s="42">
        <f>_xll.qlCalendarAdvance(Calendar,$D1658,B1659,"f",FALSE)</f>
        <v>51089</v>
      </c>
      <c r="E1659" s="153">
        <f>_xll.qlInterestRateIndexValueDate(IndexON,D1659)</f>
        <v>51090</v>
      </c>
      <c r="F1659" s="168">
        <f>IFERROR(_xll.qlIndexFixing(IndexON,D1659,TRUE,_xll.ohTrigger(RecalcTrigger,TriggerON)),NA())</f>
        <v>2.5957345784251018E-2</v>
      </c>
      <c r="H1659" s="42">
        <f>_xll.qlCalendarAdvance(Calendar,$H1658,B1659,"f",FALSE)</f>
        <v>51089</v>
      </c>
      <c r="I1659" s="153">
        <f>_xll.qlInterestRateIndexValueDate(Index1M,$H1659)</f>
        <v>51091</v>
      </c>
      <c r="J1659" s="158">
        <f>IFERROR(_xll.qlIndexFixing(Index1M,$H1659,TRUE,_xll.ohTrigger(RecalcTrigger,Trigger1M)),NA())</f>
        <v>2.5360240229872766E-2</v>
      </c>
      <c r="K1659" s="44">
        <f>IFERROR(_xll.qlIndexFixing(Index3M,H1659,TRUE,_xll.ohTrigger(RecalcTrigger,Trigger3M)),NA())</f>
        <v>2.5998162369907592E-2</v>
      </c>
      <c r="L1659" s="44">
        <f>IFERROR(_xll.qlIndexFixing(Index6M,$H1659,TRUE,_xll.ohTrigger(RecalcTrigger,Trigger6M)),NA())</f>
        <v>2.6251640971854243E-2</v>
      </c>
      <c r="M1659" s="158">
        <f>IFERROR(_xll.qlIndexFixing(ONIndex1M,I1659,TRUE,_xll.ohTrigger(RecalcTrigger,Trigger1M)),NA())</f>
        <v>2.5359192292633281E-2</v>
      </c>
      <c r="N1659" s="44">
        <f>IFERROR(_xll.qlIndexFixing(ONIndex3M,I1659,TRUE,_xll.ohTrigger(RecalcTrigger,Trigger3M)),NA())</f>
        <v>2.6008431762658546E-2</v>
      </c>
      <c r="O1659" s="159">
        <f>IFERROR(_xll.qlIndexFixing(ONIndex6M,I1659,TRUE,_xll.ohTrigger(RecalcTrigger,Trigger6M)),NA())</f>
        <v>2.6282237823682664E-2</v>
      </c>
    </row>
    <row r="1660" spans="2:15" x14ac:dyDescent="0.2">
      <c r="B1660" s="39" t="s">
        <v>42</v>
      </c>
      <c r="D1660" s="42">
        <f>_xll.qlCalendarAdvance(Calendar,$D1659,B1660,"f",FALSE)</f>
        <v>51096</v>
      </c>
      <c r="E1660" s="153">
        <f>_xll.qlInterestRateIndexValueDate(IndexON,D1660)</f>
        <v>51097</v>
      </c>
      <c r="F1660" s="168">
        <f>IFERROR(_xll.qlIndexFixing(IndexON,D1660,TRUE,_xll.ohTrigger(RecalcTrigger,TriggerON)),NA())</f>
        <v>2.5941290764617264E-2</v>
      </c>
      <c r="H1660" s="42">
        <f>_xll.qlCalendarAdvance(Calendar,$H1659,B1660,"f",FALSE)</f>
        <v>51096</v>
      </c>
      <c r="I1660" s="153">
        <f>_xll.qlInterestRateIndexValueDate(Index1M,$H1660)</f>
        <v>51098</v>
      </c>
      <c r="J1660" s="158">
        <f>IFERROR(_xll.qlIndexFixing(Index1M,$H1660,TRUE,_xll.ohTrigger(RecalcTrigger,Trigger1M)),NA())</f>
        <v>2.5343749073163998E-2</v>
      </c>
      <c r="K1660" s="44">
        <f>IFERROR(_xll.qlIndexFixing(Index3M,H1660,TRUE,_xll.ohTrigger(RecalcTrigger,Trigger3M)),NA())</f>
        <v>2.5981991948783735E-2</v>
      </c>
      <c r="L1660" s="44">
        <f>IFERROR(_xll.qlIndexFixing(Index6M,$H1660,TRUE,_xll.ohTrigger(RecalcTrigger,Trigger6M)),NA())</f>
        <v>2.6235074993102396E-2</v>
      </c>
      <c r="M1660" s="158">
        <f>IFERROR(_xll.qlIndexFixing(ONIndex1M,I1660,TRUE,_xll.ohTrigger(RecalcTrigger,Trigger1M)),NA())</f>
        <v>2.5342995753643294E-2</v>
      </c>
      <c r="N1660" s="44">
        <f>IFERROR(_xll.qlIndexFixing(ONIndex3M,I1660,TRUE,_xll.ohTrigger(RecalcTrigger,Trigger3M)),NA())</f>
        <v>2.5992331364204091E-2</v>
      </c>
      <c r="O1660" s="159">
        <f>IFERROR(_xll.qlIndexFixing(ONIndex6M,I1660,TRUE,_xll.ohTrigger(RecalcTrigger,Trigger6M)),NA())</f>
        <v>2.6265822751820878E-2</v>
      </c>
    </row>
    <row r="1661" spans="2:15" x14ac:dyDescent="0.2">
      <c r="B1661" s="39" t="s">
        <v>42</v>
      </c>
      <c r="D1661" s="42">
        <f>_xll.qlCalendarAdvance(Calendar,$D1660,B1661,"f",FALSE)</f>
        <v>51103</v>
      </c>
      <c r="E1661" s="153">
        <f>_xll.qlInterestRateIndexValueDate(IndexON,D1661)</f>
        <v>51104</v>
      </c>
      <c r="F1661" s="168">
        <f>IFERROR(_xll.qlIndexFixing(IndexON,D1661,TRUE,_xll.ohTrigger(RecalcTrigger,TriggerON)),NA())</f>
        <v>2.5925245943145825E-2</v>
      </c>
      <c r="H1661" s="42">
        <f>_xll.qlCalendarAdvance(Calendar,$H1660,B1661,"f",FALSE)</f>
        <v>51103</v>
      </c>
      <c r="I1661" s="153">
        <f>_xll.qlInterestRateIndexValueDate(Index1M,$H1661)</f>
        <v>51105</v>
      </c>
      <c r="J1661" s="158">
        <f>IFERROR(_xll.qlIndexFixing(Index1M,$H1661,TRUE,_xll.ohTrigger(RecalcTrigger,Trigger1M)),NA())</f>
        <v>2.5327796757961263E-2</v>
      </c>
      <c r="K1661" s="44">
        <f>IFERROR(_xll.qlIndexFixing(Index3M,H1661,TRUE,_xll.ohTrigger(RecalcTrigger,Trigger3M)),NA())</f>
        <v>2.5966046658896846E-2</v>
      </c>
      <c r="L1661" s="44">
        <f>IFERROR(_xll.qlIndexFixing(Index6M,$H1661,TRUE,_xll.ohTrigger(RecalcTrigger,Trigger6M)),NA())</f>
        <v>2.6218283911950347E-2</v>
      </c>
      <c r="M1661" s="158">
        <f>IFERROR(_xll.qlIndexFixing(ONIndex1M,I1661,TRUE,_xll.ohTrigger(RecalcTrigger,Trigger1M)),NA())</f>
        <v>2.532680394071285E-2</v>
      </c>
      <c r="N1661" s="44">
        <f>IFERROR(_xll.qlIndexFixing(ONIndex3M,I1661,TRUE,_xll.ohTrigger(RecalcTrigger,Trigger3M)),NA())</f>
        <v>2.5976236956317678E-2</v>
      </c>
      <c r="O1661" s="159">
        <f>IFERROR(_xll.qlIndexFixing(ONIndex6M,I1661,TRUE,_xll.ohTrigger(RecalcTrigger,Trigger6M)),NA())</f>
        <v>2.6249412925682947E-2</v>
      </c>
    </row>
    <row r="1662" spans="2:15" x14ac:dyDescent="0.2">
      <c r="B1662" s="39" t="s">
        <v>42</v>
      </c>
      <c r="D1662" s="42">
        <f>_xll.qlCalendarAdvance(Calendar,$D1661,B1662,"f",FALSE)</f>
        <v>51110</v>
      </c>
      <c r="E1662" s="153">
        <f>_xll.qlInterestRateIndexValueDate(IndexON,D1662)</f>
        <v>51111</v>
      </c>
      <c r="F1662" s="168">
        <f>IFERROR(_xll.qlIndexFixing(IndexON,D1662,TRUE,_xll.ohTrigger(RecalcTrigger,TriggerON)),NA())</f>
        <v>2.5909211320076508E-2</v>
      </c>
      <c r="H1662" s="42">
        <f>_xll.qlCalendarAdvance(Calendar,$H1661,B1662,"f",FALSE)</f>
        <v>51110</v>
      </c>
      <c r="I1662" s="153">
        <f>_xll.qlInterestRateIndexValueDate(Index1M,$H1662)</f>
        <v>51112</v>
      </c>
      <c r="J1662" s="158">
        <f>IFERROR(_xll.qlIndexFixing(Index1M,$H1662,TRUE,_xll.ohTrigger(RecalcTrigger,Trigger1M)),NA())</f>
        <v>2.5311582160246759E-2</v>
      </c>
      <c r="K1662" s="44">
        <f>IFERROR(_xll.qlIndexFixing(Index3M,H1662,TRUE,_xll.ohTrigger(RecalcTrigger,Trigger3M)),NA())</f>
        <v>2.5949889154576862E-2</v>
      </c>
      <c r="L1662" s="44">
        <f>IFERROR(_xll.qlIndexFixing(Index6M,$H1662,TRUE,_xll.ohTrigger(RecalcTrigger,Trigger6M)),NA())</f>
        <v>2.6201728026720598E-2</v>
      </c>
      <c r="M1662" s="158">
        <f>IFERROR(_xll.qlIndexFixing(ONIndex1M,I1662,TRUE,_xll.ohTrigger(RecalcTrigger,Trigger1M)),NA())</f>
        <v>2.5310616853602141E-2</v>
      </c>
      <c r="N1662" s="44">
        <f>IFERROR(_xll.qlIndexFixing(ONIndex3M,I1662,TRUE,_xll.ohTrigger(RecalcTrigger,Trigger3M)),NA())</f>
        <v>2.596014853891937E-2</v>
      </c>
      <c r="O1662" s="159">
        <f>IFERROR(_xll.qlIndexFixing(ONIndex6M,I1662,TRUE,_xll.ohTrigger(RecalcTrigger,Trigger6M)),NA())</f>
        <v>2.6233008344949127E-2</v>
      </c>
    </row>
    <row r="1663" spans="2:15" x14ac:dyDescent="0.2">
      <c r="B1663" s="39" t="s">
        <v>42</v>
      </c>
      <c r="D1663" s="42">
        <f>_xll.qlCalendarAdvance(Calendar,$D1662,B1663,"f",FALSE)</f>
        <v>51117</v>
      </c>
      <c r="E1663" s="153">
        <f>_xll.qlInterestRateIndexValueDate(IndexON,D1663)</f>
        <v>51118</v>
      </c>
      <c r="F1663" s="168">
        <f>IFERROR(_xll.qlIndexFixing(IndexON,D1663,TRUE,_xll.ohTrigger(RecalcTrigger,TriggerON)),NA())</f>
        <v>2.5893186895169507E-2</v>
      </c>
      <c r="H1663" s="42">
        <f>_xll.qlCalendarAdvance(Calendar,$H1662,B1663,"f",FALSE)</f>
        <v>51117</v>
      </c>
      <c r="I1663" s="153">
        <f>_xll.qlInterestRateIndexValueDate(Index1M,$H1663)</f>
        <v>51119</v>
      </c>
      <c r="J1663" s="158">
        <f>IFERROR(_xll.qlIndexFixing(Index1M,$H1663,TRUE,_xll.ohTrigger(RecalcTrigger,Trigger1M)),NA())</f>
        <v>2.5295372321333109E-2</v>
      </c>
      <c r="K1663" s="44">
        <f>IFERROR(_xll.qlIndexFixing(Index3M,H1663,TRUE,_xll.ohTrigger(RecalcTrigger,Trigger3M)),NA())</f>
        <v>2.5933737744443131E-2</v>
      </c>
      <c r="L1663" s="44">
        <f>IFERROR(_xll.qlIndexFixing(Index6M,$H1663,TRUE,_xll.ohTrigger(RecalcTrigger,Trigger6M)),NA())</f>
        <v>2.6185177593209055E-2</v>
      </c>
      <c r="M1663" s="158">
        <f>IFERROR(_xll.qlIndexFixing(ONIndex1M,I1663,TRUE,_xll.ohTrigger(RecalcTrigger,Trigger1M)),NA())</f>
        <v>2.5294434492471041E-2</v>
      </c>
      <c r="N1663" s="44">
        <f>IFERROR(_xll.qlIndexFixing(ONIndex3M,I1663,TRUE,_xll.ohTrigger(RecalcTrigger,Trigger3M)),NA())</f>
        <v>2.5944066112089104E-2</v>
      </c>
      <c r="O1663" s="159">
        <f>IFERROR(_xll.qlIndexFixing(ONIndex6M,I1663,TRUE,_xll.ohTrigger(RecalcTrigger,Trigger6M)),NA())</f>
        <v>2.6216609009859226E-2</v>
      </c>
    </row>
    <row r="1664" spans="2:15" x14ac:dyDescent="0.2">
      <c r="B1664" s="39" t="s">
        <v>42</v>
      </c>
      <c r="D1664" s="42">
        <f>_xll.qlCalendarAdvance(Calendar,$D1663,B1664,"f",FALSE)</f>
        <v>51124</v>
      </c>
      <c r="E1664" s="153">
        <f>_xll.qlInterestRateIndexValueDate(IndexON,D1664)</f>
        <v>51125</v>
      </c>
      <c r="F1664" s="168">
        <f>IFERROR(_xll.qlIndexFixing(IndexON,D1664,TRUE,_xll.ohTrigger(RecalcTrigger,TriggerON)),NA())</f>
        <v>2.5877172668584691E-2</v>
      </c>
      <c r="H1664" s="42">
        <f>_xll.qlCalendarAdvance(Calendar,$H1663,B1664,"f",FALSE)</f>
        <v>51124</v>
      </c>
      <c r="I1664" s="153">
        <f>_xll.qlInterestRateIndexValueDate(Index1M,$H1664)</f>
        <v>51126</v>
      </c>
      <c r="J1664" s="158">
        <f>IFERROR(_xll.qlIndexFixing(Index1M,$H1664,TRUE,_xll.ohTrigger(RecalcTrigger,Trigger1M)),NA())</f>
        <v>2.5279167241197831E-2</v>
      </c>
      <c r="K1664" s="44">
        <f>IFERROR(_xll.qlIndexFixing(Index3M,H1664,TRUE,_xll.ohTrigger(RecalcTrigger,Trigger3M)),NA())</f>
        <v>2.5917592428422745E-2</v>
      </c>
      <c r="L1664" s="44">
        <f>IFERROR(_xll.qlIndexFixing(Index6M,$H1664,TRUE,_xll.ohTrigger(RecalcTrigger,Trigger6M)),NA())</f>
        <v>2.6167933161860921E-2</v>
      </c>
      <c r="M1664" s="158">
        <f>IFERROR(_xll.qlIndexFixing(ONIndex1M,I1664,TRUE,_xll.ohTrigger(RecalcTrigger,Trigger1M)),NA())</f>
        <v>2.5275946152172324E-2</v>
      </c>
      <c r="N1664" s="44">
        <f>IFERROR(_xll.qlIndexFixing(ONIndex3M,I1664,TRUE,_xll.ohTrigger(RecalcTrigger,Trigger3M)),NA())</f>
        <v>2.5925693530952643E-2</v>
      </c>
      <c r="O1664" s="159">
        <f>IFERROR(_xll.qlIndexFixing(ONIndex6M,I1664,TRUE,_xll.ohTrigger(RecalcTrigger,Trigger6M)),NA())</f>
        <v>2.6197873335647159E-2</v>
      </c>
    </row>
    <row r="1665" spans="2:15" x14ac:dyDescent="0.2">
      <c r="B1665" s="39" t="s">
        <v>42</v>
      </c>
      <c r="D1665" s="42">
        <f>_xll.qlCalendarAdvance(Calendar,$D1664,B1665,"f",FALSE)</f>
        <v>51131</v>
      </c>
      <c r="E1665" s="153">
        <f>_xll.qlInterestRateIndexValueDate(IndexON,D1665)</f>
        <v>51132</v>
      </c>
      <c r="F1665" s="168">
        <f>IFERROR(_xll.qlIndexFixing(IndexON,D1665,TRUE,_xll.ohTrigger(RecalcTrigger,TriggerON)),NA())</f>
        <v>2.5861168640322063E-2</v>
      </c>
      <c r="H1665" s="42">
        <f>_xll.qlCalendarAdvance(Calendar,$H1664,B1665,"f",FALSE)</f>
        <v>51131</v>
      </c>
      <c r="I1665" s="153">
        <f>_xll.qlInterestRateIndexValueDate(Index1M,$H1665)</f>
        <v>51133</v>
      </c>
      <c r="J1665" s="158">
        <f>IFERROR(_xll.qlIndexFixing(Index1M,$H1665,TRUE,_xll.ohTrigger(RecalcTrigger,Trigger1M)),NA())</f>
        <v>2.5262966919820939E-2</v>
      </c>
      <c r="K1665" s="44">
        <f>IFERROR(_xll.qlIndexFixing(Index3M,H1665,TRUE,_xll.ohTrigger(RecalcTrigger,Trigger3M)),NA())</f>
        <v>2.5901453206441917E-2</v>
      </c>
      <c r="L1665" s="44">
        <f>IFERROR(_xll.qlIndexFixing(Index6M,$H1665,TRUE,_xll.ohTrigger(RecalcTrigger,Trigger6M)),NA())</f>
        <v>2.6152093080803299E-2</v>
      </c>
      <c r="M1665" s="158">
        <f>IFERROR(_xll.qlIndexFixing(ONIndex1M,I1665,TRUE,_xll.ohTrigger(RecalcTrigger,Trigger1M)),NA())</f>
        <v>2.5262083947907854E-2</v>
      </c>
      <c r="N1665" s="44">
        <f>IFERROR(_xll.qlIndexFixing(ONIndex3M,I1665,TRUE,_xll.ohTrigger(RecalcTrigger,Trigger3M)),NA())</f>
        <v>2.5911919229892888E-2</v>
      </c>
      <c r="O1665" s="159">
        <f>IFERROR(_xll.qlIndexFixing(ONIndex6M,I1665,TRUE,_xll.ohTrigger(RecalcTrigger,Trigger6M)),NA())</f>
        <v>2.6183826076211503E-2</v>
      </c>
    </row>
    <row r="1666" spans="2:15" x14ac:dyDescent="0.2">
      <c r="B1666" s="39" t="s">
        <v>42</v>
      </c>
      <c r="D1666" s="42">
        <f>_xll.qlCalendarAdvance(Calendar,$D1665,B1666,"f",FALSE)</f>
        <v>51138</v>
      </c>
      <c r="E1666" s="153">
        <f>_xll.qlInterestRateIndexValueDate(IndexON,D1666)</f>
        <v>51139</v>
      </c>
      <c r="F1666" s="168">
        <f>IFERROR(_xll.qlIndexFixing(IndexON,D1666,TRUE,_xll.ohTrigger(RecalcTrigger,TriggerON)),NA())</f>
        <v>2.5845174810301685E-2</v>
      </c>
      <c r="H1666" s="42">
        <f>_xll.qlCalendarAdvance(Calendar,$H1665,B1666,"f",FALSE)</f>
        <v>51138</v>
      </c>
      <c r="I1666" s="153">
        <f>_xll.qlInterestRateIndexValueDate(Index1M,$H1666)</f>
        <v>51140</v>
      </c>
      <c r="J1666" s="158">
        <f>IFERROR(_xll.qlIndexFixing(Index1M,$H1666,TRUE,_xll.ohTrigger(RecalcTrigger,Trigger1M)),NA())</f>
        <v>2.5246771357182451E-2</v>
      </c>
      <c r="K1666" s="44">
        <f>IFERROR(_xll.qlIndexFixing(Index3M,H1666,TRUE,_xll.ohTrigger(RecalcTrigger,Trigger3M)),NA())</f>
        <v>2.5885320078426862E-2</v>
      </c>
      <c r="L1666" s="44">
        <f>IFERROR(_xll.qlIndexFixing(Index6M,$H1666,TRUE,_xll.ohTrigger(RecalcTrigger,Trigger6M)),NA())</f>
        <v>2.613579358374148E-2</v>
      </c>
      <c r="M1666" s="158">
        <f>IFERROR(_xll.qlIndexFixing(ONIndex1M,I1666,TRUE,_xll.ohTrigger(RecalcTrigger,Trigger1M)),NA())</f>
        <v>2.5243606409768304E-2</v>
      </c>
      <c r="N1666" s="44">
        <f>IFERROR(_xll.qlIndexFixing(ONIndex3M,I1666,TRUE,_xll.ohTrigger(RecalcTrigger,Trigger3M)),NA())</f>
        <v>2.5893560341323507E-2</v>
      </c>
      <c r="O1666" s="159">
        <f>IFERROR(_xll.qlIndexFixing(ONIndex6M,I1666,TRUE,_xll.ohTrigger(RecalcTrigger,Trigger6M)),NA())</f>
        <v>2.6165102391688677E-2</v>
      </c>
    </row>
    <row r="1667" spans="2:15" x14ac:dyDescent="0.2">
      <c r="B1667" s="39" t="s">
        <v>42</v>
      </c>
      <c r="D1667" s="42">
        <f>_xll.qlCalendarAdvance(Calendar,$D1666,B1667,"f",FALSE)</f>
        <v>51145</v>
      </c>
      <c r="E1667" s="153">
        <f>_xll.qlInterestRateIndexValueDate(IndexON,D1667)</f>
        <v>51146</v>
      </c>
      <c r="F1667" s="168">
        <f>IFERROR(_xll.qlIndexFixing(IndexON,D1667,TRUE,_xll.ohTrigger(RecalcTrigger,TriggerON)),NA())</f>
        <v>2.5829191178603494E-2</v>
      </c>
      <c r="H1667" s="42">
        <f>_xll.qlCalendarAdvance(Calendar,$H1666,B1667,"f",FALSE)</f>
        <v>51145</v>
      </c>
      <c r="I1667" s="153">
        <f>_xll.qlInterestRateIndexValueDate(Index1M,$H1667)</f>
        <v>51147</v>
      </c>
      <c r="J1667" s="158">
        <f>IFERROR(_xll.qlIndexFixing(Index1M,$H1667,TRUE,_xll.ohTrigger(RecalcTrigger,Trigger1M)),NA())</f>
        <v>2.5230580553264881E-2</v>
      </c>
      <c r="K1667" s="44">
        <f>IFERROR(_xll.qlIndexFixing(Index3M,H1667,TRUE,_xll.ohTrigger(RecalcTrigger,Trigger3M)),NA())</f>
        <v>2.5869193044305547E-2</v>
      </c>
      <c r="L1667" s="44">
        <f>IFERROR(_xll.qlIndexFixing(Index6M,$H1667,TRUE,_xll.ohTrigger(RecalcTrigger,Trigger6M)),NA())</f>
        <v>2.6119265758134013E-2</v>
      </c>
      <c r="M1667" s="158">
        <f>IFERROR(_xll.qlIndexFixing(ONIndex1M,I1667,TRUE,_xll.ohTrigger(RecalcTrigger,Trigger1M)),NA())</f>
        <v>2.5229752306943354E-2</v>
      </c>
      <c r="N1667" s="44">
        <f>IFERROR(_xll.qlIndexFixing(ONIndex3M,I1667,TRUE,_xll.ohTrigger(RecalcTrigger,Trigger3M)),NA())</f>
        <v>2.5879796309649095E-2</v>
      </c>
      <c r="O1667" s="159">
        <f>IFERROR(_xll.qlIndexFixing(ONIndex6M,I1667,TRUE,_xll.ohTrigger(RecalcTrigger,Trigger6M)),NA())</f>
        <v>2.6151064124579904E-2</v>
      </c>
    </row>
    <row r="1668" spans="2:15" x14ac:dyDescent="0.2">
      <c r="B1668" s="39" t="s">
        <v>42</v>
      </c>
      <c r="D1668" s="42">
        <f>_xll.qlCalendarAdvance(Calendar,$D1667,B1668,"f",FALSE)</f>
        <v>51152</v>
      </c>
      <c r="E1668" s="153">
        <f>_xll.qlInterestRateIndexValueDate(IndexON,D1668)</f>
        <v>51153</v>
      </c>
      <c r="F1668" s="168">
        <f>IFERROR(_xll.qlIndexFixing(IndexON,D1668,TRUE,_xll.ohTrigger(RecalcTrigger,TriggerON)),NA())</f>
        <v>2.5813217745067618E-2</v>
      </c>
      <c r="H1668" s="42">
        <f>_xll.qlCalendarAdvance(Calendar,$H1667,B1668,"f",FALSE)</f>
        <v>51152</v>
      </c>
      <c r="I1668" s="153">
        <f>_xll.qlInterestRateIndexValueDate(Index1M,$H1668)</f>
        <v>51154</v>
      </c>
      <c r="J1668" s="158">
        <f>IFERROR(_xll.qlIndexFixing(Index1M,$H1668,TRUE,_xll.ohTrigger(RecalcTrigger,Trigger1M)),NA())</f>
        <v>2.5214394508040749E-2</v>
      </c>
      <c r="K1668" s="44">
        <f>IFERROR(_xll.qlIndexFixing(Index3M,H1668,TRUE,_xll.ohTrigger(RecalcTrigger,Trigger3M)),NA())</f>
        <v>2.5853072104003311E-2</v>
      </c>
      <c r="L1668" s="44">
        <f>IFERROR(_xll.qlIndexFixing(Index6M,$H1668,TRUE,_xll.ohTrigger(RecalcTrigger,Trigger6M)),NA())</f>
        <v>2.6102743382445743E-2</v>
      </c>
      <c r="M1668" s="158">
        <f>IFERROR(_xll.qlIndexFixing(ONIndex1M,I1668,TRUE,_xll.ohTrigger(RecalcTrigger,Trigger1M)),NA())</f>
        <v>2.5213593575310611E-2</v>
      </c>
      <c r="N1668" s="44">
        <f>IFERROR(_xll.qlIndexFixing(ONIndex3M,I1668,TRUE,_xll.ohTrigger(RecalcTrigger,Trigger3M)),NA())</f>
        <v>2.5863743835419228E-2</v>
      </c>
      <c r="O1668" s="159">
        <f>IFERROR(_xll.qlIndexFixing(ONIndex6M,I1668,TRUE,_xll.ohTrigger(RecalcTrigger,Trigger6M)),NA())</f>
        <v>2.6134691017150047E-2</v>
      </c>
    </row>
    <row r="1669" spans="2:15" x14ac:dyDescent="0.2">
      <c r="B1669" s="39" t="s">
        <v>42</v>
      </c>
      <c r="D1669" s="42">
        <f>_xll.qlCalendarAdvance(Calendar,$D1668,B1669,"f",FALSE)</f>
        <v>51159</v>
      </c>
      <c r="E1669" s="153">
        <f>_xll.qlInterestRateIndexValueDate(IndexON,D1669)</f>
        <v>51160</v>
      </c>
      <c r="F1669" s="168">
        <f>IFERROR(_xll.qlIndexFixing(IndexON,D1669,TRUE,_xll.ohTrigger(RecalcTrigger,TriggerON)),NA())</f>
        <v>2.5797254509933865E-2</v>
      </c>
      <c r="H1669" s="42">
        <f>_xll.qlCalendarAdvance(Calendar,$H1668,B1669,"f",FALSE)</f>
        <v>51159</v>
      </c>
      <c r="I1669" s="153">
        <f>_xll.qlInterestRateIndexValueDate(Index1M,$H1669)</f>
        <v>51161</v>
      </c>
      <c r="J1669" s="158">
        <f>IFERROR(_xll.qlIndexFixing(Index1M,$H1669,TRUE,_xll.ohTrigger(RecalcTrigger,Trigger1M)),NA())</f>
        <v>2.5198213221500065E-2</v>
      </c>
      <c r="K1669" s="44">
        <f>IFERROR(_xll.qlIndexFixing(Index3M,H1669,TRUE,_xll.ohTrigger(RecalcTrigger,Trigger3M)),NA())</f>
        <v>2.583695725744636E-2</v>
      </c>
      <c r="L1669" s="44">
        <f>IFERROR(_xll.qlIndexFixing(Index6M,$H1669,TRUE,_xll.ohTrigger(RecalcTrigger,Trigger6M)),NA())</f>
        <v>2.6086226456542273E-2</v>
      </c>
      <c r="M1669" s="158">
        <f>IFERROR(_xll.qlIndexFixing(ONIndex1M,I1669,TRUE,_xll.ohTrigger(RecalcTrigger,Trigger1M)),NA())</f>
        <v>2.5197439569737412E-2</v>
      </c>
      <c r="N1669" s="44">
        <f>IFERROR(_xll.qlIndexFixing(ONIndex3M,I1669,TRUE,_xll.ohTrigger(RecalcTrigger,Trigger3M)),NA())</f>
        <v>2.5847697351517596E-2</v>
      </c>
      <c r="O1669" s="159">
        <f>IFERROR(_xll.qlIndexFixing(ONIndex6M,I1669,TRUE,_xll.ohTrigger(RecalcTrigger,Trigger6M)),NA())</f>
        <v>2.6118323155284173E-2</v>
      </c>
    </row>
    <row r="1670" spans="2:15" x14ac:dyDescent="0.2">
      <c r="B1670" s="39" t="s">
        <v>42</v>
      </c>
      <c r="D1670" s="42">
        <f>_xll.qlCalendarAdvance(Calendar,$D1669,B1670,"f",FALSE)</f>
        <v>51166</v>
      </c>
      <c r="E1670" s="153">
        <f>_xll.qlInterestRateIndexValueDate(IndexON,D1670)</f>
        <v>51167</v>
      </c>
      <c r="F1670" s="168">
        <f>IFERROR(_xll.qlIndexFixing(IndexON,D1670,TRUE,_xll.ohTrigger(RecalcTrigger,TriggerON)),NA())</f>
        <v>2.5781301473042362E-2</v>
      </c>
      <c r="H1670" s="42">
        <f>_xll.qlCalendarAdvance(Calendar,$H1669,B1670,"f",FALSE)</f>
        <v>51166</v>
      </c>
      <c r="I1670" s="153">
        <f>_xll.qlInterestRateIndexValueDate(Index1M,$H1670)</f>
        <v>51168</v>
      </c>
      <c r="J1670" s="158">
        <f>IFERROR(_xll.qlIndexFixing(Index1M,$H1670,TRUE,_xll.ohTrigger(RecalcTrigger,Trigger1M)),NA())</f>
        <v>2.5182861153315774E-2</v>
      </c>
      <c r="K1670" s="44">
        <f>IFERROR(_xll.qlIndexFixing(Index3M,H1670,TRUE,_xll.ohTrigger(RecalcTrigger,Trigger3M)),NA())</f>
        <v>2.5821073953026463E-2</v>
      </c>
      <c r="L1670" s="44">
        <f>IFERROR(_xll.qlIndexFixing(Index6M,$H1670,TRUE,_xll.ohTrigger(RecalcTrigger,Trigger6M)),NA())</f>
        <v>2.6069714980292279E-2</v>
      </c>
      <c r="M1670" s="158">
        <f>IFERROR(_xll.qlIndexFixing(ONIndex1M,I1670,TRUE,_xll.ohTrigger(RecalcTrigger,Trigger1M)),NA())</f>
        <v>2.5181290290063885E-2</v>
      </c>
      <c r="N1670" s="44">
        <f>IFERROR(_xll.qlIndexFixing(ONIndex3M,I1670,TRUE,_xll.ohTrigger(RecalcTrigger,Trigger3M)),NA())</f>
        <v>2.5831656858184004E-2</v>
      </c>
      <c r="O1670" s="159">
        <f>IFERROR(_xll.qlIndexFixing(ONIndex6M,I1670,TRUE,_xll.ohTrigger(RecalcTrigger,Trigger6M)),NA())</f>
        <v>2.6101960538822411E-2</v>
      </c>
    </row>
    <row r="1671" spans="2:15" x14ac:dyDescent="0.2">
      <c r="B1671" s="39" t="s">
        <v>42</v>
      </c>
      <c r="D1671" s="42">
        <f>_xll.qlCalendarAdvance(Calendar,$D1670,B1671,"f",FALSE)</f>
        <v>51173</v>
      </c>
      <c r="E1671" s="153">
        <f>_xll.qlInterestRateIndexValueDate(IndexON,D1671)</f>
        <v>51174</v>
      </c>
      <c r="F1671" s="168">
        <f>IFERROR(_xll.qlIndexFixing(IndexON,D1671,TRUE,_xll.ohTrigger(RecalcTrigger,TriggerON)),NA())</f>
        <v>2.5765358634473046E-2</v>
      </c>
      <c r="H1671" s="42">
        <f>_xll.qlCalendarAdvance(Calendar,$H1670,B1671,"f",FALSE)</f>
        <v>51173</v>
      </c>
      <c r="I1671" s="153">
        <f>_xll.qlInterestRateIndexValueDate(Index1M,$H1671)</f>
        <v>51175</v>
      </c>
      <c r="J1671" s="158">
        <f>IFERROR(_xll.qlIndexFixing(Index1M,$H1671,TRUE,_xll.ohTrigger(RecalcTrigger,Trigger1M)),NA())</f>
        <v>2.5166691753455348E-2</v>
      </c>
      <c r="K1671" s="44">
        <f>IFERROR(_xll.qlIndexFixing(Index3M,H1671,TRUE,_xll.ohTrigger(RecalcTrigger,Trigger3M)),NA())</f>
        <v>2.5804972009376037E-2</v>
      </c>
      <c r="L1671" s="44">
        <f>IFERROR(_xll.qlIndexFixing(Index6M,$H1671,TRUE,_xll.ohTrigger(RecalcTrigger,Trigger6M)),NA())</f>
        <v>2.6053208953563559E-2</v>
      </c>
      <c r="M1671" s="158">
        <f>IFERROR(_xll.qlIndexFixing(ONIndex1M,I1671,TRUE,_xll.ohTrigger(RecalcTrigger,Trigger1M)),NA())</f>
        <v>2.5165145736130157E-2</v>
      </c>
      <c r="N1671" s="44">
        <f>IFERROR(_xll.qlIndexFixing(ONIndex3M,I1671,TRUE,_xll.ohTrigger(RecalcTrigger,Trigger3M)),NA())</f>
        <v>2.5815622355418455E-2</v>
      </c>
      <c r="O1671" s="159">
        <f>IFERROR(_xll.qlIndexFixing(ONIndex6M,I1671,TRUE,_xll.ohTrigger(RecalcTrigger,Trigger6M)),NA())</f>
        <v>2.6085603168004567E-2</v>
      </c>
    </row>
    <row r="1672" spans="2:15" x14ac:dyDescent="0.2">
      <c r="B1672" s="39" t="s">
        <v>42</v>
      </c>
      <c r="D1672" s="42">
        <f>_xll.qlCalendarAdvance(Calendar,$D1671,B1672,"f",FALSE)</f>
        <v>51180</v>
      </c>
      <c r="E1672" s="153">
        <f>_xll.qlInterestRateIndexValueDate(IndexON,D1672)</f>
        <v>51181</v>
      </c>
      <c r="F1672" s="168">
        <f>IFERROR(_xll.qlIndexFixing(IndexON,D1672,TRUE,_xll.ohTrigger(RecalcTrigger,TriggerON)),NA())</f>
        <v>2.5749425993986108E-2</v>
      </c>
      <c r="H1672" s="42">
        <f>_xll.qlCalendarAdvance(Calendar,$H1671,B1672,"f",FALSE)</f>
        <v>51180</v>
      </c>
      <c r="I1672" s="153">
        <f>_xll.qlInterestRateIndexValueDate(Index1M,$H1672)</f>
        <v>51182</v>
      </c>
      <c r="J1672" s="158">
        <f>IFERROR(_xll.qlIndexFixing(Index1M,$H1672,TRUE,_xll.ohTrigger(RecalcTrigger,Trigger1M)),NA())</f>
        <v>2.5150527109043374E-2</v>
      </c>
      <c r="K1672" s="44">
        <f>IFERROR(_xll.qlIndexFixing(Index3M,H1672,TRUE,_xll.ohTrigger(RecalcTrigger,Trigger3M)),NA())</f>
        <v>2.5788876158105545E-2</v>
      </c>
      <c r="L1672" s="44">
        <f>IFERROR(_xll.qlIndexFixing(Index6M,$H1672,TRUE,_xll.ohTrigger(RecalcTrigger,Trigger6M)),NA())</f>
        <v>2.6036708376223471E-2</v>
      </c>
      <c r="M1672" s="158">
        <f>IFERROR(_xll.qlIndexFixing(ONIndex1M,I1672,TRUE,_xll.ohTrigger(RecalcTrigger,Trigger1M)),NA())</f>
        <v>2.5149005908255972E-2</v>
      </c>
      <c r="N1672" s="44">
        <f>IFERROR(_xll.qlIndexFixing(ONIndex3M,I1672,TRUE,_xll.ohTrigger(RecalcTrigger,Trigger3M)),NA())</f>
        <v>2.5799593843141011E-2</v>
      </c>
      <c r="O1672" s="159">
        <f>IFERROR(_xll.qlIndexFixing(ONIndex6M,I1672,TRUE,_xll.ohTrigger(RecalcTrigger,Trigger6M)),NA())</f>
        <v>2.6069251042830643E-2</v>
      </c>
    </row>
    <row r="1673" spans="2:15" x14ac:dyDescent="0.2">
      <c r="B1673" s="39" t="s">
        <v>42</v>
      </c>
      <c r="D1673" s="42">
        <f>_xll.qlCalendarAdvance(Calendar,$D1672,B1673,"f",FALSE)</f>
        <v>51187</v>
      </c>
      <c r="E1673" s="153">
        <f>_xll.qlInterestRateIndexValueDate(IndexON,D1673)</f>
        <v>51188</v>
      </c>
      <c r="F1673" s="168">
        <f>IFERROR(_xll.qlIndexFixing(IndexON,D1673,TRUE,_xll.ohTrigger(RecalcTrigger,TriggerON)),NA())</f>
        <v>2.5733503551981229E-2</v>
      </c>
      <c r="H1673" s="42">
        <f>_xll.qlCalendarAdvance(Calendar,$H1672,B1673,"f",FALSE)</f>
        <v>51187</v>
      </c>
      <c r="I1673" s="153">
        <f>_xll.qlInterestRateIndexValueDate(Index1M,$H1673)</f>
        <v>51189</v>
      </c>
      <c r="J1673" s="158">
        <f>IFERROR(_xll.qlIndexFixing(Index1M,$H1673,TRUE,_xll.ohTrigger(RecalcTrigger,Trigger1M)),NA())</f>
        <v>2.5134367220063313E-2</v>
      </c>
      <c r="K1673" s="44">
        <f>IFERROR(_xll.qlIndexFixing(Index3M,H1673,TRUE,_xll.ohTrigger(RecalcTrigger,Trigger3M)),NA())</f>
        <v>2.5772786399142156E-2</v>
      </c>
      <c r="L1673" s="44">
        <f>IFERROR(_xll.qlIndexFixing(Index6M,$H1673,TRUE,_xll.ohTrigger(RecalcTrigger,Trigger6M)),NA())</f>
        <v>2.6020213248138933E-2</v>
      </c>
      <c r="M1673" s="158">
        <f>IFERROR(_xll.qlIndexFixing(ONIndex1M,I1673,TRUE,_xll.ohTrigger(RecalcTrigger,Trigger1M)),NA())</f>
        <v>2.5132870806201524E-2</v>
      </c>
      <c r="N1673" s="44">
        <f>IFERROR(_xll.qlIndexFixing(ONIndex3M,I1673,TRUE,_xll.ohTrigger(RecalcTrigger,Trigger3M)),NA())</f>
        <v>2.5783571321351673E-2</v>
      </c>
      <c r="O1673" s="159">
        <f>IFERROR(_xll.qlIndexFixing(ONIndex6M,I1673,TRUE,_xll.ohTrigger(RecalcTrigger,Trigger6M)),NA())</f>
        <v>2.6052904162900958E-2</v>
      </c>
    </row>
    <row r="1674" spans="2:15" x14ac:dyDescent="0.2">
      <c r="B1674" s="39" t="s">
        <v>42</v>
      </c>
      <c r="D1674" s="42">
        <f>_xll.qlCalendarAdvance(Calendar,$D1673,B1674,"f",FALSE)</f>
        <v>51194</v>
      </c>
      <c r="E1674" s="153">
        <f>_xll.qlInterestRateIndexValueDate(IndexON,D1674)</f>
        <v>51195</v>
      </c>
      <c r="F1674" s="168">
        <f>IFERROR(_xll.qlIndexFixing(IndexON,D1674,TRUE,_xll.ohTrigger(RecalcTrigger,TriggerON)),NA())</f>
        <v>2.5717591308138665E-2</v>
      </c>
      <c r="H1674" s="42">
        <f>_xll.qlCalendarAdvance(Calendar,$H1673,B1674,"f",FALSE)</f>
        <v>51194</v>
      </c>
      <c r="I1674" s="153">
        <f>_xll.qlInterestRateIndexValueDate(Index1M,$H1674)</f>
        <v>51196</v>
      </c>
      <c r="J1674" s="158">
        <f>IFERROR(_xll.qlIndexFixing(Index1M,$H1674,TRUE,_xll.ohTrigger(RecalcTrigger,Trigger1M)),NA())</f>
        <v>2.511710001989071E-2</v>
      </c>
      <c r="K1674" s="44">
        <f>IFERROR(_xll.qlIndexFixing(Index3M,H1674,TRUE,_xll.ohTrigger(RecalcTrigger,Trigger3M)),NA())</f>
        <v>2.5756246045508767E-2</v>
      </c>
      <c r="L1674" s="44">
        <f>IFERROR(_xll.qlIndexFixing(Index6M,$H1674,TRUE,_xll.ohTrigger(RecalcTrigger,Trigger6M)),NA())</f>
        <v>2.6002759168651978E-2</v>
      </c>
      <c r="M1674" s="158">
        <f>IFERROR(_xll.qlIndexFixing(ONIndex1M,I1674,TRUE,_xll.ohTrigger(RecalcTrigger,Trigger1M)),NA())</f>
        <v>2.5116740430126683E-2</v>
      </c>
      <c r="N1674" s="44">
        <f>IFERROR(_xll.qlIndexFixing(ONIndex3M,I1674,TRUE,_xll.ohTrigger(RecalcTrigger,Trigger3M)),NA())</f>
        <v>2.5767554790130376E-2</v>
      </c>
      <c r="O1674" s="159">
        <f>IFERROR(_xll.qlIndexFixing(ONIndex6M,I1674,TRUE,_xll.ohTrigger(RecalcTrigger,Trigger6M)),NA())</f>
        <v>2.6036562528695129E-2</v>
      </c>
    </row>
    <row r="1675" spans="2:15" x14ac:dyDescent="0.2">
      <c r="B1675" s="39" t="s">
        <v>42</v>
      </c>
      <c r="D1675" s="42">
        <f>_xll.qlCalendarAdvance(Calendar,$D1674,B1675,"f",FALSE)</f>
        <v>51201</v>
      </c>
      <c r="E1675" s="153">
        <f>_xll.qlInterestRateIndexValueDate(IndexON,D1675)</f>
        <v>51202</v>
      </c>
      <c r="F1675" s="168">
        <f>IFERROR(_xll.qlIndexFixing(IndexON,D1675,TRUE,_xll.ohTrigger(RecalcTrigger,TriggerON)),NA())</f>
        <v>2.5701689262538352E-2</v>
      </c>
      <c r="H1675" s="42">
        <f>_xll.qlCalendarAdvance(Calendar,$H1674,B1675,"f",FALSE)</f>
        <v>51201</v>
      </c>
      <c r="I1675" s="153">
        <f>_xll.qlInterestRateIndexValueDate(Index1M,$H1675)</f>
        <v>51203</v>
      </c>
      <c r="J1675" s="158">
        <f>IFERROR(_xll.qlIndexFixing(Index1M,$H1675,TRUE,_xll.ohTrigger(RecalcTrigger,Trigger1M)),NA())</f>
        <v>2.5101225433316887E-2</v>
      </c>
      <c r="K1675" s="44">
        <f>IFERROR(_xll.qlIndexFixing(Index3M,H1675,TRUE,_xll.ohTrigger(RecalcTrigger,Trigger3M)),NA())</f>
        <v>2.5740167048906776E-2</v>
      </c>
      <c r="L1675" s="44">
        <f>IFERROR(_xll.qlIndexFixing(Index6M,$H1675,TRUE,_xll.ohTrigger(RecalcTrigger,Trigger6M)),NA())</f>
        <v>2.5986271765809848E-2</v>
      </c>
      <c r="M1675" s="158">
        <f>IFERROR(_xll.qlIndexFixing(ONIndex1M,I1675,TRUE,_xll.ohTrigger(RecalcTrigger,Trigger1M)),NA())</f>
        <v>2.5100614779951513E-2</v>
      </c>
      <c r="N1675" s="44">
        <f>IFERROR(_xll.qlIndexFixing(ONIndex3M,I1675,TRUE,_xll.ohTrigger(RecalcTrigger,Trigger3M)),NA())</f>
        <v>2.5751544249237313E-2</v>
      </c>
      <c r="O1675" s="159">
        <f>IFERROR(_xll.qlIndexFixing(ONIndex6M,I1675,TRUE,_xll.ohTrigger(RecalcTrigger,Trigger6M)),NA())</f>
        <v>2.602022613989341E-2</v>
      </c>
    </row>
    <row r="1676" spans="2:15" x14ac:dyDescent="0.2">
      <c r="B1676" s="39" t="s">
        <v>42</v>
      </c>
      <c r="D1676" s="42">
        <f>_xll.qlCalendarAdvance(Calendar,$D1675,B1676,"f",FALSE)</f>
        <v>51208</v>
      </c>
      <c r="E1676" s="153">
        <f>_xll.qlInterestRateIndexValueDate(IndexON,D1676)</f>
        <v>51209</v>
      </c>
      <c r="F1676" s="168">
        <f>IFERROR(_xll.qlIndexFixing(IndexON,D1676,TRUE,_xll.ohTrigger(RecalcTrigger,TriggerON)),NA())</f>
        <v>2.5685797415260225E-2</v>
      </c>
      <c r="H1676" s="42">
        <f>_xll.qlCalendarAdvance(Calendar,$H1675,B1676,"f",FALSE)</f>
        <v>51208</v>
      </c>
      <c r="I1676" s="153">
        <f>_xll.qlInterestRateIndexValueDate(Index1M,$H1676)</f>
        <v>51210</v>
      </c>
      <c r="J1676" s="158">
        <f>IFERROR(_xll.qlIndexFixing(Index1M,$H1676,TRUE,_xll.ohTrigger(RecalcTrigger,Trigger1M)),NA())</f>
        <v>2.508507745694083E-2</v>
      </c>
      <c r="K1676" s="44">
        <f>IFERROR(_xll.qlIndexFixing(Index3M,H1676,TRUE,_xll.ohTrigger(RecalcTrigger,Trigger3M)),NA())</f>
        <v>2.5724094146678488E-2</v>
      </c>
      <c r="L1676" s="44">
        <f>IFERROR(_xll.qlIndexFixing(Index6M,$H1676,TRUE,_xll.ohTrigger(RecalcTrigger,Trigger6M)),NA())</f>
        <v>2.5969789816331499E-2</v>
      </c>
      <c r="M1676" s="158">
        <f>IFERROR(_xll.qlIndexFixing(ONIndex1M,I1676,TRUE,_xll.ohTrigger(RecalcTrigger,Trigger1M)),NA())</f>
        <v>2.5084493855755952E-2</v>
      </c>
      <c r="N1676" s="44">
        <f>IFERROR(_xll.qlIndexFixing(ONIndex3M,I1676,TRUE,_xll.ohTrigger(RecalcTrigger,Trigger3M)),NA())</f>
        <v>2.5735539698992227E-2</v>
      </c>
      <c r="O1676" s="159">
        <f>IFERROR(_xll.qlIndexFixing(ONIndex6M,I1676,TRUE,_xll.ohTrigger(RecalcTrigger,Trigger6M)),NA())</f>
        <v>2.600389499673561E-2</v>
      </c>
    </row>
    <row r="1677" spans="2:15" x14ac:dyDescent="0.2">
      <c r="B1677" s="39" t="s">
        <v>42</v>
      </c>
      <c r="D1677" s="42">
        <f>_xll.qlCalendarAdvance(Calendar,$D1676,B1677,"f",FALSE)</f>
        <v>51215</v>
      </c>
      <c r="E1677" s="153">
        <f>_xll.qlInterestRateIndexValueDate(IndexON,D1677)</f>
        <v>51216</v>
      </c>
      <c r="F1677" s="168">
        <f>IFERROR(_xll.qlIndexFixing(IndexON,D1677,TRUE,_xll.ohTrigger(RecalcTrigger,TriggerON)),NA())</f>
        <v>2.5669915766224349E-2</v>
      </c>
      <c r="H1677" s="42">
        <f>_xll.qlCalendarAdvance(Calendar,$H1676,B1677,"f",FALSE)</f>
        <v>51215</v>
      </c>
      <c r="I1677" s="153">
        <f>_xll.qlInterestRateIndexValueDate(Index1M,$H1677)</f>
        <v>51217</v>
      </c>
      <c r="J1677" s="158">
        <f>IFERROR(_xll.qlIndexFixing(Index1M,$H1677,TRUE,_xll.ohTrigger(RecalcTrigger,Trigger1M)),NA())</f>
        <v>2.5068934239080853E-2</v>
      </c>
      <c r="K1677" s="44">
        <f>IFERROR(_xll.qlIndexFixing(Index3M,H1677,TRUE,_xll.ohTrigger(RecalcTrigger,Trigger3M)),NA())</f>
        <v>2.5707335331705918E-2</v>
      </c>
      <c r="L1677" s="44">
        <f>IFERROR(_xll.qlIndexFixing(Index6M,$H1677,TRUE,_xll.ohTrigger(RecalcTrigger,Trigger6M)),NA())</f>
        <v>2.5953313320081554E-2</v>
      </c>
      <c r="M1677" s="158">
        <f>IFERROR(_xll.qlIndexFixing(ONIndex1M,I1677,TRUE,_xll.ohTrigger(RecalcTrigger,Trigger1M)),NA())</f>
        <v>2.5068377657380125E-2</v>
      </c>
      <c r="N1677" s="44">
        <f>IFERROR(_xll.qlIndexFixing(ONIndex3M,I1677,TRUE,_xll.ohTrigger(RecalcTrigger,Trigger3M)),NA())</f>
        <v>2.5719541139155311E-2</v>
      </c>
      <c r="O1677" s="159">
        <f>IFERROR(_xll.qlIndexFixing(ONIndex6M,I1677,TRUE,_xll.ohTrigger(RecalcTrigger,Trigger6M)),NA())</f>
        <v>2.5987569099061858E-2</v>
      </c>
    </row>
    <row r="1678" spans="2:15" x14ac:dyDescent="0.2">
      <c r="B1678" s="39" t="s">
        <v>42</v>
      </c>
      <c r="D1678" s="42">
        <f>_xll.qlCalendarAdvance(Calendar,$D1677,B1678,"f",FALSE)</f>
        <v>51222</v>
      </c>
      <c r="E1678" s="153">
        <f>_xll.qlInterestRateIndexValueDate(IndexON,D1678)</f>
        <v>51223</v>
      </c>
      <c r="F1678" s="168">
        <f>IFERROR(_xll.qlIndexFixing(IndexON,D1678,TRUE,_xll.ohTrigger(RecalcTrigger,TriggerON)),NA())</f>
        <v>2.565404431551066E-2</v>
      </c>
      <c r="H1678" s="42">
        <f>_xll.qlCalendarAdvance(Calendar,$H1677,B1678,"f",FALSE)</f>
        <v>51222</v>
      </c>
      <c r="I1678" s="153">
        <f>_xll.qlInterestRateIndexValueDate(Index1M,$H1678)</f>
        <v>51224</v>
      </c>
      <c r="J1678" s="158">
        <f>IFERROR(_xll.qlIndexFixing(Index1M,$H1678,TRUE,_xll.ohTrigger(RecalcTrigger,Trigger1M)),NA())</f>
        <v>2.5052795779714476E-2</v>
      </c>
      <c r="K1678" s="44">
        <f>IFERROR(_xll.qlIndexFixing(Index3M,H1678,TRUE,_xll.ohTrigger(RecalcTrigger,Trigger3M)),NA())</f>
        <v>2.5691966625048464E-2</v>
      </c>
      <c r="L1678" s="44">
        <f>IFERROR(_xll.qlIndexFixing(Index6M,$H1678,TRUE,_xll.ohTrigger(RecalcTrigger,Trigger6M)),NA())</f>
        <v>2.5937575205957832E-2</v>
      </c>
      <c r="M1678" s="158">
        <f>IFERROR(_xll.qlIndexFixing(ONIndex1M,I1678,TRUE,_xll.ohTrigger(RecalcTrigger,Trigger1M)),NA())</f>
        <v>2.5047663775010776E-2</v>
      </c>
      <c r="N1678" s="44">
        <f>IFERROR(_xll.qlIndexFixing(ONIndex3M,I1678,TRUE,_xll.ohTrigger(RecalcTrigger,Trigger3M)),NA())</f>
        <v>2.5698980364712298E-2</v>
      </c>
      <c r="O1678" s="159">
        <f>IFERROR(_xll.qlIndexFixing(ONIndex6M,I1678,TRUE,_xll.ohTrigger(RecalcTrigger,Trigger6M)),NA())</f>
        <v>2.596658636695004E-2</v>
      </c>
    </row>
    <row r="1679" spans="2:15" x14ac:dyDescent="0.2">
      <c r="B1679" s="39" t="s">
        <v>42</v>
      </c>
      <c r="D1679" s="42">
        <f>_xll.qlCalendarAdvance(Calendar,$D1678,B1679,"f",FALSE)</f>
        <v>51229</v>
      </c>
      <c r="E1679" s="153">
        <f>_xll.qlInterestRateIndexValueDate(IndexON,D1679)</f>
        <v>51230</v>
      </c>
      <c r="F1679" s="168">
        <f>IFERROR(_xll.qlIndexFixing(IndexON,D1679,TRUE,_xll.ohTrigger(RecalcTrigger,TriggerON)),NA())</f>
        <v>2.5638183063039222E-2</v>
      </c>
      <c r="H1679" s="42">
        <f>_xll.qlCalendarAdvance(Calendar,$H1678,B1679,"f",FALSE)</f>
        <v>51229</v>
      </c>
      <c r="I1679" s="153">
        <f>_xll.qlInterestRateIndexValueDate(Index1M,$H1679)</f>
        <v>51231</v>
      </c>
      <c r="J1679" s="158">
        <f>IFERROR(_xll.qlIndexFixing(Index1M,$H1679,TRUE,_xll.ohTrigger(RecalcTrigger,Trigger1M)),NA())</f>
        <v>2.5036662078821714E-2</v>
      </c>
      <c r="K1679" s="44">
        <f>IFERROR(_xll.qlIndexFixing(Index3M,H1679,TRUE,_xll.ohTrigger(RecalcTrigger,Trigger3M)),NA())</f>
        <v>2.5676143931737342E-2</v>
      </c>
      <c r="L1679" s="44">
        <f>IFERROR(_xll.qlIndexFixing(Index6M,$H1679,TRUE,_xll.ohTrigger(RecalcTrigger,Trigger6M)),NA())</f>
        <v>2.5921111981801217E-2</v>
      </c>
      <c r="M1679" s="158">
        <f>IFERROR(_xll.qlIndexFixing(ONIndex1M,I1679,TRUE,_xll.ohTrigger(RecalcTrigger,Trigger1M)),NA())</f>
        <v>2.5036159438327488E-2</v>
      </c>
      <c r="N1679" s="44">
        <f>IFERROR(_xll.qlIndexFixing(ONIndex3M,I1679,TRUE,_xll.ohTrigger(RecalcTrigger,Trigger3M)),NA())</f>
        <v>2.5687561991185603E-2</v>
      </c>
      <c r="O1679" s="159">
        <f>IFERROR(_xll.qlIndexFixing(ONIndex6M,I1679,TRUE,_xll.ohTrigger(RecalcTrigger,Trigger6M)),NA())</f>
        <v>2.5954933040326367E-2</v>
      </c>
    </row>
    <row r="1680" spans="2:15" x14ac:dyDescent="0.2">
      <c r="B1680" s="39" t="s">
        <v>42</v>
      </c>
      <c r="D1680" s="42">
        <f>_xll.qlCalendarAdvance(Calendar,$D1679,B1680,"f",FALSE)</f>
        <v>51236</v>
      </c>
      <c r="E1680" s="153">
        <f>_xll.qlInterestRateIndexValueDate(IndexON,D1680)</f>
        <v>51237</v>
      </c>
      <c r="F1680" s="168">
        <f>IFERROR(_xll.qlIndexFixing(IndexON,D1680,TRUE,_xll.ohTrigger(RecalcTrigger,TriggerON)),NA())</f>
        <v>2.5622332008730098E-2</v>
      </c>
      <c r="H1680" s="42">
        <f>_xll.qlCalendarAdvance(Calendar,$H1679,B1680,"f",FALSE)</f>
        <v>51236</v>
      </c>
      <c r="I1680" s="153">
        <f>_xll.qlInterestRateIndexValueDate(Index1M,$H1680)</f>
        <v>51238</v>
      </c>
      <c r="J1680" s="158">
        <f>IFERROR(_xll.qlIndexFixing(Index1M,$H1680,TRUE,_xll.ohTrigger(RecalcTrigger,Trigger1M)),NA())</f>
        <v>2.5020533136382583E-2</v>
      </c>
      <c r="K1680" s="44">
        <f>IFERROR(_xll.qlIndexFixing(Index3M,H1680,TRUE,_xll.ohTrigger(RecalcTrigger,Trigger3M)),NA())</f>
        <v>2.5660096111539361E-2</v>
      </c>
      <c r="L1680" s="44">
        <f>IFERROR(_xll.qlIndexFixing(Index6M,$H1680,TRUE,_xll.ohTrigger(RecalcTrigger,Trigger6M)),NA())</f>
        <v>2.5904654207097949E-2</v>
      </c>
      <c r="M1680" s="158">
        <f>IFERROR(_xll.qlIndexFixing(ONIndex1M,I1680,TRUE,_xll.ohTrigger(RecalcTrigger,Trigger1M)),NA())</f>
        <v>2.5020057417650676E-2</v>
      </c>
      <c r="N1680" s="44">
        <f>IFERROR(_xll.qlIndexFixing(ONIndex3M,I1680,TRUE,_xll.ohTrigger(RecalcTrigger,Trigger3M)),NA())</f>
        <v>2.567158140289294E-2</v>
      </c>
      <c r="O1680" s="159">
        <f>IFERROR(_xll.qlIndexFixing(ONIndex6M,I1680,TRUE,_xll.ohTrigger(RecalcTrigger,Trigger6M)),NA())</f>
        <v>2.5938622879264628E-2</v>
      </c>
    </row>
    <row r="1681" spans="2:15" x14ac:dyDescent="0.2">
      <c r="B1681" s="39" t="s">
        <v>42</v>
      </c>
      <c r="D1681" s="42">
        <f>_xll.qlCalendarAdvance(Calendar,$D1680,B1681,"f",FALSE)</f>
        <v>51243</v>
      </c>
      <c r="E1681" s="153">
        <f>_xll.qlInterestRateIndexValueDate(IndexON,D1681)</f>
        <v>51244</v>
      </c>
      <c r="F1681" s="168">
        <f>IFERROR(_xll.qlIndexFixing(IndexON,D1681,TRUE,_xll.ohTrigger(RecalcTrigger,TriggerON)),NA())</f>
        <v>2.5606491152823097E-2</v>
      </c>
      <c r="H1681" s="42">
        <f>_xll.qlCalendarAdvance(Calendar,$H1680,B1681,"f",FALSE)</f>
        <v>51243</v>
      </c>
      <c r="I1681" s="153">
        <f>_xll.qlInterestRateIndexValueDate(Index1M,$H1681)</f>
        <v>51245</v>
      </c>
      <c r="J1681" s="158">
        <f>IFERROR(_xll.qlIndexFixing(Index1M,$H1681,TRUE,_xll.ohTrigger(RecalcTrigger,Trigger1M)),NA())</f>
        <v>2.5004125328087896E-2</v>
      </c>
      <c r="K1681" s="44">
        <f>IFERROR(_xll.qlIndexFixing(Index3M,H1681,TRUE,_xll.ohTrigger(RecalcTrigger,Trigger3M)),NA())</f>
        <v>2.5644054384207374E-2</v>
      </c>
      <c r="L1681" s="44">
        <f>IFERROR(_xll.qlIndexFixing(Index6M,$H1681,TRUE,_xll.ohTrigger(RecalcTrigger,Trigger6M)),NA())</f>
        <v>2.5888201881715676E-2</v>
      </c>
      <c r="M1681" s="158">
        <f>IFERROR(_xll.qlIndexFixing(ONIndex1M,I1681,TRUE,_xll.ohTrigger(RecalcTrigger,Trigger1M)),NA())</f>
        <v>2.5003960122953472E-2</v>
      </c>
      <c r="N1681" s="44">
        <f>IFERROR(_xll.qlIndexFixing(ONIndex3M,I1681,TRUE,_xll.ohTrigger(RecalcTrigger,Trigger3M)),NA())</f>
        <v>2.5655606805088382E-2</v>
      </c>
      <c r="O1681" s="159">
        <f>IFERROR(_xll.qlIndexFixing(ONIndex6M,I1681,TRUE,_xll.ohTrigger(RecalcTrigger,Trigger6M)),NA())</f>
        <v>2.5922317963766872E-2</v>
      </c>
    </row>
    <row r="1682" spans="2:15" x14ac:dyDescent="0.2">
      <c r="B1682" s="39" t="s">
        <v>42</v>
      </c>
      <c r="D1682" s="42">
        <f>_xll.qlCalendarAdvance(Calendar,$D1681,B1682,"f",FALSE)</f>
        <v>51250</v>
      </c>
      <c r="E1682" s="153">
        <f>_xll.qlInterestRateIndexValueDate(IndexON,D1682)</f>
        <v>51251</v>
      </c>
      <c r="F1682" s="168">
        <f>IFERROR(_xll.qlIndexFixing(IndexON,D1682,TRUE,_xll.ohTrigger(RecalcTrigger,TriggerON)),NA())</f>
        <v>2.559066049507841E-2</v>
      </c>
      <c r="H1682" s="42">
        <f>_xll.qlCalendarAdvance(Calendar,$H1681,B1682,"f",FALSE)</f>
        <v>51250</v>
      </c>
      <c r="I1682" s="153">
        <f>_xll.qlInterestRateIndexValueDate(Index1M,$H1682)</f>
        <v>51252</v>
      </c>
      <c r="J1682" s="158">
        <f>IFERROR(_xll.qlIndexFixing(Index1M,$H1682,TRUE,_xll.ohTrigger(RecalcTrigger,Trigger1M)),NA())</f>
        <v>2.4988289526782781E-2</v>
      </c>
      <c r="K1682" s="44">
        <f>IFERROR(_xll.qlIndexFixing(Index3M,H1682,TRUE,_xll.ohTrigger(RecalcTrigger,Trigger3M)),NA())</f>
        <v>2.5628018749669346E-2</v>
      </c>
      <c r="L1682" s="44">
        <f>IFERROR(_xll.qlIndexFixing(Index6M,$H1682,TRUE,_xll.ohTrigger(RecalcTrigger,Trigger6M)),NA())</f>
        <v>2.5871755005522482E-2</v>
      </c>
      <c r="M1682" s="158">
        <f>IFERROR(_xll.qlIndexFixing(ONIndex1M,I1682,TRUE,_xll.ohTrigger(RecalcTrigger,Trigger1M)),NA())</f>
        <v>2.4987585411246904E-2</v>
      </c>
      <c r="N1682" s="44">
        <f>IFERROR(_xll.qlIndexFixing(ONIndex3M,I1682,TRUE,_xll.ohTrigger(RecalcTrigger,Trigger3M)),NA())</f>
        <v>2.5639410789479733E-2</v>
      </c>
      <c r="O1682" s="159">
        <f>IFERROR(_xll.qlIndexFixing(ONIndex6M,I1682,TRUE,_xll.ohTrigger(RecalcTrigger,Trigger6M)),NA())</f>
        <v>2.5905786275468579E-2</v>
      </c>
    </row>
    <row r="1683" spans="2:15" x14ac:dyDescent="0.2">
      <c r="B1683" s="39" t="s">
        <v>42</v>
      </c>
      <c r="D1683" s="42">
        <f>_xll.qlCalendarAdvance(Calendar,$D1682,B1683,"f",FALSE)</f>
        <v>51258</v>
      </c>
      <c r="E1683" s="153">
        <f>_xll.qlInterestRateIndexValueDate(IndexON,D1683)</f>
        <v>51259</v>
      </c>
      <c r="F1683" s="168">
        <f>IFERROR(_xll.qlIndexFixing(IndexON,D1683,TRUE,_xll.ohTrigger(RecalcTrigger,TriggerON)),NA())</f>
        <v>2.5572580802375455E-2</v>
      </c>
      <c r="H1683" s="42">
        <f>_xll.qlCalendarAdvance(Calendar,$H1682,B1683,"f",FALSE)</f>
        <v>51258</v>
      </c>
      <c r="I1683" s="153">
        <f>_xll.qlInterestRateIndexValueDate(Index1M,$H1683)</f>
        <v>51260</v>
      </c>
      <c r="J1683" s="158">
        <f>IFERROR(_xll.qlIndexFixing(Index1M,$H1683,TRUE,_xll.ohTrigger(RecalcTrigger,Trigger1M)),NA())</f>
        <v>2.4970158355890695E-2</v>
      </c>
      <c r="K1683" s="44">
        <f>IFERROR(_xll.qlIndexFixing(Index3M,H1683,TRUE,_xll.ohTrigger(RecalcTrigger,Trigger3M)),NA())</f>
        <v>2.5608995015006217E-2</v>
      </c>
      <c r="L1683" s="44">
        <f>IFERROR(_xll.qlIndexFixing(Index6M,$H1683,TRUE,_xll.ohTrigger(RecalcTrigger,Trigger6M)),NA())</f>
        <v>2.5852468626770542E-2</v>
      </c>
      <c r="M1683" s="158">
        <f>IFERROR(_xll.qlIndexFixing(ONIndex1M,I1683,TRUE,_xll.ohTrigger(RecalcTrigger,Trigger1M)),NA())</f>
        <v>2.4969481833689855E-2</v>
      </c>
      <c r="N1683" s="44">
        <f>IFERROR(_xll.qlIndexFixing(ONIndex3M,I1683,TRUE,_xll.ohTrigger(RecalcTrigger,Trigger3M)),NA())</f>
        <v>2.5621395696182603E-2</v>
      </c>
      <c r="O1683" s="159">
        <f>IFERROR(_xll.qlIndexFixing(ONIndex6M,I1683,TRUE,_xll.ohTrigger(RecalcTrigger,Trigger6M)),NA())</f>
        <v>2.5887396522508155E-2</v>
      </c>
    </row>
    <row r="1684" spans="2:15" x14ac:dyDescent="0.2">
      <c r="B1684" s="39" t="s">
        <v>42</v>
      </c>
      <c r="D1684" s="42">
        <f>_xll.qlCalendarAdvance(Calendar,$D1683,B1684,"f",FALSE)</f>
        <v>51265</v>
      </c>
      <c r="E1684" s="153">
        <f>_xll.qlInterestRateIndexValueDate(IndexON,D1684)</f>
        <v>51267</v>
      </c>
      <c r="F1684" s="168">
        <f>IFERROR(_xll.qlIndexFixing(IndexON,D1684,TRUE,_xll.ohTrigger(RecalcTrigger,TriggerON)),NA())</f>
        <v>2.5554070843023524E-2</v>
      </c>
      <c r="H1684" s="42">
        <f>_xll.qlCalendarAdvance(Calendar,$H1683,B1684,"f",FALSE)</f>
        <v>51265</v>
      </c>
      <c r="I1684" s="153">
        <f>_xll.qlInterestRateIndexValueDate(Index1M,$H1684)</f>
        <v>51270</v>
      </c>
      <c r="J1684" s="158">
        <f>IFERROR(_xll.qlIndexFixing(Index1M,$H1684,TRUE,_xll.ohTrigger(RecalcTrigger,Trigger1M)),NA())</f>
        <v>2.4947147736266773E-2</v>
      </c>
      <c r="K1684" s="44">
        <f>IFERROR(_xll.qlIndexFixing(Index3M,H1684,TRUE,_xll.ohTrigger(RecalcTrigger,Trigger3M)),NA())</f>
        <v>2.5586576396313149E-2</v>
      </c>
      <c r="L1684" s="44">
        <f>IFERROR(_xll.qlIndexFixing(Index6M,$H1684,TRUE,_xll.ohTrigger(RecalcTrigger,Trigger6M)),NA())</f>
        <v>2.5829238673479353E-2</v>
      </c>
      <c r="M1684" s="158">
        <f>IFERROR(_xll.qlIndexFixing(ONIndex1M,I1684,TRUE,_xll.ohTrigger(RecalcTrigger,Trigger1M)),NA())</f>
        <v>2.4951102285966087E-2</v>
      </c>
      <c r="N1684" s="44">
        <f>IFERROR(_xll.qlIndexFixing(ONIndex3M,I1684,TRUE,_xll.ohTrigger(RecalcTrigger,Trigger3M)),NA())</f>
        <v>2.5603161019054355E-2</v>
      </c>
      <c r="O1684" s="159">
        <f>IFERROR(_xll.qlIndexFixing(ONIndex6M,I1684,TRUE,_xll.ohTrigger(RecalcTrigger,Trigger6M)),NA())</f>
        <v>2.5868781602662594E-2</v>
      </c>
    </row>
    <row r="1685" spans="2:15" x14ac:dyDescent="0.2">
      <c r="B1685" s="39" t="s">
        <v>42</v>
      </c>
      <c r="D1685" s="42">
        <f>_xll.qlCalendarAdvance(Calendar,$D1684,B1685,"f",FALSE)</f>
        <v>51272</v>
      </c>
      <c r="E1685" s="153">
        <f>_xll.qlInterestRateIndexValueDate(IndexON,D1685)</f>
        <v>51273</v>
      </c>
      <c r="F1685" s="168">
        <f>IFERROR(_xll.qlIndexFixing(IndexON,D1685,TRUE,_xll.ohTrigger(RecalcTrigger,TriggerON)),NA())</f>
        <v>2.5540973392086386E-2</v>
      </c>
      <c r="H1685" s="42">
        <f>_xll.qlCalendarAdvance(Calendar,$H1684,B1685,"f",FALSE)</f>
        <v>51272</v>
      </c>
      <c r="I1685" s="153">
        <f>_xll.qlInterestRateIndexValueDate(Index1M,$H1685)</f>
        <v>51274</v>
      </c>
      <c r="J1685" s="158">
        <f>IFERROR(_xll.qlIndexFixing(Index1M,$H1685,TRUE,_xll.ohTrigger(RecalcTrigger,Trigger1M)),NA())</f>
        <v>2.4937946206872855E-2</v>
      </c>
      <c r="K1685" s="44">
        <f>IFERROR(_xll.qlIndexFixing(Index3M,H1685,TRUE,_xll.ohTrigger(RecalcTrigger,Trigger3M)),NA())</f>
        <v>2.5576951750478489E-2</v>
      </c>
      <c r="L1685" s="44">
        <f>IFERROR(_xll.qlIndexFixing(Index6M,$H1685,TRUE,_xll.ohTrigger(RecalcTrigger,Trigger6M)),NA())</f>
        <v>2.5819600546367012E-2</v>
      </c>
      <c r="M1685" s="158">
        <f>IFERROR(_xll.qlIndexFixing(ONIndex1M,I1685,TRUE,_xll.ohTrigger(RecalcTrigger,Trigger1M)),NA())</f>
        <v>2.4935025245067521E-2</v>
      </c>
      <c r="N1685" s="44">
        <f>IFERROR(_xll.qlIndexFixing(ONIndex3M,I1685,TRUE,_xll.ohTrigger(RecalcTrigger,Trigger3M)),NA())</f>
        <v>2.5587212094793088E-2</v>
      </c>
      <c r="O1685" s="159">
        <f>IFERROR(_xll.qlIndexFixing(ONIndex6M,I1685,TRUE,_xll.ohTrigger(RecalcTrigger,Trigger6M)),NA())</f>
        <v>2.585249916790211E-2</v>
      </c>
    </row>
    <row r="1686" spans="2:15" x14ac:dyDescent="0.2">
      <c r="B1686" s="39" t="s">
        <v>42</v>
      </c>
      <c r="D1686" s="42">
        <f>_xll.qlCalendarAdvance(Calendar,$D1685,B1686,"f",FALSE)</f>
        <v>51279</v>
      </c>
      <c r="E1686" s="153">
        <f>_xll.qlInterestRateIndexValueDate(IndexON,D1686)</f>
        <v>51280</v>
      </c>
      <c r="F1686" s="168">
        <f>IFERROR(_xll.qlIndexFixing(IndexON,D1686,TRUE,_xll.ohTrigger(RecalcTrigger,TriggerON)),NA())</f>
        <v>2.5525184984305227E-2</v>
      </c>
      <c r="H1686" s="42">
        <f>_xll.qlCalendarAdvance(Calendar,$H1685,B1686,"f",FALSE)</f>
        <v>51279</v>
      </c>
      <c r="I1686" s="153">
        <f>_xll.qlInterestRateIndexValueDate(Index1M,$H1686)</f>
        <v>51281</v>
      </c>
      <c r="J1686" s="158">
        <f>IFERROR(_xll.qlIndexFixing(Index1M,$H1686,TRUE,_xll.ohTrigger(RecalcTrigger,Trigger1M)),NA())</f>
        <v>2.4921847268293201E-2</v>
      </c>
      <c r="K1686" s="44">
        <f>IFERROR(_xll.qlIndexFixing(Index3M,H1686,TRUE,_xll.ohTrigger(RecalcTrigger,Trigger3M)),NA())</f>
        <v>2.5560939262092196E-2</v>
      </c>
      <c r="L1686" s="44">
        <f>IFERROR(_xll.qlIndexFixing(Index6M,$H1686,TRUE,_xll.ohTrigger(RecalcTrigger,Trigger6M)),NA())</f>
        <v>2.5803174682548492E-2</v>
      </c>
      <c r="M1686" s="158">
        <f>IFERROR(_xll.qlIndexFixing(ONIndex1M,I1686,TRUE,_xll.ohTrigger(RecalcTrigger,Trigger1M)),NA())</f>
        <v>2.4921248685654263E-2</v>
      </c>
      <c r="N1686" s="44">
        <f>IFERROR(_xll.qlIndexFixing(ONIndex3M,I1686,TRUE,_xll.ohTrigger(RecalcTrigger,Trigger3M)),NA())</f>
        <v>2.5573546356252308E-2</v>
      </c>
      <c r="O1686" s="159">
        <f>IFERROR(_xll.qlIndexFixing(ONIndex6M,I1686,TRUE,_xll.ohTrigger(RecalcTrigger,Trigger6M)),NA())</f>
        <v>2.583854697018495E-2</v>
      </c>
    </row>
    <row r="1687" spans="2:15" x14ac:dyDescent="0.2">
      <c r="B1687" s="39" t="s">
        <v>42</v>
      </c>
      <c r="D1687" s="42">
        <f>_xll.qlCalendarAdvance(Calendar,$D1686,B1687,"f",FALSE)</f>
        <v>51286</v>
      </c>
      <c r="E1687" s="153">
        <f>_xll.qlInterestRateIndexValueDate(IndexON,D1687)</f>
        <v>51287</v>
      </c>
      <c r="F1687" s="168">
        <f>IFERROR(_xll.qlIndexFixing(IndexON,D1687,TRUE,_xll.ohTrigger(RecalcTrigger,TriggerON)),NA())</f>
        <v>2.5509406774686383E-2</v>
      </c>
      <c r="H1687" s="42">
        <f>_xll.qlCalendarAdvance(Calendar,$H1686,B1687,"f",FALSE)</f>
        <v>51286</v>
      </c>
      <c r="I1687" s="153">
        <f>_xll.qlInterestRateIndexValueDate(Index1M,$H1687)</f>
        <v>51288</v>
      </c>
      <c r="J1687" s="158">
        <f>IFERROR(_xll.qlIndexFixing(Index1M,$H1687,TRUE,_xll.ohTrigger(RecalcTrigger,Trigger1M)),NA())</f>
        <v>2.4905753086979097E-2</v>
      </c>
      <c r="K1687" s="44">
        <f>IFERROR(_xll.qlIndexFixing(Index3M,H1687,TRUE,_xll.ohTrigger(RecalcTrigger,Trigger3M)),NA())</f>
        <v>2.5544932869520819E-2</v>
      </c>
      <c r="L1687" s="44">
        <f>IFERROR(_xll.qlIndexFixing(Index6M,$H1687,TRUE,_xll.ohTrigger(RecalcTrigger,Trigger6M)),NA())</f>
        <v>2.5786754269471666E-2</v>
      </c>
      <c r="M1687" s="158">
        <f>IFERROR(_xll.qlIndexFixing(ONIndex1M,I1687,TRUE,_xll.ohTrigger(RecalcTrigger,Trigger1M)),NA())</f>
        <v>2.4905180421574968E-2</v>
      </c>
      <c r="N1687" s="44">
        <f>IFERROR(_xll.qlIndexFixing(ONIndex3M,I1687,TRUE,_xll.ohTrigger(RecalcTrigger,Trigger3M)),NA())</f>
        <v>2.5557608557251754E-2</v>
      </c>
      <c r="O1687" s="159">
        <f>IFERROR(_xll.qlIndexFixing(ONIndex6M,I1687,TRUE,_xll.ohTrigger(RecalcTrigger,Trigger6M)),NA())</f>
        <v>2.5822274277151891E-2</v>
      </c>
    </row>
    <row r="1688" spans="2:15" x14ac:dyDescent="0.2">
      <c r="B1688" s="39" t="s">
        <v>42</v>
      </c>
      <c r="D1688" s="42">
        <f>_xll.qlCalendarAdvance(Calendar,$D1687,B1688,"f",FALSE)</f>
        <v>51293</v>
      </c>
      <c r="E1688" s="153">
        <f>_xll.qlInterestRateIndexValueDate(IndexON,D1688)</f>
        <v>51294</v>
      </c>
      <c r="F1688" s="168">
        <f>IFERROR(_xll.qlIndexFixing(IndexON,D1688,TRUE,_xll.ohTrigger(RecalcTrigger,TriggerON)),NA())</f>
        <v>2.5493638763389725E-2</v>
      </c>
      <c r="H1688" s="42">
        <f>_xll.qlCalendarAdvance(Calendar,$H1687,B1688,"f",FALSE)</f>
        <v>51293</v>
      </c>
      <c r="I1688" s="153">
        <f>_xll.qlInterestRateIndexValueDate(Index1M,$H1688)</f>
        <v>51295</v>
      </c>
      <c r="J1688" s="158">
        <f>IFERROR(_xll.qlIndexFixing(Index1M,$H1688,TRUE,_xll.ohTrigger(RecalcTrigger,Trigger1M)),NA())</f>
        <v>2.4889663662904758E-2</v>
      </c>
      <c r="K1688" s="44">
        <f>IFERROR(_xll.qlIndexFixing(Index3M,H1688,TRUE,_xll.ohTrigger(RecalcTrigger,Trigger3M)),NA())</f>
        <v>2.5528932572691225E-2</v>
      </c>
      <c r="L1688" s="44">
        <f>IFERROR(_xll.qlIndexFixing(Index6M,$H1688,TRUE,_xll.ohTrigger(RecalcTrigger,Trigger6M)),NA())</f>
        <v>2.5770339669128488E-2</v>
      </c>
      <c r="M1688" s="158">
        <f>IFERROR(_xll.qlIndexFixing(ONIndex1M,I1688,TRUE,_xll.ohTrigger(RecalcTrigger,Trigger1M)),NA())</f>
        <v>2.4889116883235474E-2</v>
      </c>
      <c r="N1688" s="44">
        <f>IFERROR(_xll.qlIndexFixing(ONIndex3M,I1688,TRUE,_xll.ohTrigger(RecalcTrigger,Trigger3M)),NA())</f>
        <v>2.5541676748819242E-2</v>
      </c>
      <c r="O1688" s="159">
        <f>IFERROR(_xll.qlIndexFixing(ONIndex6M,I1688,TRUE,_xll.ohTrigger(RecalcTrigger,Trigger6M)),NA())</f>
        <v>2.5806006829602879E-2</v>
      </c>
    </row>
    <row r="1689" spans="2:15" x14ac:dyDescent="0.2">
      <c r="B1689" s="39" t="s">
        <v>42</v>
      </c>
      <c r="D1689" s="42">
        <f>_xll.qlCalendarAdvance(Calendar,$D1688,B1689,"f",FALSE)</f>
        <v>51300</v>
      </c>
      <c r="E1689" s="153">
        <f>_xll.qlInterestRateIndexValueDate(IndexON,D1689)</f>
        <v>51301</v>
      </c>
      <c r="F1689" s="168">
        <f>IFERROR(_xll.qlIndexFixing(IndexON,D1689,TRUE,_xll.ohTrigger(RecalcTrigger,TriggerON)),NA())</f>
        <v>2.5477880950335319E-2</v>
      </c>
      <c r="H1689" s="42">
        <f>_xll.qlCalendarAdvance(Calendar,$H1688,B1689,"f",FALSE)</f>
        <v>51300</v>
      </c>
      <c r="I1689" s="153">
        <f>_xll.qlInterestRateIndexValueDate(Index1M,$H1689)</f>
        <v>51302</v>
      </c>
      <c r="J1689" s="158">
        <f>IFERROR(_xll.qlIndexFixing(Index1M,$H1689,TRUE,_xll.ohTrigger(RecalcTrigger,Trigger1M)),NA())</f>
        <v>2.4873578996054708E-2</v>
      </c>
      <c r="K1689" s="44">
        <f>IFERROR(_xll.qlIndexFixing(Index3M,H1689,TRUE,_xll.ohTrigger(RecalcTrigger,Trigger3M)),NA())</f>
        <v>2.5512938371529431E-2</v>
      </c>
      <c r="L1689" s="44">
        <f>IFERROR(_xll.qlIndexFixing(Index6M,$H1689,TRUE,_xll.ohTrigger(RecalcTrigger,Trigger6M)),NA())</f>
        <v>2.5753932691983384E-2</v>
      </c>
      <c r="M1689" s="158">
        <f>IFERROR(_xll.qlIndexFixing(ONIndex1M,I1689,TRUE,_xll.ohTrigger(RecalcTrigger,Trigger1M)),NA())</f>
        <v>2.4873058070955523E-2</v>
      </c>
      <c r="N1689" s="44">
        <f>IFERROR(_xll.qlIndexFixing(ONIndex3M,I1689,TRUE,_xll.ohTrigger(RecalcTrigger,Trigger3M)),NA())</f>
        <v>2.5525750930714963E-2</v>
      </c>
      <c r="O1689" s="159">
        <f>IFERROR(_xll.qlIndexFixing(ONIndex6M,I1689,TRUE,_xll.ohTrigger(RecalcTrigger,Trigger6M)),NA())</f>
        <v>2.578974462761785E-2</v>
      </c>
    </row>
    <row r="1690" spans="2:15" x14ac:dyDescent="0.2">
      <c r="B1690" s="39" t="s">
        <v>42</v>
      </c>
      <c r="D1690" s="42">
        <f>_xll.qlCalendarAdvance(Calendar,$D1689,B1690,"f",FALSE)</f>
        <v>51307</v>
      </c>
      <c r="E1690" s="153">
        <f>_xll.qlInterestRateIndexValueDate(IndexON,D1690)</f>
        <v>51308</v>
      </c>
      <c r="F1690" s="168">
        <f>IFERROR(_xll.qlIndexFixing(IndexON,D1690,TRUE,_xll.ohTrigger(RecalcTrigger,TriggerON)),NA())</f>
        <v>2.546146104947633E-2</v>
      </c>
      <c r="H1690" s="42">
        <f>_xll.qlCalendarAdvance(Calendar,$H1689,B1690,"f",FALSE)</f>
        <v>51307</v>
      </c>
      <c r="I1690" s="153">
        <f>_xll.qlInterestRateIndexValueDate(Index1M,$H1690)</f>
        <v>51312</v>
      </c>
      <c r="J1690" s="158">
        <f>IFERROR(_xll.qlIndexFixing(Index1M,$H1690,TRUE,_xll.ohTrigger(RecalcTrigger,Trigger1M)),NA())</f>
        <v>2.4850900008328125E-2</v>
      </c>
      <c r="K1690" s="44">
        <f>IFERROR(_xll.qlIndexFixing(Index3M,H1690,TRUE,_xll.ohTrigger(RecalcTrigger,Trigger3M)),NA())</f>
        <v>2.5490580354104769E-2</v>
      </c>
      <c r="L1690" s="44">
        <f>IFERROR(_xll.qlIndexFixing(Index6M,$H1690,TRUE,_xll.ohTrigger(RecalcTrigger,Trigger6M)),NA())</f>
        <v>2.5730511684147535E-2</v>
      </c>
      <c r="M1690" s="158">
        <f>IFERROR(_xll.qlIndexFixing(ONIndex1M,I1690,TRUE,_xll.ohTrigger(RecalcTrigger,Trigger1M)),NA())</f>
        <v>2.4854710929309576E-2</v>
      </c>
      <c r="N1690" s="44">
        <f>IFERROR(_xll.qlIndexFixing(ONIndex3M,I1690,TRUE,_xll.ohTrigger(RecalcTrigger,Trigger3M)),NA())</f>
        <v>2.5507557331128083E-2</v>
      </c>
      <c r="O1690" s="159">
        <f>IFERROR(_xll.qlIndexFixing(ONIndex6M,I1690,TRUE,_xll.ohTrigger(RecalcTrigger,Trigger6M)),NA())</f>
        <v>2.5771165676999885E-2</v>
      </c>
    </row>
    <row r="1691" spans="2:15" x14ac:dyDescent="0.2">
      <c r="B1691" s="39" t="s">
        <v>42</v>
      </c>
      <c r="D1691" s="42">
        <f>_xll.qlCalendarAdvance(Calendar,$D1690,B1691,"f",FALSE)</f>
        <v>51314</v>
      </c>
      <c r="E1691" s="153">
        <f>_xll.qlInterestRateIndexValueDate(IndexON,D1691)</f>
        <v>51315</v>
      </c>
      <c r="F1691" s="168">
        <f>IFERROR(_xll.qlIndexFixing(IndexON,D1691,TRUE,_xll.ohTrigger(RecalcTrigger,TriggerON)),NA())</f>
        <v>2.5446395918953257E-2</v>
      </c>
      <c r="H1691" s="42">
        <f>_xll.qlCalendarAdvance(Calendar,$H1690,B1691,"f",FALSE)</f>
        <v>51314</v>
      </c>
      <c r="I1691" s="153">
        <f>_xll.qlInterestRateIndexValueDate(Index1M,$H1691)</f>
        <v>51316</v>
      </c>
      <c r="J1691" s="158">
        <f>IFERROR(_xll.qlIndexFixing(Index1M,$H1691,TRUE,_xll.ohTrigger(RecalcTrigger,Trigger1M)),NA())</f>
        <v>2.4841132552798906E-2</v>
      </c>
      <c r="K1691" s="44">
        <f>IFERROR(_xll.qlIndexFixing(Index3M,H1691,TRUE,_xll.ohTrigger(RecalcTrigger,Trigger3M)),NA())</f>
        <v>2.5481689727953012E-2</v>
      </c>
      <c r="L1691" s="44">
        <f>IFERROR(_xll.qlIndexFixing(Index6M,$H1691,TRUE,_xll.ohTrigger(RecalcTrigger,Trigger6M)),NA())</f>
        <v>2.5721907385871243E-2</v>
      </c>
      <c r="M1691" s="158">
        <f>IFERROR(_xll.qlIndexFixing(ONIndex1M,I1691,TRUE,_xll.ohTrigger(RecalcTrigger,Trigger1M)),NA())</f>
        <v>2.4840954623854827E-2</v>
      </c>
      <c r="N1691" s="44">
        <f>IFERROR(_xll.qlIndexFixing(ONIndex3M,I1691,TRUE,_xll.ohTrigger(RecalcTrigger,Trigger3M)),NA())</f>
        <v>2.5493917266130595E-2</v>
      </c>
      <c r="O1691" s="159">
        <f>IFERROR(_xll.qlIndexFixing(ONIndex6M,I1691,TRUE,_xll.ohTrigger(RecalcTrigger,Trigger6M)),NA())</f>
        <v>2.5757235960179869E-2</v>
      </c>
    </row>
    <row r="1692" spans="2:15" x14ac:dyDescent="0.2">
      <c r="B1692" s="39" t="s">
        <v>42</v>
      </c>
      <c r="D1692" s="42">
        <f>_xll.qlCalendarAdvance(Calendar,$D1691,B1692,"f",FALSE)</f>
        <v>51321</v>
      </c>
      <c r="E1692" s="153">
        <f>_xll.qlInterestRateIndexValueDate(IndexON,D1692)</f>
        <v>51322</v>
      </c>
      <c r="F1692" s="168">
        <f>IFERROR(_xll.qlIndexFixing(IndexON,D1692,TRUE,_xll.ohTrigger(RecalcTrigger,TriggerON)),NA())</f>
        <v>2.5430668700705539E-2</v>
      </c>
      <c r="H1692" s="42">
        <f>_xll.qlCalendarAdvance(Calendar,$H1691,B1692,"f",FALSE)</f>
        <v>51321</v>
      </c>
      <c r="I1692" s="153">
        <f>_xll.qlInterestRateIndexValueDate(Index1M,$H1692)</f>
        <v>51323</v>
      </c>
      <c r="J1692" s="158">
        <f>IFERROR(_xll.qlIndexFixing(Index1M,$H1692,TRUE,_xll.ohTrigger(RecalcTrigger,Trigger1M)),NA())</f>
        <v>2.4825353538641449E-2</v>
      </c>
      <c r="K1692" s="44">
        <f>IFERROR(_xll.qlIndexFixing(Index3M,H1692,TRUE,_xll.ohTrigger(RecalcTrigger,Trigger3M)),NA())</f>
        <v>2.5464992341284659E-2</v>
      </c>
      <c r="L1692" s="44">
        <f>IFERROR(_xll.qlIndexFixing(Index6M,$H1692,TRUE,_xll.ohTrigger(RecalcTrigger,Trigger6M)),NA())</f>
        <v>2.5704779224609647E-2</v>
      </c>
      <c r="M1692" s="158">
        <f>IFERROR(_xll.qlIndexFixing(ONIndex1M,I1692,TRUE,_xll.ohTrigger(RecalcTrigger,Trigger1M)),NA())</f>
        <v>2.4824909989193955E-2</v>
      </c>
      <c r="N1692" s="44">
        <f>IFERROR(_xll.qlIndexFixing(ONIndex3M,I1692,TRUE,_xll.ohTrigger(RecalcTrigger,Trigger3M)),NA())</f>
        <v>2.5478009419570569E-2</v>
      </c>
      <c r="O1692" s="159">
        <f>IFERROR(_xll.qlIndexFixing(ONIndex6M,I1692,TRUE,_xll.ohTrigger(RecalcTrigger,Trigger6M)),NA())</f>
        <v>2.5740989494726918E-2</v>
      </c>
    </row>
    <row r="1693" spans="2:15" x14ac:dyDescent="0.2">
      <c r="B1693" s="39" t="s">
        <v>42</v>
      </c>
      <c r="D1693" s="42">
        <f>_xll.qlCalendarAdvance(Calendar,$D1692,B1693,"f",FALSE)</f>
        <v>51328</v>
      </c>
      <c r="E1693" s="153">
        <f>_xll.qlInterestRateIndexValueDate(IndexON,D1693)</f>
        <v>51329</v>
      </c>
      <c r="F1693" s="168">
        <f>IFERROR(_xll.qlIndexFixing(IndexON,D1693,TRUE,_xll.ohTrigger(RecalcTrigger,TriggerON)),NA())</f>
        <v>2.5414951680540199E-2</v>
      </c>
      <c r="H1693" s="42">
        <f>_xll.qlCalendarAdvance(Calendar,$H1692,B1693,"f",FALSE)</f>
        <v>51328</v>
      </c>
      <c r="I1693" s="153">
        <f>_xll.qlInterestRateIndexValueDate(Index1M,$H1693)</f>
        <v>51330</v>
      </c>
      <c r="J1693" s="158">
        <f>IFERROR(_xll.qlIndexFixing(Index1M,$H1693,TRUE,_xll.ohTrigger(RecalcTrigger,Trigger1M)),NA())</f>
        <v>2.4809287900487437E-2</v>
      </c>
      <c r="K1693" s="44">
        <f>IFERROR(_xll.qlIndexFixing(Index3M,H1693,TRUE,_xll.ohTrigger(RecalcTrigger,Trigger3M)),NA())</f>
        <v>2.5449022522032974E-2</v>
      </c>
      <c r="L1693" s="44">
        <f>IFERROR(_xll.qlIndexFixing(Index6M,$H1693,TRUE,_xll.ohTrigger(RecalcTrigger,Trigger6M)),NA())</f>
        <v>2.5688424464768753E-2</v>
      </c>
      <c r="M1693" s="158">
        <f>IFERROR(_xll.qlIndexFixing(ONIndex1M,I1693,TRUE,_xll.ohTrigger(RecalcTrigger,Trigger1M)),NA())</f>
        <v>2.4808870080352818E-2</v>
      </c>
      <c r="N1693" s="44">
        <f>IFERROR(_xll.qlIndexFixing(ONIndex3M,I1693,TRUE,_xll.ohTrigger(RecalcTrigger,Trigger3M)),NA())</f>
        <v>2.5462107563578584E-2</v>
      </c>
      <c r="O1693" s="159">
        <f>IFERROR(_xll.qlIndexFixing(ONIndex6M,I1693,TRUE,_xll.ohTrigger(RecalcTrigger,Trigger6M)),NA())</f>
        <v>2.5724748274758014E-2</v>
      </c>
    </row>
    <row r="1694" spans="2:15" x14ac:dyDescent="0.2">
      <c r="B1694" s="39" t="s">
        <v>42</v>
      </c>
      <c r="D1694" s="42">
        <f>_xll.qlCalendarAdvance(Calendar,$D1693,B1694,"f",FALSE)</f>
        <v>51335</v>
      </c>
      <c r="E1694" s="153">
        <f>_xll.qlInterestRateIndexValueDate(IndexON,D1694)</f>
        <v>51336</v>
      </c>
      <c r="F1694" s="168">
        <f>IFERROR(_xll.qlIndexFixing(IndexON,D1694,TRUE,_xll.ohTrigger(RecalcTrigger,TriggerON)),NA())</f>
        <v>2.5399244858697045E-2</v>
      </c>
      <c r="H1694" s="42">
        <f>_xll.qlCalendarAdvance(Calendar,$H1693,B1694,"f",FALSE)</f>
        <v>51335</v>
      </c>
      <c r="I1694" s="153">
        <f>_xll.qlInterestRateIndexValueDate(Index1M,$H1694)</f>
        <v>51337</v>
      </c>
      <c r="J1694" s="158">
        <f>IFERROR(_xll.qlIndexFixing(Index1M,$H1694,TRUE,_xll.ohTrigger(RecalcTrigger,Trigger1M)),NA())</f>
        <v>2.4793227019451997E-2</v>
      </c>
      <c r="K1694" s="44">
        <f>IFERROR(_xll.qlIndexFixing(Index3M,H1694,TRUE,_xll.ohTrigger(RecalcTrigger,Trigger3M)),NA())</f>
        <v>2.5433058798071517E-2</v>
      </c>
      <c r="L1694" s="44">
        <f>IFERROR(_xll.qlIndexFixing(Index6M,$H1694,TRUE,_xll.ohTrigger(RecalcTrigger,Trigger6M)),NA())</f>
        <v>2.5672088190022393E-2</v>
      </c>
      <c r="M1694" s="158">
        <f>IFERROR(_xll.qlIndexFixing(ONIndex1M,I1694,TRUE,_xll.ohTrigger(RecalcTrigger,Trigger1M)),NA())</f>
        <v>2.4792834897491289E-2</v>
      </c>
      <c r="N1694" s="44">
        <f>IFERROR(_xll.qlIndexFixing(ONIndex3M,I1694,TRUE,_xll.ohTrigger(RecalcTrigger,Trigger3M)),NA())</f>
        <v>2.5446211697994769E-2</v>
      </c>
      <c r="O1694" s="159">
        <f>IFERROR(_xll.qlIndexFixing(ONIndex6M,I1694,TRUE,_xll.ohTrigger(RecalcTrigger,Trigger6M)),NA())</f>
        <v>2.5708512300433028E-2</v>
      </c>
    </row>
    <row r="1695" spans="2:15" x14ac:dyDescent="0.2">
      <c r="B1695" s="39" t="s">
        <v>42</v>
      </c>
      <c r="D1695" s="42">
        <f>_xll.qlCalendarAdvance(Calendar,$D1694,B1695,"f",FALSE)</f>
        <v>51342</v>
      </c>
      <c r="E1695" s="153">
        <f>_xll.qlInterestRateIndexValueDate(IndexON,D1695)</f>
        <v>51343</v>
      </c>
      <c r="F1695" s="168">
        <f>IFERROR(_xll.qlIndexFixing(IndexON,D1695,TRUE,_xll.ohTrigger(RecalcTrigger,TriggerON)),NA())</f>
        <v>2.5383548235096143E-2</v>
      </c>
      <c r="H1695" s="42">
        <f>_xll.qlCalendarAdvance(Calendar,$H1694,B1695,"f",FALSE)</f>
        <v>51342</v>
      </c>
      <c r="I1695" s="153">
        <f>_xll.qlInterestRateIndexValueDate(Index1M,$H1695)</f>
        <v>51344</v>
      </c>
      <c r="J1695" s="158">
        <f>IFERROR(_xll.qlIndexFixing(Index1M,$H1695,TRUE,_xll.ohTrigger(RecalcTrigger,Trigger1M)),NA())</f>
        <v>2.4777170895524812E-2</v>
      </c>
      <c r="K1695" s="44">
        <f>IFERROR(_xll.qlIndexFixing(Index3M,H1695,TRUE,_xll.ohTrigger(RecalcTrigger,Trigger3M)),NA())</f>
        <v>2.5417101169325457E-2</v>
      </c>
      <c r="L1695" s="44">
        <f>IFERROR(_xll.qlIndexFixing(Index6M,$H1695,TRUE,_xll.ohTrigger(RecalcTrigger,Trigger6M)),NA())</f>
        <v>2.5655772572533993E-2</v>
      </c>
      <c r="M1695" s="158">
        <f>IFERROR(_xll.qlIndexFixing(ONIndex1M,I1695,TRUE,_xll.ohTrigger(RecalcTrigger,Trigger1M)),NA())</f>
        <v>2.4776804440529432E-2</v>
      </c>
      <c r="N1695" s="44">
        <f>IFERROR(_xll.qlIndexFixing(ONIndex3M,I1695,TRUE,_xll.ohTrigger(RecalcTrigger,Trigger3M)),NA())</f>
        <v>2.543032182289906E-2</v>
      </c>
      <c r="O1695" s="159">
        <f>IFERROR(_xll.qlIndexFixing(ONIndex6M,I1695,TRUE,_xll.ohTrigger(RecalcTrigger,Trigger6M)),NA())</f>
        <v>2.5692281571512154E-2</v>
      </c>
    </row>
    <row r="1696" spans="2:15" x14ac:dyDescent="0.2">
      <c r="B1696" s="39" t="s">
        <v>42</v>
      </c>
      <c r="D1696" s="42">
        <f>_xll.qlCalendarAdvance(Calendar,$D1695,B1696,"f",FALSE)</f>
        <v>51349</v>
      </c>
      <c r="E1696" s="153">
        <f>_xll.qlInterestRateIndexValueDate(IndexON,D1696)</f>
        <v>51350</v>
      </c>
      <c r="F1696" s="168">
        <f>IFERROR(_xll.qlIndexFixing(IndexON,D1696,TRUE,_xll.ohTrigger(RecalcTrigger,TriggerON)),NA())</f>
        <v>2.5367861809817427E-2</v>
      </c>
      <c r="H1696" s="42">
        <f>_xll.qlCalendarAdvance(Calendar,$H1695,B1696,"f",FALSE)</f>
        <v>51349</v>
      </c>
      <c r="I1696" s="153">
        <f>_xll.qlInterestRateIndexValueDate(Index1M,$H1696)</f>
        <v>51351</v>
      </c>
      <c r="J1696" s="158">
        <f>IFERROR(_xll.qlIndexFixing(Index1M,$H1696,TRUE,_xll.ohTrigger(RecalcTrigger,Trigger1M)),NA())</f>
        <v>2.4761119528685257E-2</v>
      </c>
      <c r="K1696" s="44">
        <f>IFERROR(_xll.qlIndexFixing(Index3M,H1696,TRUE,_xll.ohTrigger(RecalcTrigger,Trigger3M)),NA())</f>
        <v>2.5401149635719111E-2</v>
      </c>
      <c r="L1696" s="44">
        <f>IFERROR(_xll.qlIndexFixing(Index6M,$H1696,TRUE,_xll.ohTrigger(RecalcTrigger,Trigger6M)),NA())</f>
        <v>2.5639479784396974E-2</v>
      </c>
      <c r="M1696" s="158">
        <f>IFERROR(_xll.qlIndexFixing(ONIndex1M,I1696,TRUE,_xll.ohTrigger(RecalcTrigger,Trigger1M)),NA())</f>
        <v>2.4760778709467246E-2</v>
      </c>
      <c r="N1696" s="44">
        <f>IFERROR(_xll.qlIndexFixing(ONIndex3M,I1696,TRUE,_xll.ohTrigger(RecalcTrigger,Trigger3M)),NA())</f>
        <v>2.541443793821152E-2</v>
      </c>
      <c r="O1696" s="159">
        <f>IFERROR(_xll.qlIndexFixing(ONIndex6M,I1696,TRUE,_xll.ohTrigger(RecalcTrigger,Trigger6M)),NA())</f>
        <v>2.5676056088155264E-2</v>
      </c>
    </row>
    <row r="1697" spans="2:15" x14ac:dyDescent="0.2">
      <c r="B1697" s="39" t="s">
        <v>42</v>
      </c>
      <c r="D1697" s="42">
        <f>_xll.qlCalendarAdvance(Calendar,$D1696,B1697,"f",FALSE)</f>
        <v>51356</v>
      </c>
      <c r="E1697" s="153">
        <f>_xll.qlInterestRateIndexValueDate(IndexON,D1697)</f>
        <v>51357</v>
      </c>
      <c r="F1697" s="168">
        <f>IFERROR(_xll.qlIndexFixing(IndexON,D1697,TRUE,_xll.ohTrigger(RecalcTrigger,TriggerON)),NA())</f>
        <v>2.535218558262109E-2</v>
      </c>
      <c r="H1697" s="42">
        <f>_xll.qlCalendarAdvance(Calendar,$H1696,B1697,"f",FALSE)</f>
        <v>51356</v>
      </c>
      <c r="I1697" s="153">
        <f>_xll.qlInterestRateIndexValueDate(Index1M,$H1697)</f>
        <v>51358</v>
      </c>
      <c r="J1697" s="158">
        <f>IFERROR(_xll.qlIndexFixing(Index1M,$H1697,TRUE,_xll.ohTrigger(RecalcTrigger,Trigger1M)),NA())</f>
        <v>2.474507291890754E-2</v>
      </c>
      <c r="K1697" s="44">
        <f>IFERROR(_xll.qlIndexFixing(Index3M,H1697,TRUE,_xll.ohTrigger(RecalcTrigger,Trigger3M)),NA())</f>
        <v>2.5385204197175944E-2</v>
      </c>
      <c r="L1697" s="44">
        <f>IFERROR(_xll.qlIndexFixing(Index6M,$H1697,TRUE,_xll.ohTrigger(RecalcTrigger,Trigger6M)),NA())</f>
        <v>2.5623211997631307E-2</v>
      </c>
      <c r="M1697" s="158">
        <f>IFERROR(_xll.qlIndexFixing(ONIndex1M,I1697,TRUE,_xll.ohTrigger(RecalcTrigger,Trigger1M)),NA())</f>
        <v>2.4744757704384668E-2</v>
      </c>
      <c r="N1697" s="44">
        <f>IFERROR(_xll.qlIndexFixing(ONIndex3M,I1697,TRUE,_xll.ohTrigger(RecalcTrigger,Trigger3M)),NA())</f>
        <v>2.5398560044171958E-2</v>
      </c>
      <c r="O1697" s="159">
        <f>IFERROR(_xll.qlIndexFixing(ONIndex6M,I1697,TRUE,_xll.ohTrigger(RecalcTrigger,Trigger6M)),NA())</f>
        <v>2.565983585028242E-2</v>
      </c>
    </row>
    <row r="1698" spans="2:15" x14ac:dyDescent="0.2">
      <c r="B1698" s="39" t="s">
        <v>42</v>
      </c>
      <c r="D1698" s="42">
        <f>_xll.qlCalendarAdvance(Calendar,$D1697,B1698,"f",FALSE)</f>
        <v>51363</v>
      </c>
      <c r="E1698" s="153">
        <f>_xll.qlInterestRateIndexValueDate(IndexON,D1698)</f>
        <v>51364</v>
      </c>
      <c r="F1698" s="168">
        <f>IFERROR(_xll.qlIndexFixing(IndexON,D1698,TRUE,_xll.ohTrigger(RecalcTrigger,TriggerON)),NA())</f>
        <v>2.5336519553746939E-2</v>
      </c>
      <c r="H1698" s="42">
        <f>_xll.qlCalendarAdvance(Calendar,$H1697,B1698,"f",FALSE)</f>
        <v>51363</v>
      </c>
      <c r="I1698" s="153">
        <f>_xll.qlInterestRateIndexValueDate(Index1M,$H1698)</f>
        <v>51365</v>
      </c>
      <c r="J1698" s="158">
        <f>IFERROR(_xll.qlIndexFixing(Index1M,$H1698,TRUE,_xll.ohTrigger(RecalcTrigger,Trigger1M)),NA())</f>
        <v>2.4729031066176192E-2</v>
      </c>
      <c r="K1698" s="44">
        <f>IFERROR(_xll.qlIndexFixing(Index3M,H1698,TRUE,_xll.ohTrigger(RecalcTrigger,Trigger3M)),NA())</f>
        <v>2.5369264853622817E-2</v>
      </c>
      <c r="L1698" s="44">
        <f>IFERROR(_xll.qlIndexFixing(Index6M,$H1698,TRUE,_xll.ohTrigger(RecalcTrigger,Trigger6M)),NA())</f>
        <v>2.5606971384189554E-2</v>
      </c>
      <c r="M1698" s="158">
        <f>IFERROR(_xll.qlIndexFixing(ONIndex1M,I1698,TRUE,_xll.ohTrigger(RecalcTrigger,Trigger1M)),NA())</f>
        <v>2.4728741425041889E-2</v>
      </c>
      <c r="N1698" s="44">
        <f>IFERROR(_xll.qlIndexFixing(ONIndex3M,I1698,TRUE,_xll.ohTrigger(RecalcTrigger,Trigger3M)),NA())</f>
        <v>2.5382688140540566E-2</v>
      </c>
      <c r="O1698" s="159">
        <f>IFERROR(_xll.qlIndexFixing(ONIndex6M,I1698,TRUE,_xll.ohTrigger(RecalcTrigger,Trigger6M)),NA())</f>
        <v>2.5643620857893623E-2</v>
      </c>
    </row>
    <row r="1699" spans="2:15" x14ac:dyDescent="0.2">
      <c r="B1699" s="39" t="s">
        <v>42</v>
      </c>
      <c r="D1699" s="42">
        <f>_xll.qlCalendarAdvance(Calendar,$D1698,B1699,"f",FALSE)</f>
        <v>51370</v>
      </c>
      <c r="E1699" s="153">
        <f>_xll.qlInterestRateIndexValueDate(IndexON,D1699)</f>
        <v>51371</v>
      </c>
      <c r="F1699" s="168">
        <f>IFERROR(_xll.qlIndexFixing(IndexON,D1699,TRUE,_xll.ohTrigger(RecalcTrigger,TriggerON)),NA())</f>
        <v>2.5320863723115039E-2</v>
      </c>
      <c r="H1699" s="42">
        <f>_xll.qlCalendarAdvance(Calendar,$H1698,B1699,"f",FALSE)</f>
        <v>51370</v>
      </c>
      <c r="I1699" s="153">
        <f>_xll.qlInterestRateIndexValueDate(Index1M,$H1699)</f>
        <v>51372</v>
      </c>
      <c r="J1699" s="158">
        <f>IFERROR(_xll.qlIndexFixing(Index1M,$H1699,TRUE,_xll.ohTrigger(RecalcTrigger,Trigger1M)),NA())</f>
        <v>2.4712993970470585E-2</v>
      </c>
      <c r="K1699" s="44">
        <f>IFERROR(_xll.qlIndexFixing(Index3M,H1699,TRUE,_xll.ohTrigger(RecalcTrigger,Trigger3M)),NA())</f>
        <v>2.5353331604984052E-2</v>
      </c>
      <c r="L1699" s="44">
        <f>IFERROR(_xll.qlIndexFixing(Index6M,$H1699,TRUE,_xll.ohTrigger(RecalcTrigger,Trigger6M)),NA())</f>
        <v>2.5590760115950396E-2</v>
      </c>
      <c r="M1699" s="158">
        <f>IFERROR(_xll.qlIndexFixing(ONIndex1M,I1699,TRUE,_xll.ohTrigger(RecalcTrigger,Trigger1M)),NA())</f>
        <v>2.4712729871678718E-2</v>
      </c>
      <c r="N1699" s="44">
        <f>IFERROR(_xll.qlIndexFixing(ONIndex3M,I1699,TRUE,_xll.ohTrigger(RecalcTrigger,Trigger3M)),NA())</f>
        <v>2.5366822227397279E-2</v>
      </c>
      <c r="O1699" s="159">
        <f>IFERROR(_xll.qlIndexFixing(ONIndex6M,I1699,TRUE,_xll.ohTrigger(RecalcTrigger,Trigger6M)),NA())</f>
        <v>2.562741111106881E-2</v>
      </c>
    </row>
    <row r="1700" spans="2:15" x14ac:dyDescent="0.2">
      <c r="B1700" s="39" t="s">
        <v>42</v>
      </c>
      <c r="D1700" s="42">
        <f>_xll.qlCalendarAdvance(Calendar,$D1699,B1700,"f",FALSE)</f>
        <v>51377</v>
      </c>
      <c r="E1700" s="153">
        <f>_xll.qlInterestRateIndexValueDate(IndexON,D1700)</f>
        <v>51378</v>
      </c>
      <c r="F1700" s="168">
        <f>IFERROR(_xll.qlIndexFixing(IndexON,D1700,TRUE,_xll.ohTrigger(RecalcTrigger,TriggerON)),NA())</f>
        <v>2.5305218090645454E-2</v>
      </c>
      <c r="H1700" s="42">
        <f>_xll.qlCalendarAdvance(Calendar,$H1699,B1700,"f",FALSE)</f>
        <v>51377</v>
      </c>
      <c r="I1700" s="153">
        <f>_xll.qlInterestRateIndexValueDate(Index1M,$H1700)</f>
        <v>51379</v>
      </c>
      <c r="J1700" s="158">
        <f>IFERROR(_xll.qlIndexFixing(Index1M,$H1700,TRUE,_xll.ohTrigger(RecalcTrigger,Trigger1M)),NA())</f>
        <v>2.4697855871193157E-2</v>
      </c>
      <c r="K1700" s="44">
        <f>IFERROR(_xll.qlIndexFixing(Index3M,H1700,TRUE,_xll.ohTrigger(RecalcTrigger,Trigger3M)),NA())</f>
        <v>2.5338144470092593E-2</v>
      </c>
      <c r="L1700" s="44">
        <f>IFERROR(_xll.qlIndexFixing(Index6M,$H1700,TRUE,_xll.ohTrigger(RecalcTrigger,Trigger6M)),NA())</f>
        <v>2.5575540704779957E-2</v>
      </c>
      <c r="M1700" s="158">
        <f>IFERROR(_xll.qlIndexFixing(ONIndex1M,I1700,TRUE,_xll.ohTrigger(RecalcTrigger,Trigger1M)),NA())</f>
        <v>2.4696723044135283E-2</v>
      </c>
      <c r="N1700" s="44">
        <f>IFERROR(_xll.qlIndexFixing(ONIndex3M,I1700,TRUE,_xll.ohTrigger(RecalcTrigger,Trigger3M)),NA())</f>
        <v>2.5350962304742097E-2</v>
      </c>
      <c r="O1700" s="159">
        <f>IFERROR(_xll.qlIndexFixing(ONIndex6M,I1700,TRUE,_xll.ohTrigger(RecalcTrigger,Trigger6M)),NA())</f>
        <v>2.5611206609728043E-2</v>
      </c>
    </row>
    <row r="1701" spans="2:15" x14ac:dyDescent="0.2">
      <c r="B1701" s="39" t="s">
        <v>42</v>
      </c>
      <c r="D1701" s="42">
        <f>_xll.qlCalendarAdvance(Calendar,$D1700,B1701,"f",FALSE)</f>
        <v>51384</v>
      </c>
      <c r="E1701" s="153">
        <f>_xll.qlInterestRateIndexValueDate(IndexON,D1701)</f>
        <v>51385</v>
      </c>
      <c r="F1701" s="168">
        <f>IFERROR(_xll.qlIndexFixing(IndexON,D1701,TRUE,_xll.ohTrigger(RecalcTrigger,TriggerON)),NA())</f>
        <v>2.5289582656498055E-2</v>
      </c>
      <c r="H1701" s="42">
        <f>_xll.qlCalendarAdvance(Calendar,$H1700,B1701,"f",FALSE)</f>
        <v>51384</v>
      </c>
      <c r="I1701" s="153">
        <f>_xll.qlInterestRateIndexValueDate(Index1M,$H1701)</f>
        <v>51386</v>
      </c>
      <c r="J1701" s="158">
        <f>IFERROR(_xll.qlIndexFixing(Index1M,$H1701,TRUE,_xll.ohTrigger(RecalcTrigger,Trigger1M)),NA())</f>
        <v>2.4680934050064399E-2</v>
      </c>
      <c r="K1701" s="44">
        <f>IFERROR(_xll.qlIndexFixing(Index3M,H1701,TRUE,_xll.ohTrigger(RecalcTrigger,Trigger3M)),NA())</f>
        <v>2.5322225586328011E-2</v>
      </c>
      <c r="L1701" s="44">
        <f>IFERROR(_xll.qlIndexFixing(Index6M,$H1701,TRUE,_xll.ohTrigger(RecalcTrigger,Trigger6M)),NA())</f>
        <v>2.555938525737712E-2</v>
      </c>
      <c r="M1701" s="158">
        <f>IFERROR(_xll.qlIndexFixing(ONIndex1M,I1701,TRUE,_xll.ohTrigger(RecalcTrigger,Trigger1M)),NA())</f>
        <v>2.4680720942571455E-2</v>
      </c>
      <c r="N1701" s="44">
        <f>IFERROR(_xll.qlIndexFixing(ONIndex3M,I1701,TRUE,_xll.ohTrigger(RecalcTrigger,Trigger3M)),NA())</f>
        <v>2.5335108372495085E-2</v>
      </c>
      <c r="O1701" s="159">
        <f>IFERROR(_xll.qlIndexFixing(ONIndex6M,I1701,TRUE,_xll.ohTrigger(RecalcTrigger,Trigger6M)),NA())</f>
        <v>2.5595007353871324E-2</v>
      </c>
    </row>
    <row r="1702" spans="2:15" x14ac:dyDescent="0.2">
      <c r="B1702" s="39" t="s">
        <v>42</v>
      </c>
      <c r="D1702" s="42">
        <f>_xll.qlCalendarAdvance(Calendar,$D1701,B1702,"f",FALSE)</f>
        <v>51391</v>
      </c>
      <c r="E1702" s="153">
        <f>_xll.qlInterestRateIndexValueDate(IndexON,D1702)</f>
        <v>51392</v>
      </c>
      <c r="F1702" s="168">
        <f>IFERROR(_xll.qlIndexFixing(IndexON,D1702,TRUE,_xll.ohTrigger(RecalcTrigger,TriggerON)),NA())</f>
        <v>2.5273957420512971E-2</v>
      </c>
      <c r="H1702" s="42">
        <f>_xll.qlCalendarAdvance(Calendar,$H1701,B1702,"f",FALSE)</f>
        <v>51391</v>
      </c>
      <c r="I1702" s="153">
        <f>_xll.qlInterestRateIndexValueDate(Index1M,$H1702)</f>
        <v>51393</v>
      </c>
      <c r="J1702" s="158">
        <f>IFERROR(_xll.qlIndexFixing(Index1M,$H1702,TRUE,_xll.ohTrigger(RecalcTrigger,Trigger1M)),NA())</f>
        <v>2.4664911225319979E-2</v>
      </c>
      <c r="K1702" s="44">
        <f>IFERROR(_xll.qlIndexFixing(Index3M,H1702,TRUE,_xll.ohTrigger(RecalcTrigger,Trigger3M)),NA())</f>
        <v>2.5306315263195191E-2</v>
      </c>
      <c r="L1702" s="44">
        <f>IFERROR(_xll.qlIndexFixing(Index6M,$H1702,TRUE,_xll.ohTrigger(RecalcTrigger,Trigger6M)),NA())</f>
        <v>2.55432650611928E-2</v>
      </c>
      <c r="M1702" s="158">
        <f>IFERROR(_xll.qlIndexFixing(ONIndex1M,I1702,TRUE,_xll.ohTrigger(RecalcTrigger,Trigger1M)),NA())</f>
        <v>2.4664723566827362E-2</v>
      </c>
      <c r="N1702" s="44">
        <f>IFERROR(_xll.qlIndexFixing(ONIndex3M,I1702,TRUE,_xll.ohTrigger(RecalcTrigger,Trigger3M)),NA())</f>
        <v>2.5319260430816115E-2</v>
      </c>
      <c r="O1702" s="159">
        <f>IFERROR(_xll.qlIndexFixing(ONIndex6M,I1702,TRUE,_xll.ohTrigger(RecalcTrigger,Trigger6M)),NA())</f>
        <v>2.5578813343498652E-2</v>
      </c>
    </row>
    <row r="1703" spans="2:15" x14ac:dyDescent="0.2">
      <c r="B1703" s="39" t="s">
        <v>42</v>
      </c>
      <c r="D1703" s="42">
        <f>_xll.qlCalendarAdvance(Calendar,$D1702,B1703,"f",FALSE)</f>
        <v>51398</v>
      </c>
      <c r="E1703" s="153">
        <f>_xll.qlInterestRateIndexValueDate(IndexON,D1703)</f>
        <v>51399</v>
      </c>
      <c r="F1703" s="168">
        <f>IFERROR(_xll.qlIndexFixing(IndexON,D1703,TRUE,_xll.ohTrigger(RecalcTrigger,TriggerON)),NA())</f>
        <v>2.5258342382850074E-2</v>
      </c>
      <c r="H1703" s="42">
        <f>_xll.qlCalendarAdvance(Calendar,$H1702,B1703,"f",FALSE)</f>
        <v>51398</v>
      </c>
      <c r="I1703" s="153">
        <f>_xll.qlInterestRateIndexValueDate(Index1M,$H1703)</f>
        <v>51400</v>
      </c>
      <c r="J1703" s="158">
        <f>IFERROR(_xll.qlIndexFixing(Index1M,$H1703,TRUE,_xll.ohTrigger(RecalcTrigger,Trigger1M)),NA())</f>
        <v>2.4648893157523943E-2</v>
      </c>
      <c r="K1703" s="44">
        <f>IFERROR(_xll.qlIndexFixing(Index3M,H1703,TRUE,_xll.ohTrigger(RecalcTrigger,Trigger3M)),NA())</f>
        <v>2.529041766946408E-2</v>
      </c>
      <c r="L1703" s="44">
        <f>IFERROR(_xll.qlIndexFixing(Index6M,$H1703,TRUE,_xll.ohTrigger(RecalcTrigger,Trigger6M)),NA())</f>
        <v>2.5527182335251964E-2</v>
      </c>
      <c r="M1703" s="158">
        <f>IFERROR(_xll.qlIndexFixing(ONIndex1M,I1703,TRUE,_xll.ohTrigger(RecalcTrigger,Trigger1M)),NA())</f>
        <v>2.4648730916982942E-2</v>
      </c>
      <c r="N1703" s="44">
        <f>IFERROR(_xll.qlIndexFixing(ONIndex3M,I1703,TRUE,_xll.ohTrigger(RecalcTrigger,Trigger3M)),NA())</f>
        <v>2.5303418479545314E-2</v>
      </c>
      <c r="O1703" s="159">
        <f>IFERROR(_xll.qlIndexFixing(ONIndex6M,I1703,TRUE,_xll.ohTrigger(RecalcTrigger,Trigger6M)),NA())</f>
        <v>2.5562624578849835E-2</v>
      </c>
    </row>
    <row r="1704" spans="2:15" x14ac:dyDescent="0.2">
      <c r="B1704" s="39" t="s">
        <v>42</v>
      </c>
      <c r="D1704" s="42">
        <f>_xll.qlCalendarAdvance(Calendar,$D1703,B1704,"f",FALSE)</f>
        <v>51405</v>
      </c>
      <c r="E1704" s="153">
        <f>_xll.qlInterestRateIndexValueDate(IndexON,D1704)</f>
        <v>51406</v>
      </c>
      <c r="F1704" s="168">
        <f>IFERROR(_xll.qlIndexFixing(IndexON,D1704,TRUE,_xll.ohTrigger(RecalcTrigger,TriggerON)),NA())</f>
        <v>2.5242737543349492E-2</v>
      </c>
      <c r="H1704" s="42">
        <f>_xll.qlCalendarAdvance(Calendar,$H1703,B1704,"f",FALSE)</f>
        <v>51405</v>
      </c>
      <c r="I1704" s="153">
        <f>_xll.qlInterestRateIndexValueDate(Index1M,$H1704)</f>
        <v>51407</v>
      </c>
      <c r="J1704" s="158">
        <f>IFERROR(_xll.qlIndexFixing(Index1M,$H1704,TRUE,_xll.ohTrigger(RecalcTrigger,Trigger1M)),NA())</f>
        <v>2.4632277204764789E-2</v>
      </c>
      <c r="K1704" s="44">
        <f>IFERROR(_xll.qlIndexFixing(Index3M,H1704,TRUE,_xll.ohTrigger(RecalcTrigger,Trigger3M)),NA())</f>
        <v>2.5274537029248485E-2</v>
      </c>
      <c r="L1704" s="44">
        <f>IFERROR(_xll.qlIndexFixing(Index6M,$H1704,TRUE,_xll.ohTrigger(RecalcTrigger,Trigger6M)),NA())</f>
        <v>2.55109090267432E-2</v>
      </c>
      <c r="M1704" s="158">
        <f>IFERROR(_xll.qlIndexFixing(ONIndex1M,I1704,TRUE,_xll.ohTrigger(RecalcTrigger,Trigger1M)),NA())</f>
        <v>2.4632742993038192E-2</v>
      </c>
      <c r="N1704" s="44">
        <f>IFERROR(_xll.qlIndexFixing(ONIndex3M,I1704,TRUE,_xll.ohTrigger(RecalcTrigger,Trigger3M)),NA())</f>
        <v>2.5287582518842555E-2</v>
      </c>
      <c r="O1704" s="159">
        <f>IFERROR(_xll.qlIndexFixing(ONIndex6M,I1704,TRUE,_xll.ohTrigger(RecalcTrigger,Trigger6M)),NA())</f>
        <v>2.5546441059605129E-2</v>
      </c>
    </row>
    <row r="1705" spans="2:15" x14ac:dyDescent="0.2">
      <c r="B1705" s="39" t="s">
        <v>42</v>
      </c>
      <c r="D1705" s="42">
        <f>_xll.qlCalendarAdvance(Calendar,$D1704,B1705,"f",FALSE)</f>
        <v>51412</v>
      </c>
      <c r="E1705" s="153">
        <f>_xll.qlInterestRateIndexValueDate(IndexON,D1705)</f>
        <v>51413</v>
      </c>
      <c r="F1705" s="168">
        <f>IFERROR(_xll.qlIndexFixing(IndexON,D1705,TRUE,_xll.ohTrigger(RecalcTrigger,TriggerON)),NA())</f>
        <v>2.522714290209116E-2</v>
      </c>
      <c r="H1705" s="42">
        <f>_xll.qlCalendarAdvance(Calendar,$H1704,B1705,"f",FALSE)</f>
        <v>51412</v>
      </c>
      <c r="I1705" s="153">
        <f>_xll.qlInterestRateIndexValueDate(Index1M,$H1705)</f>
        <v>51414</v>
      </c>
      <c r="J1705" s="158">
        <f>IFERROR(_xll.qlIndexFixing(Index1M,$H1705,TRUE,_xll.ohTrigger(RecalcTrigger,Trigger1M)),NA())</f>
        <v>2.4616871292699665E-2</v>
      </c>
      <c r="K1705" s="44">
        <f>IFERROR(_xll.qlIndexFixing(Index3M,H1705,TRUE,_xll.ohTrigger(RecalcTrigger,Trigger3M)),NA())</f>
        <v>2.5257945316568942E-2</v>
      </c>
      <c r="L1705" s="44">
        <f>IFERROR(_xll.qlIndexFixing(Index6M,$H1705,TRUE,_xll.ohTrigger(RecalcTrigger,Trigger6M)),NA())</f>
        <v>2.5494910773632359E-2</v>
      </c>
      <c r="M1705" s="158">
        <f>IFERROR(_xll.qlIndexFixing(ONIndex1M,I1705,TRUE,_xll.ohTrigger(RecalcTrigger,Trigger1M)),NA())</f>
        <v>2.4616759795073051E-2</v>
      </c>
      <c r="N1705" s="44">
        <f>IFERROR(_xll.qlIndexFixing(ONIndex3M,I1705,TRUE,_xll.ohTrigger(RecalcTrigger,Trigger3M)),NA())</f>
        <v>2.5271752548547965E-2</v>
      </c>
      <c r="O1705" s="159">
        <f>IFERROR(_xll.qlIndexFixing(ONIndex6M,I1705,TRUE,_xll.ohTrigger(RecalcTrigger,Trigger6M)),NA())</f>
        <v>2.5530262785844471E-2</v>
      </c>
    </row>
    <row r="1706" spans="2:15" x14ac:dyDescent="0.2">
      <c r="B1706" s="39" t="s">
        <v>42</v>
      </c>
      <c r="D1706" s="42">
        <f>_xll.qlCalendarAdvance(Calendar,$D1705,B1706,"f",FALSE)</f>
        <v>51419</v>
      </c>
      <c r="E1706" s="153">
        <f>_xll.qlInterestRateIndexValueDate(IndexON,D1706)</f>
        <v>51420</v>
      </c>
      <c r="F1706" s="168">
        <f>IFERROR(_xll.qlIndexFixing(IndexON,D1706,TRUE,_xll.ohTrigger(RecalcTrigger,TriggerON)),NA())</f>
        <v>2.5211558458995142E-2</v>
      </c>
      <c r="H1706" s="42">
        <f>_xll.qlCalendarAdvance(Calendar,$H1705,B1706,"f",FALSE)</f>
        <v>51419</v>
      </c>
      <c r="I1706" s="153">
        <f>_xll.qlInterestRateIndexValueDate(Index1M,$H1706)</f>
        <v>51421</v>
      </c>
      <c r="J1706" s="158">
        <f>IFERROR(_xll.qlIndexFixing(Index1M,$H1706,TRUE,_xll.ohTrigger(RecalcTrigger,Trigger1M)),NA())</f>
        <v>2.4600867495630167E-2</v>
      </c>
      <c r="K1706" s="44">
        <f>IFERROR(_xll.qlIndexFixing(Index3M,H1706,TRUE,_xll.ohTrigger(RecalcTrigger,Trigger3M)),NA())</f>
        <v>2.5242116765720191E-2</v>
      </c>
      <c r="L1706" s="44">
        <f>IFERROR(_xll.qlIndexFixing(Index6M,$H1706,TRUE,_xll.ohTrigger(RecalcTrigger,Trigger6M)),NA())</f>
        <v>2.5478956753952061E-2</v>
      </c>
      <c r="M1706" s="158">
        <f>IFERROR(_xll.qlIndexFixing(ONIndex1M,I1706,TRUE,_xll.ohTrigger(RecalcTrigger,Trigger1M)),NA())</f>
        <v>2.4600781322927645E-2</v>
      </c>
      <c r="N1706" s="44">
        <f>IFERROR(_xll.qlIndexFixing(ONIndex3M,I1706,TRUE,_xll.ohTrigger(RecalcTrigger,Trigger3M)),NA())</f>
        <v>2.5255928568901354E-2</v>
      </c>
      <c r="O1706" s="159">
        <f>IFERROR(_xll.qlIndexFixing(ONIndex6M,I1706,TRUE,_xll.ohTrigger(RecalcTrigger,Trigger6M)),NA())</f>
        <v>2.5514089757487923E-2</v>
      </c>
    </row>
    <row r="1707" spans="2:15" x14ac:dyDescent="0.2">
      <c r="B1707" s="39" t="s">
        <v>42</v>
      </c>
      <c r="D1707" s="42">
        <f>_xll.qlCalendarAdvance(Calendar,$D1706,B1707,"f",FALSE)</f>
        <v>51426</v>
      </c>
      <c r="E1707" s="153">
        <f>_xll.qlInterestRateIndexValueDate(IndexON,D1707)</f>
        <v>51427</v>
      </c>
      <c r="F1707" s="168">
        <f>IFERROR(_xll.qlIndexFixing(IndexON,D1707,TRUE,_xll.ohTrigger(RecalcTrigger,TriggerON)),NA())</f>
        <v>2.5195984214221312E-2</v>
      </c>
      <c r="H1707" s="42">
        <f>_xll.qlCalendarAdvance(Calendar,$H1706,B1707,"f",FALSE)</f>
        <v>51426</v>
      </c>
      <c r="I1707" s="153">
        <f>_xll.qlInterestRateIndexValueDate(Index1M,$H1707)</f>
        <v>51428</v>
      </c>
      <c r="J1707" s="158">
        <f>IFERROR(_xll.qlIndexFixing(Index1M,$H1707,TRUE,_xll.ohTrigger(RecalcTrigger,Trigger1M)),NA())</f>
        <v>2.4584868455429117E-2</v>
      </c>
      <c r="K1707" s="44">
        <f>IFERROR(_xll.qlIndexFixing(Index3M,H1707,TRUE,_xll.ohTrigger(RecalcTrigger,Trigger3M)),NA())</f>
        <v>2.5226318850226116E-2</v>
      </c>
      <c r="L1707" s="44">
        <f>IFERROR(_xll.qlIndexFixing(Index6M,$H1707,TRUE,_xll.ohTrigger(RecalcTrigger,Trigger6M)),NA())</f>
        <v>2.5462166888552334E-2</v>
      </c>
      <c r="M1707" s="158">
        <f>IFERROR(_xll.qlIndexFixing(ONIndex1M,I1707,TRUE,_xll.ohTrigger(RecalcTrigger,Trigger1M)),NA())</f>
        <v>2.4584807576681911E-2</v>
      </c>
      <c r="N1707" s="44">
        <f>IFERROR(_xll.qlIndexFixing(ONIndex3M,I1707,TRUE,_xll.ohTrigger(RecalcTrigger,Trigger3M)),NA())</f>
        <v>2.5240110579582975E-2</v>
      </c>
      <c r="O1707" s="159">
        <f>IFERROR(_xll.qlIndexFixing(ONIndex6M,I1707,TRUE,_xll.ohTrigger(RecalcTrigger,Trigger6M)),NA())</f>
        <v>2.5497921974775295E-2</v>
      </c>
    </row>
    <row r="1708" spans="2:15" x14ac:dyDescent="0.2">
      <c r="B1708" s="39" t="s">
        <v>42</v>
      </c>
      <c r="D1708" s="42">
        <f>_xll.qlCalendarAdvance(Calendar,$D1707,B1708,"f",FALSE)</f>
        <v>51433</v>
      </c>
      <c r="E1708" s="153">
        <f>_xll.qlInterestRateIndexValueDate(IndexON,D1708)</f>
        <v>51434</v>
      </c>
      <c r="F1708" s="168">
        <f>IFERROR(_xll.qlIndexFixing(IndexON,D1708,TRUE,_xll.ohTrigger(RecalcTrigger,TriggerON)),NA())</f>
        <v>2.5180420167689732E-2</v>
      </c>
      <c r="H1708" s="42">
        <f>_xll.qlCalendarAdvance(Calendar,$H1707,B1708,"f",FALSE)</f>
        <v>51433</v>
      </c>
      <c r="I1708" s="153">
        <f>_xll.qlInterestRateIndexValueDate(Index1M,$H1708)</f>
        <v>51435</v>
      </c>
      <c r="J1708" s="158">
        <f>IFERROR(_xll.qlIndexFixing(Index1M,$H1708,TRUE,_xll.ohTrigger(RecalcTrigger,Trigger1M)),NA())</f>
        <v>2.4568874172081041E-2</v>
      </c>
      <c r="K1708" s="44">
        <f>IFERROR(_xll.qlIndexFixing(Index3M,H1708,TRUE,_xll.ohTrigger(RecalcTrigger,Trigger3M)),NA())</f>
        <v>2.5210555659954739E-2</v>
      </c>
      <c r="L1708" s="44">
        <f>IFERROR(_xll.qlIndexFixing(Index6M,$H1708,TRUE,_xll.ohTrigger(RecalcTrigger,Trigger6M)),NA())</f>
        <v>2.5447190241617606E-2</v>
      </c>
      <c r="M1708" s="158">
        <f>IFERROR(_xll.qlIndexFixing(ONIndex1M,I1708,TRUE,_xll.ohTrigger(RecalcTrigger,Trigger1M)),NA())</f>
        <v>2.4568838556415784E-2</v>
      </c>
      <c r="N1708" s="44">
        <f>IFERROR(_xll.qlIndexFixing(ONIndex3M,I1708,TRUE,_xll.ohTrigger(RecalcTrigger,Trigger3M)),NA())</f>
        <v>2.5224298580672766E-2</v>
      </c>
      <c r="O1708" s="159">
        <f>IFERROR(_xll.qlIndexFixing(ONIndex6M,I1708,TRUE,_xll.ohTrigger(RecalcTrigger,Trigger6M)),NA())</f>
        <v>2.5481759437466778E-2</v>
      </c>
    </row>
    <row r="1709" spans="2:15" x14ac:dyDescent="0.2">
      <c r="B1709" s="39" t="s">
        <v>42</v>
      </c>
      <c r="D1709" s="42">
        <f>_xll.qlCalendarAdvance(Calendar,$D1708,B1709,"f",FALSE)</f>
        <v>51440</v>
      </c>
      <c r="E1709" s="153">
        <f>_xll.qlInterestRateIndexValueDate(IndexON,D1709)</f>
        <v>51441</v>
      </c>
      <c r="F1709" s="168">
        <f>IFERROR(_xll.qlIndexFixing(IndexON,D1709,TRUE,_xll.ohTrigger(RecalcTrigger,TriggerON)),NA())</f>
        <v>2.5164866319240531E-2</v>
      </c>
      <c r="H1709" s="42">
        <f>_xll.qlCalendarAdvance(Calendar,$H1708,B1709,"f",FALSE)</f>
        <v>51440</v>
      </c>
      <c r="I1709" s="153">
        <f>_xll.qlInterestRateIndexValueDate(Index1M,$H1709)</f>
        <v>51442</v>
      </c>
      <c r="J1709" s="158">
        <f>IFERROR(_xll.qlIndexFixing(Index1M,$H1709,TRUE,_xll.ohTrigger(RecalcTrigger,Trigger1M)),NA())</f>
        <v>2.4552884645562732E-2</v>
      </c>
      <c r="K1709" s="44">
        <f>IFERROR(_xll.qlIndexFixing(Index3M,H1709,TRUE,_xll.ohTrigger(RecalcTrigger,Trigger3M)),NA())</f>
        <v>2.5194831284704348E-2</v>
      </c>
      <c r="L1709" s="44">
        <f>IFERROR(_xll.qlIndexFixing(Index6M,$H1709,TRUE,_xll.ohTrigger(RecalcTrigger,Trigger6M)),NA())</f>
        <v>2.5431597111449624E-2</v>
      </c>
      <c r="M1709" s="158">
        <f>IFERROR(_xll.qlIndexFixing(ONIndex1M,I1709,TRUE,_xll.ohTrigger(RecalcTrigger,Trigger1M)),NA())</f>
        <v>2.4552874261889457E-2</v>
      </c>
      <c r="N1709" s="44">
        <f>IFERROR(_xll.qlIndexFixing(ONIndex3M,I1709,TRUE,_xll.ohTrigger(RecalcTrigger,Trigger3M)),NA())</f>
        <v>2.5208492572330599E-2</v>
      </c>
      <c r="O1709" s="159">
        <f>IFERROR(_xll.qlIndexFixing(ONIndex6M,I1709,TRUE,_xll.ohTrigger(RecalcTrigger,Trigger6M)),NA())</f>
        <v>2.546560214580218E-2</v>
      </c>
    </row>
    <row r="1710" spans="2:15" x14ac:dyDescent="0.2">
      <c r="B1710" s="39" t="s">
        <v>42</v>
      </c>
      <c r="D1710" s="42">
        <f>_xll.qlCalendarAdvance(Calendar,$D1709,B1710,"f",FALSE)</f>
        <v>51447</v>
      </c>
      <c r="E1710" s="153">
        <f>_xll.qlInterestRateIndexValueDate(IndexON,D1710)</f>
        <v>51448</v>
      </c>
      <c r="F1710" s="168">
        <f>IFERROR(_xll.qlIndexFixing(IndexON,D1710,TRUE,_xll.ohTrigger(RecalcTrigger,TriggerON)),NA())</f>
        <v>2.5149322669113516E-2</v>
      </c>
      <c r="H1710" s="42">
        <f>_xll.qlCalendarAdvance(Calendar,$H1709,B1710,"f",FALSE)</f>
        <v>51447</v>
      </c>
      <c r="I1710" s="153">
        <f>_xll.qlInterestRateIndexValueDate(Index1M,$H1710)</f>
        <v>51449</v>
      </c>
      <c r="J1710" s="158">
        <f>IFERROR(_xll.qlIndexFixing(Index1M,$H1710,TRUE,_xll.ohTrigger(RecalcTrigger,Trigger1M)),NA())</f>
        <v>2.4536902005172223E-2</v>
      </c>
      <c r="K1710" s="44">
        <f>IFERROR(_xll.qlIndexFixing(Index3M,H1710,TRUE,_xll.ohTrigger(RecalcTrigger,Trigger3M)),NA())</f>
        <v>2.5179149814206898E-2</v>
      </c>
      <c r="L1710" s="44">
        <f>IFERROR(_xll.qlIndexFixing(Index6M,$H1710,TRUE,_xll.ohTrigger(RecalcTrigger,Trigger6M)),NA())</f>
        <v>2.5415838804161171E-2</v>
      </c>
      <c r="M1710" s="158">
        <f>IFERROR(_xll.qlIndexFixing(ONIndex1M,I1710,TRUE,_xll.ohTrigger(RecalcTrigger,Trigger1M)),NA())</f>
        <v>2.4536914693342737E-2</v>
      </c>
      <c r="N1710" s="44">
        <f>IFERROR(_xll.qlIndexFixing(ONIndex3M,I1710,TRUE,_xll.ohTrigger(RecalcTrigger,Trigger3M)),NA())</f>
        <v>2.5192692554476537E-2</v>
      </c>
      <c r="O1710" s="159">
        <f>IFERROR(_xll.qlIndexFixing(ONIndex6M,I1710,TRUE,_xll.ohTrigger(RecalcTrigger,Trigger6M)),NA())</f>
        <v>2.5449450099621629E-2</v>
      </c>
    </row>
    <row r="1711" spans="2:15" x14ac:dyDescent="0.2">
      <c r="B1711" s="39" t="s">
        <v>42</v>
      </c>
      <c r="D1711" s="42">
        <f>_xll.qlCalendarAdvance(Calendar,$D1710,B1711,"f",FALSE)</f>
        <v>51454</v>
      </c>
      <c r="E1711" s="153">
        <f>_xll.qlInterestRateIndexValueDate(IndexON,D1711)</f>
        <v>51455</v>
      </c>
      <c r="F1711" s="168">
        <f>IFERROR(_xll.qlIndexFixing(IndexON,D1711,TRUE,_xll.ohTrigger(RecalcTrigger,TriggerON)),NA())</f>
        <v>2.5133789217228752E-2</v>
      </c>
      <c r="H1711" s="42">
        <f>_xll.qlCalendarAdvance(Calendar,$H1710,B1711,"f",FALSE)</f>
        <v>51454</v>
      </c>
      <c r="I1711" s="153">
        <f>_xll.qlInterestRateIndexValueDate(Index1M,$H1711)</f>
        <v>51456</v>
      </c>
      <c r="J1711" s="158">
        <f>IFERROR(_xll.qlIndexFixing(Index1M,$H1711,TRUE,_xll.ohTrigger(RecalcTrigger,Trigger1M)),NA())</f>
        <v>2.4520936897458958E-2</v>
      </c>
      <c r="K1711" s="44">
        <f>IFERROR(_xll.qlIndexFixing(Index3M,H1711,TRUE,_xll.ohTrigger(RecalcTrigger,Trigger3M)),NA())</f>
        <v>2.516351533813397E-2</v>
      </c>
      <c r="L1711" s="44">
        <f>IFERROR(_xll.qlIndexFixing(Index6M,$H1711,TRUE,_xll.ohTrigger(RecalcTrigger,Trigger6M)),NA())</f>
        <v>2.5400135716867923E-2</v>
      </c>
      <c r="M1711" s="158">
        <f>IFERROR(_xll.qlIndexFixing(ONIndex1M,I1711,TRUE,_xll.ohTrigger(RecalcTrigger,Trigger1M)),NA())</f>
        <v>2.4520959850535817E-2</v>
      </c>
      <c r="N1711" s="44">
        <f>IFERROR(_xll.qlIndexFixing(ONIndex3M,I1711,TRUE,_xll.ohTrigger(RecalcTrigger,Trigger3M)),NA())</f>
        <v>2.5176898527030644E-2</v>
      </c>
      <c r="O1711" s="159">
        <f>IFERROR(_xll.qlIndexFixing(ONIndex6M,I1711,TRUE,_xll.ohTrigger(RecalcTrigger,Trigger6M)),NA())</f>
        <v>2.5433303298765253E-2</v>
      </c>
    </row>
    <row r="1712" spans="2:15" x14ac:dyDescent="0.2">
      <c r="B1712" s="39" t="s">
        <v>42</v>
      </c>
      <c r="D1712" s="42">
        <f>_xll.qlCalendarAdvance(Calendar,$D1711,B1712,"f",FALSE)</f>
        <v>51461</v>
      </c>
      <c r="E1712" s="153">
        <f>_xll.qlInterestRateIndexValueDate(IndexON,D1712)</f>
        <v>51462</v>
      </c>
      <c r="F1712" s="168">
        <f>IFERROR(_xll.qlIndexFixing(IndexON,D1712,TRUE,_xll.ohTrigger(RecalcTrigger,TriggerON)),NA())</f>
        <v>2.5118265963426367E-2</v>
      </c>
      <c r="H1712" s="42">
        <f>_xll.qlCalendarAdvance(Calendar,$H1711,B1712,"f",FALSE)</f>
        <v>51461</v>
      </c>
      <c r="I1712" s="153">
        <f>_xll.qlInterestRateIndexValueDate(Index1M,$H1712)</f>
        <v>51463</v>
      </c>
      <c r="J1712" s="158">
        <f>IFERROR(_xll.qlIndexFixing(Index1M,$H1712,TRUE,_xll.ohTrigger(RecalcTrigger,Trigger1M)),NA())</f>
        <v>2.4504100768701714E-2</v>
      </c>
      <c r="K1712" s="44">
        <f>IFERROR(_xll.qlIndexFixing(Index3M,H1712,TRUE,_xll.ohTrigger(RecalcTrigger,Trigger3M)),NA())</f>
        <v>2.5147931946087412E-2</v>
      </c>
      <c r="L1712" s="44">
        <f>IFERROR(_xll.qlIndexFixing(Index6M,$H1712,TRUE,_xll.ohTrigger(RecalcTrigger,Trigger6M)),NA())</f>
        <v>2.5384490067993339E-2</v>
      </c>
      <c r="M1712" s="158">
        <f>IFERROR(_xll.qlIndexFixing(ONIndex1M,I1712,TRUE,_xll.ohTrigger(RecalcTrigger,Trigger1M)),NA())</f>
        <v>2.4505009733788441E-2</v>
      </c>
      <c r="N1712" s="44">
        <f>IFERROR(_xll.qlIndexFixing(ONIndex3M,I1712,TRUE,_xll.ohTrigger(RecalcTrigger,Trigger3M)),NA())</f>
        <v>2.5161110490152794E-2</v>
      </c>
      <c r="O1712" s="159">
        <f>IFERROR(_xll.qlIndexFixing(ONIndex6M,I1712,TRUE,_xll.ohTrigger(RecalcTrigger,Trigger6M)),NA())</f>
        <v>2.5417161743552796E-2</v>
      </c>
    </row>
    <row r="1713" spans="2:15" x14ac:dyDescent="0.2">
      <c r="B1713" s="39" t="s">
        <v>42</v>
      </c>
      <c r="D1713" s="42">
        <f>_xll.qlCalendarAdvance(Calendar,$D1712,B1713,"f",FALSE)</f>
        <v>51468</v>
      </c>
      <c r="E1713" s="153">
        <f>_xll.qlInterestRateIndexValueDate(IndexON,D1713)</f>
        <v>51469</v>
      </c>
      <c r="F1713" s="168">
        <f>IFERROR(_xll.qlIndexFixing(IndexON,D1713,TRUE,_xll.ohTrigger(RecalcTrigger,TriggerON)),NA())</f>
        <v>2.5102752907866233E-2</v>
      </c>
      <c r="H1713" s="42">
        <f>_xll.qlCalendarAdvance(Calendar,$H1712,B1713,"f",FALSE)</f>
        <v>51468</v>
      </c>
      <c r="I1713" s="153">
        <f>_xll.qlInterestRateIndexValueDate(Index1M,$H1713)</f>
        <v>51470</v>
      </c>
      <c r="J1713" s="158">
        <f>IFERROR(_xll.qlIndexFixing(Index1M,$H1713,TRUE,_xll.ohTrigger(RecalcTrigger,Trigger1M)),NA())</f>
        <v>2.4490005049296406E-2</v>
      </c>
      <c r="K1713" s="44">
        <f>IFERROR(_xll.qlIndexFixing(Index3M,H1713,TRUE,_xll.ohTrigger(RecalcTrigger,Trigger3M)),NA())</f>
        <v>2.5133294192383637E-2</v>
      </c>
      <c r="L1713" s="44">
        <f>IFERROR(_xll.qlIndexFixing(Index6M,$H1713,TRUE,_xll.ohTrigger(RecalcTrigger,Trigger6M)),NA())</f>
        <v>2.5368702506711506E-2</v>
      </c>
      <c r="M1713" s="158">
        <f>IFERROR(_xll.qlIndexFixing(ONIndex1M,I1713,TRUE,_xll.ohTrigger(RecalcTrigger,Trigger1M)),NA())</f>
        <v>2.4489065687305356E-2</v>
      </c>
      <c r="N1713" s="44">
        <f>IFERROR(_xll.qlIndexFixing(ONIndex3M,I1713,TRUE,_xll.ohTrigger(RecalcTrigger,Trigger3M)),NA())</f>
        <v>2.5145329743043732E-2</v>
      </c>
      <c r="O1713" s="159">
        <f>IFERROR(_xll.qlIndexFixing(ONIndex6M,I1713,TRUE,_xll.ohTrigger(RecalcTrigger,Trigger6M)),NA())</f>
        <v>2.5401026783304914E-2</v>
      </c>
    </row>
    <row r="1714" spans="2:15" x14ac:dyDescent="0.2">
      <c r="B1714" s="39" t="s">
        <v>42</v>
      </c>
      <c r="D1714" s="42">
        <f>_xll.qlCalendarAdvance(Calendar,$D1713,B1714,"f",FALSE)</f>
        <v>51475</v>
      </c>
      <c r="E1714" s="153">
        <f>_xll.qlInterestRateIndexValueDate(IndexON,D1714)</f>
        <v>51476</v>
      </c>
      <c r="F1714" s="168">
        <f>IFERROR(_xll.qlIndexFixing(IndexON,D1714,TRUE,_xll.ohTrigger(RecalcTrigger,TriggerON)),NA())</f>
        <v>2.5087256254865409E-2</v>
      </c>
      <c r="H1714" s="42">
        <f>_xll.qlCalendarAdvance(Calendar,$H1713,B1714,"f",FALSE)</f>
        <v>51475</v>
      </c>
      <c r="I1714" s="153">
        <f>_xll.qlInterestRateIndexValueDate(Index1M,$H1714)</f>
        <v>51477</v>
      </c>
      <c r="J1714" s="158">
        <f>IFERROR(_xll.qlIndexFixing(Index1M,$H1714,TRUE,_xll.ohTrigger(RecalcTrigger,Trigger1M)),NA())</f>
        <v>2.4473274130744894E-2</v>
      </c>
      <c r="K1714" s="44">
        <f>IFERROR(_xll.qlIndexFixing(Index3M,H1714,TRUE,_xll.ohTrigger(RecalcTrigger,Trigger3M)),NA())</f>
        <v>2.5117811988521588E-2</v>
      </c>
      <c r="L1714" s="44">
        <f>IFERROR(_xll.qlIndexFixing(Index6M,$H1714,TRUE,_xll.ohTrigger(RecalcTrigger,Trigger6M)),NA())</f>
        <v>2.5353181721481721E-2</v>
      </c>
      <c r="M1714" s="158">
        <f>IFERROR(_xll.qlIndexFixing(ONIndex1M,I1714,TRUE,_xll.ohTrigger(RecalcTrigger,Trigger1M)),NA())</f>
        <v>2.4473165353295911E-2</v>
      </c>
      <c r="N1714" s="44">
        <f>IFERROR(_xll.qlIndexFixing(ONIndex3M,I1714,TRUE,_xll.ohTrigger(RecalcTrigger,Trigger3M)),NA())</f>
        <v>2.5129592666202072E-2</v>
      </c>
      <c r="O1714" s="159">
        <f>IFERROR(_xll.qlIndexFixing(ONIndex6M,I1714,TRUE,_xll.ohTrigger(RecalcTrigger,Trigger6M)),NA())</f>
        <v>2.5384936202117458E-2</v>
      </c>
    </row>
    <row r="1715" spans="2:15" x14ac:dyDescent="0.2">
      <c r="B1715" s="39" t="s">
        <v>42</v>
      </c>
      <c r="D1715" s="42">
        <f>_xll.qlCalendarAdvance(Calendar,$D1714,B1715,"f",FALSE)</f>
        <v>51482</v>
      </c>
      <c r="E1715" s="153">
        <f>_xll.qlInterestRateIndexValueDate(IndexON,D1715)</f>
        <v>51483</v>
      </c>
      <c r="F1715" s="168">
        <f>IFERROR(_xll.qlIndexFixing(IndexON,D1715,TRUE,_xll.ohTrigger(RecalcTrigger,TriggerON)),NA())</f>
        <v>2.5071812893875389E-2</v>
      </c>
      <c r="H1715" s="42">
        <f>_xll.qlCalendarAdvance(Calendar,$H1714,B1715,"f",FALSE)</f>
        <v>51482</v>
      </c>
      <c r="I1715" s="153">
        <f>_xll.qlInterestRateIndexValueDate(Index1M,$H1715)</f>
        <v>51484</v>
      </c>
      <c r="J1715" s="158">
        <f>IFERROR(_xll.qlIndexFixing(Index1M,$H1715,TRUE,_xll.ohTrigger(RecalcTrigger,Trigger1M)),NA())</f>
        <v>2.4457499045674413E-2</v>
      </c>
      <c r="K1715" s="44">
        <f>IFERROR(_xll.qlIndexFixing(Index3M,H1715,TRUE,_xll.ohTrigger(RecalcTrigger,Trigger3M)),NA())</f>
        <v>2.5102390724472734E-2</v>
      </c>
      <c r="L1715" s="44">
        <f>IFERROR(_xll.qlIndexFixing(Index6M,$H1715,TRUE,_xll.ohTrigger(RecalcTrigger,Trigger6M)),NA())</f>
        <v>2.5337723737164537E-2</v>
      </c>
      <c r="M1715" s="158">
        <f>IFERROR(_xll.qlIndexFixing(ONIndex1M,I1715,TRUE,_xll.ohTrigger(RecalcTrigger,Trigger1M)),NA())</f>
        <v>2.4457326208819907E-2</v>
      </c>
      <c r="N1715" s="44">
        <f>IFERROR(_xll.qlIndexFixing(ONIndex3M,I1715,TRUE,_xll.ohTrigger(RecalcTrigger,Trigger3M)),NA())</f>
        <v>2.5113916150436566E-2</v>
      </c>
      <c r="O1715" s="159">
        <f>IFERROR(_xll.qlIndexFixing(ONIndex6M,I1715,TRUE,_xll.ohTrigger(RecalcTrigger,Trigger6M)),NA())</f>
        <v>2.5368907542357988E-2</v>
      </c>
    </row>
    <row r="1716" spans="2:15" x14ac:dyDescent="0.2">
      <c r="B1716" s="39" t="s">
        <v>42</v>
      </c>
      <c r="D1716" s="42">
        <f>_xll.qlCalendarAdvance(Calendar,$D1715,B1716,"f",FALSE)</f>
        <v>51489</v>
      </c>
      <c r="E1716" s="153">
        <f>_xll.qlInterestRateIndexValueDate(IndexON,D1716)</f>
        <v>51490</v>
      </c>
      <c r="F1716" s="168">
        <f>IFERROR(_xll.qlIndexFixing(IndexON,D1716,TRUE,_xll.ohTrigger(RecalcTrigger,TriggerON)),NA())</f>
        <v>2.5056429029133298E-2</v>
      </c>
      <c r="H1716" s="42">
        <f>_xll.qlCalendarAdvance(Calendar,$H1715,B1716,"f",FALSE)</f>
        <v>51489</v>
      </c>
      <c r="I1716" s="153">
        <f>_xll.qlInterestRateIndexValueDate(Index1M,$H1716)</f>
        <v>51491</v>
      </c>
      <c r="J1716" s="158">
        <f>IFERROR(_xll.qlIndexFixing(Index1M,$H1716,TRUE,_xll.ohTrigger(RecalcTrigger,Trigger1M)),NA())</f>
        <v>2.4441785295357982E-2</v>
      </c>
      <c r="K1716" s="44">
        <f>IFERROR(_xll.qlIndexFixing(Index3M,H1716,TRUE,_xll.ohTrigger(RecalcTrigger,Trigger3M)),NA())</f>
        <v>2.5087030455564374E-2</v>
      </c>
      <c r="L1716" s="44">
        <f>IFERROR(_xll.qlIndexFixing(Index6M,$H1716,TRUE,_xll.ohTrigger(RecalcTrigger,Trigger6M)),NA())</f>
        <v>2.5321756434092613E-2</v>
      </c>
      <c r="M1716" s="158">
        <f>IFERROR(_xll.qlIndexFixing(ONIndex1M,I1716,TRUE,_xll.ohTrigger(RecalcTrigger,Trigger1M)),NA())</f>
        <v>2.4433633002590938E-2</v>
      </c>
      <c r="N1716" s="44">
        <f>IFERROR(_xll.qlIndexFixing(ONIndex3M,I1716,TRUE,_xll.ohTrigger(RecalcTrigger,Trigger3M)),NA())</f>
        <v>2.5090680982790659E-2</v>
      </c>
      <c r="O1716" s="159">
        <f>IFERROR(_xll.qlIndexFixing(ONIndex6M,I1716,TRUE,_xll.ohTrigger(RecalcTrigger,Trigger6M)),NA())</f>
        <v>2.534514316964831E-2</v>
      </c>
    </row>
    <row r="1717" spans="2:15" x14ac:dyDescent="0.2">
      <c r="B1717" s="39" t="s">
        <v>42</v>
      </c>
      <c r="D1717" s="42">
        <f>_xll.qlCalendarAdvance(Calendar,$D1716,B1717,"f",FALSE)</f>
        <v>51497</v>
      </c>
      <c r="E1717" s="153">
        <f>_xll.qlInterestRateIndexValueDate(IndexON,D1717)</f>
        <v>51498</v>
      </c>
      <c r="F1717" s="168">
        <f>IFERROR(_xll.qlIndexFixing(IndexON,D1717,TRUE,_xll.ohTrigger(RecalcTrigger,TriggerON)),NA())</f>
        <v>2.503803857148057E-2</v>
      </c>
      <c r="H1717" s="42">
        <f>_xll.qlCalendarAdvance(Calendar,$H1716,B1717,"f",FALSE)</f>
        <v>51497</v>
      </c>
      <c r="I1717" s="153">
        <f>_xll.qlInterestRateIndexValueDate(Index1M,$H1717)</f>
        <v>51503</v>
      </c>
      <c r="J1717" s="158">
        <f>IFERROR(_xll.qlIndexFixing(Index1M,$H1717,TRUE,_xll.ohTrigger(RecalcTrigger,Trigger1M)),NA())</f>
        <v>2.4414426439153564E-2</v>
      </c>
      <c r="K1717" s="44">
        <f>IFERROR(_xll.qlIndexFixing(Index3M,H1717,TRUE,_xll.ohTrigger(RecalcTrigger,Trigger3M)),NA())</f>
        <v>2.5060840471064161E-2</v>
      </c>
      <c r="L1717" s="44">
        <f>IFERROR(_xll.qlIndexFixing(Index6M,$H1717,TRUE,_xll.ohTrigger(RecalcTrigger,Trigger6M)),NA())</f>
        <v>2.529626854637294E-2</v>
      </c>
      <c r="M1717" s="158">
        <f>IFERROR(_xll.qlIndexFixing(ONIndex1M,I1717,TRUE,_xll.ohTrigger(RecalcTrigger,Trigger1M)),NA())</f>
        <v>2.4418534472356868E-2</v>
      </c>
      <c r="N1717" s="44">
        <f>IFERROR(_xll.qlIndexFixing(ONIndex3M,I1717,TRUE,_xll.ohTrigger(RecalcTrigger,Trigger3M)),NA())</f>
        <v>2.5075630037409979E-2</v>
      </c>
      <c r="O1717" s="159">
        <f>IFERROR(_xll.qlIndexFixing(ONIndex6M,I1717,TRUE,_xll.ohTrigger(RecalcTrigger,Trigger6M)),NA())</f>
        <v>2.5329757747698523E-2</v>
      </c>
    </row>
    <row r="1718" spans="2:15" x14ac:dyDescent="0.2">
      <c r="B1718" s="39" t="s">
        <v>42</v>
      </c>
      <c r="D1718" s="42">
        <f>_xll.qlCalendarAdvance(Calendar,$D1717,B1718,"f",FALSE)</f>
        <v>51504</v>
      </c>
      <c r="E1718" s="153">
        <f>_xll.qlInterestRateIndexValueDate(IndexON,D1718)</f>
        <v>51505</v>
      </c>
      <c r="F1718" s="168">
        <f>IFERROR(_xll.qlIndexFixing(IndexON,D1718,TRUE,_xll.ohTrigger(RecalcTrigger,TriggerON)),NA())</f>
        <v>2.5023228866327685E-2</v>
      </c>
      <c r="H1718" s="42">
        <f>_xll.qlCalendarAdvance(Calendar,$H1717,B1718,"f",FALSE)</f>
        <v>51504</v>
      </c>
      <c r="I1718" s="153">
        <f>_xll.qlInterestRateIndexValueDate(Index1M,$H1718)</f>
        <v>51508</v>
      </c>
      <c r="J1718" s="158">
        <f>IFERROR(_xll.qlIndexFixing(Index1M,$H1718,TRUE,_xll.ohTrigger(RecalcTrigger,Trigger1M)),NA())</f>
        <v>2.4403878681602972E-2</v>
      </c>
      <c r="K1718" s="44">
        <f>IFERROR(_xll.qlIndexFixing(Index3M,H1718,TRUE,_xll.ohTrigger(RecalcTrigger,Trigger3M)),NA())</f>
        <v>2.5049775672979807E-2</v>
      </c>
      <c r="L1718" s="44">
        <f>IFERROR(_xll.qlIndexFixing(Index6M,$H1718,TRUE,_xll.ohTrigger(RecalcTrigger,Trigger6M)),NA())</f>
        <v>2.5285201908052741E-2</v>
      </c>
      <c r="M1718" s="158">
        <f>IFERROR(_xll.qlIndexFixing(ONIndex1M,I1718,TRUE,_xll.ohTrigger(RecalcTrigger,Trigger1M)),NA())</f>
        <v>2.4407944396260817E-2</v>
      </c>
      <c r="N1718" s="44">
        <f>IFERROR(_xll.qlIndexFixing(ONIndex3M,I1718,TRUE,_xll.ohTrigger(RecalcTrigger,Trigger3M)),NA())</f>
        <v>2.5065041366536533E-2</v>
      </c>
      <c r="O1718" s="159">
        <f>IFERROR(_xll.qlIndexFixing(ONIndex6M,I1718,TRUE,_xll.ohTrigger(RecalcTrigger,Trigger6M)),NA())</f>
        <v>2.5318934876752408E-2</v>
      </c>
    </row>
    <row r="1719" spans="2:15" x14ac:dyDescent="0.2">
      <c r="B1719" s="39" t="s">
        <v>42</v>
      </c>
      <c r="D1719" s="42">
        <f>_xll.qlCalendarAdvance(Calendar,$D1718,B1719,"f",FALSE)</f>
        <v>51511</v>
      </c>
      <c r="E1719" s="153">
        <f>_xll.qlInterestRateIndexValueDate(IndexON,D1719)</f>
        <v>51512</v>
      </c>
      <c r="F1719" s="168">
        <f>IFERROR(_xll.qlIndexFixing(IndexON,D1719,TRUE,_xll.ohTrigger(RecalcTrigger,TriggerON)),NA())</f>
        <v>2.500803837852672E-2</v>
      </c>
      <c r="H1719" s="42">
        <f>_xll.qlCalendarAdvance(Calendar,$H1718,B1719,"f",FALSE)</f>
        <v>51511</v>
      </c>
      <c r="I1719" s="153">
        <f>_xll.qlInterestRateIndexValueDate(Index1M,$H1719)</f>
        <v>51515</v>
      </c>
      <c r="J1719" s="158">
        <f>IFERROR(_xll.qlIndexFixing(Index1M,$H1719,TRUE,_xll.ohTrigger(RecalcTrigger,Trigger1M)),NA())</f>
        <v>2.4388375219971069E-2</v>
      </c>
      <c r="K1719" s="44">
        <f>IFERROR(_xll.qlIndexFixing(Index3M,H1719,TRUE,_xll.ohTrigger(RecalcTrigger,Trigger3M)),NA())</f>
        <v>2.5034627831205043E-2</v>
      </c>
      <c r="L1719" s="44">
        <f>IFERROR(_xll.qlIndexFixing(Index6M,$H1719,TRUE,_xll.ohTrigger(RecalcTrigger,Trigger6M)),NA())</f>
        <v>2.5270022152953681E-2</v>
      </c>
      <c r="M1719" s="158">
        <f>IFERROR(_xll.qlIndexFixing(ONIndex1M,I1719,TRUE,_xll.ohTrigger(RecalcTrigger,Trigger1M)),NA())</f>
        <v>2.4392358750846554E-2</v>
      </c>
      <c r="N1719" s="44">
        <f>IFERROR(_xll.qlIndexFixing(ONIndex3M,I1719,TRUE,_xll.ohTrigger(RecalcTrigger,Trigger3M)),NA())</f>
        <v>2.5049615747034792E-2</v>
      </c>
      <c r="O1719" s="159">
        <f>IFERROR(_xll.qlIndexFixing(ONIndex6M,I1719,TRUE,_xll.ohTrigger(RecalcTrigger,Trigger6M)),NA())</f>
        <v>2.5303162749228392E-2</v>
      </c>
    </row>
    <row r="1720" spans="2:15" x14ac:dyDescent="0.2">
      <c r="B1720" s="39" t="s">
        <v>42</v>
      </c>
      <c r="D1720" s="42">
        <f>_xll.qlCalendarAdvance(Calendar,$D1719,B1720,"f",FALSE)</f>
        <v>51518</v>
      </c>
      <c r="E1720" s="153">
        <f>_xll.qlInterestRateIndexValueDate(IndexON,D1720)</f>
        <v>51519</v>
      </c>
      <c r="F1720" s="168">
        <f>IFERROR(_xll.qlIndexFixing(IndexON,D1720,TRUE,_xll.ohTrigger(RecalcTrigger,TriggerON)),NA())</f>
        <v>2.499290739651272E-2</v>
      </c>
      <c r="H1720" s="42">
        <f>_xll.qlCalendarAdvance(Calendar,$H1719,B1720,"f",FALSE)</f>
        <v>51518</v>
      </c>
      <c r="I1720" s="153">
        <f>_xll.qlInterestRateIndexValueDate(Index1M,$H1720)</f>
        <v>51522</v>
      </c>
      <c r="J1720" s="158">
        <f>IFERROR(_xll.qlIndexFixing(Index1M,$H1720,TRUE,_xll.ohTrigger(RecalcTrigger,Trigger1M)),NA())</f>
        <v>2.4372933091994741E-2</v>
      </c>
      <c r="K1720" s="44">
        <f>IFERROR(_xll.qlIndexFixing(Index3M,H1720,TRUE,_xll.ohTrigger(RecalcTrigger,Trigger3M)),NA())</f>
        <v>2.5019342703715686E-2</v>
      </c>
      <c r="L1720" s="44">
        <f>IFERROR(_xll.qlIndexFixing(Index6M,$H1720,TRUE,_xll.ohTrigger(RecalcTrigger,Trigger6M)),NA())</f>
        <v>2.5254905219916461E-2</v>
      </c>
      <c r="M1720" s="158">
        <f>IFERROR(_xll.qlIndexFixing(ONIndex1M,I1720,TRUE,_xll.ohTrigger(RecalcTrigger,Trigger1M)),NA())</f>
        <v>2.4376834294885796E-2</v>
      </c>
      <c r="N1720" s="44">
        <f>IFERROR(_xll.qlIndexFixing(ONIndex3M,I1720,TRUE,_xll.ohTrigger(RecalcTrigger,Trigger3M)),NA())</f>
        <v>2.5034250688689141E-2</v>
      </c>
      <c r="O1720" s="159">
        <f>IFERROR(_xll.qlIndexFixing(ONIndex6M,I1720,TRUE,_xll.ohTrigger(RecalcTrigger,Trigger6M)),NA())</f>
        <v>2.5287452543292233E-2</v>
      </c>
    </row>
    <row r="1721" spans="2:15" x14ac:dyDescent="0.2">
      <c r="B1721" s="39" t="s">
        <v>42</v>
      </c>
      <c r="D1721" s="42">
        <f>_xll.qlCalendarAdvance(Calendar,$D1720,B1721,"f",FALSE)</f>
        <v>51525</v>
      </c>
      <c r="E1721" s="153">
        <f>_xll.qlInterestRateIndexValueDate(IndexON,D1721)</f>
        <v>51526</v>
      </c>
      <c r="F1721" s="168">
        <f>IFERROR(_xll.qlIndexFixing(IndexON,D1721,TRUE,_xll.ohTrigger(RecalcTrigger,TriggerON)),NA())</f>
        <v>2.4977835920259039E-2</v>
      </c>
      <c r="H1721" s="42">
        <f>_xll.qlCalendarAdvance(Calendar,$H1720,B1721,"f",FALSE)</f>
        <v>51525</v>
      </c>
      <c r="I1721" s="153">
        <f>_xll.qlInterestRateIndexValueDate(Index1M,$H1721)</f>
        <v>51529</v>
      </c>
      <c r="J1721" s="158">
        <f>IFERROR(_xll.qlIndexFixing(Index1M,$H1721,TRUE,_xll.ohTrigger(RecalcTrigger,Trigger1M)),NA())</f>
        <v>2.4357552297436757E-2</v>
      </c>
      <c r="K1721" s="44">
        <f>IFERROR(_xll.qlIndexFixing(Index3M,H1721,TRUE,_xll.ohTrigger(RecalcTrigger,Trigger3M)),NA())</f>
        <v>2.5004515137610126E-2</v>
      </c>
      <c r="L1721" s="44">
        <f>IFERROR(_xll.qlIndexFixing(Index6M,$H1721,TRUE,_xll.ohTrigger(RecalcTrigger,Trigger6M)),NA())</f>
        <v>2.5239851107522436E-2</v>
      </c>
      <c r="M1721" s="158">
        <f>IFERROR(_xll.qlIndexFixing(ONIndex1M,I1721,TRUE,_xll.ohTrigger(RecalcTrigger,Trigger1M)),NA())</f>
        <v>2.436137102821867E-2</v>
      </c>
      <c r="N1721" s="44">
        <f>IFERROR(_xll.qlIndexFixing(ONIndex3M,I1721,TRUE,_xll.ohTrigger(RecalcTrigger,Trigger3M)),NA())</f>
        <v>2.501894619149958E-2</v>
      </c>
      <c r="O1721" s="159">
        <f>IFERROR(_xll.qlIndexFixing(ONIndex6M,I1721,TRUE,_xll.ohTrigger(RecalcTrigger,Trigger6M)),NA())</f>
        <v>2.5271804258863995E-2</v>
      </c>
    </row>
    <row r="1722" spans="2:15" x14ac:dyDescent="0.2">
      <c r="B1722" s="39" t="s">
        <v>42</v>
      </c>
      <c r="D1722" s="42">
        <f>_xll.qlCalendarAdvance(Calendar,$D1721,B1722,"f",FALSE)</f>
        <v>51532</v>
      </c>
      <c r="E1722" s="153">
        <f>_xll.qlInterestRateIndexValueDate(IndexON,D1722)</f>
        <v>51533</v>
      </c>
      <c r="F1722" s="168">
        <f>IFERROR(_xll.qlIndexFixing(IndexON,D1722,TRUE,_xll.ohTrigger(RecalcTrigger,TriggerON)),NA())</f>
        <v>2.4962823949792323E-2</v>
      </c>
      <c r="H1722" s="42">
        <f>_xll.qlCalendarAdvance(Calendar,$H1721,B1722,"f",FALSE)</f>
        <v>51532</v>
      </c>
      <c r="I1722" s="153">
        <f>_xll.qlInterestRateIndexValueDate(Index1M,$H1722)</f>
        <v>51536</v>
      </c>
      <c r="J1722" s="158">
        <f>IFERROR(_xll.qlIndexFixing(Index1M,$H1722,TRUE,_xll.ohTrigger(RecalcTrigger,Trigger1M)),NA())</f>
        <v>2.4343033479404967E-2</v>
      </c>
      <c r="K1722" s="44">
        <f>IFERROR(_xll.qlIndexFixing(Index3M,H1722,TRUE,_xll.ohTrigger(RecalcTrigger,Trigger3M)),NA())</f>
        <v>2.4989550284406466E-2</v>
      </c>
      <c r="L1722" s="44">
        <f>IFERROR(_xll.qlIndexFixing(Index6M,$H1722,TRUE,_xll.ohTrigger(RecalcTrigger,Trigger6M)),NA())</f>
        <v>2.5224859814354274E-2</v>
      </c>
      <c r="M1722" s="158">
        <f>IFERROR(_xll.qlIndexFixing(ONIndex1M,I1722,TRUE,_xll.ohTrigger(RecalcTrigger,Trigger1M)),NA())</f>
        <v>2.4345968951084984E-2</v>
      </c>
      <c r="N1722" s="44">
        <f>IFERROR(_xll.qlIndexFixing(ONIndex3M,I1722,TRUE,_xll.ohTrigger(RecalcTrigger,Trigger3M)),NA())</f>
        <v>2.5003702255386173E-2</v>
      </c>
      <c r="O1722" s="159">
        <f>IFERROR(_xll.qlIndexFixing(ONIndex6M,I1722,TRUE,_xll.ohTrigger(RecalcTrigger,Trigger6M)),NA())</f>
        <v>2.5256217896023614E-2</v>
      </c>
    </row>
    <row r="1723" spans="2:15" x14ac:dyDescent="0.2">
      <c r="B1723" s="39" t="s">
        <v>42</v>
      </c>
      <c r="D1723" s="42">
        <f>_xll.qlCalendarAdvance(Calendar,$D1722,B1723,"f",FALSE)</f>
        <v>51539</v>
      </c>
      <c r="E1723" s="153">
        <f>_xll.qlInterestRateIndexValueDate(IndexON,D1723)</f>
        <v>51540</v>
      </c>
      <c r="F1723" s="168">
        <f>IFERROR(_xll.qlIndexFixing(IndexON,D1723,TRUE,_xll.ohTrigger(RecalcTrigger,TriggerON)),NA())</f>
        <v>2.4947871484979345E-2</v>
      </c>
      <c r="H1723" s="42">
        <f>_xll.qlCalendarAdvance(Calendar,$H1722,B1723,"f",FALSE)</f>
        <v>51539</v>
      </c>
      <c r="I1723" s="153">
        <f>_xll.qlInterestRateIndexValueDate(Index1M,$H1723)</f>
        <v>51543</v>
      </c>
      <c r="J1723" s="158">
        <f>IFERROR(_xll.qlIndexFixing(Index1M,$H1723,TRUE,_xll.ohTrigger(RecalcTrigger,Trigger1M)),NA())</f>
        <v>2.4327765301902664E-2</v>
      </c>
      <c r="K1723" s="44">
        <f>IFERROR(_xll.qlIndexFixing(Index3M,H1723,TRUE,_xll.ohTrigger(RecalcTrigger,Trigger3M)),NA())</f>
        <v>2.4974646426014647E-2</v>
      </c>
      <c r="L1723" s="44">
        <f>IFERROR(_xll.qlIndexFixing(Index6M,$H1723,TRUE,_xll.ohTrigger(RecalcTrigger,Trigger6M)),NA())</f>
        <v>2.5209931339006508E-2</v>
      </c>
      <c r="M1723" s="158">
        <f>IFERROR(_xll.qlIndexFixing(ONIndex1M,I1723,TRUE,_xll.ohTrigger(RecalcTrigger,Trigger1M)),NA())</f>
        <v>2.433062806324493E-2</v>
      </c>
      <c r="N1723" s="44">
        <f>IFERROR(_xll.qlIndexFixing(ONIndex3M,I1723,TRUE,_xll.ohTrigger(RecalcTrigger,Trigger3M)),NA())</f>
        <v>2.4988518880428856E-2</v>
      </c>
      <c r="O1723" s="159">
        <f>IFERROR(_xll.qlIndexFixing(ONIndex6M,I1723,TRUE,_xll.ohTrigger(RecalcTrigger,Trigger6M)),NA())</f>
        <v>2.5240693454691154E-2</v>
      </c>
    </row>
    <row r="1724" spans="2:15" x14ac:dyDescent="0.2">
      <c r="B1724" s="39" t="s">
        <v>42</v>
      </c>
      <c r="D1724" s="42">
        <f>_xll.qlCalendarAdvance(Calendar,$D1723,B1724,"f",FALSE)</f>
        <v>51546</v>
      </c>
      <c r="E1724" s="153">
        <f>_xll.qlInterestRateIndexValueDate(IndexON,D1724)</f>
        <v>51547</v>
      </c>
      <c r="F1724" s="168">
        <f>IFERROR(_xll.qlIndexFixing(IndexON,D1724,TRUE,_xll.ohTrigger(RecalcTrigger,TriggerON)),NA())</f>
        <v>2.493297852590004E-2</v>
      </c>
      <c r="H1724" s="42">
        <f>_xll.qlCalendarAdvance(Calendar,$H1723,B1724,"f",FALSE)</f>
        <v>51546</v>
      </c>
      <c r="I1724" s="153">
        <f>_xll.qlInterestRateIndexValueDate(Index1M,$H1724)</f>
        <v>51550</v>
      </c>
      <c r="J1724" s="158">
        <f>IFERROR(_xll.qlIndexFixing(Index1M,$H1724,TRUE,_xll.ohTrigger(RecalcTrigger,Trigger1M)),NA())</f>
        <v>2.431255844278216E-2</v>
      </c>
      <c r="K1724" s="44">
        <f>IFERROR(_xll.qlIndexFixing(Index3M,H1724,TRUE,_xll.ohTrigger(RecalcTrigger,Trigger3M)),NA())</f>
        <v>2.4959803561751256E-2</v>
      </c>
      <c r="L1724" s="44">
        <f>IFERROR(_xll.qlIndexFixing(Index6M,$H1724,TRUE,_xll.ohTrigger(RecalcTrigger,Trigger6M)),NA())</f>
        <v>2.519506568007367E-2</v>
      </c>
      <c r="M1724" s="158">
        <f>IFERROR(_xll.qlIndexFixing(ONIndex1M,I1724,TRUE,_xll.ohTrigger(RecalcTrigger,Trigger1M)),NA())</f>
        <v>2.4315348364778444E-2</v>
      </c>
      <c r="N1724" s="44">
        <f>IFERROR(_xll.qlIndexFixing(ONIndex3M,I1724,TRUE,_xll.ohTrigger(RecalcTrigger,Trigger3M)),NA())</f>
        <v>2.4973396066547693E-2</v>
      </c>
      <c r="O1724" s="159">
        <f>IFERROR(_xll.qlIndexFixing(ONIndex6M,I1724,TRUE,_xll.ohTrigger(RecalcTrigger,Trigger6M)),NA())</f>
        <v>2.522523093478668E-2</v>
      </c>
    </row>
    <row r="1725" spans="2:15" x14ac:dyDescent="0.2">
      <c r="B1725" s="39" t="s">
        <v>42</v>
      </c>
      <c r="D1725" s="42">
        <f>_xll.qlCalendarAdvance(Calendar,$D1724,B1725,"f",FALSE)</f>
        <v>51553</v>
      </c>
      <c r="E1725" s="153">
        <f>_xll.qlInterestRateIndexValueDate(IndexON,D1725)</f>
        <v>51554</v>
      </c>
      <c r="F1725" s="168">
        <f>IFERROR(_xll.qlIndexFixing(IndexON,D1725,TRUE,_xll.ohTrigger(RecalcTrigger,TriggerON)),NA())</f>
        <v>2.4918145072421183E-2</v>
      </c>
      <c r="H1725" s="42">
        <f>_xll.qlCalendarAdvance(Calendar,$H1724,B1725,"f",FALSE)</f>
        <v>51553</v>
      </c>
      <c r="I1725" s="153">
        <f>_xll.qlInterestRateIndexValueDate(Index1M,$H1725)</f>
        <v>51557</v>
      </c>
      <c r="J1725" s="158">
        <f>IFERROR(_xll.qlIndexFixing(Index1M,$H1725,TRUE,_xll.ohTrigger(RecalcTrigger,Trigger1M)),NA())</f>
        <v>2.4297412901829345E-2</v>
      </c>
      <c r="K1725" s="44">
        <f>IFERROR(_xll.qlIndexFixing(Index3M,H1725,TRUE,_xll.ohTrigger(RecalcTrigger,Trigger3M)),NA())</f>
        <v>2.4945021690932889E-2</v>
      </c>
      <c r="L1725" s="44">
        <f>IFERROR(_xll.qlIndexFixing(Index6M,$H1725,TRUE,_xll.ohTrigger(RecalcTrigger,Trigger6M)),NA())</f>
        <v>2.5180262836161267E-2</v>
      </c>
      <c r="M1725" s="158">
        <f>IFERROR(_xll.qlIndexFixing(ONIndex1M,I1725,TRUE,_xll.ohTrigger(RecalcTrigger,Trigger1M)),NA())</f>
        <v>2.4300129855685526E-2</v>
      </c>
      <c r="N1725" s="44">
        <f>IFERROR(_xll.qlIndexFixing(ONIndex3M,I1725,TRUE,_xll.ohTrigger(RecalcTrigger,Trigger3M)),NA())</f>
        <v>2.4958333813742684E-2</v>
      </c>
      <c r="O1725" s="159">
        <f>IFERROR(_xll.qlIndexFixing(ONIndex6M,I1725,TRUE,_xll.ohTrigger(RecalcTrigger,Trigger6M)),NA())</f>
        <v>2.5209830336470063E-2</v>
      </c>
    </row>
    <row r="1726" spans="2:15" x14ac:dyDescent="0.2">
      <c r="B1726" s="39" t="s">
        <v>42</v>
      </c>
      <c r="D1726" s="42">
        <f>_xll.qlCalendarAdvance(Calendar,$D1725,B1726,"f",FALSE)</f>
        <v>51560</v>
      </c>
      <c r="E1726" s="153">
        <f>_xll.qlInterestRateIndexValueDate(IndexON,D1726)</f>
        <v>51561</v>
      </c>
      <c r="F1726" s="168">
        <f>IFERROR(_xll.qlIndexFixing(IndexON,D1726,TRUE,_xll.ohTrigger(RecalcTrigger,TriggerON)),NA())</f>
        <v>2.4903371124649354E-2</v>
      </c>
      <c r="H1726" s="42">
        <f>_xll.qlCalendarAdvance(Calendar,$H1725,B1726,"f",FALSE)</f>
        <v>51560</v>
      </c>
      <c r="I1726" s="153">
        <f>_xll.qlInterestRateIndexValueDate(Index1M,$H1726)</f>
        <v>51564</v>
      </c>
      <c r="J1726" s="158">
        <f>IFERROR(_xll.qlIndexFixing(Index1M,$H1726,TRUE,_xll.ohTrigger(RecalcTrigger,Trigger1M)),NA())</f>
        <v>2.4281568317345632E-2</v>
      </c>
      <c r="K1726" s="44">
        <f>IFERROR(_xll.qlIndexFixing(Index3M,H1726,TRUE,_xll.ohTrigger(RecalcTrigger,Trigger3M)),NA())</f>
        <v>2.4930122500699647E-2</v>
      </c>
      <c r="L1726" s="44">
        <f>IFERROR(_xll.qlIndexFixing(Index6M,$H1726,TRUE,_xll.ohTrigger(RecalcTrigger,Trigger6M)),NA())</f>
        <v>2.5165212802953991E-2</v>
      </c>
      <c r="M1726" s="158">
        <f>IFERROR(_xll.qlIndexFixing(ONIndex1M,I1726,TRUE,_xll.ohTrigger(RecalcTrigger,Trigger1M)),NA())</f>
        <v>2.4284972536046112E-2</v>
      </c>
      <c r="N1726" s="44">
        <f>IFERROR(_xll.qlIndexFixing(ONIndex3M,I1726,TRUE,_xll.ohTrigger(RecalcTrigger,Trigger3M)),NA())</f>
        <v>2.4943332122013828E-2</v>
      </c>
      <c r="O1726" s="159">
        <f>IFERROR(_xll.qlIndexFixing(ONIndex6M,I1726,TRUE,_xll.ohTrigger(RecalcTrigger,Trigger6M)),NA())</f>
        <v>2.5194491659661367E-2</v>
      </c>
    </row>
    <row r="1727" spans="2:15" x14ac:dyDescent="0.2">
      <c r="B1727" s="39" t="s">
        <v>42</v>
      </c>
      <c r="D1727" s="42">
        <f>_xll.qlCalendarAdvance(Calendar,$D1726,B1727,"f",FALSE)</f>
        <v>51567</v>
      </c>
      <c r="E1727" s="153">
        <f>_xll.qlInterestRateIndexValueDate(IndexON,D1727)</f>
        <v>51568</v>
      </c>
      <c r="F1727" s="168">
        <f>IFERROR(_xll.qlIndexFixing(IndexON,D1727,TRUE,_xll.ohTrigger(RecalcTrigger,TriggerON)),NA())</f>
        <v>2.4888656682477972E-2</v>
      </c>
      <c r="H1727" s="42">
        <f>_xll.qlCalendarAdvance(Calendar,$H1726,B1727,"f",FALSE)</f>
        <v>51567</v>
      </c>
      <c r="I1727" s="153">
        <f>_xll.qlInterestRateIndexValueDate(Index1M,$H1727)</f>
        <v>51571</v>
      </c>
      <c r="J1727" s="158">
        <f>IFERROR(_xll.qlIndexFixing(Index1M,$H1727,TRUE,_xll.ohTrigger(RecalcTrigger,Trigger1M)),NA())</f>
        <v>2.4266555518186964E-2</v>
      </c>
      <c r="K1727" s="44">
        <f>IFERROR(_xll.qlIndexFixing(Index3M,H1727,TRUE,_xll.ohTrigger(RecalcTrigger,Trigger3M)),NA())</f>
        <v>2.4915465959834335E-2</v>
      </c>
      <c r="L1727" s="44">
        <f>IFERROR(_xll.qlIndexFixing(Index6M,$H1727,TRUE,_xll.ohTrigger(RecalcTrigger,Trigger6M)),NA())</f>
        <v>2.5150542520497771E-2</v>
      </c>
      <c r="M1727" s="158">
        <f>IFERROR(_xll.qlIndexFixing(ONIndex1M,I1727,TRUE,_xll.ohTrigger(RecalcTrigger,Trigger1M)),NA())</f>
        <v>2.4269876405620394E-2</v>
      </c>
      <c r="N1727" s="44">
        <f>IFERROR(_xll.qlIndexFixing(ONIndex3M,I1727,TRUE,_xll.ohTrigger(RecalcTrigger,Trigger3M)),NA())</f>
        <v>2.4928390991441063E-2</v>
      </c>
      <c r="O1727" s="159">
        <f>IFERROR(_xll.qlIndexFixing(ONIndex6M,I1727,TRUE,_xll.ohTrigger(RecalcTrigger,Trigger6M)),NA())</f>
        <v>2.5179214904280656E-2</v>
      </c>
    </row>
    <row r="1728" spans="2:15" x14ac:dyDescent="0.2">
      <c r="B1728" s="39" t="s">
        <v>42</v>
      </c>
      <c r="D1728" s="42">
        <f>_xll.qlCalendarAdvance(Calendar,$D1727,B1728,"f",FALSE)</f>
        <v>51574</v>
      </c>
      <c r="E1728" s="153">
        <f>_xll.qlInterestRateIndexValueDate(IndexON,D1728)</f>
        <v>51575</v>
      </c>
      <c r="F1728" s="168">
        <f>IFERROR(_xll.qlIndexFixing(IndexON,D1728,TRUE,_xll.ohTrigger(RecalcTrigger,TriggerON)),NA())</f>
        <v>2.4874001745933683E-2</v>
      </c>
      <c r="H1728" s="42">
        <f>_xll.qlCalendarAdvance(Calendar,$H1727,B1728,"f",FALSE)</f>
        <v>51574</v>
      </c>
      <c r="I1728" s="153">
        <f>_xll.qlInterestRateIndexValueDate(Index1M,$H1728)</f>
        <v>51578</v>
      </c>
      <c r="J1728" s="158">
        <f>IFERROR(_xll.qlIndexFixing(Index1M,$H1728,TRUE,_xll.ohTrigger(RecalcTrigger,Trigger1M)),NA())</f>
        <v>2.4251604050760243E-2</v>
      </c>
      <c r="K1728" s="44">
        <f>IFERROR(_xll.qlIndexFixing(Index3M,H1728,TRUE,_xll.ohTrigger(RecalcTrigger,Trigger3M)),NA())</f>
        <v>2.4900870415139744E-2</v>
      </c>
      <c r="L1728" s="44">
        <f>IFERROR(_xll.qlIndexFixing(Index6M,$H1728,TRUE,_xll.ohTrigger(RecalcTrigger,Trigger6M)),NA())</f>
        <v>2.5135935058607256E-2</v>
      </c>
      <c r="M1728" s="158">
        <f>IFERROR(_xll.qlIndexFixing(ONIndex1M,I1728,TRUE,_xll.ohTrigger(RecalcTrigger,Trigger1M)),NA())</f>
        <v>2.425484146464818E-2</v>
      </c>
      <c r="N1728" s="44">
        <f>IFERROR(_xll.qlIndexFixing(ONIndex3M,I1728,TRUE,_xll.ohTrigger(RecalcTrigger,Trigger3M)),NA())</f>
        <v>2.4913510421944451E-2</v>
      </c>
      <c r="O1728" s="159">
        <f>IFERROR(_xll.qlIndexFixing(ONIndex6M,I1728,TRUE,_xll.ohTrigger(RecalcTrigger,Trigger6M)),NA())</f>
        <v>2.5164000070407866E-2</v>
      </c>
    </row>
    <row r="1729" spans="2:15" x14ac:dyDescent="0.2">
      <c r="B1729" s="39" t="s">
        <v>42</v>
      </c>
      <c r="D1729" s="42">
        <f>_xll.qlCalendarAdvance(Calendar,$D1728,B1729,"f",FALSE)</f>
        <v>51581</v>
      </c>
      <c r="E1729" s="153">
        <f>_xll.qlInterestRateIndexValueDate(IndexON,D1729)</f>
        <v>51582</v>
      </c>
      <c r="F1729" s="168">
        <f>IFERROR(_xll.qlIndexFixing(IndexON,D1729,TRUE,_xll.ohTrigger(RecalcTrigger,TriggerON)),NA())</f>
        <v>2.485940631493655E-2</v>
      </c>
      <c r="H1729" s="42">
        <f>_xll.qlCalendarAdvance(Calendar,$H1728,B1729,"f",FALSE)</f>
        <v>51581</v>
      </c>
      <c r="I1729" s="153">
        <f>_xll.qlInterestRateIndexValueDate(Index1M,$H1729)</f>
        <v>51585</v>
      </c>
      <c r="J1729" s="158">
        <f>IFERROR(_xll.qlIndexFixing(Index1M,$H1729,TRUE,_xll.ohTrigger(RecalcTrigger,Trigger1M)),NA())</f>
        <v>2.4236713914828248E-2</v>
      </c>
      <c r="K1729" s="44">
        <f>IFERROR(_xll.qlIndexFixing(Index3M,H1729,TRUE,_xll.ohTrigger(RecalcTrigger,Trigger3M)),NA())</f>
        <v>2.4886335865932075E-2</v>
      </c>
      <c r="L1729" s="44">
        <f>IFERROR(_xll.qlIndexFixing(Index6M,$H1729,TRUE,_xll.ohTrigger(RecalcTrigger,Trigger6M)),NA())</f>
        <v>2.5121390415894423E-2</v>
      </c>
      <c r="M1729" s="158">
        <f>IFERROR(_xll.qlIndexFixing(ONIndex1M,I1729,TRUE,_xll.ohTrigger(RecalcTrigger,Trigger1M)),NA())</f>
        <v>2.4239867712969598E-2</v>
      </c>
      <c r="N1729" s="44">
        <f>IFERROR(_xll.qlIndexFixing(ONIndex3M,I1729,TRUE,_xll.ohTrigger(RecalcTrigger,Trigger3M)),NA())</f>
        <v>2.4898690413444058E-2</v>
      </c>
      <c r="O1729" s="159">
        <f>IFERROR(_xll.qlIndexFixing(ONIndex6M,I1729,TRUE,_xll.ohTrigger(RecalcTrigger,Trigger6M)),NA())</f>
        <v>2.5148847157963061E-2</v>
      </c>
    </row>
    <row r="1730" spans="2:15" x14ac:dyDescent="0.2">
      <c r="B1730" s="39" t="s">
        <v>42</v>
      </c>
      <c r="D1730" s="42">
        <f>_xll.qlCalendarAdvance(Calendar,$D1729,B1730,"f",FALSE)</f>
        <v>51588</v>
      </c>
      <c r="E1730" s="153">
        <f>_xll.qlInterestRateIndexValueDate(IndexON,D1730)</f>
        <v>51589</v>
      </c>
      <c r="F1730" s="168">
        <f>IFERROR(_xll.qlIndexFixing(IndexON,D1730,TRUE,_xll.ohTrigger(RecalcTrigger,TriggerON)),NA())</f>
        <v>2.4844870389539864E-2</v>
      </c>
      <c r="H1730" s="42">
        <f>_xll.qlCalendarAdvance(Calendar,$H1729,B1730,"f",FALSE)</f>
        <v>51588</v>
      </c>
      <c r="I1730" s="153">
        <f>_xll.qlInterestRateIndexValueDate(Index1M,$H1730)</f>
        <v>51592</v>
      </c>
      <c r="J1730" s="158">
        <f>IFERROR(_xll.qlIndexFixing(Index1M,$H1730,TRUE,_xll.ohTrigger(RecalcTrigger,Trigger1M)),NA())</f>
        <v>2.4221885110158898E-2</v>
      </c>
      <c r="K1730" s="44">
        <f>IFERROR(_xll.qlIndexFixing(Index3M,H1730,TRUE,_xll.ohTrigger(RecalcTrigger,Trigger3M)),NA())</f>
        <v>2.4872027214856141E-2</v>
      </c>
      <c r="L1730" s="44">
        <f>IFERROR(_xll.qlIndexFixing(Index6M,$H1730,TRUE,_xll.ohTrigger(RecalcTrigger,Trigger6M)),NA())</f>
        <v>2.5107049528684932E-2</v>
      </c>
      <c r="M1730" s="158">
        <f>IFERROR(_xll.qlIndexFixing(ONIndex1M,I1730,TRUE,_xll.ohTrigger(RecalcTrigger,Trigger1M)),NA())</f>
        <v>2.4224955150664584E-2</v>
      </c>
      <c r="N1730" s="44">
        <f>IFERROR(_xll.qlIndexFixing(ONIndex3M,I1730,TRUE,_xll.ohTrigger(RecalcTrigger,Trigger3M)),NA())</f>
        <v>2.4883930966099754E-2</v>
      </c>
      <c r="O1730" s="159">
        <f>IFERROR(_xll.qlIndexFixing(ONIndex6M,I1730,TRUE,_xll.ohTrigger(RecalcTrigger,Trigger6M)),NA())</f>
        <v>2.5133756167106114E-2</v>
      </c>
    </row>
    <row r="1731" spans="2:15" x14ac:dyDescent="0.2">
      <c r="B1731" s="39" t="s">
        <v>42</v>
      </c>
      <c r="D1731" s="42">
        <f>_xll.qlCalendarAdvance(Calendar,$D1730,B1731,"f",FALSE)</f>
        <v>51595</v>
      </c>
      <c r="E1731" s="153">
        <f>_xll.qlInterestRateIndexValueDate(IndexON,D1731)</f>
        <v>51596</v>
      </c>
      <c r="F1731" s="168">
        <f>IFERROR(_xll.qlIndexFixing(IndexON,D1731,TRUE,_xll.ohTrigger(RecalcTrigger,TriggerON)),NA())</f>
        <v>2.4830393969637043E-2</v>
      </c>
      <c r="H1731" s="42">
        <f>_xll.qlCalendarAdvance(Calendar,$H1730,B1731,"f",FALSE)</f>
        <v>51595</v>
      </c>
      <c r="I1731" s="153">
        <f>_xll.qlInterestRateIndexValueDate(Index1M,$H1731)</f>
        <v>51599</v>
      </c>
      <c r="J1731" s="158">
        <f>IFERROR(_xll.qlIndexFixing(Index1M,$H1731,TRUE,_xll.ohTrigger(RecalcTrigger,Trigger1M)),NA())</f>
        <v>2.4207353887018002E-2</v>
      </c>
      <c r="K1731" s="44">
        <f>IFERROR(_xll.qlIndexFixing(Index3M,H1731,TRUE,_xll.ohTrigger(RecalcTrigger,Trigger3M)),NA())</f>
        <v>2.4857611290550422E-2</v>
      </c>
      <c r="L1731" s="44">
        <f>IFERROR(_xll.qlIndexFixing(Index6M,$H1731,TRUE,_xll.ohTrigger(RecalcTrigger,Trigger6M)),NA())</f>
        <v>2.5092627032725454E-2</v>
      </c>
      <c r="M1731" s="158">
        <f>IFERROR(_xll.qlIndexFixing(ONIndex1M,I1731,TRUE,_xll.ohTrigger(RecalcTrigger,Trigger1M)),NA())</f>
        <v>2.4210103777573266E-2</v>
      </c>
      <c r="N1731" s="44">
        <f>IFERROR(_xll.qlIndexFixing(ONIndex3M,I1731,TRUE,_xll.ohTrigger(RecalcTrigger,Trigger3M)),NA())</f>
        <v>2.4869232079671733E-2</v>
      </c>
      <c r="O1731" s="159">
        <f>IFERROR(_xll.qlIndexFixing(ONIndex6M,I1731,TRUE,_xll.ohTrigger(RecalcTrigger,Trigger6M)),NA())</f>
        <v>2.5118727097597215E-2</v>
      </c>
    </row>
    <row r="1732" spans="2:15" x14ac:dyDescent="0.2">
      <c r="B1732" s="39" t="s">
        <v>42</v>
      </c>
      <c r="D1732" s="42">
        <f>_xll.qlCalendarAdvance(Calendar,$D1731,B1732,"f",FALSE)</f>
        <v>51602</v>
      </c>
      <c r="E1732" s="153">
        <f>_xll.qlInterestRateIndexValueDate(IndexON,D1732)</f>
        <v>51603</v>
      </c>
      <c r="F1732" s="168">
        <f>IFERROR(_xll.qlIndexFixing(IndexON,D1732,TRUE,_xll.ohTrigger(RecalcTrigger,TriggerON)),NA())</f>
        <v>2.481597705528138E-2</v>
      </c>
      <c r="H1732" s="42">
        <f>_xll.qlCalendarAdvance(Calendar,$H1731,B1732,"f",FALSE)</f>
        <v>51602</v>
      </c>
      <c r="I1732" s="153">
        <f>_xll.qlInterestRateIndexValueDate(Index1M,$H1732)</f>
        <v>51606</v>
      </c>
      <c r="J1732" s="158">
        <f>IFERROR(_xll.qlIndexFixing(Index1M,$H1732,TRUE,_xll.ohTrigger(RecalcTrigger,Trigger1M)),NA())</f>
        <v>2.4192644351249903E-2</v>
      </c>
      <c r="K1732" s="44">
        <f>IFERROR(_xll.qlIndexFixing(Index3M,H1732,TRUE,_xll.ohTrigger(RecalcTrigger,Trigger3M)),NA())</f>
        <v>2.4843256354996339E-2</v>
      </c>
      <c r="L1732" s="44">
        <f>IFERROR(_xll.qlIndexFixing(Index6M,$H1732,TRUE,_xll.ohTrigger(RecalcTrigger,Trigger6M)),NA())</f>
        <v>2.5078267346995125E-2</v>
      </c>
      <c r="M1732" s="158">
        <f>IFERROR(_xll.qlIndexFixing(ONIndex1M,I1732,TRUE,_xll.ohTrigger(RecalcTrigger,Trigger1M)),NA())</f>
        <v>2.4195313593855516E-2</v>
      </c>
      <c r="N1732" s="44">
        <f>IFERROR(_xll.qlIndexFixing(ONIndex3M,I1732,TRUE,_xll.ohTrigger(RecalcTrigger,Trigger3M)),NA())</f>
        <v>2.4854593754319865E-2</v>
      </c>
      <c r="O1732" s="159">
        <f>IFERROR(_xll.qlIndexFixing(ONIndex6M,I1732,TRUE,_xll.ohTrigger(RecalcTrigger,Trigger6M)),NA())</f>
        <v>2.5103759949596238E-2</v>
      </c>
    </row>
    <row r="1733" spans="2:15" x14ac:dyDescent="0.2">
      <c r="B1733" s="39" t="s">
        <v>42</v>
      </c>
      <c r="D1733" s="42">
        <f>_xll.qlCalendarAdvance(Calendar,$D1732,B1733,"f",FALSE)</f>
        <v>51609</v>
      </c>
      <c r="E1733" s="153">
        <f>_xll.qlInterestRateIndexValueDate(IndexON,D1733)</f>
        <v>51614</v>
      </c>
      <c r="F1733" s="168">
        <f>IFERROR(_xll.qlIndexFixing(IndexON,D1733,TRUE,_xll.ohTrigger(RecalcTrigger,TriggerON)),NA())</f>
        <v>2.47937766560824E-2</v>
      </c>
      <c r="H1733" s="42">
        <f>_xll.qlCalendarAdvance(Calendar,$H1732,B1733,"f",FALSE)</f>
        <v>51609</v>
      </c>
      <c r="I1733" s="153">
        <f>_xll.qlInterestRateIndexValueDate(Index1M,$H1733)</f>
        <v>51615</v>
      </c>
      <c r="J1733" s="158">
        <f>IFERROR(_xll.qlIndexFixing(Index1M,$H1733,TRUE,_xll.ohTrigger(RecalcTrigger,Trigger1M)),NA())</f>
        <v>2.4173822202413042E-2</v>
      </c>
      <c r="K1733" s="44">
        <f>IFERROR(_xll.qlIndexFixing(Index3M,H1733,TRUE,_xll.ohTrigger(RecalcTrigger,Trigger3M)),NA())</f>
        <v>2.4824889624344808E-2</v>
      </c>
      <c r="L1733" s="44">
        <f>IFERROR(_xll.qlIndexFixing(Index6M,$H1733,TRUE,_xll.ohTrigger(RecalcTrigger,Trigger6M)),NA())</f>
        <v>2.5059897184312299E-2</v>
      </c>
      <c r="M1733" s="158">
        <f>IFERROR(_xll.qlIndexFixing(ONIndex1M,I1733,TRUE,_xll.ohTrigger(RecalcTrigger,Trigger1M)),NA())</f>
        <v>2.4175914680526489E-2</v>
      </c>
      <c r="N1733" s="44">
        <f>IFERROR(_xll.qlIndexFixing(ONIndex3M,I1733,TRUE,_xll.ohTrigger(RecalcTrigger,Trigger3M)),NA())</f>
        <v>2.4835500470112848E-2</v>
      </c>
      <c r="O1733" s="159">
        <f>IFERROR(_xll.qlIndexFixing(ONIndex6M,I1733,TRUE,_xll.ohTrigger(RecalcTrigger,Trigger6M)),NA())</f>
        <v>2.5084233772574294E-2</v>
      </c>
    </row>
    <row r="1734" spans="2:15" x14ac:dyDescent="0.2">
      <c r="B1734" s="39" t="s">
        <v>42</v>
      </c>
      <c r="D1734" s="42">
        <f>_xll.qlCalendarAdvance(Calendar,$D1733,B1734,"f",FALSE)</f>
        <v>51616</v>
      </c>
      <c r="E1734" s="153">
        <f>_xll.qlInterestRateIndexValueDate(IndexON,D1734)</f>
        <v>51617</v>
      </c>
      <c r="F1734" s="168">
        <f>IFERROR(_xll.qlIndexFixing(IndexON,D1734,TRUE,_xll.ohTrigger(RecalcTrigger,TriggerON)),NA())</f>
        <v>2.4787321743025004E-2</v>
      </c>
      <c r="H1734" s="42">
        <f>_xll.qlCalendarAdvance(Calendar,$H1733,B1734,"f",FALSE)</f>
        <v>51616</v>
      </c>
      <c r="I1734" s="153">
        <f>_xll.qlInterestRateIndexValueDate(Index1M,$H1734)</f>
        <v>51620</v>
      </c>
      <c r="J1734" s="158">
        <f>IFERROR(_xll.qlIndexFixing(Index1M,$H1734,TRUE,_xll.ohTrigger(RecalcTrigger,Trigger1M)),NA())</f>
        <v>2.4163409257067059E-2</v>
      </c>
      <c r="K1734" s="44">
        <f>IFERROR(_xll.qlIndexFixing(Index3M,H1734,TRUE,_xll.ohTrigger(RecalcTrigger,Trigger3M)),NA())</f>
        <v>2.4814729447504291E-2</v>
      </c>
      <c r="L1734" s="44">
        <f>IFERROR(_xll.qlIndexFixing(Index6M,$H1734,TRUE,_xll.ohTrigger(RecalcTrigger,Trigger6M)),NA())</f>
        <v>2.5049736400801551E-2</v>
      </c>
      <c r="M1734" s="158">
        <f>IFERROR(_xll.qlIndexFixing(ONIndex1M,I1734,TRUE,_xll.ohTrigger(RecalcTrigger,Trigger1M)),NA())</f>
        <v>2.41638263886923E-2</v>
      </c>
      <c r="N1734" s="44">
        <f>IFERROR(_xll.qlIndexFixing(ONIndex3M,I1734,TRUE,_xll.ohTrigger(RecalcTrigger,Trigger3M)),NA())</f>
        <v>2.4823429844467171E-2</v>
      </c>
      <c r="O1734" s="159">
        <f>IFERROR(_xll.qlIndexFixing(ONIndex6M,I1734,TRUE,_xll.ohTrigger(RecalcTrigger,Trigger6M)),NA())</f>
        <v>2.5071896000516958E-2</v>
      </c>
    </row>
    <row r="1735" spans="2:15" x14ac:dyDescent="0.2">
      <c r="B1735" s="39" t="s">
        <v>42</v>
      </c>
      <c r="D1735" s="42">
        <f>_xll.qlCalendarAdvance(Calendar,$D1734,B1735,"f",FALSE)</f>
        <v>51623</v>
      </c>
      <c r="E1735" s="153">
        <f>_xll.qlInterestRateIndexValueDate(IndexON,D1735)</f>
        <v>51624</v>
      </c>
      <c r="F1735" s="168">
        <f>IFERROR(_xll.qlIndexFixing(IndexON,D1735,TRUE,_xll.ohTrigger(RecalcTrigger,TriggerON)),NA())</f>
        <v>2.4773083345044355E-2</v>
      </c>
      <c r="H1735" s="42">
        <f>_xll.qlCalendarAdvance(Calendar,$H1734,B1735,"f",FALSE)</f>
        <v>51623</v>
      </c>
      <c r="I1735" s="153">
        <f>_xll.qlInterestRateIndexValueDate(Index1M,$H1735)</f>
        <v>51627</v>
      </c>
      <c r="J1735" s="158">
        <f>IFERROR(_xll.qlIndexFixing(Index1M,$H1735,TRUE,_xll.ohTrigger(RecalcTrigger,Trigger1M)),NA())</f>
        <v>2.4148661047513325E-2</v>
      </c>
      <c r="K1735" s="44">
        <f>IFERROR(_xll.qlIndexFixing(Index3M,H1735,TRUE,_xll.ohTrigger(RecalcTrigger,Trigger3M)),NA())</f>
        <v>2.4800409438374502E-2</v>
      </c>
      <c r="L1735" s="44">
        <f>IFERROR(_xll.qlIndexFixing(Index6M,$H1735,TRUE,_xll.ohTrigger(RecalcTrigger,Trigger6M)),NA())</f>
        <v>2.503544168539866E-2</v>
      </c>
      <c r="M1735" s="158">
        <f>IFERROR(_xll.qlIndexFixing(ONIndex1M,I1735,TRUE,_xll.ohTrigger(RecalcTrigger,Trigger1M)),NA())</f>
        <v>2.4151310178543994E-2</v>
      </c>
      <c r="N1735" s="44">
        <f>IFERROR(_xll.qlIndexFixing(ONIndex3M,I1735,TRUE,_xll.ohTrigger(RecalcTrigger,Trigger3M)),NA())</f>
        <v>2.4811042144641249E-2</v>
      </c>
      <c r="O1735" s="159">
        <f>IFERROR(_xll.qlIndexFixing(ONIndex6M,I1735,TRUE,_xll.ohTrigger(RecalcTrigger,Trigger6M)),NA())</f>
        <v>2.5059230034161217E-2</v>
      </c>
    </row>
    <row r="1736" spans="2:15" x14ac:dyDescent="0.2">
      <c r="B1736" s="39" t="s">
        <v>42</v>
      </c>
      <c r="D1736" s="42">
        <f>_xll.qlCalendarAdvance(Calendar,$D1735,B1736,"f",FALSE)</f>
        <v>51630</v>
      </c>
      <c r="E1736" s="153">
        <f>_xll.qlInterestRateIndexValueDate(IndexON,D1736)</f>
        <v>51631</v>
      </c>
      <c r="F1736" s="168">
        <f>IFERROR(_xll.qlIndexFixing(IndexON,D1736,TRUE,_xll.ohTrigger(RecalcTrigger,TriggerON)),NA())</f>
        <v>2.4758904452557573E-2</v>
      </c>
      <c r="H1736" s="42">
        <f>_xll.qlCalendarAdvance(Calendar,$H1735,B1736,"f",FALSE)</f>
        <v>51630</v>
      </c>
      <c r="I1736" s="153">
        <f>_xll.qlInterestRateIndexValueDate(Index1M,$H1736)</f>
        <v>51634</v>
      </c>
      <c r="J1736" s="158">
        <f>IFERROR(_xll.qlIndexFixing(Index1M,$H1736,TRUE,_xll.ohTrigger(RecalcTrigger,Trigger1M)),NA())</f>
        <v>2.4134200225510251E-2</v>
      </c>
      <c r="K1736" s="44">
        <f>IFERROR(_xll.qlIndexFixing(Index3M,H1736,TRUE,_xll.ohTrigger(RecalcTrigger,Trigger3M)),NA())</f>
        <v>2.4786301838854611E-2</v>
      </c>
      <c r="L1736" s="44">
        <f>IFERROR(_xll.qlIndexFixing(Index6M,$H1736,TRUE,_xll.ohTrigger(RecalcTrigger,Trigger6M)),NA())</f>
        <v>2.5021336738580306E-2</v>
      </c>
      <c r="M1736" s="158">
        <f>IFERROR(_xll.qlIndexFixing(ONIndex1M,I1736,TRUE,_xll.ohTrigger(RecalcTrigger,Trigger1M)),NA())</f>
        <v>2.4136764752000772E-2</v>
      </c>
      <c r="N1736" s="44">
        <f>IFERROR(_xll.qlIndexFixing(ONIndex3M,I1736,TRUE,_xll.ohTrigger(RecalcTrigger,Trigger3M)),NA())</f>
        <v>2.4796646063514061E-2</v>
      </c>
      <c r="O1736" s="159">
        <f>IFERROR(_xll.qlIndexFixing(ONIndex6M,I1736,TRUE,_xll.ohTrigger(RecalcTrigger,Trigger6M)),NA())</f>
        <v>2.5044510571792244E-2</v>
      </c>
    </row>
    <row r="1737" spans="2:15" x14ac:dyDescent="0.2">
      <c r="B1737" s="39" t="s">
        <v>42</v>
      </c>
      <c r="D1737" s="42">
        <f>_xll.qlCalendarAdvance(Calendar,$D1736,B1737,"f",FALSE)</f>
        <v>51637</v>
      </c>
      <c r="E1737" s="153">
        <f>_xll.qlInterestRateIndexValueDate(IndexON,D1737)</f>
        <v>51638</v>
      </c>
      <c r="F1737" s="168">
        <f>IFERROR(_xll.qlIndexFixing(IndexON,D1737,TRUE,_xll.ohTrigger(RecalcTrigger,TriggerON)),NA())</f>
        <v>2.4744785065431429E-2</v>
      </c>
      <c r="H1737" s="42">
        <f>_xll.qlCalendarAdvance(Calendar,$H1736,B1737,"f",FALSE)</f>
        <v>51637</v>
      </c>
      <c r="I1737" s="153">
        <f>_xll.qlInterestRateIndexValueDate(Index1M,$H1737)</f>
        <v>51641</v>
      </c>
      <c r="J1737" s="158">
        <f>IFERROR(_xll.qlIndexFixing(Index1M,$H1737,TRUE,_xll.ohTrigger(RecalcTrigger,Trigger1M)),NA())</f>
        <v>2.4119800733145319E-2</v>
      </c>
      <c r="K1737" s="44">
        <f>IFERROR(_xll.qlIndexFixing(Index3M,H1737,TRUE,_xll.ohTrigger(RecalcTrigger,Trigger3M)),NA())</f>
        <v>2.4772255229505026E-2</v>
      </c>
      <c r="L1737" s="44">
        <f>IFERROR(_xll.qlIndexFixing(Index6M,$H1737,TRUE,_xll.ohTrigger(RecalcTrigger,Trigger6M)),NA())</f>
        <v>2.5007294600053128E-2</v>
      </c>
      <c r="M1737" s="158">
        <f>IFERROR(_xll.qlIndexFixing(ONIndex1M,I1737,TRUE,_xll.ohTrigger(RecalcTrigger,Trigger1M)),NA())</f>
        <v>2.4122280514751182E-2</v>
      </c>
      <c r="N1737" s="44">
        <f>IFERROR(_xll.qlIndexFixing(ONIndex3M,I1737,TRUE,_xll.ohTrigger(RecalcTrigger,Trigger3M)),NA())</f>
        <v>2.4782310543303154E-2</v>
      </c>
      <c r="O1737" s="159">
        <f>IFERROR(_xll.qlIndexFixing(ONIndex6M,I1737,TRUE,_xll.ohTrigger(RecalcTrigger,Trigger6M)),NA())</f>
        <v>2.5029853030931193E-2</v>
      </c>
    </row>
    <row r="1738" spans="2:15" x14ac:dyDescent="0.2">
      <c r="B1738" s="39" t="s">
        <v>42</v>
      </c>
      <c r="D1738" s="42">
        <f>_xll.qlCalendarAdvance(Calendar,$D1737,B1738,"f",FALSE)</f>
        <v>51644</v>
      </c>
      <c r="E1738" s="153">
        <f>_xll.qlInterestRateIndexValueDate(IndexON,D1738)</f>
        <v>51645</v>
      </c>
      <c r="F1738" s="168">
        <f>IFERROR(_xll.qlIndexFixing(IndexON,D1738,TRUE,_xll.ohTrigger(RecalcTrigger,TriggerON)),NA())</f>
        <v>2.4730725183745861E-2</v>
      </c>
      <c r="H1738" s="42">
        <f>_xll.qlCalendarAdvance(Calendar,$H1737,B1738,"f",FALSE)</f>
        <v>51644</v>
      </c>
      <c r="I1738" s="153">
        <f>_xll.qlInterestRateIndexValueDate(Index1M,$H1738)</f>
        <v>51648</v>
      </c>
      <c r="J1738" s="158">
        <f>IFERROR(_xll.qlIndexFixing(Index1M,$H1738,TRUE,_xll.ohTrigger(RecalcTrigger,Trigger1M)),NA())</f>
        <v>2.4105462570189036E-2</v>
      </c>
      <c r="K1738" s="44">
        <f>IFERROR(_xll.qlIndexFixing(Index3M,H1738,TRUE,_xll.ohTrigger(RecalcTrigger,Trigger3M)),NA())</f>
        <v>2.4758269609670619E-2</v>
      </c>
      <c r="L1738" s="44">
        <f>IFERROR(_xll.qlIndexFixing(Index6M,$H1738,TRUE,_xll.ohTrigger(RecalcTrigger,Trigger6M)),NA())</f>
        <v>2.4993315268484282E-2</v>
      </c>
      <c r="M1738" s="158">
        <f>IFERROR(_xll.qlIndexFixing(ONIndex1M,I1738,TRUE,_xll.ohTrigger(RecalcTrigger,Trigger1M)),NA())</f>
        <v>2.410763688444284E-2</v>
      </c>
      <c r="N1738" s="44">
        <f>IFERROR(_xll.qlIndexFixing(ONIndex3M,I1738,TRUE,_xll.ohTrigger(RecalcTrigger,Trigger3M)),NA())</f>
        <v>2.4767870367727873E-2</v>
      </c>
      <c r="O1738" s="159">
        <f>IFERROR(_xll.qlIndexFixing(ONIndex6M,I1738,TRUE,_xll.ohTrigger(RecalcTrigger,Trigger6M)),NA())</f>
        <v>2.5015086437902845E-2</v>
      </c>
    </row>
    <row r="1739" spans="2:15" x14ac:dyDescent="0.2">
      <c r="B1739" s="39" t="s">
        <v>42</v>
      </c>
      <c r="D1739" s="42">
        <f>_xll.qlCalendarAdvance(Calendar,$D1738,B1739,"f",FALSE)</f>
        <v>51652</v>
      </c>
      <c r="E1739" s="153">
        <f>_xll.qlInterestRateIndexValueDate(IndexON,D1739)</f>
        <v>51655</v>
      </c>
      <c r="F1739" s="168">
        <f>IFERROR(_xll.qlIndexFixing(IndexON,D1739,TRUE,_xll.ohTrigger(RecalcTrigger,TriggerON)),NA())</f>
        <v>2.471103897625504E-2</v>
      </c>
      <c r="H1739" s="42">
        <f>_xll.qlCalendarAdvance(Calendar,$H1738,B1739,"f",FALSE)</f>
        <v>51652</v>
      </c>
      <c r="I1739" s="153">
        <f>_xll.qlInterestRateIndexValueDate(Index1M,$H1739)</f>
        <v>51656</v>
      </c>
      <c r="J1739" s="158">
        <f>IFERROR(_xll.qlIndexFixing(Index1M,$H1739,TRUE,_xll.ohTrigger(RecalcTrigger,Trigger1M)),NA())</f>
        <v>2.4089359681499722E-2</v>
      </c>
      <c r="K1739" s="44">
        <f>IFERROR(_xll.qlIndexFixing(Index3M,H1739,TRUE,_xll.ohTrigger(RecalcTrigger,Trigger3M)),NA())</f>
        <v>2.4742360724354557E-2</v>
      </c>
      <c r="L1739" s="44">
        <f>IFERROR(_xll.qlIndexFixing(Index6M,$H1739,TRUE,_xll.ohTrigger(RecalcTrigger,Trigger6M)),NA())</f>
        <v>2.4977524667795237E-2</v>
      </c>
      <c r="M1739" s="158">
        <f>IFERROR(_xll.qlIndexFixing(ONIndex1M,I1739,TRUE,_xll.ohTrigger(RecalcTrigger,Trigger1M)),NA())</f>
        <v>2.4091448909082658E-2</v>
      </c>
      <c r="N1739" s="44">
        <f>IFERROR(_xll.qlIndexFixing(ONIndex3M,I1739,TRUE,_xll.ohTrigger(RecalcTrigger,Trigger3M)),NA())</f>
        <v>2.4751795501449791E-2</v>
      </c>
      <c r="O1739" s="159">
        <f>IFERROR(_xll.qlIndexFixing(ONIndex6M,I1739,TRUE,_xll.ohTrigger(RecalcTrigger,Trigger6M)),NA())</f>
        <v>2.4998652525711762E-2</v>
      </c>
    </row>
    <row r="1740" spans="2:15" x14ac:dyDescent="0.2">
      <c r="B1740" s="39" t="s">
        <v>42</v>
      </c>
      <c r="D1740" s="42">
        <f>_xll.qlCalendarAdvance(Calendar,$D1739,B1740,"f",FALSE)</f>
        <v>51659</v>
      </c>
      <c r="E1740" s="153">
        <f>_xll.qlInterestRateIndexValueDate(IndexON,D1740)</f>
        <v>51663</v>
      </c>
      <c r="F1740" s="168">
        <f>IFERROR(_xll.qlIndexFixing(IndexON,D1740,TRUE,_xll.ohTrigger(RecalcTrigger,TriggerON)),NA())</f>
        <v>2.4695133023060478E-2</v>
      </c>
      <c r="H1740" s="42">
        <f>_xll.qlCalendarAdvance(Calendar,$H1739,B1740,"f",FALSE)</f>
        <v>51659</v>
      </c>
      <c r="I1740" s="153">
        <f>_xll.qlInterestRateIndexValueDate(Index1M,$H1740)</f>
        <v>51664</v>
      </c>
      <c r="J1740" s="158">
        <f>IFERROR(_xll.qlIndexFixing(Index1M,$H1740,TRUE,_xll.ohTrigger(RecalcTrigger,Trigger1M)),NA())</f>
        <v>2.4073124488115383E-2</v>
      </c>
      <c r="K1740" s="44">
        <f>IFERROR(_xll.qlIndexFixing(Index3M,H1740,TRUE,_xll.ohTrigger(RecalcTrigger,Trigger3M)),NA())</f>
        <v>2.4726531497003063E-2</v>
      </c>
      <c r="L1740" s="44">
        <f>IFERROR(_xll.qlIndexFixing(Index6M,$H1740,TRUE,_xll.ohTrigger(RecalcTrigger,Trigger6M)),NA())</f>
        <v>2.4961703187363887E-2</v>
      </c>
      <c r="M1740" s="158">
        <f>IFERROR(_xll.qlIndexFixing(ONIndex1M,I1740,TRUE,_xll.ohTrigger(RecalcTrigger,Trigger1M)),NA())</f>
        <v>2.4074695023283965E-2</v>
      </c>
      <c r="N1740" s="44">
        <f>IFERROR(_xll.qlIndexFixing(ONIndex3M,I1740,TRUE,_xll.ohTrigger(RecalcTrigger,Trigger3M)),NA())</f>
        <v>2.4735319719537685E-2</v>
      </c>
      <c r="O1740" s="159">
        <f>IFERROR(_xll.qlIndexFixing(ONIndex6M,I1740,TRUE,_xll.ohTrigger(RecalcTrigger,Trigger6M)),NA())</f>
        <v>2.4981802507664241E-2</v>
      </c>
    </row>
    <row r="1741" spans="2:15" x14ac:dyDescent="0.2">
      <c r="B1741" s="39" t="s">
        <v>42</v>
      </c>
      <c r="D1741" s="42">
        <f>_xll.qlCalendarAdvance(Calendar,$D1740,B1741,"f",FALSE)</f>
        <v>51666</v>
      </c>
      <c r="E1741" s="153">
        <f>_xll.qlInterestRateIndexValueDate(IndexON,D1741)</f>
        <v>51669</v>
      </c>
      <c r="F1741" s="168">
        <f>IFERROR(_xll.qlIndexFixing(IndexON,D1741,TRUE,_xll.ohTrigger(RecalcTrigger,TriggerON)),NA())</f>
        <v>2.4683254555011303E-2</v>
      </c>
      <c r="H1741" s="42">
        <f>_xll.qlCalendarAdvance(Calendar,$H1740,B1741,"f",FALSE)</f>
        <v>51666</v>
      </c>
      <c r="I1741" s="153">
        <f>_xll.qlInterestRateIndexValueDate(Index1M,$H1741)</f>
        <v>51670</v>
      </c>
      <c r="J1741" s="158">
        <f>IFERROR(_xll.qlIndexFixing(Index1M,$H1741,TRUE,_xll.ohTrigger(RecalcTrigger,Trigger1M)),NA())</f>
        <v>2.40610006565527E-2</v>
      </c>
      <c r="K1741" s="44">
        <f>IFERROR(_xll.qlIndexFixing(Index3M,H1741,TRUE,_xll.ohTrigger(RecalcTrigger,Trigger3M)),NA())</f>
        <v>2.471471185144946E-2</v>
      </c>
      <c r="L1741" s="44">
        <f>IFERROR(_xll.qlIndexFixing(Index6M,$H1741,TRUE,_xll.ohTrigger(RecalcTrigger,Trigger6M)),NA())</f>
        <v>2.4949890903885105E-2</v>
      </c>
      <c r="M1741" s="158">
        <f>IFERROR(_xll.qlIndexFixing(ONIndex1M,I1741,TRUE,_xll.ohTrigger(RecalcTrigger,Trigger1M)),NA())</f>
        <v>2.4062297638745012E-2</v>
      </c>
      <c r="N1741" s="44">
        <f>IFERROR(_xll.qlIndexFixing(ONIndex3M,I1741,TRUE,_xll.ohTrigger(RecalcTrigger,Trigger3M)),NA())</f>
        <v>2.4723102599994995E-2</v>
      </c>
      <c r="O1741" s="159">
        <f>IFERROR(_xll.qlIndexFixing(ONIndex6M,I1741,TRUE,_xll.ohTrigger(RecalcTrigger,Trigger6M)),NA())</f>
        <v>2.4969308857136774E-2</v>
      </c>
    </row>
    <row r="1742" spans="2:15" x14ac:dyDescent="0.2">
      <c r="B1742" s="39" t="s">
        <v>42</v>
      </c>
      <c r="D1742" s="42">
        <f>_xll.qlCalendarAdvance(Calendar,$D1741,B1742,"f",FALSE)</f>
        <v>51676</v>
      </c>
      <c r="E1742" s="153">
        <f>_xll.qlInterestRateIndexValueDate(IndexON,D1742)</f>
        <v>51677</v>
      </c>
      <c r="F1742" s="168">
        <f>IFERROR(_xll.qlIndexFixing(IndexON,D1742,TRUE,_xll.ohTrigger(RecalcTrigger,TriggerON)),NA())</f>
        <v>2.4667484592795219E-2</v>
      </c>
      <c r="H1742" s="42">
        <f>_xll.qlCalendarAdvance(Calendar,$H1741,B1742,"f",FALSE)</f>
        <v>51676</v>
      </c>
      <c r="I1742" s="153">
        <f>_xll.qlInterestRateIndexValueDate(Index1M,$H1742)</f>
        <v>51678</v>
      </c>
      <c r="J1742" s="158">
        <f>IFERROR(_xll.qlIndexFixing(Index1M,$H1742,TRUE,_xll.ohTrigger(RecalcTrigger,Trigger1M)),NA())</f>
        <v>2.4044905632175428E-2</v>
      </c>
      <c r="K1742" s="44">
        <f>IFERROR(_xll.qlIndexFixing(Index3M,H1742,TRUE,_xll.ohTrigger(RecalcTrigger,Trigger3M)),NA())</f>
        <v>2.4699022023227598E-2</v>
      </c>
      <c r="L1742" s="44">
        <f>IFERROR(_xll.qlIndexFixing(Index6M,$H1742,TRUE,_xll.ohTrigger(RecalcTrigger,Trigger6M)),NA())</f>
        <v>2.4934115201013497E-2</v>
      </c>
      <c r="M1742" s="158">
        <f>IFERROR(_xll.qlIndexFixing(ONIndex1M,I1742,TRUE,_xll.ohTrigger(RecalcTrigger,Trigger1M)),NA())</f>
        <v>2.4046325908599897E-2</v>
      </c>
      <c r="N1742" s="44">
        <f>IFERROR(_xll.qlIndexFixing(ONIndex3M,I1742,TRUE,_xll.ohTrigger(RecalcTrigger,Trigger3M)),NA())</f>
        <v>2.4707241781936062E-2</v>
      </c>
      <c r="O1742" s="159">
        <f>IFERROR(_xll.qlIndexFixing(ONIndex6M,I1742,TRUE,_xll.ohTrigger(RecalcTrigger,Trigger6M)),NA())</f>
        <v>2.4953093812456473E-2</v>
      </c>
    </row>
    <row r="1743" spans="2:15" x14ac:dyDescent="0.2">
      <c r="B1743" s="39" t="s">
        <v>42</v>
      </c>
      <c r="D1743" s="42">
        <f>_xll.qlCalendarAdvance(Calendar,$D1742,B1743,"f",FALSE)</f>
        <v>51683</v>
      </c>
      <c r="E1743" s="153">
        <f>_xll.qlInterestRateIndexValueDate(IndexON,D1743)</f>
        <v>51684</v>
      </c>
      <c r="F1743" s="168">
        <f>IFERROR(_xll.qlIndexFixing(IndexON,D1743,TRUE,_xll.ohTrigger(RecalcTrigger,TriggerON)),NA())</f>
        <v>2.465374962187461E-2</v>
      </c>
      <c r="H1743" s="42">
        <f>_xll.qlCalendarAdvance(Calendar,$H1742,B1743,"f",FALSE)</f>
        <v>51683</v>
      </c>
      <c r="I1743" s="153">
        <f>_xll.qlInterestRateIndexValueDate(Index1M,$H1743)</f>
        <v>51685</v>
      </c>
      <c r="J1743" s="158">
        <f>IFERROR(_xll.qlIndexFixing(Index1M,$H1743,TRUE,_xll.ohTrigger(RecalcTrigger,Trigger1M)),NA())</f>
        <v>2.4030306423322208E-2</v>
      </c>
      <c r="K1743" s="44">
        <f>IFERROR(_xll.qlIndexFixing(Index3M,H1743,TRUE,_xll.ohTrigger(RecalcTrigger,Trigger3M)),NA())</f>
        <v>2.4685358765832541E-2</v>
      </c>
      <c r="L1743" s="44">
        <f>IFERROR(_xll.qlIndexFixing(Index6M,$H1743,TRUE,_xll.ohTrigger(RecalcTrigger,Trigger6M)),NA())</f>
        <v>2.4920467827163353E-2</v>
      </c>
      <c r="M1743" s="158">
        <f>IFERROR(_xll.qlIndexFixing(ONIndex1M,I1743,TRUE,_xll.ohTrigger(RecalcTrigger,Trigger1M)),NA())</f>
        <v>2.4032233149000604E-2</v>
      </c>
      <c r="N1743" s="44">
        <f>IFERROR(_xll.qlIndexFixing(ONIndex3M,I1743,TRUE,_xll.ohTrigger(RecalcTrigger,Trigger3M)),NA())</f>
        <v>2.4693293668685001E-2</v>
      </c>
      <c r="O1743" s="159">
        <f>IFERROR(_xll.qlIndexFixing(ONIndex6M,I1743,TRUE,_xll.ohTrigger(RecalcTrigger,Trigger6M)),NA())</f>
        <v>2.4938832361529606E-2</v>
      </c>
    </row>
    <row r="1744" spans="2:15" x14ac:dyDescent="0.2">
      <c r="B1744" s="39" t="s">
        <v>42</v>
      </c>
      <c r="D1744" s="42">
        <f>_xll.qlCalendarAdvance(Calendar,$D1743,B1744,"f",FALSE)</f>
        <v>51690</v>
      </c>
      <c r="E1744" s="153">
        <f>_xll.qlInterestRateIndexValueDate(IndexON,D1744)</f>
        <v>51691</v>
      </c>
      <c r="F1744" s="168">
        <f>IFERROR(_xll.qlIndexFixing(IndexON,D1744,TRUE,_xll.ohTrigger(RecalcTrigger,TriggerON)),NA())</f>
        <v>2.4640074146882185E-2</v>
      </c>
      <c r="H1744" s="42">
        <f>_xll.qlCalendarAdvance(Calendar,$H1743,B1744,"f",FALSE)</f>
        <v>51690</v>
      </c>
      <c r="I1744" s="153">
        <f>_xll.qlInterestRateIndexValueDate(Index1M,$H1744)</f>
        <v>51692</v>
      </c>
      <c r="J1744" s="158">
        <f>IFERROR(_xll.qlIndexFixing(Index1M,$H1744,TRUE,_xll.ohTrigger(RecalcTrigger,Trigger1M)),NA())</f>
        <v>2.4016360656414874E-2</v>
      </c>
      <c r="K1744" s="44">
        <f>IFERROR(_xll.qlIndexFixing(Index3M,H1744,TRUE,_xll.ohTrigger(RecalcTrigger,Trigger3M)),NA())</f>
        <v>2.4671756493918499E-2</v>
      </c>
      <c r="L1744" s="44">
        <f>IFERROR(_xll.qlIndexFixing(Index6M,$H1744,TRUE,_xll.ohTrigger(RecalcTrigger,Trigger6M)),NA())</f>
        <v>2.4906883252024226E-2</v>
      </c>
      <c r="M1744" s="158">
        <f>IFERROR(_xll.qlIndexFixing(ONIndex1M,I1744,TRUE,_xll.ohTrigger(RecalcTrigger,Trigger1M)),NA())</f>
        <v>2.4018201587940879E-2</v>
      </c>
      <c r="N1744" s="44">
        <f>IFERROR(_xll.qlIndexFixing(ONIndex3M,I1744,TRUE,_xll.ohTrigger(RecalcTrigger,Trigger3M)),NA())</f>
        <v>2.4679406125756032E-2</v>
      </c>
      <c r="O1744" s="159">
        <f>IFERROR(_xll.qlIndexFixing(ONIndex6M,I1744,TRUE,_xll.ohTrigger(RecalcTrigger,Trigger6M)),NA())</f>
        <v>2.4924632841596406E-2</v>
      </c>
    </row>
    <row r="1745" spans="2:15" x14ac:dyDescent="0.2">
      <c r="B1745" s="39" t="s">
        <v>42</v>
      </c>
      <c r="D1745" s="42">
        <f>_xll.qlCalendarAdvance(Calendar,$D1744,B1745,"f",FALSE)</f>
        <v>51697</v>
      </c>
      <c r="E1745" s="153">
        <f>_xll.qlInterestRateIndexValueDate(IndexON,D1745)</f>
        <v>51698</v>
      </c>
      <c r="F1745" s="168">
        <f>IFERROR(_xll.qlIndexFixing(IndexON,D1745,TRUE,_xll.ohTrigger(RecalcTrigger,TriggerON)),NA())</f>
        <v>2.4626458167977816E-2</v>
      </c>
      <c r="H1745" s="42">
        <f>_xll.qlCalendarAdvance(Calendar,$H1744,B1745,"f",FALSE)</f>
        <v>51697</v>
      </c>
      <c r="I1745" s="153">
        <f>_xll.qlInterestRateIndexValueDate(Index1M,$H1745)</f>
        <v>51699</v>
      </c>
      <c r="J1745" s="158">
        <f>IFERROR(_xll.qlIndexFixing(Index1M,$H1745,TRUE,_xll.ohTrigger(RecalcTrigger,Trigger1M)),NA())</f>
        <v>2.400247622650847E-2</v>
      </c>
      <c r="K1745" s="44">
        <f>IFERROR(_xll.qlIndexFixing(Index3M,H1745,TRUE,_xll.ohTrigger(RecalcTrigger,Trigger3M)),NA())</f>
        <v>2.4658215206854669E-2</v>
      </c>
      <c r="L1745" s="44">
        <f>IFERROR(_xll.qlIndexFixing(Index6M,$H1745,TRUE,_xll.ohTrigger(RecalcTrigger,Trigger6M)),NA())</f>
        <v>2.4893361474306274E-2</v>
      </c>
      <c r="M1745" s="158">
        <f>IFERROR(_xll.qlIndexFixing(ONIndex1M,I1745,TRUE,_xll.ohTrigger(RecalcTrigger,Trigger1M)),NA())</f>
        <v>2.4004231225287498E-2</v>
      </c>
      <c r="N1745" s="44">
        <f>IFERROR(_xll.qlIndexFixing(ONIndex3M,I1745,TRUE,_xll.ohTrigger(RecalcTrigger,Trigger3M)),NA())</f>
        <v>2.4665579153149153E-2</v>
      </c>
      <c r="O1745" s="159">
        <f>IFERROR(_xll.qlIndexFixing(ONIndex6M,I1745,TRUE,_xll.ohTrigger(RecalcTrigger,Trigger6M)),NA())</f>
        <v>2.4910495252736808E-2</v>
      </c>
    </row>
    <row r="1746" spans="2:15" x14ac:dyDescent="0.2">
      <c r="B1746" s="39" t="s">
        <v>42</v>
      </c>
      <c r="D1746" s="42">
        <f>_xll.qlCalendarAdvance(Calendar,$D1745,B1746,"f",FALSE)</f>
        <v>51704</v>
      </c>
      <c r="E1746" s="153">
        <f>_xll.qlInterestRateIndexValueDate(IndexON,D1746)</f>
        <v>51705</v>
      </c>
      <c r="F1746" s="168">
        <f>IFERROR(_xll.qlIndexFixing(IndexON,D1746,TRUE,_xll.ohTrigger(RecalcTrigger,TriggerON)),NA())</f>
        <v>2.461290168524144E-2</v>
      </c>
      <c r="H1746" s="42">
        <f>_xll.qlCalendarAdvance(Calendar,$H1745,B1746,"f",FALSE)</f>
        <v>51704</v>
      </c>
      <c r="I1746" s="153">
        <f>_xll.qlInterestRateIndexValueDate(Index1M,$H1746)</f>
        <v>51706</v>
      </c>
      <c r="J1746" s="158">
        <f>IFERROR(_xll.qlIndexFixing(Index1M,$H1746,TRUE,_xll.ohTrigger(RecalcTrigger,Trigger1M)),NA())</f>
        <v>2.3988653133368038E-2</v>
      </c>
      <c r="K1746" s="44">
        <f>IFERROR(_xll.qlIndexFixing(Index3M,H1746,TRUE,_xll.ohTrigger(RecalcTrigger,Trigger3M)),NA())</f>
        <v>2.4644734904012859E-2</v>
      </c>
      <c r="L1746" s="44">
        <f>IFERROR(_xll.qlIndexFixing(Index6M,$H1746,TRUE,_xll.ohTrigger(RecalcTrigger,Trigger6M)),NA())</f>
        <v>2.4879902492723569E-2</v>
      </c>
      <c r="M1746" s="158">
        <f>IFERROR(_xll.qlIndexFixing(ONIndex1M,I1746,TRUE,_xll.ohTrigger(RecalcTrigger,Trigger1M)),NA())</f>
        <v>2.399032206114704E-2</v>
      </c>
      <c r="N1746" s="44">
        <f>IFERROR(_xll.qlIndexFixing(ONIndex3M,I1746,TRUE,_xll.ohTrigger(RecalcTrigger,Trigger3M)),NA())</f>
        <v>2.4651812750837721E-2</v>
      </c>
      <c r="O1746" s="159">
        <f>IFERROR(_xll.qlIndexFixing(ONIndex6M,I1746,TRUE,_xll.ohTrigger(RecalcTrigger,Trigger6M)),NA())</f>
        <v>2.4896419594924168E-2</v>
      </c>
    </row>
    <row r="1747" spans="2:15" x14ac:dyDescent="0.2">
      <c r="B1747" s="39" t="s">
        <v>42</v>
      </c>
      <c r="D1747" s="42">
        <f>_xll.qlCalendarAdvance(Calendar,$D1746,B1747,"f",FALSE)</f>
        <v>51711</v>
      </c>
      <c r="E1747" s="153">
        <f>_xll.qlInterestRateIndexValueDate(IndexON,D1747)</f>
        <v>51712</v>
      </c>
      <c r="F1747" s="168">
        <f>IFERROR(_xll.qlIndexFixing(IndexON,D1747,TRUE,_xll.ohTrigger(RecalcTrigger,TriggerON)),NA())</f>
        <v>2.4599404698353311E-2</v>
      </c>
      <c r="H1747" s="42">
        <f>_xll.qlCalendarAdvance(Calendar,$H1746,B1747,"f",FALSE)</f>
        <v>51711</v>
      </c>
      <c r="I1747" s="153">
        <f>_xll.qlInterestRateIndexValueDate(Index1M,$H1747)</f>
        <v>51713</v>
      </c>
      <c r="J1747" s="158">
        <f>IFERROR(_xll.qlIndexFixing(Index1M,$H1747,TRUE,_xll.ohTrigger(RecalcTrigger,Trigger1M)),NA())</f>
        <v>2.3975431651604318E-2</v>
      </c>
      <c r="K1747" s="44">
        <f>IFERROR(_xll.qlIndexFixing(Index3M,H1747,TRUE,_xll.ohTrigger(RecalcTrigger,Trigger3M)),NA())</f>
        <v>2.4631315584764005E-2</v>
      </c>
      <c r="L1747" s="44">
        <f>IFERROR(_xll.qlIndexFixing(Index6M,$H1747,TRUE,_xll.ohTrigger(RecalcTrigger,Trigger6M)),NA())</f>
        <v>2.4866506305998438E-2</v>
      </c>
      <c r="M1747" s="158">
        <f>IFERROR(_xll.qlIndexFixing(ONIndex1M,I1747,TRUE,_xll.ohTrigger(RecalcTrigger,Trigger1M)),NA())</f>
        <v>2.3976474095359634E-2</v>
      </c>
      <c r="N1747" s="44">
        <f>IFERROR(_xll.qlIndexFixing(ONIndex3M,I1747,TRUE,_xll.ohTrigger(RecalcTrigger,Trigger3M)),NA())</f>
        <v>2.4638106918848379E-2</v>
      </c>
      <c r="O1747" s="159">
        <f>IFERROR(_xll.qlIndexFixing(ONIndex6M,I1747,TRUE,_xll.ohTrigger(RecalcTrigger,Trigger6M)),NA())</f>
        <v>2.4882405868025259E-2</v>
      </c>
    </row>
    <row r="1748" spans="2:15" x14ac:dyDescent="0.2">
      <c r="B1748" s="39" t="s">
        <v>42</v>
      </c>
      <c r="D1748" s="42">
        <f>_xll.qlCalendarAdvance(Calendar,$D1747,B1748,"f",FALSE)</f>
        <v>51718</v>
      </c>
      <c r="E1748" s="153">
        <f>_xll.qlInterestRateIndexValueDate(IndexON,D1748)</f>
        <v>51719</v>
      </c>
      <c r="F1748" s="168">
        <f>IFERROR(_xll.qlIndexFixing(IndexON,D1748,TRUE,_xll.ohTrigger(RecalcTrigger,TriggerON)),NA())</f>
        <v>2.4585967207553239E-2</v>
      </c>
      <c r="H1748" s="42">
        <f>_xll.qlCalendarAdvance(Calendar,$H1747,B1748,"f",FALSE)</f>
        <v>51718</v>
      </c>
      <c r="I1748" s="153">
        <f>_xll.qlInterestRateIndexValueDate(Index1M,$H1748)</f>
        <v>51720</v>
      </c>
      <c r="J1748" s="158">
        <f>IFERROR(_xll.qlIndexFixing(Index1M,$H1748,TRUE,_xll.ohTrigger(RecalcTrigger,Trigger1M)),NA())</f>
        <v>2.3961190956445222E-2</v>
      </c>
      <c r="K1748" s="44">
        <f>IFERROR(_xll.qlIndexFixing(Index3M,H1748,TRUE,_xll.ohTrigger(RecalcTrigger,Trigger3M)),NA())</f>
        <v>2.4617957248488608E-2</v>
      </c>
      <c r="L1748" s="44">
        <f>IFERROR(_xll.qlIndexFixing(Index6M,$H1748,TRUE,_xll.ohTrigger(RecalcTrigger,Trigger6M)),NA())</f>
        <v>2.4853172912859295E-2</v>
      </c>
      <c r="M1748" s="158">
        <f>IFERROR(_xll.qlIndexFixing(ONIndex1M,I1748,TRUE,_xll.ohTrigger(RecalcTrigger,Trigger1M)),NA())</f>
        <v>2.3962687328031862E-2</v>
      </c>
      <c r="N1748" s="44">
        <f>IFERROR(_xll.qlIndexFixing(ONIndex3M,I1748,TRUE,_xll.ohTrigger(RecalcTrigger,Trigger3M)),NA())</f>
        <v>2.4624461657047902E-2</v>
      </c>
      <c r="O1748" s="159">
        <f>IFERROR(_xll.qlIndexFixing(ONIndex6M,I1748,TRUE,_xll.ohTrigger(RecalcTrigger,Trigger6M)),NA())</f>
        <v>2.4868454072173307E-2</v>
      </c>
    </row>
    <row r="1749" spans="2:15" x14ac:dyDescent="0.2">
      <c r="B1749" s="39" t="s">
        <v>42</v>
      </c>
      <c r="D1749" s="42">
        <f>_xll.qlCalendarAdvance(Calendar,$D1748,B1749,"f",FALSE)</f>
        <v>51725</v>
      </c>
      <c r="E1749" s="153">
        <f>_xll.qlInterestRateIndexValueDate(IndexON,D1749)</f>
        <v>51726</v>
      </c>
      <c r="F1749" s="168">
        <f>IFERROR(_xll.qlIndexFixing(IndexON,D1749,TRUE,_xll.ohTrigger(RecalcTrigger,TriggerON)),NA())</f>
        <v>2.4572589212761287E-2</v>
      </c>
      <c r="H1749" s="42">
        <f>_xll.qlCalendarAdvance(Calendar,$H1748,B1749,"f",FALSE)</f>
        <v>51725</v>
      </c>
      <c r="I1749" s="153">
        <f>_xll.qlInterestRateIndexValueDate(Index1M,$H1749)</f>
        <v>51727</v>
      </c>
      <c r="J1749" s="158">
        <f>IFERROR(_xll.qlIndexFixing(Index1M,$H1749,TRUE,_xll.ohTrigger(RecalcTrigger,Trigger1M)),NA())</f>
        <v>2.394755187220745E-2</v>
      </c>
      <c r="K1749" s="44">
        <f>IFERROR(_xll.qlIndexFixing(Index3M,H1749,TRUE,_xll.ohTrigger(RecalcTrigger,Trigger3M)),NA())</f>
        <v>2.4604659894564552E-2</v>
      </c>
      <c r="L1749" s="44">
        <f>IFERROR(_xll.qlIndexFixing(Index6M,$H1749,TRUE,_xll.ohTrigger(RecalcTrigger,Trigger6M)),NA())</f>
        <v>2.4839902312038014E-2</v>
      </c>
      <c r="M1749" s="158">
        <f>IFERROR(_xll.qlIndexFixing(ONIndex1M,I1749,TRUE,_xll.ohTrigger(RecalcTrigger,Trigger1M)),NA())</f>
        <v>2.3948961759083787E-2</v>
      </c>
      <c r="N1749" s="44">
        <f>IFERROR(_xll.qlIndexFixing(ONIndex3M,I1749,TRUE,_xll.ohTrigger(RecalcTrigger,Trigger3M)),NA())</f>
        <v>2.4610876965516226E-2</v>
      </c>
      <c r="O1749" s="159">
        <f>IFERROR(_xll.qlIndexFixing(ONIndex6M,I1749,TRUE,_xll.ohTrigger(RecalcTrigger,Trigger6M)),NA())</f>
        <v>2.4854564207235086E-2</v>
      </c>
    </row>
    <row r="1750" spans="2:15" x14ac:dyDescent="0.2">
      <c r="B1750" s="39" t="s">
        <v>42</v>
      </c>
      <c r="D1750" s="42">
        <f>_xll.qlCalendarAdvance(Calendar,$D1749,B1750,"f",FALSE)</f>
        <v>51732</v>
      </c>
      <c r="E1750" s="153">
        <f>_xll.qlInterestRateIndexValueDate(IndexON,D1750)</f>
        <v>51733</v>
      </c>
      <c r="F1750" s="168">
        <f>IFERROR(_xll.qlIndexFixing(IndexON,D1750,TRUE,_xll.ohTrigger(RecalcTrigger,TriggerON)),NA())</f>
        <v>2.4559270714057391E-2</v>
      </c>
      <c r="H1750" s="42">
        <f>_xll.qlCalendarAdvance(Calendar,$H1749,B1750,"f",FALSE)</f>
        <v>51732</v>
      </c>
      <c r="I1750" s="153">
        <f>_xll.qlInterestRateIndexValueDate(Index1M,$H1750)</f>
        <v>51734</v>
      </c>
      <c r="J1750" s="158">
        <f>IFERROR(_xll.qlIndexFixing(Index1M,$H1750,TRUE,_xll.ohTrigger(RecalcTrigger,Trigger1M)),NA())</f>
        <v>2.3933974123807905E-2</v>
      </c>
      <c r="K1750" s="44">
        <f>IFERROR(_xll.qlIndexFixing(Index3M,H1750,TRUE,_xll.ohTrigger(RecalcTrigger,Trigger3M)),NA())</f>
        <v>2.4591423522374072E-2</v>
      </c>
      <c r="L1750" s="44">
        <f>IFERROR(_xll.qlIndexFixing(Index6M,$H1750,TRUE,_xll.ohTrigger(RecalcTrigger,Trigger6M)),NA())</f>
        <v>2.4826694502275176E-2</v>
      </c>
      <c r="M1750" s="158">
        <f>IFERROR(_xll.qlIndexFixing(ONIndex1M,I1750,TRUE,_xll.ohTrigger(RecalcTrigger,Trigger1M)),NA())</f>
        <v>2.3935297388515409E-2</v>
      </c>
      <c r="N1750" s="44">
        <f>IFERROR(_xll.qlIndexFixing(ONIndex3M,I1750,TRUE,_xll.ohTrigger(RecalcTrigger,Trigger3M)),NA())</f>
        <v>2.459735284420006E-2</v>
      </c>
      <c r="O1750" s="159">
        <f>IFERROR(_xll.qlIndexFixing(ONIndex6M,I1750,TRUE,_xll.ohTrigger(RecalcTrigger,Trigger6M)),NA())</f>
        <v>2.4840736273263886E-2</v>
      </c>
    </row>
    <row r="1751" spans="2:15" x14ac:dyDescent="0.2">
      <c r="B1751" s="39" t="s">
        <v>42</v>
      </c>
      <c r="D1751" s="42">
        <f>_xll.qlCalendarAdvance(Calendar,$D1750,B1751,"f",FALSE)</f>
        <v>51739</v>
      </c>
      <c r="E1751" s="153">
        <f>_xll.qlInterestRateIndexValueDate(IndexON,D1751)</f>
        <v>51740</v>
      </c>
      <c r="F1751" s="168">
        <f>IFERROR(_xll.qlIndexFixing(IndexON,D1751,TRUE,_xll.ohTrigger(RecalcTrigger,TriggerON)),NA())</f>
        <v>2.4546011711361615E-2</v>
      </c>
      <c r="H1751" s="42">
        <f>_xll.qlCalendarAdvance(Calendar,$H1750,B1751,"f",FALSE)</f>
        <v>51739</v>
      </c>
      <c r="I1751" s="153">
        <f>_xll.qlInterestRateIndexValueDate(Index1M,$H1751)</f>
        <v>51741</v>
      </c>
      <c r="J1751" s="158">
        <f>IFERROR(_xll.qlIndexFixing(Index1M,$H1751,TRUE,_xll.ohTrigger(RecalcTrigger,Trigger1M)),NA())</f>
        <v>2.392045771102131E-2</v>
      </c>
      <c r="K1751" s="44">
        <f>IFERROR(_xll.qlIndexFixing(Index3M,H1751,TRUE,_xll.ohTrigger(RecalcTrigger,Trigger3M)),NA())</f>
        <v>2.4578248131302008E-2</v>
      </c>
      <c r="L1751" s="44">
        <f>IFERROR(_xll.qlIndexFixing(Index6M,$H1751,TRUE,_xll.ohTrigger(RecalcTrigger,Trigger6M)),NA())</f>
        <v>2.4813549482316125E-2</v>
      </c>
      <c r="M1751" s="158">
        <f>IFERROR(_xll.qlIndexFixing(ONIndex1M,I1751,TRUE,_xll.ohTrigger(RecalcTrigger,Trigger1M)),NA())</f>
        <v>2.3921694216220146E-2</v>
      </c>
      <c r="N1751" s="44">
        <f>IFERROR(_xll.qlIndexFixing(ONIndex3M,I1751,TRUE,_xll.ohTrigger(RecalcTrigger,Trigger3M)),NA())</f>
        <v>2.4583889293099404E-2</v>
      </c>
      <c r="O1751" s="159">
        <f>IFERROR(_xll.qlIndexFixing(ONIndex6M,I1751,TRUE,_xll.ohTrigger(RecalcTrigger,Trigger6M)),NA())</f>
        <v>2.4826970270179771E-2</v>
      </c>
    </row>
    <row r="1752" spans="2:15" x14ac:dyDescent="0.2">
      <c r="B1752" s="39" t="s">
        <v>42</v>
      </c>
      <c r="D1752" s="42">
        <f>_xll.qlCalendarAdvance(Calendar,$D1751,B1752,"f",FALSE)</f>
        <v>51746</v>
      </c>
      <c r="E1752" s="153">
        <f>_xll.qlInterestRateIndexValueDate(IndexON,D1752)</f>
        <v>51747</v>
      </c>
      <c r="F1752" s="168">
        <f>IFERROR(_xll.qlIndexFixing(IndexON,D1752,TRUE,_xll.ohTrigger(RecalcTrigger,TriggerON)),NA())</f>
        <v>2.4532812204673959E-2</v>
      </c>
      <c r="H1752" s="42">
        <f>_xll.qlCalendarAdvance(Calendar,$H1751,B1752,"f",FALSE)</f>
        <v>51746</v>
      </c>
      <c r="I1752" s="153">
        <f>_xll.qlInterestRateIndexValueDate(Index1M,$H1752)</f>
        <v>51748</v>
      </c>
      <c r="J1752" s="158">
        <f>IFERROR(_xll.qlIndexFixing(Index1M,$H1752,TRUE,_xll.ohTrigger(RecalcTrigger,Trigger1M)),NA())</f>
        <v>2.3907490734536019E-2</v>
      </c>
      <c r="K1752" s="44">
        <f>IFERROR(_xll.qlIndexFixing(Index3M,H1752,TRUE,_xll.ohTrigger(RecalcTrigger,Trigger3M)),NA())</f>
        <v>2.4565222544823653E-2</v>
      </c>
      <c r="L1752" s="44">
        <f>IFERROR(_xll.qlIndexFixing(Index6M,$H1752,TRUE,_xll.ohTrigger(RecalcTrigger,Trigger6M)),NA())</f>
        <v>2.4800654527053941E-2</v>
      </c>
      <c r="M1752" s="158">
        <f>IFERROR(_xll.qlIndexFixing(ONIndex1M,I1752,TRUE,_xll.ohTrigger(RecalcTrigger,Trigger1M)),NA())</f>
        <v>2.3908152242304581E-2</v>
      </c>
      <c r="N1752" s="44">
        <f>IFERROR(_xll.qlIndexFixing(ONIndex3M,I1752,TRUE,_xll.ohTrigger(RecalcTrigger,Trigger3M)),NA())</f>
        <v>2.4570486312160966E-2</v>
      </c>
      <c r="O1752" s="159">
        <f>IFERROR(_xll.qlIndexFixing(ONIndex6M,I1752,TRUE,_xll.ohTrigger(RecalcTrigger,Trigger6M)),NA())</f>
        <v>2.4813266197982742E-2</v>
      </c>
    </row>
    <row r="1753" spans="2:15" x14ac:dyDescent="0.2">
      <c r="B1753" s="39" t="s">
        <v>42</v>
      </c>
      <c r="D1753" s="42">
        <f>_xll.qlCalendarAdvance(Calendar,$D1752,B1753,"f",FALSE)</f>
        <v>51753</v>
      </c>
      <c r="E1753" s="153">
        <f>_xll.qlInterestRateIndexValueDate(IndexON,D1753)</f>
        <v>51754</v>
      </c>
      <c r="F1753" s="168">
        <f>IFERROR(_xll.qlIndexFixing(IndexON,D1753,TRUE,_xll.ohTrigger(RecalcTrigger,TriggerON)),NA())</f>
        <v>2.451967219407436E-2</v>
      </c>
      <c r="H1753" s="42">
        <f>_xll.qlCalendarAdvance(Calendar,$H1752,B1753,"f",FALSE)</f>
        <v>51753</v>
      </c>
      <c r="I1753" s="153">
        <f>_xll.qlInterestRateIndexValueDate(Index1M,$H1753)</f>
        <v>51755</v>
      </c>
      <c r="J1753" s="158">
        <f>IFERROR(_xll.qlIndexFixing(Index1M,$H1753,TRUE,_xll.ohTrigger(RecalcTrigger,Trigger1M)),NA())</f>
        <v>2.3894086516443203E-2</v>
      </c>
      <c r="K1753" s="44">
        <f>IFERROR(_xll.qlIndexFixing(Index3M,H1753,TRUE,_xll.ohTrigger(RecalcTrigger,Trigger3M)),NA())</f>
        <v>2.455216564650331E-2</v>
      </c>
      <c r="L1753" s="44">
        <f>IFERROR(_xll.qlIndexFixing(Index6M,$H1753,TRUE,_xll.ohTrigger(RecalcTrigger,Trigger6M)),NA())</f>
        <v>2.4787624304935852E-2</v>
      </c>
      <c r="M1753" s="158">
        <f>IFERROR(_xll.qlIndexFixing(ONIndex1M,I1753,TRUE,_xll.ohTrigger(RecalcTrigger,Trigger1M)),NA())</f>
        <v>2.3894671466662132E-2</v>
      </c>
      <c r="N1753" s="44">
        <f>IFERROR(_xll.qlIndexFixing(ONIndex3M,I1753,TRUE,_xll.ohTrigger(RecalcTrigger,Trigger3M)),NA())</f>
        <v>2.4557143901358103E-2</v>
      </c>
      <c r="O1753" s="159">
        <f>IFERROR(_xll.qlIndexFixing(ONIndex6M,I1753,TRUE,_xll.ohTrigger(RecalcTrigger,Trigger6M)),NA())</f>
        <v>2.4799624056646152E-2</v>
      </c>
    </row>
    <row r="1754" spans="2:15" x14ac:dyDescent="0.2">
      <c r="B1754" s="39" t="s">
        <v>42</v>
      </c>
      <c r="D1754" s="42">
        <f>_xll.qlCalendarAdvance(Calendar,$D1753,B1754,"f",FALSE)</f>
        <v>51760</v>
      </c>
      <c r="E1754" s="153">
        <f>_xll.qlInterestRateIndexValueDate(IndexON,D1754)</f>
        <v>51761</v>
      </c>
      <c r="F1754" s="168">
        <f>IFERROR(_xll.qlIndexFixing(IndexON,D1754,TRUE,_xll.ohTrigger(RecalcTrigger,TriggerON)),NA())</f>
        <v>2.4506591679323009E-2</v>
      </c>
      <c r="H1754" s="42">
        <f>_xll.qlCalendarAdvance(Calendar,$H1753,B1754,"f",FALSE)</f>
        <v>51760</v>
      </c>
      <c r="I1754" s="153">
        <f>_xll.qlInterestRateIndexValueDate(Index1M,$H1754)</f>
        <v>51762</v>
      </c>
      <c r="J1754" s="158">
        <f>IFERROR(_xll.qlIndexFixing(Index1M,$H1754,TRUE,_xll.ohTrigger(RecalcTrigger,Trigger1M)),NA())</f>
        <v>2.3880743619650424E-2</v>
      </c>
      <c r="K1754" s="44">
        <f>IFERROR(_xll.qlIndexFixing(Index3M,H1754,TRUE,_xll.ohTrigger(RecalcTrigger,Trigger3M)),NA())</f>
        <v>2.4539169722902744E-2</v>
      </c>
      <c r="L1754" s="44">
        <f>IFERROR(_xll.qlIndexFixing(Index6M,$H1754,TRUE,_xll.ohTrigger(RecalcTrigger,Trigger6M)),NA())</f>
        <v>2.4774656854877137E-2</v>
      </c>
      <c r="M1754" s="158">
        <f>IFERROR(_xll.qlIndexFixing(ONIndex1M,I1754,TRUE,_xll.ohTrigger(RecalcTrigger,Trigger1M)),NA())</f>
        <v>2.3881251889319444E-2</v>
      </c>
      <c r="N1754" s="44">
        <f>IFERROR(_xll.qlIndexFixing(ONIndex3M,I1754,TRUE,_xll.ohTrigger(RecalcTrigger,Trigger3M)),NA())</f>
        <v>2.4543862060717458E-2</v>
      </c>
      <c r="O1754" s="159">
        <f>IFERROR(_xll.qlIndexFixing(ONIndex6M,I1754,TRUE,_xll.ohTrigger(RecalcTrigger,Trigger6M)),NA())</f>
        <v>2.4786043846143357E-2</v>
      </c>
    </row>
    <row r="1755" spans="2:15" x14ac:dyDescent="0.2">
      <c r="B1755" s="39" t="s">
        <v>42</v>
      </c>
      <c r="D1755" s="42">
        <f>_xll.qlCalendarAdvance(Calendar,$D1754,B1755,"f",FALSE)</f>
        <v>51767</v>
      </c>
      <c r="E1755" s="153">
        <f>_xll.qlInterestRateIndexValueDate(IndexON,D1755)</f>
        <v>51768</v>
      </c>
      <c r="F1755" s="168">
        <f>IFERROR(_xll.qlIndexFixing(IndexON,D1755,TRUE,_xll.ohTrigger(RecalcTrigger,TriggerON)),NA())</f>
        <v>2.4493570660579778E-2</v>
      </c>
      <c r="H1755" s="42">
        <f>_xll.qlCalendarAdvance(Calendar,$H1754,B1755,"f",FALSE)</f>
        <v>51767</v>
      </c>
      <c r="I1755" s="153">
        <f>_xll.qlInterestRateIndexValueDate(Index1M,$H1755)</f>
        <v>51769</v>
      </c>
      <c r="J1755" s="158">
        <f>IFERROR(_xll.qlIndexFixing(Index1M,$H1755,TRUE,_xll.ohTrigger(RecalcTrigger,Trigger1M)),NA())</f>
        <v>2.3867462043941856E-2</v>
      </c>
      <c r="K1755" s="44">
        <f>IFERROR(_xll.qlIndexFixing(Index3M,H1755,TRUE,_xll.ohTrigger(RecalcTrigger,Trigger3M)),NA())</f>
        <v>2.4526078287239968E-2</v>
      </c>
      <c r="L1755" s="44">
        <f>IFERROR(_xll.qlIndexFixing(Index6M,$H1755,TRUE,_xll.ohTrigger(RecalcTrigger,Trigger6M)),NA())</f>
        <v>2.476175217566683E-2</v>
      </c>
      <c r="M1755" s="158">
        <f>IFERROR(_xll.qlIndexFixing(ONIndex1M,I1755,TRUE,_xll.ohTrigger(RecalcTrigger,Trigger1M)),NA())</f>
        <v>2.3867893510223226E-2</v>
      </c>
      <c r="N1755" s="44">
        <f>IFERROR(_xll.qlIndexFixing(ONIndex3M,I1755,TRUE,_xll.ohTrigger(RecalcTrigger,Trigger3M)),NA())</f>
        <v>2.4530640790185743E-2</v>
      </c>
      <c r="O1755" s="159">
        <f>IFERROR(_xll.qlIndexFixing(ONIndex6M,I1755,TRUE,_xll.ohTrigger(RecalcTrigger,Trigger6M)),NA())</f>
        <v>2.4772525566527648E-2</v>
      </c>
    </row>
    <row r="1756" spans="2:15" x14ac:dyDescent="0.2">
      <c r="B1756" s="39" t="s">
        <v>42</v>
      </c>
      <c r="D1756" s="42">
        <f>_xll.qlCalendarAdvance(Calendar,$D1755,B1756,"f",FALSE)</f>
        <v>51774</v>
      </c>
      <c r="E1756" s="153">
        <f>_xll.qlInterestRateIndexValueDate(IndexON,D1756)</f>
        <v>51775</v>
      </c>
      <c r="F1756" s="168">
        <f>IFERROR(_xll.qlIndexFixing(IndexON,D1756,TRUE,_xll.ohTrigger(RecalcTrigger,TriggerON)),NA())</f>
        <v>2.4480609137924603E-2</v>
      </c>
      <c r="H1756" s="42">
        <f>_xll.qlCalendarAdvance(Calendar,$H1755,B1756,"f",FALSE)</f>
        <v>51774</v>
      </c>
      <c r="I1756" s="153">
        <f>_xll.qlInterestRateIndexValueDate(Index1M,$H1756)</f>
        <v>51776</v>
      </c>
      <c r="J1756" s="158">
        <f>IFERROR(_xll.qlIndexFixing(Index1M,$H1756,TRUE,_xll.ohTrigger(RecalcTrigger,Trigger1M)),NA())</f>
        <v>2.3853795673337463E-2</v>
      </c>
      <c r="K1756" s="44">
        <f>IFERROR(_xll.qlIndexFixing(Index3M,H1756,TRUE,_xll.ohTrigger(RecalcTrigger,Trigger3M)),NA())</f>
        <v>2.4513285871421917E-2</v>
      </c>
      <c r="L1756" s="44">
        <f>IFERROR(_xll.qlIndexFixing(Index6M,$H1756,TRUE,_xll.ohTrigger(RecalcTrigger,Trigger6M)),NA())</f>
        <v>2.4748861896249273E-2</v>
      </c>
      <c r="M1756" s="158">
        <f>IFERROR(_xll.qlIndexFixing(ONIndex1M,I1756,TRUE,_xll.ohTrigger(RecalcTrigger,Trigger1M)),NA())</f>
        <v>2.3854596329373479E-2</v>
      </c>
      <c r="N1756" s="44">
        <f>IFERROR(_xll.qlIndexFixing(ONIndex3M,I1756,TRUE,_xll.ohTrigger(RecalcTrigger,Trigger3M)),NA())</f>
        <v>2.4517480089709665E-2</v>
      </c>
      <c r="O1756" s="159">
        <f>IFERROR(_xll.qlIndexFixing(ONIndex6M,I1756,TRUE,_xll.ohTrigger(RecalcTrigger,Trigger6M)),NA())</f>
        <v>2.4759069217665797E-2</v>
      </c>
    </row>
    <row r="1757" spans="2:15" x14ac:dyDescent="0.2">
      <c r="B1757" s="39" t="s">
        <v>42</v>
      </c>
      <c r="D1757" s="42">
        <f>_xll.qlCalendarAdvance(Calendar,$D1756,B1757,"f",FALSE)</f>
        <v>51781</v>
      </c>
      <c r="E1757" s="153">
        <f>_xll.qlInterestRateIndexValueDate(IndexON,D1757)</f>
        <v>51782</v>
      </c>
      <c r="F1757" s="168">
        <f>IFERROR(_xll.qlIndexFixing(IndexON,D1757,TRUE,_xll.ohTrigger(RecalcTrigger,TriggerON)),NA())</f>
        <v>2.4467707111197612E-2</v>
      </c>
      <c r="H1757" s="42">
        <f>_xll.qlCalendarAdvance(Calendar,$H1756,B1757,"f",FALSE)</f>
        <v>51781</v>
      </c>
      <c r="I1757" s="153">
        <f>_xll.qlInterestRateIndexValueDate(Index1M,$H1757)</f>
        <v>51783</v>
      </c>
      <c r="J1757" s="158">
        <f>IFERROR(_xll.qlIndexFixing(Index1M,$H1757,TRUE,_xll.ohTrigger(RecalcTrigger,Trigger1M)),NA())</f>
        <v>2.3840647269480868E-2</v>
      </c>
      <c r="K1757" s="44">
        <f>IFERROR(_xll.qlIndexFixing(Index3M,H1757,TRUE,_xll.ohTrigger(RecalcTrigger,Trigger3M)),NA())</f>
        <v>2.4500476354315757E-2</v>
      </c>
      <c r="L1757" s="44">
        <f>IFERROR(_xll.qlIndexFixing(Index6M,$H1757,TRUE,_xll.ohTrigger(RecalcTrigger,Trigger6M)),NA())</f>
        <v>2.4736086365841636E-2</v>
      </c>
      <c r="M1757" s="158">
        <f>IFERROR(_xll.qlIndexFixing(ONIndex1M,I1757,TRUE,_xll.ohTrigger(RecalcTrigger,Trigger1M)),NA())</f>
        <v>2.3841360346770202E-2</v>
      </c>
      <c r="N1757" s="44">
        <f>IFERROR(_xll.qlIndexFixing(ONIndex3M,I1757,TRUE,_xll.ohTrigger(RecalcTrigger,Trigger3M)),NA())</f>
        <v>2.4504379959342515E-2</v>
      </c>
      <c r="O1757" s="159">
        <f>IFERROR(_xll.qlIndexFixing(ONIndex6M,I1757,TRUE,_xll.ohTrigger(RecalcTrigger,Trigger6M)),NA())</f>
        <v>2.4745674799611095E-2</v>
      </c>
    </row>
    <row r="1758" spans="2:15" x14ac:dyDescent="0.2">
      <c r="B1758" s="39" t="s">
        <v>42</v>
      </c>
      <c r="D1758" s="42">
        <f>_xll.qlCalendarAdvance(Calendar,$D1757,B1758,"f",FALSE)</f>
        <v>51788</v>
      </c>
      <c r="E1758" s="153">
        <f>_xll.qlInterestRateIndexValueDate(IndexON,D1758)</f>
        <v>51789</v>
      </c>
      <c r="F1758" s="168">
        <f>IFERROR(_xll.qlIndexFixing(IndexON,D1758,TRUE,_xll.ohTrigger(RecalcTrigger,TriggerON)),NA())</f>
        <v>2.4454864580398805E-2</v>
      </c>
      <c r="H1758" s="42">
        <f>_xll.qlCalendarAdvance(Calendar,$H1757,B1758,"f",FALSE)</f>
        <v>51788</v>
      </c>
      <c r="I1758" s="153">
        <f>_xll.qlInterestRateIndexValueDate(Index1M,$H1758)</f>
        <v>51790</v>
      </c>
      <c r="J1758" s="158">
        <f>IFERROR(_xll.qlIndexFixing(Index1M,$H1758,TRUE,_xll.ohTrigger(RecalcTrigger,Trigger1M)),NA())</f>
        <v>2.3827560199665143E-2</v>
      </c>
      <c r="K1758" s="44">
        <f>IFERROR(_xll.qlIndexFixing(Index3M,H1758,TRUE,_xll.ohTrigger(RecalcTrigger,Trigger3M)),NA())</f>
        <v>2.4487727814107914E-2</v>
      </c>
      <c r="L1758" s="44">
        <f>IFERROR(_xll.qlIndexFixing(Index6M,$H1758,TRUE,_xll.ohTrigger(RecalcTrigger,Trigger6M)),NA())</f>
        <v>2.4723373607330689E-2</v>
      </c>
      <c r="M1758" s="158">
        <f>IFERROR(_xll.qlIndexFixing(ONIndex1M,I1758,TRUE,_xll.ohTrigger(RecalcTrigger,Trigger1M)),NA())</f>
        <v>2.3828185562306814E-2</v>
      </c>
      <c r="N1758" s="44">
        <f>IFERROR(_xll.qlIndexFixing(ONIndex3M,I1758,TRUE,_xll.ohTrigger(RecalcTrigger,Trigger3M)),NA())</f>
        <v>2.4491340399004358E-2</v>
      </c>
      <c r="O1758" s="159">
        <f>IFERROR(_xll.qlIndexFixing(ONIndex6M,I1758,TRUE,_xll.ohTrigger(RecalcTrigger,Trigger6M)),NA())</f>
        <v>2.4732342312283606E-2</v>
      </c>
    </row>
    <row r="1759" spans="2:15" x14ac:dyDescent="0.2">
      <c r="B1759" s="39" t="s">
        <v>42</v>
      </c>
      <c r="D1759" s="42">
        <f>_xll.qlCalendarAdvance(Calendar,$D1758,B1759,"f",FALSE)</f>
        <v>51795</v>
      </c>
      <c r="E1759" s="153">
        <f>_xll.qlInterestRateIndexValueDate(IndexON,D1759)</f>
        <v>51796</v>
      </c>
      <c r="F1759" s="168">
        <f>IFERROR(_xll.qlIndexFixing(IndexON,D1759,TRUE,_xll.ohTrigger(RecalcTrigger,TriggerON)),NA())</f>
        <v>2.4442081545608119E-2</v>
      </c>
      <c r="H1759" s="42">
        <f>_xll.qlCalendarAdvance(Calendar,$H1758,B1759,"f",FALSE)</f>
        <v>51795</v>
      </c>
      <c r="I1759" s="153">
        <f>_xll.qlInterestRateIndexValueDate(Index1M,$H1759)</f>
        <v>51797</v>
      </c>
      <c r="J1759" s="158">
        <f>IFERROR(_xll.qlIndexFixing(Index1M,$H1759,TRUE,_xll.ohTrigger(RecalcTrigger,Trigger1M)),NA())</f>
        <v>2.3814534463672293E-2</v>
      </c>
      <c r="K1759" s="44">
        <f>IFERROR(_xll.qlIndexFixing(Index3M,H1759,TRUE,_xll.ohTrigger(RecalcTrigger,Trigger3M)),NA())</f>
        <v>2.4475040250202338E-2</v>
      </c>
      <c r="L1759" s="44">
        <f>IFERROR(_xll.qlIndexFixing(Index6M,$H1759,TRUE,_xll.ohTrigger(RecalcTrigger,Trigger6M)),NA())</f>
        <v>2.4710723619520907E-2</v>
      </c>
      <c r="M1759" s="158">
        <f>IFERROR(_xll.qlIndexFixing(ONIndex1M,I1759,TRUE,_xll.ohTrigger(RecalcTrigger,Trigger1M)),NA())</f>
        <v>2.3815071976063251E-2</v>
      </c>
      <c r="N1759" s="44">
        <f>IFERROR(_xll.qlIndexFixing(ONIndex3M,I1759,TRUE,_xll.ohTrigger(RecalcTrigger,Trigger3M)),NA())</f>
        <v>2.4478361408748484E-2</v>
      </c>
      <c r="O1759" s="159">
        <f>IFERROR(_xll.qlIndexFixing(ONIndex6M,I1759,TRUE,_xll.ohTrigger(RecalcTrigger,Trigger6M)),NA())</f>
        <v>2.4719071755709976E-2</v>
      </c>
    </row>
    <row r="1760" spans="2:15" x14ac:dyDescent="0.2">
      <c r="B1760" s="39" t="s">
        <v>42</v>
      </c>
      <c r="D1760" s="42">
        <f>_xll.qlCalendarAdvance(Calendar,$D1759,B1760,"f",FALSE)</f>
        <v>51802</v>
      </c>
      <c r="E1760" s="153">
        <f>_xll.qlInterestRateIndexValueDate(IndexON,D1760)</f>
        <v>51803</v>
      </c>
      <c r="F1760" s="168">
        <f>IFERROR(_xll.qlIndexFixing(IndexON,D1760,TRUE,_xll.ohTrigger(RecalcTrigger,TriggerON)),NA())</f>
        <v>2.4429358006745616E-2</v>
      </c>
      <c r="H1760" s="42">
        <f>_xll.qlCalendarAdvance(Calendar,$H1759,B1760,"f",FALSE)</f>
        <v>51802</v>
      </c>
      <c r="I1760" s="153">
        <f>_xll.qlInterestRateIndexValueDate(Index1M,$H1760)</f>
        <v>51804</v>
      </c>
      <c r="J1760" s="158">
        <f>IFERROR(_xll.qlIndexFixing(Index1M,$H1760,TRUE,_xll.ohTrigger(RecalcTrigger,Trigger1M)),NA())</f>
        <v>2.3801973974675761E-2</v>
      </c>
      <c r="K1760" s="44">
        <f>IFERROR(_xll.qlIndexFixing(Index3M,H1760,TRUE,_xll.ohTrigger(RecalcTrigger,Trigger3M)),NA())</f>
        <v>2.4462413662013412E-2</v>
      </c>
      <c r="L1760" s="44">
        <f>IFERROR(_xll.qlIndexFixing(Index6M,$H1760,TRUE,_xll.ohTrigger(RecalcTrigger,Trigger6M)),NA())</f>
        <v>2.4698136401225548E-2</v>
      </c>
      <c r="M1760" s="158">
        <f>IFERROR(_xll.qlIndexFixing(ONIndex1M,I1760,TRUE,_xll.ohTrigger(RecalcTrigger,Trigger1M)),NA())</f>
        <v>2.3802019587986223E-2</v>
      </c>
      <c r="N1760" s="44">
        <f>IFERROR(_xll.qlIndexFixing(ONIndex3M,I1760,TRUE,_xll.ohTrigger(RecalcTrigger,Trigger3M)),NA())</f>
        <v>2.4465442988468311E-2</v>
      </c>
      <c r="O1760" s="159">
        <f>IFERROR(_xll.qlIndexFixing(ONIndex6M,I1760,TRUE,_xll.ohTrigger(RecalcTrigger,Trigger6M)),NA())</f>
        <v>2.4705863129863559E-2</v>
      </c>
    </row>
    <row r="1761" spans="2:15" x14ac:dyDescent="0.2">
      <c r="B1761" s="39" t="s">
        <v>42</v>
      </c>
      <c r="D1761" s="42">
        <f>_xll.qlCalendarAdvance(Calendar,$D1760,B1761,"f",FALSE)</f>
        <v>51809</v>
      </c>
      <c r="E1761" s="153">
        <f>_xll.qlInterestRateIndexValueDate(IndexON,D1761)</f>
        <v>51810</v>
      </c>
      <c r="F1761" s="168">
        <f>IFERROR(_xll.qlIndexFixing(IndexON,D1761,TRUE,_xll.ohTrigger(RecalcTrigger,TriggerON)),NA())</f>
        <v>2.4416693963891234E-2</v>
      </c>
      <c r="H1761" s="42">
        <f>_xll.qlCalendarAdvance(Calendar,$H1760,B1761,"f",FALSE)</f>
        <v>51809</v>
      </c>
      <c r="I1761" s="153">
        <f>_xll.qlInterestRateIndexValueDate(Index1M,$H1761)</f>
        <v>51811</v>
      </c>
      <c r="J1761" s="158">
        <f>IFERROR(_xll.qlIndexFixing(Index1M,$H1761,TRUE,_xll.ohTrigger(RecalcTrigger,Trigger1M)),NA())</f>
        <v>2.3789060321273148E-2</v>
      </c>
      <c r="K1761" s="44">
        <f>IFERROR(_xll.qlIndexFixing(Index3M,H1761,TRUE,_xll.ohTrigger(RecalcTrigger,Trigger3M)),NA())</f>
        <v>2.4449848048951173E-2</v>
      </c>
      <c r="L1761" s="44">
        <f>IFERROR(_xll.qlIndexFixing(Index6M,$H1761,TRUE,_xll.ohTrigger(RecalcTrigger,Trigger6M)),NA())</f>
        <v>2.468564222111503E-2</v>
      </c>
      <c r="M1761" s="158">
        <f>IFERROR(_xll.qlIndexFixing(ONIndex1M,I1761,TRUE,_xll.ohTrigger(RecalcTrigger,Trigger1M)),NA())</f>
        <v>2.3789028398022438E-2</v>
      </c>
      <c r="N1761" s="44">
        <f>IFERROR(_xll.qlIndexFixing(ONIndex3M,I1761,TRUE,_xll.ohTrigger(RecalcTrigger,Trigger3M)),NA())</f>
        <v>2.4452585138217131E-2</v>
      </c>
      <c r="O1761" s="159">
        <f>IFERROR(_xll.qlIndexFixing(ONIndex6M,I1761,TRUE,_xll.ohTrigger(RecalcTrigger,Trigger6M)),NA())</f>
        <v>2.4692716434691064E-2</v>
      </c>
    </row>
    <row r="1762" spans="2:15" x14ac:dyDescent="0.2">
      <c r="B1762" s="39" t="s">
        <v>42</v>
      </c>
      <c r="D1762" s="42">
        <f>_xll.qlCalendarAdvance(Calendar,$D1761,B1762,"f",FALSE)</f>
        <v>51816</v>
      </c>
      <c r="E1762" s="153">
        <f>_xll.qlInterestRateIndexValueDate(IndexON,D1762)</f>
        <v>51817</v>
      </c>
      <c r="F1762" s="168">
        <f>IFERROR(_xll.qlIndexFixing(IndexON,D1762,TRUE,_xll.ohTrigger(RecalcTrigger,TriggerON)),NA())</f>
        <v>2.4404089416965036E-2</v>
      </c>
      <c r="H1762" s="42">
        <f>_xll.qlCalendarAdvance(Calendar,$H1761,B1762,"f",FALSE)</f>
        <v>51816</v>
      </c>
      <c r="I1762" s="153">
        <f>_xll.qlInterestRateIndexValueDate(Index1M,$H1762)</f>
        <v>51818</v>
      </c>
      <c r="J1762" s="158">
        <f>IFERROR(_xll.qlIndexFixing(Index1M,$H1762,TRUE,_xll.ohTrigger(RecalcTrigger,Trigger1M)),NA())</f>
        <v>2.3776207987558529E-2</v>
      </c>
      <c r="K1762" s="44">
        <f>IFERROR(_xll.qlIndexFixing(Index3M,H1762,TRUE,_xll.ohTrigger(RecalcTrigger,Trigger3M)),NA())</f>
        <v>2.4437343410435214E-2</v>
      </c>
      <c r="L1762" s="44">
        <f>IFERROR(_xll.qlIndexFixing(Index6M,$H1762,TRUE,_xll.ohTrigger(RecalcTrigger,Trigger6M)),NA())</f>
        <v>2.4673176904412203E-2</v>
      </c>
      <c r="M1762" s="158">
        <f>IFERROR(_xll.qlIndexFixing(ONIndex1M,I1762,TRUE,_xll.ohTrigger(RecalcTrigger,Trigger1M)),NA())</f>
        <v>2.3776098406171897E-2</v>
      </c>
      <c r="N1762" s="44">
        <f>IFERROR(_xll.qlIndexFixing(ONIndex3M,I1762,TRUE,_xll.ohTrigger(RecalcTrigger,Trigger3M)),NA())</f>
        <v>2.4439787857915007E-2</v>
      </c>
      <c r="O1762" s="159">
        <f>IFERROR(_xll.qlIndexFixing(ONIndex6M,I1762,TRUE,_xll.ohTrigger(RecalcTrigger,Trigger6M)),NA())</f>
        <v>2.4679631670245783E-2</v>
      </c>
    </row>
    <row r="1763" spans="2:15" x14ac:dyDescent="0.2">
      <c r="B1763" s="39" t="s">
        <v>42</v>
      </c>
      <c r="D1763" s="42">
        <f>_xll.qlCalendarAdvance(Calendar,$D1762,B1763,"f",FALSE)</f>
        <v>51823</v>
      </c>
      <c r="E1763" s="153">
        <f>_xll.qlInterestRateIndexValueDate(IndexON,D1763)</f>
        <v>51824</v>
      </c>
      <c r="F1763" s="168">
        <f>IFERROR(_xll.qlIndexFixing(IndexON,D1763,TRUE,_xll.ohTrigger(RecalcTrigger,TriggerON)),NA())</f>
        <v>2.4391544365887086E-2</v>
      </c>
      <c r="H1763" s="42">
        <f>_xll.qlCalendarAdvance(Calendar,$H1762,B1763,"f",FALSE)</f>
        <v>51823</v>
      </c>
      <c r="I1763" s="153">
        <f>_xll.qlInterestRateIndexValueDate(Index1M,$H1763)</f>
        <v>51825</v>
      </c>
      <c r="J1763" s="158">
        <f>IFERROR(_xll.qlIndexFixing(Index1M,$H1763,TRUE,_xll.ohTrigger(RecalcTrigger,Trigger1M)),NA())</f>
        <v>2.3763416973334728E-2</v>
      </c>
      <c r="K1763" s="44">
        <f>IFERROR(_xll.qlIndexFixing(Index3M,H1763,TRUE,_xll.ohTrigger(RecalcTrigger,Trigger3M)),NA())</f>
        <v>2.4424899745884264E-2</v>
      </c>
      <c r="L1763" s="44">
        <f>IFERROR(_xll.qlIndexFixing(Index6M,$H1763,TRUE,_xll.ohTrigger(RecalcTrigger,Trigger6M)),NA())</f>
        <v>2.4660774349077635E-2</v>
      </c>
      <c r="M1763" s="158">
        <f>IFERROR(_xll.qlIndexFixing(ONIndex1M,I1763,TRUE,_xll.ohTrigger(RecalcTrigger,Trigger1M)),NA())</f>
        <v>2.37632296124346E-2</v>
      </c>
      <c r="N1763" s="44">
        <f>IFERROR(_xll.qlIndexFixing(ONIndex3M,I1763,TRUE,_xll.ohTrigger(RecalcTrigger,Trigger3M)),NA())</f>
        <v>2.4427051147535295E-2</v>
      </c>
      <c r="O1763" s="159">
        <f>IFERROR(_xll.qlIndexFixing(ONIndex6M,I1763,TRUE,_xll.ohTrigger(RecalcTrigger,Trigger6M)),NA())</f>
        <v>2.4666608836421133E-2</v>
      </c>
    </row>
    <row r="1764" spans="2:15" x14ac:dyDescent="0.2">
      <c r="B1764" s="39" t="s">
        <v>42</v>
      </c>
      <c r="D1764" s="42">
        <f>_xll.qlCalendarAdvance(Calendar,$D1763,B1764,"f",FALSE)</f>
        <v>51830</v>
      </c>
      <c r="E1764" s="153">
        <f>_xll.qlInterestRateIndexValueDate(IndexON,D1764)</f>
        <v>51831</v>
      </c>
      <c r="F1764" s="168">
        <f>IFERROR(_xll.qlIndexFixing(IndexON,D1764,TRUE,_xll.ohTrigger(RecalcTrigger,TriggerON)),NA())</f>
        <v>2.4379058810817256E-2</v>
      </c>
      <c r="H1764" s="42">
        <f>_xll.qlCalendarAdvance(Calendar,$H1763,B1764,"f",FALSE)</f>
        <v>51830</v>
      </c>
      <c r="I1764" s="153">
        <f>_xll.qlInterestRateIndexValueDate(Index1M,$H1764)</f>
        <v>51832</v>
      </c>
      <c r="J1764" s="158">
        <f>IFERROR(_xll.qlIndexFixing(Index1M,$H1764,TRUE,_xll.ohTrigger(RecalcTrigger,Trigger1M)),NA())</f>
        <v>2.3750687278401905E-2</v>
      </c>
      <c r="K1764" s="44">
        <f>IFERROR(_xll.qlIndexFixing(Index3M,H1764,TRUE,_xll.ohTrigger(RecalcTrigger,Trigger3M)),NA())</f>
        <v>2.4412517054717048E-2</v>
      </c>
      <c r="L1764" s="44">
        <f>IFERROR(_xll.qlIndexFixing(Index6M,$H1764,TRUE,_xll.ohTrigger(RecalcTrigger,Trigger6M)),NA())</f>
        <v>2.4648434553950705E-2</v>
      </c>
      <c r="M1764" s="158">
        <f>IFERROR(_xll.qlIndexFixing(ONIndex1M,I1764,TRUE,_xll.ohTrigger(RecalcTrigger,Trigger1M)),NA())</f>
        <v>2.3750422016810546E-2</v>
      </c>
      <c r="N1764" s="44">
        <f>IFERROR(_xll.qlIndexFixing(ONIndex3M,I1764,TRUE,_xll.ohTrigger(RecalcTrigger,Trigger3M)),NA())</f>
        <v>2.4414375007157929E-2</v>
      </c>
      <c r="O1764" s="159">
        <f>IFERROR(_xll.qlIndexFixing(ONIndex6M,I1764,TRUE,_xll.ohTrigger(RecalcTrigger,Trigger6M)),NA())</f>
        <v>2.4653647933270406E-2</v>
      </c>
    </row>
    <row r="1765" spans="2:15" x14ac:dyDescent="0.2">
      <c r="B1765" s="39" t="s">
        <v>42</v>
      </c>
      <c r="D1765" s="42">
        <f>_xll.qlCalendarAdvance(Calendar,$D1764,B1765,"f",FALSE)</f>
        <v>51837</v>
      </c>
      <c r="E1765" s="153">
        <f>_xll.qlInterestRateIndexValueDate(IndexON,D1765)</f>
        <v>51838</v>
      </c>
      <c r="F1765" s="168">
        <f>IFERROR(_xll.qlIndexFixing(IndexON,D1765,TRUE,_xll.ohTrigger(RecalcTrigger,TriggerON)),NA())</f>
        <v>2.436663275167561E-2</v>
      </c>
      <c r="H1765" s="42">
        <f>_xll.qlCalendarAdvance(Calendar,$H1764,B1765,"f",FALSE)</f>
        <v>51837</v>
      </c>
      <c r="I1765" s="153">
        <f>_xll.qlInterestRateIndexValueDate(Index1M,$H1765)</f>
        <v>51839</v>
      </c>
      <c r="J1765" s="158">
        <f>IFERROR(_xll.qlIndexFixing(Index1M,$H1765,TRUE,_xll.ohTrigger(RecalcTrigger,Trigger1M)),NA())</f>
        <v>2.3737551759748884E-2</v>
      </c>
      <c r="K1765" s="44">
        <f>IFERROR(_xll.qlIndexFixing(Index3M,H1765,TRUE,_xll.ohTrigger(RecalcTrigger,Trigger3M)),NA())</f>
        <v>2.4400282450464772E-2</v>
      </c>
      <c r="L1765" s="44">
        <f>IFERROR(_xll.qlIndexFixing(Index6M,$H1765,TRUE,_xll.ohTrigger(RecalcTrigger,Trigger6M)),NA())</f>
        <v>2.4636141811268129E-2</v>
      </c>
      <c r="M1765" s="158">
        <f>IFERROR(_xll.qlIndexFixing(ONIndex1M,I1765,TRUE,_xll.ohTrigger(RecalcTrigger,Trigger1M)),NA())</f>
        <v>2.3737675619166509E-2</v>
      </c>
      <c r="N1765" s="44">
        <f>IFERROR(_xll.qlIndexFixing(ONIndex3M,I1765,TRUE,_xll.ohTrigger(RecalcTrigger,Trigger3M)),NA())</f>
        <v>2.4401759436649684E-2</v>
      </c>
      <c r="O1765" s="159">
        <f>IFERROR(_xll.qlIndexFixing(ONIndex6M,I1765,TRUE,_xll.ohTrigger(RecalcTrigger,Trigger6M)),NA())</f>
        <v>2.4640748960713665E-2</v>
      </c>
    </row>
    <row r="1766" spans="2:15" x14ac:dyDescent="0.2">
      <c r="B1766" s="39" t="s">
        <v>42</v>
      </c>
      <c r="D1766" s="42">
        <f>_xll.qlCalendarAdvance(Calendar,$D1765,B1766,"f",FALSE)</f>
        <v>51844</v>
      </c>
      <c r="E1766" s="153">
        <f>_xll.qlInterestRateIndexValueDate(IndexON,D1766)</f>
        <v>51845</v>
      </c>
      <c r="F1766" s="168">
        <f>IFERROR(_xll.qlIndexFixing(IndexON,D1766,TRUE,_xll.ohTrigger(RecalcTrigger,TriggerON)),NA())</f>
        <v>2.4354266188382212E-2</v>
      </c>
      <c r="H1766" s="42">
        <f>_xll.qlCalendarAdvance(Calendar,$H1765,B1766,"f",FALSE)</f>
        <v>51844</v>
      </c>
      <c r="I1766" s="153">
        <f>_xll.qlInterestRateIndexValueDate(Index1M,$H1766)</f>
        <v>51846</v>
      </c>
      <c r="J1766" s="158">
        <f>IFERROR(_xll.qlIndexFixing(Index1M,$H1766,TRUE,_xll.ohTrigger(RecalcTrigger,Trigger1M)),NA())</f>
        <v>2.3725071640428235E-2</v>
      </c>
      <c r="K1766" s="44">
        <f>IFERROR(_xll.qlIndexFixing(Index3M,H1766,TRUE,_xll.ohTrigger(RecalcTrigger,Trigger3M)),NA())</f>
        <v>2.4388014651755441E-2</v>
      </c>
      <c r="L1766" s="44">
        <f>IFERROR(_xll.qlIndexFixing(Index6M,$H1766,TRUE,_xll.ohTrigger(RecalcTrigger,Trigger6M)),NA())</f>
        <v>2.4623931185427134E-2</v>
      </c>
      <c r="M1766" s="158">
        <f>IFERROR(_xll.qlIndexFixing(ONIndex1M,I1766,TRUE,_xll.ohTrigger(RecalcTrigger,Trigger1M)),NA())</f>
        <v>2.3724990419609071E-2</v>
      </c>
      <c r="N1766" s="44">
        <f>IFERROR(_xll.qlIndexFixing(ONIndex3M,I1766,TRUE,_xll.ohTrigger(RecalcTrigger,Trigger3M)),NA())</f>
        <v>2.4389204436090495E-2</v>
      </c>
      <c r="O1766" s="159">
        <f>IFERROR(_xll.qlIndexFixing(ONIndex6M,I1766,TRUE,_xll.ohTrigger(RecalcTrigger,Trigger6M)),NA())</f>
        <v>2.4627911918804202E-2</v>
      </c>
    </row>
    <row r="1767" spans="2:15" x14ac:dyDescent="0.2">
      <c r="B1767" s="39" t="s">
        <v>42</v>
      </c>
      <c r="D1767" s="42">
        <f>_xll.qlCalendarAdvance(Calendar,$D1766,B1767,"f",FALSE)</f>
        <v>51851</v>
      </c>
      <c r="E1767" s="153">
        <f>_xll.qlInterestRateIndexValueDate(IndexON,D1767)</f>
        <v>51852</v>
      </c>
      <c r="F1767" s="168">
        <f>IFERROR(_xll.qlIndexFixing(IndexON,D1767,TRUE,_xll.ohTrigger(RecalcTrigger,TriggerON)),NA())</f>
        <v>2.4341959121096934E-2</v>
      </c>
      <c r="H1767" s="42">
        <f>_xll.qlCalendarAdvance(Calendar,$H1766,B1767,"f",FALSE)</f>
        <v>51851</v>
      </c>
      <c r="I1767" s="153">
        <f>_xll.qlInterestRateIndexValueDate(Index1M,$H1767)</f>
        <v>51853</v>
      </c>
      <c r="J1767" s="158">
        <f>IFERROR(_xll.qlIndexFixing(Index1M,$H1767,TRUE,_xll.ohTrigger(RecalcTrigger,Trigger1M)),NA())</f>
        <v>2.3712536567203978E-2</v>
      </c>
      <c r="K1767" s="44">
        <f>IFERROR(_xll.qlIndexFixing(Index3M,H1767,TRUE,_xll.ohTrigger(RecalcTrigger,Trigger3M)),NA())</f>
        <v>2.4375807815736117E-2</v>
      </c>
      <c r="L1767" s="44">
        <f>IFERROR(_xll.qlIndexFixing(Index6M,$H1767,TRUE,_xll.ohTrigger(RecalcTrigger,Trigger6M)),NA())</f>
        <v>2.4611783320946202E-2</v>
      </c>
      <c r="M1767" s="158">
        <f>IFERROR(_xll.qlIndexFixing(ONIndex1M,I1767,TRUE,_xll.ohTrigger(RecalcTrigger,Trigger1M)),NA())</f>
        <v>2.371236641808494E-2</v>
      </c>
      <c r="N1767" s="44">
        <f>IFERROR(_xll.qlIndexFixing(ONIndex3M,I1767,TRUE,_xll.ohTrigger(RecalcTrigger,Trigger3M)),NA())</f>
        <v>2.4376710005373781E-2</v>
      </c>
      <c r="O1767" s="159">
        <f>IFERROR(_xll.qlIndexFixing(ONIndex6M,I1767,TRUE,_xll.ohTrigger(RecalcTrigger,Trigger6M)),NA())</f>
        <v>2.4615136807435434E-2</v>
      </c>
    </row>
    <row r="1768" spans="2:15" x14ac:dyDescent="0.2">
      <c r="B1768" s="39" t="s">
        <v>42</v>
      </c>
      <c r="D1768" s="42">
        <f>_xll.qlCalendarAdvance(Calendar,$D1767,B1768,"f",FALSE)</f>
        <v>51858</v>
      </c>
      <c r="E1768" s="153">
        <f>_xll.qlInterestRateIndexValueDate(IndexON,D1768)</f>
        <v>51862</v>
      </c>
      <c r="F1768" s="168">
        <f>IFERROR(_xll.qlIndexFixing(IndexON,D1768,TRUE,_xll.ohTrigger(RecalcTrigger,TriggerON)),NA())</f>
        <v>2.4324383413034667E-2</v>
      </c>
      <c r="H1768" s="42">
        <f>_xll.qlCalendarAdvance(Calendar,$H1767,B1768,"f",FALSE)</f>
        <v>51858</v>
      </c>
      <c r="I1768" s="153">
        <f>_xll.qlInterestRateIndexValueDate(Index1M,$H1768)</f>
        <v>51865</v>
      </c>
      <c r="J1768" s="158">
        <f>IFERROR(_xll.qlIndexFixing(Index1M,$H1768,TRUE,_xll.ohTrigger(RecalcTrigger,Trigger1M)),NA())</f>
        <v>2.3691293967500471E-2</v>
      </c>
      <c r="K1768" s="44">
        <f>IFERROR(_xll.qlIndexFixing(Index3M,H1768,TRUE,_xll.ohTrigger(RecalcTrigger,Trigger3M)),NA())</f>
        <v>2.4354993036014846E-2</v>
      </c>
      <c r="L1768" s="44">
        <f>IFERROR(_xll.qlIndexFixing(Index6M,$H1768,TRUE,_xll.ohTrigger(RecalcTrigger,Trigger6M)),NA())</f>
        <v>2.4591104423347099E-2</v>
      </c>
      <c r="M1768" s="158">
        <f>IFERROR(_xll.qlIndexFixing(ONIndex1M,I1768,TRUE,_xll.ohTrigger(RecalcTrigger,Trigger1M)),NA())</f>
        <v>2.3687190939702951E-2</v>
      </c>
      <c r="N1768" s="44">
        <f>IFERROR(_xll.qlIndexFixing(ONIndex3M,I1768,TRUE,_xll.ohTrigger(RecalcTrigger,Trigger3M)),NA())</f>
        <v>2.435184526072387E-2</v>
      </c>
      <c r="O1768" s="159">
        <f>IFERROR(_xll.qlIndexFixing(ONIndex6M,I1768,TRUE,_xll.ohTrigger(RecalcTrigger,Trigger6M)),NA())</f>
        <v>2.4589711155524885E-2</v>
      </c>
    </row>
    <row r="1769" spans="2:15" x14ac:dyDescent="0.2">
      <c r="B1769" s="39" t="s">
        <v>42</v>
      </c>
      <c r="D1769" s="42">
        <f>_xll.qlCalendarAdvance(Calendar,$D1768,B1769,"f",FALSE)</f>
        <v>51865</v>
      </c>
      <c r="E1769" s="153">
        <f>_xll.qlInterestRateIndexValueDate(IndexON,D1769)</f>
        <v>51868</v>
      </c>
      <c r="F1769" s="168">
        <f>IFERROR(_xll.qlIndexFixing(IndexON,D1769,TRUE,_xll.ohTrigger(RecalcTrigger,TriggerON)),NA())</f>
        <v>2.4314052094807082E-2</v>
      </c>
      <c r="H1769" s="42">
        <f>_xll.qlCalendarAdvance(Calendar,$H1768,B1769,"f",FALSE)</f>
        <v>51865</v>
      </c>
      <c r="I1769" s="153">
        <f>_xll.qlInterestRateIndexValueDate(Index1M,$H1769)</f>
        <v>51869</v>
      </c>
      <c r="J1769" s="158">
        <f>IFERROR(_xll.qlIndexFixing(Index1M,$H1769,TRUE,_xll.ohTrigger(RecalcTrigger,Trigger1M)),NA())</f>
        <v>2.368431835150854E-2</v>
      </c>
      <c r="K1769" s="44">
        <f>IFERROR(_xll.qlIndexFixing(Index3M,H1769,TRUE,_xll.ohTrigger(RecalcTrigger,Trigger3M)),NA())</f>
        <v>2.4348135394406611E-2</v>
      </c>
      <c r="L1769" s="44">
        <f>IFERROR(_xll.qlIndexFixing(Index6M,$H1769,TRUE,_xll.ohTrigger(RecalcTrigger,Trigger6M)),NA())</f>
        <v>2.4584252464259583E-2</v>
      </c>
      <c r="M1769" s="158">
        <f>IFERROR(_xll.qlIndexFixing(ONIndex1M,I1769,TRUE,_xll.ohTrigger(RecalcTrigger,Trigger1M)),NA())</f>
        <v>2.3678627823287002E-2</v>
      </c>
      <c r="N1769" s="44">
        <f>IFERROR(_xll.qlIndexFixing(ONIndex3M,I1769,TRUE,_xll.ohTrigger(RecalcTrigger,Trigger3M)),NA())</f>
        <v>2.4343213058051205E-2</v>
      </c>
      <c r="O1769" s="159">
        <f>IFERROR(_xll.qlIndexFixing(ONIndex6M,I1769,TRUE,_xll.ohTrigger(RecalcTrigger,Trigger6M)),NA())</f>
        <v>2.4580892046941472E-2</v>
      </c>
    </row>
    <row r="1770" spans="2:15" x14ac:dyDescent="0.2">
      <c r="B1770" s="39" t="s">
        <v>42</v>
      </c>
      <c r="D1770" s="42">
        <f>_xll.qlCalendarAdvance(Calendar,$D1769,B1770,"f",FALSE)</f>
        <v>51873</v>
      </c>
      <c r="E1770" s="153">
        <f>_xll.qlInterestRateIndexValueDate(IndexON,D1770)</f>
        <v>51874</v>
      </c>
      <c r="F1770" s="168">
        <f>IFERROR(_xll.qlIndexFixing(IndexON,D1770,TRUE,_xll.ohTrigger(RecalcTrigger,TriggerON)),NA())</f>
        <v>2.4303667097145265E-2</v>
      </c>
      <c r="H1770" s="42">
        <f>_xll.qlCalendarAdvance(Calendar,$H1769,B1770,"f",FALSE)</f>
        <v>51873</v>
      </c>
      <c r="I1770" s="153">
        <f>_xll.qlInterestRateIndexValueDate(Index1M,$H1770)</f>
        <v>51875</v>
      </c>
      <c r="J1770" s="158">
        <f>IFERROR(_xll.qlIndexFixing(Index1M,$H1770,TRUE,_xll.ohTrigger(RecalcTrigger,Trigger1M)),NA())</f>
        <v>2.3673638213751458E-2</v>
      </c>
      <c r="K1770" s="44">
        <f>IFERROR(_xll.qlIndexFixing(Index3M,H1770,TRUE,_xll.ohTrigger(RecalcTrigger,Trigger3M)),NA())</f>
        <v>2.4337840347329553E-2</v>
      </c>
      <c r="L1770" s="44">
        <f>IFERROR(_xll.qlIndexFixing(Index6M,$H1770,TRUE,_xll.ohTrigger(RecalcTrigger,Trigger6M)),NA())</f>
        <v>2.4574009769234181E-2</v>
      </c>
      <c r="M1770" s="158">
        <f>IFERROR(_xll.qlIndexFixing(ONIndex1M,I1770,TRUE,_xll.ohTrigger(RecalcTrigger,Trigger1M)),NA())</f>
        <v>2.3669761718156934E-2</v>
      </c>
      <c r="N1770" s="44">
        <f>IFERROR(_xll.qlIndexFixing(ONIndex3M,I1770,TRUE,_xll.ohTrigger(RecalcTrigger,Trigger3M)),NA())</f>
        <v>2.4334437985542579E-2</v>
      </c>
      <c r="O1770" s="159">
        <f>IFERROR(_xll.qlIndexFixing(ONIndex6M,I1770,TRUE,_xll.ohTrigger(RecalcTrigger,Trigger6M)),NA())</f>
        <v>2.4571919859068814E-2</v>
      </c>
    </row>
    <row r="1771" spans="2:15" x14ac:dyDescent="0.2">
      <c r="B1771" s="39" t="s">
        <v>42</v>
      </c>
      <c r="D1771" s="42">
        <f>_xll.qlCalendarAdvance(Calendar,$D1770,B1771,"f",FALSE)</f>
        <v>51880</v>
      </c>
      <c r="E1771" s="153">
        <f>_xll.qlInterestRateIndexValueDate(IndexON,D1771)</f>
        <v>51881</v>
      </c>
      <c r="F1771" s="168">
        <f>IFERROR(_xll.qlIndexFixing(IndexON,D1771,TRUE,_xll.ohTrigger(RecalcTrigger,TriggerON)),NA())</f>
        <v>2.4291606512854003E-2</v>
      </c>
      <c r="H1771" s="42">
        <f>_xll.qlCalendarAdvance(Calendar,$H1770,B1771,"f",FALSE)</f>
        <v>51880</v>
      </c>
      <c r="I1771" s="153">
        <f>_xll.qlInterestRateIndexValueDate(Index1M,$H1771)</f>
        <v>51882</v>
      </c>
      <c r="J1771" s="158">
        <f>IFERROR(_xll.qlIndexFixing(Index1M,$H1771,TRUE,_xll.ohTrigger(RecalcTrigger,Trigger1M)),NA())</f>
        <v>2.3661353654411688E-2</v>
      </c>
      <c r="K1771" s="44">
        <f>IFERROR(_xll.qlIndexFixing(Index3M,H1771,TRUE,_xll.ohTrigger(RecalcTrigger,Trigger3M)),NA())</f>
        <v>2.4325886065142299E-2</v>
      </c>
      <c r="L1771" s="44">
        <f>IFERROR(_xll.qlIndexFixing(Index6M,$H1771,TRUE,_xll.ohTrigger(RecalcTrigger,Trigger6M)),NA())</f>
        <v>2.456211822813165E-2</v>
      </c>
      <c r="M1771" s="158">
        <f>IFERROR(_xll.qlIndexFixing(ONIndex1M,I1771,TRUE,_xll.ohTrigger(RecalcTrigger,Trigger1M)),NA())</f>
        <v>2.3657401618573104E-2</v>
      </c>
      <c r="N1771" s="44">
        <f>IFERROR(_xll.qlIndexFixing(ONIndex3M,I1771,TRUE,_xll.ohTrigger(RecalcTrigger,Trigger3M)),NA())</f>
        <v>2.4322204793323365E-2</v>
      </c>
      <c r="O1771" s="159">
        <f>IFERROR(_xll.qlIndexFixing(ONIndex6M,I1771,TRUE,_xll.ohTrigger(RecalcTrigger,Trigger6M)),NA())</f>
        <v>2.4559411871383219E-2</v>
      </c>
    </row>
    <row r="1772" spans="2:15" x14ac:dyDescent="0.2">
      <c r="B1772" s="39" t="s">
        <v>42</v>
      </c>
      <c r="D1772" s="42">
        <f>_xll.qlCalendarAdvance(Calendar,$D1771,B1772,"f",FALSE)</f>
        <v>51887</v>
      </c>
      <c r="E1772" s="153">
        <f>_xll.qlInterestRateIndexValueDate(IndexON,D1772)</f>
        <v>51888</v>
      </c>
      <c r="F1772" s="168">
        <f>IFERROR(_xll.qlIndexFixing(IndexON,D1772,TRUE,_xll.ohTrigger(RecalcTrigger,TriggerON)),NA())</f>
        <v>2.4279605424490924E-2</v>
      </c>
      <c r="H1772" s="42">
        <f>_xll.qlCalendarAdvance(Calendar,$H1771,B1772,"f",FALSE)</f>
        <v>51887</v>
      </c>
      <c r="I1772" s="153">
        <f>_xll.qlInterestRateIndexValueDate(Index1M,$H1772)</f>
        <v>51889</v>
      </c>
      <c r="J1772" s="158">
        <f>IFERROR(_xll.qlIndexFixing(Index1M,$H1772,TRUE,_xll.ohTrigger(RecalcTrigger,Trigger1M)),NA())</f>
        <v>2.3649130421673215E-2</v>
      </c>
      <c r="K1772" s="44">
        <f>IFERROR(_xll.qlIndexFixing(Index3M,H1772,TRUE,_xll.ohTrigger(RecalcTrigger,Trigger3M)),NA())</f>
        <v>2.4313992742820645E-2</v>
      </c>
      <c r="L1772" s="44">
        <f>IFERROR(_xll.qlIndexFixing(Index6M,$H1772,TRUE,_xll.ohTrigger(RecalcTrigger,Trigger6M)),NA())</f>
        <v>2.4550289438020699E-2</v>
      </c>
      <c r="M1772" s="158">
        <f>IFERROR(_xll.qlIndexFixing(ONIndex1M,I1772,TRUE,_xll.ohTrigger(RecalcTrigger,Trigger1M)),NA())</f>
        <v>2.3645102707963161E-2</v>
      </c>
      <c r="N1772" s="44">
        <f>IFERROR(_xll.qlIndexFixing(ONIndex3M,I1772,TRUE,_xll.ohTrigger(RecalcTrigger,Trigger3M)),NA())</f>
        <v>2.4310032161780626E-2</v>
      </c>
      <c r="O1772" s="159">
        <f>IFERROR(_xll.qlIndexFixing(ONIndex6M,I1772,TRUE,_xll.ohTrigger(RecalcTrigger,Trigger6M)),NA())</f>
        <v>2.4546965804725929E-2</v>
      </c>
    </row>
    <row r="1773" spans="2:15" x14ac:dyDescent="0.2">
      <c r="B1773" s="39" t="s">
        <v>42</v>
      </c>
      <c r="D1773" s="42">
        <f>_xll.qlCalendarAdvance(Calendar,$D1772,B1773,"f",FALSE)</f>
        <v>51894</v>
      </c>
      <c r="E1773" s="153">
        <f>_xll.qlInterestRateIndexValueDate(IndexON,D1773)</f>
        <v>51895</v>
      </c>
      <c r="F1773" s="168">
        <f>IFERROR(_xll.qlIndexFixing(IndexON,D1773,TRUE,_xll.ohTrigger(RecalcTrigger,TriggerON)),NA())</f>
        <v>2.4267663831976094E-2</v>
      </c>
      <c r="H1773" s="42">
        <f>_xll.qlCalendarAdvance(Calendar,$H1772,B1773,"f",FALSE)</f>
        <v>51894</v>
      </c>
      <c r="I1773" s="153">
        <f>_xll.qlInterestRateIndexValueDate(Index1M,$H1773)</f>
        <v>51896</v>
      </c>
      <c r="J1773" s="158">
        <f>IFERROR(_xll.qlIndexFixing(Index1M,$H1773,TRUE,_xll.ohTrigger(RecalcTrigger,Trigger1M)),NA())</f>
        <v>2.3637233262917209E-2</v>
      </c>
      <c r="K1773" s="44">
        <f>IFERROR(_xll.qlIndexFixing(Index3M,H1773,TRUE,_xll.ohTrigger(RecalcTrigger,Trigger3M)),NA())</f>
        <v>2.4302160379825466E-2</v>
      </c>
      <c r="L1773" s="44">
        <f>IFERROR(_xll.qlIndexFixing(Index6M,$H1773,TRUE,_xll.ohTrigger(RecalcTrigger,Trigger6M)),NA())</f>
        <v>2.4538523397795921E-2</v>
      </c>
      <c r="M1773" s="158">
        <f>IFERROR(_xll.qlIndexFixing(ONIndex1M,I1773,TRUE,_xll.ohTrigger(RecalcTrigger,Trigger1M)),NA())</f>
        <v>2.3632864986566915E-2</v>
      </c>
      <c r="N1773" s="44">
        <f>IFERROR(_xll.qlIndexFixing(ONIndex3M,I1773,TRUE,_xll.ohTrigger(RecalcTrigger,Trigger3M)),NA())</f>
        <v>2.4297920091074232E-2</v>
      </c>
      <c r="O1773" s="159">
        <f>IFERROR(_xll.qlIndexFixing(ONIndex6M,I1773,TRUE,_xll.ohTrigger(RecalcTrigger,Trigger6M)),NA())</f>
        <v>2.4534581659336752E-2</v>
      </c>
    </row>
    <row r="1774" spans="2:15" x14ac:dyDescent="0.2">
      <c r="B1774" s="39" t="s">
        <v>42</v>
      </c>
      <c r="D1774" s="42">
        <f>_xll.qlCalendarAdvance(Calendar,$D1773,B1774,"f",FALSE)</f>
        <v>51901</v>
      </c>
      <c r="E1774" s="153">
        <f>_xll.qlInterestRateIndexValueDate(IndexON,D1774)</f>
        <v>51902</v>
      </c>
      <c r="F1774" s="168">
        <f>IFERROR(_xll.qlIndexFixing(IndexON,D1774,TRUE,_xll.ohTrigger(RecalcTrigger,TriggerON)),NA())</f>
        <v>2.4255781735309512E-2</v>
      </c>
      <c r="H1774" s="42">
        <f>_xll.qlCalendarAdvance(Calendar,$H1773,B1774,"f",FALSE)</f>
        <v>51901</v>
      </c>
      <c r="I1774" s="153">
        <f>_xll.qlInterestRateIndexValueDate(Index1M,$H1774)</f>
        <v>51903</v>
      </c>
      <c r="J1774" s="158">
        <f>IFERROR(_xll.qlIndexFixing(Index1M,$H1774,TRUE,_xll.ohTrigger(RecalcTrigger,Trigger1M)),NA())</f>
        <v>2.3625207264056529E-2</v>
      </c>
      <c r="K1774" s="44">
        <f>IFERROR(_xll.qlIndexFixing(Index3M,H1774,TRUE,_xll.ohTrigger(RecalcTrigger,Trigger3M)),NA())</f>
        <v>2.4290400635253982E-2</v>
      </c>
      <c r="L1774" s="44">
        <f>IFERROR(_xll.qlIndexFixing(Index6M,$H1774,TRUE,_xll.ohTrigger(RecalcTrigger,Trigger6M)),NA())</f>
        <v>2.4526820106357202E-2</v>
      </c>
      <c r="M1774" s="158">
        <f>IFERROR(_xll.qlIndexFixing(ONIndex1M,I1774,TRUE,_xll.ohTrigger(RecalcTrigger,Trigger1M)),NA())</f>
        <v>2.362068845406462E-2</v>
      </c>
      <c r="N1774" s="44">
        <f>IFERROR(_xll.qlIndexFixing(ONIndex3M,I1774,TRUE,_xll.ohTrigger(RecalcTrigger,Trigger3M)),NA())</f>
        <v>2.4285868581124248E-2</v>
      </c>
      <c r="O1774" s="159">
        <f>IFERROR(_xll.qlIndexFixing(ONIndex6M,I1774,TRUE,_xll.ohTrigger(RecalcTrigger,Trigger6M)),NA())</f>
        <v>2.4522259435135751E-2</v>
      </c>
    </row>
    <row r="1775" spans="2:15" x14ac:dyDescent="0.2">
      <c r="B1775" s="39" t="s">
        <v>42</v>
      </c>
      <c r="D1775" s="42">
        <f>_xll.qlCalendarAdvance(Calendar,$D1774,B1775,"f",FALSE)</f>
        <v>51908</v>
      </c>
      <c r="E1775" s="153">
        <f>_xll.qlInterestRateIndexValueDate(IndexON,D1775)</f>
        <v>51909</v>
      </c>
      <c r="F1775" s="168">
        <f>IFERROR(_xll.qlIndexFixing(IndexON,D1775,TRUE,_xll.ohTrigger(RecalcTrigger,TriggerON)),NA())</f>
        <v>2.4243959134491178E-2</v>
      </c>
      <c r="H1775" s="42">
        <f>_xll.qlCalendarAdvance(Calendar,$H1774,B1775,"f",FALSE)</f>
        <v>51908</v>
      </c>
      <c r="I1775" s="153">
        <f>_xll.qlInterestRateIndexValueDate(Index1M,$H1775)</f>
        <v>51910</v>
      </c>
      <c r="J1775" s="158">
        <f>IFERROR(_xll.qlIndexFixing(Index1M,$H1775,TRUE,_xll.ohTrigger(RecalcTrigger,Trigger1M)),NA())</f>
        <v>2.3613153649030431E-2</v>
      </c>
      <c r="K1775" s="44">
        <f>IFERROR(_xll.qlIndexFixing(Index3M,H1775,TRUE,_xll.ohTrigger(RecalcTrigger,Trigger3M)),NA())</f>
        <v>2.4278686623041619E-2</v>
      </c>
      <c r="L1775" s="44">
        <f>IFERROR(_xll.qlIndexFixing(Index6M,$H1775,TRUE,_xll.ohTrigger(RecalcTrigger,Trigger6M)),NA())</f>
        <v>2.4515179562612371E-2</v>
      </c>
      <c r="M1775" s="158">
        <f>IFERROR(_xll.qlIndexFixing(ONIndex1M,I1775,TRUE,_xll.ohTrigger(RecalcTrigger,Trigger1M)),NA())</f>
        <v>2.3608573110616149E-2</v>
      </c>
      <c r="N1775" s="44">
        <f>IFERROR(_xll.qlIndexFixing(ONIndex3M,I1775,TRUE,_xll.ohTrigger(RecalcTrigger,Trigger3M)),NA())</f>
        <v>2.4273877631850738E-2</v>
      </c>
      <c r="O1775" s="159">
        <f>IFERROR(_xll.qlIndexFixing(ONIndex6M,I1775,TRUE,_xll.ohTrigger(RecalcTrigger,Trigger6M)),NA())</f>
        <v>2.4509999131963056E-2</v>
      </c>
    </row>
    <row r="1776" spans="2:15" x14ac:dyDescent="0.2">
      <c r="B1776" s="39" t="s">
        <v>42</v>
      </c>
      <c r="D1776" s="42">
        <f>_xll.qlCalendarAdvance(Calendar,$D1775,B1776,"f",FALSE)</f>
        <v>51915</v>
      </c>
      <c r="E1776" s="153">
        <f>_xll.qlInterestRateIndexValueDate(IndexON,D1776)</f>
        <v>51916</v>
      </c>
      <c r="F1776" s="168">
        <f>IFERROR(_xll.qlIndexFixing(IndexON,D1776,TRUE,_xll.ohTrigger(RecalcTrigger,TriggerON)),NA())</f>
        <v>2.4232196029521091E-2</v>
      </c>
      <c r="H1776" s="42">
        <f>_xll.qlCalendarAdvance(Calendar,$H1775,B1776,"f",FALSE)</f>
        <v>51915</v>
      </c>
      <c r="I1776" s="153">
        <f>_xll.qlInterestRateIndexValueDate(Index1M,$H1776)</f>
        <v>51917</v>
      </c>
      <c r="J1776" s="158">
        <f>IFERROR(_xll.qlIndexFixing(Index1M,$H1776,TRUE,_xll.ohTrigger(RecalcTrigger,Trigger1M)),NA())</f>
        <v>2.360116134218572E-2</v>
      </c>
      <c r="K1776" s="44">
        <f>IFERROR(_xll.qlIndexFixing(Index3M,H1776,TRUE,_xll.ohTrigger(RecalcTrigger,Trigger3M)),NA())</f>
        <v>2.4267033564113923E-2</v>
      </c>
      <c r="L1776" s="44">
        <f>IFERROR(_xll.qlIndexFixing(Index6M,$H1776,TRUE,_xll.ohTrigger(RecalcTrigger,Trigger6M)),NA())</f>
        <v>2.4503601765473244E-2</v>
      </c>
      <c r="M1776" s="158">
        <f>IFERROR(_xll.qlIndexFixing(ONIndex1M,I1776,TRUE,_xll.ohTrigger(RecalcTrigger,Trigger1M)),NA())</f>
        <v>2.3596518956141566E-2</v>
      </c>
      <c r="N1776" s="44">
        <f>IFERROR(_xll.qlIndexFixing(ONIndex3M,I1776,TRUE,_xll.ohTrigger(RecalcTrigger,Trigger3M)),NA())</f>
        <v>2.4261947243493509E-2</v>
      </c>
      <c r="O1776" s="159">
        <f>IFERROR(_xll.qlIndexFixing(ONIndex6M,I1776,TRUE,_xll.ohTrigger(RecalcTrigger,Trigger6M)),NA())</f>
        <v>2.4497800750058474E-2</v>
      </c>
    </row>
    <row r="1777" spans="2:15" x14ac:dyDescent="0.2">
      <c r="B1777" s="39" t="s">
        <v>42</v>
      </c>
      <c r="D1777" s="42">
        <f>_xll.qlCalendarAdvance(Calendar,$D1776,B1777,"f",FALSE)</f>
        <v>51922</v>
      </c>
      <c r="E1777" s="153">
        <f>_xll.qlInterestRateIndexValueDate(IndexON,D1777)</f>
        <v>51923</v>
      </c>
      <c r="F1777" s="168">
        <f>IFERROR(_xll.qlIndexFixing(IndexON,D1777,TRUE,_xll.ohTrigger(RecalcTrigger,TriggerON)),NA())</f>
        <v>2.4220492420479189E-2</v>
      </c>
      <c r="H1777" s="42">
        <f>_xll.qlCalendarAdvance(Calendar,$H1776,B1777,"f",FALSE)</f>
        <v>51922</v>
      </c>
      <c r="I1777" s="153">
        <f>_xll.qlInterestRateIndexValueDate(Index1M,$H1777)</f>
        <v>51924</v>
      </c>
      <c r="J1777" s="158">
        <f>IFERROR(_xll.qlIndexFixing(Index1M,$H1777,TRUE,_xll.ohTrigger(RecalcTrigger,Trigger1M)),NA())</f>
        <v>2.3589230343356818E-2</v>
      </c>
      <c r="K1777" s="44">
        <f>IFERROR(_xll.qlIndexFixing(Index3M,H1777,TRUE,_xll.ohTrigger(RecalcTrigger,Trigger3M)),NA())</f>
        <v>2.4255441457947269E-2</v>
      </c>
      <c r="L1777" s="44">
        <f>IFERROR(_xll.qlIndexFixing(Index6M,$H1777,TRUE,_xll.ohTrigger(RecalcTrigger,Trigger6M)),NA())</f>
        <v>2.4492086713858694E-2</v>
      </c>
      <c r="M1777" s="158">
        <f>IFERROR(_xll.qlIndexFixing(ONIndex1M,I1777,TRUE,_xll.ohTrigger(RecalcTrigger,Trigger1M)),NA())</f>
        <v>2.358452599064087E-2</v>
      </c>
      <c r="N1777" s="44">
        <f>IFERROR(_xll.qlIndexFixing(ONIndex3M,I1777,TRUE,_xll.ohTrigger(RecalcTrigger,Trigger3M)),NA())</f>
        <v>2.4250077415812754E-2</v>
      </c>
      <c r="O1777" s="159">
        <f>IFERROR(_xll.qlIndexFixing(ONIndex6M,I1777,TRUE,_xll.ohTrigger(RecalcTrigger,Trigger6M)),NA())</f>
        <v>2.4485664289182196E-2</v>
      </c>
    </row>
    <row r="1778" spans="2:15" x14ac:dyDescent="0.2">
      <c r="B1778" s="39" t="s">
        <v>42</v>
      </c>
      <c r="D1778" s="42">
        <f>_xll.qlCalendarAdvance(Calendar,$D1777,B1778,"f",FALSE)</f>
        <v>51929</v>
      </c>
      <c r="E1778" s="153">
        <f>_xll.qlInterestRateIndexValueDate(IndexON,D1778)</f>
        <v>51930</v>
      </c>
      <c r="F1778" s="168">
        <f>IFERROR(_xll.qlIndexFixing(IndexON,D1778,TRUE,_xll.ohTrigger(RecalcTrigger,TriggerON)),NA())</f>
        <v>2.4208848307285535E-2</v>
      </c>
      <c r="H1778" s="42">
        <f>_xll.qlCalendarAdvance(Calendar,$H1777,B1778,"f",FALSE)</f>
        <v>51929</v>
      </c>
      <c r="I1778" s="153">
        <f>_xll.qlInterestRateIndexValueDate(Index1M,$H1778)</f>
        <v>51931</v>
      </c>
      <c r="J1778" s="158">
        <f>IFERROR(_xll.qlIndexFixing(Index1M,$H1778,TRUE,_xll.ohTrigger(RecalcTrigger,Trigger1M)),NA())</f>
        <v>2.3577009279300239E-2</v>
      </c>
      <c r="K1778" s="44">
        <f>IFERROR(_xll.qlIndexFixing(Index3M,H1778,TRUE,_xll.ohTrigger(RecalcTrigger,Trigger3M)),NA())</f>
        <v>2.4243919226327449E-2</v>
      </c>
      <c r="L1778" s="44">
        <f>IFERROR(_xll.qlIndexFixing(Index6M,$H1778,TRUE,_xll.ohTrigger(RecalcTrigger,Trigger6M)),NA())</f>
        <v>2.4480801272898339E-2</v>
      </c>
      <c r="M1778" s="158">
        <f>IFERROR(_xll.qlIndexFixing(ONIndex1M,I1778,TRUE,_xll.ohTrigger(RecalcTrigger,Trigger1M)),NA())</f>
        <v>2.3572594214114062E-2</v>
      </c>
      <c r="N1778" s="44">
        <f>IFERROR(_xll.qlIndexFixing(ONIndex3M,I1778,TRUE,_xll.ohTrigger(RecalcTrigger,Trigger3M)),NA())</f>
        <v>2.4238268148728537E-2</v>
      </c>
      <c r="O1778" s="159">
        <f>IFERROR(_xll.qlIndexFixing(ONIndex6M,I1778,TRUE,_xll.ohTrigger(RecalcTrigger,Trigger6M)),NA())</f>
        <v>2.4473589749494096E-2</v>
      </c>
    </row>
    <row r="1779" spans="2:15" x14ac:dyDescent="0.2">
      <c r="B1779" s="39" t="s">
        <v>42</v>
      </c>
      <c r="D1779" s="42">
        <f>_xll.qlCalendarAdvance(Calendar,$D1778,B1779,"f",FALSE)</f>
        <v>51936</v>
      </c>
      <c r="E1779" s="153">
        <f>_xll.qlInterestRateIndexValueDate(IndexON,D1779)</f>
        <v>51937</v>
      </c>
      <c r="F1779" s="168">
        <f>IFERROR(_xll.qlIndexFixing(IndexON,D1779,TRUE,_xll.ohTrigger(RecalcTrigger,TriggerON)),NA())</f>
        <v>2.4197263689780257E-2</v>
      </c>
      <c r="H1779" s="42">
        <f>_xll.qlCalendarAdvance(Calendar,$H1778,B1779,"f",FALSE)</f>
        <v>51936</v>
      </c>
      <c r="I1779" s="153">
        <f>_xll.qlInterestRateIndexValueDate(Index1M,$H1779)</f>
        <v>51938</v>
      </c>
      <c r="J1779" s="158">
        <f>IFERROR(_xll.qlIndexFixing(Index1M,$H1779,TRUE,_xll.ohTrigger(RecalcTrigger,Trigger1M)),NA())</f>
        <v>2.3565284920493701E-2</v>
      </c>
      <c r="K1779" s="44">
        <f>IFERROR(_xll.qlIndexFixing(Index3M,H1779,TRUE,_xll.ohTrigger(RecalcTrigger,Trigger3M)),NA())</f>
        <v>2.4232459777793879E-2</v>
      </c>
      <c r="L1779" s="44">
        <f>IFERROR(_xll.qlIndexFixing(Index6M,$H1779,TRUE,_xll.ohTrigger(RecalcTrigger,Trigger6M)),NA())</f>
        <v>2.4469430276167034E-2</v>
      </c>
      <c r="M1779" s="158">
        <f>IFERROR(_xll.qlIndexFixing(ONIndex1M,I1779,TRUE,_xll.ohTrigger(RecalcTrigger,Trigger1M)),NA())</f>
        <v>2.356072362680095E-2</v>
      </c>
      <c r="N1779" s="44">
        <f>IFERROR(_xll.qlIndexFixing(ONIndex3M,I1779,TRUE,_xll.ohTrigger(RecalcTrigger,Trigger3M)),NA())</f>
        <v>2.4226519442400729E-2</v>
      </c>
      <c r="O1779" s="159">
        <f>IFERROR(_xll.qlIndexFixing(ONIndex6M,I1779,TRUE,_xll.ohTrigger(RecalcTrigger,Trigger6M)),NA())</f>
        <v>2.44615771308343E-2</v>
      </c>
    </row>
    <row r="1780" spans="2:15" x14ac:dyDescent="0.2">
      <c r="B1780" s="39" t="s">
        <v>42</v>
      </c>
      <c r="D1780" s="42">
        <f>_xll.qlCalendarAdvance(Calendar,$D1779,B1780,"f",FALSE)</f>
        <v>51943</v>
      </c>
      <c r="E1780" s="153">
        <f>_xll.qlInterestRateIndexValueDate(IndexON,D1780)</f>
        <v>51944</v>
      </c>
      <c r="F1780" s="168">
        <f>IFERROR(_xll.qlIndexFixing(IndexON,D1780,TRUE,_xll.ohTrigger(RecalcTrigger,TriggerON)),NA())</f>
        <v>2.4185738568283099E-2</v>
      </c>
      <c r="H1780" s="42">
        <f>_xll.qlCalendarAdvance(Calendar,$H1779,B1780,"f",FALSE)</f>
        <v>51943</v>
      </c>
      <c r="I1780" s="153">
        <f>_xll.qlInterestRateIndexValueDate(Index1M,$H1780)</f>
        <v>51945</v>
      </c>
      <c r="J1780" s="158">
        <f>IFERROR(_xll.qlIndexFixing(Index1M,$H1780,TRUE,_xll.ohTrigger(RecalcTrigger,Trigger1M)),NA())</f>
        <v>2.3553552293411328E-2</v>
      </c>
      <c r="K1780" s="44">
        <f>IFERROR(_xll.qlIndexFixing(Index3M,H1780,TRUE,_xll.ohTrigger(RecalcTrigger,Trigger3M)),NA())</f>
        <v>2.4221094827127542E-2</v>
      </c>
      <c r="L1780" s="44">
        <f>IFERROR(_xll.qlIndexFixing(Index6M,$H1780,TRUE,_xll.ohTrigger(RecalcTrigger,Trigger6M)),NA())</f>
        <v>2.4458122044331804E-2</v>
      </c>
      <c r="M1780" s="158">
        <f>IFERROR(_xll.qlIndexFixing(ONIndex1M,I1780,TRUE,_xll.ohTrigger(RecalcTrigger,Trigger1M)),NA())</f>
        <v>2.3548914228221918E-2</v>
      </c>
      <c r="N1780" s="44">
        <f>IFERROR(_xll.qlIndexFixing(ONIndex3M,I1780,TRUE,_xll.ohTrigger(RecalcTrigger,Trigger3M)),NA())</f>
        <v>2.4214831296829331E-2</v>
      </c>
      <c r="O1780" s="159">
        <f>IFERROR(_xll.qlIndexFixing(ONIndex6M,I1780,TRUE,_xll.ohTrigger(RecalcTrigger,Trigger6M)),NA())</f>
        <v>2.4449626433362681E-2</v>
      </c>
    </row>
    <row r="1781" spans="2:15" x14ac:dyDescent="0.2">
      <c r="B1781" s="39" t="s">
        <v>42</v>
      </c>
      <c r="D1781" s="42">
        <f>_xll.qlCalendarAdvance(Calendar,$D1780,B1781,"f",FALSE)</f>
        <v>51950</v>
      </c>
      <c r="E1781" s="153">
        <f>_xll.qlInterestRateIndexValueDate(IndexON,D1781)</f>
        <v>51951</v>
      </c>
      <c r="F1781" s="168">
        <f>IFERROR(_xll.qlIndexFixing(IndexON,D1781,TRUE,_xll.ohTrigger(RecalcTrigger,TriggerON)),NA())</f>
        <v>2.4174272942554254E-2</v>
      </c>
      <c r="H1781" s="42">
        <f>_xll.qlCalendarAdvance(Calendar,$H1780,B1781,"f",FALSE)</f>
        <v>51950</v>
      </c>
      <c r="I1781" s="153">
        <f>_xll.qlInterestRateIndexValueDate(Index1M,$H1781)</f>
        <v>51952</v>
      </c>
      <c r="J1781" s="158">
        <f>IFERROR(_xll.qlIndexFixing(Index1M,$H1781,TRUE,_xll.ohTrigger(RecalcTrigger,Trigger1M)),NA())</f>
        <v>2.3541880991169162E-2</v>
      </c>
      <c r="K1781" s="44">
        <f>IFERROR(_xll.qlIndexFixing(Index3M,H1781,TRUE,_xll.ohTrigger(RecalcTrigger,Trigger3M)),NA())</f>
        <v>2.4209723773549369E-2</v>
      </c>
      <c r="L1781" s="44">
        <f>IFERROR(_xll.qlIndexFixing(Index6M,$H1781,TRUE,_xll.ohTrigger(RecalcTrigger,Trigger6M)),NA())</f>
        <v>2.4446876576306637E-2</v>
      </c>
      <c r="M1781" s="158">
        <f>IFERROR(_xll.qlIndexFixing(ONIndex1M,I1781,TRUE,_xll.ohTrigger(RecalcTrigger,Trigger1M)),NA())</f>
        <v>2.3537166018776645E-2</v>
      </c>
      <c r="N1781" s="44">
        <f>IFERROR(_xll.qlIndexFixing(ONIndex3M,I1781,TRUE,_xll.ohTrigger(RecalcTrigger,Trigger3M)),NA())</f>
        <v>2.4203203712094279E-2</v>
      </c>
      <c r="O1781" s="159">
        <f>IFERROR(_xll.qlIndexFixing(ONIndex6M,I1781,TRUE,_xll.ohTrigger(RecalcTrigger,Trigger6M)),NA())</f>
        <v>2.4437737656999303E-2</v>
      </c>
    </row>
    <row r="1782" spans="2:15" x14ac:dyDescent="0.2">
      <c r="B1782" s="39" t="s">
        <v>42</v>
      </c>
      <c r="D1782" s="42">
        <f>_xll.qlCalendarAdvance(Calendar,$D1781,B1782,"f",FALSE)</f>
        <v>51957</v>
      </c>
      <c r="E1782" s="153">
        <f>_xll.qlInterestRateIndexValueDate(IndexON,D1782)</f>
        <v>51958</v>
      </c>
      <c r="F1782" s="168">
        <f>IFERROR(_xll.qlIndexFixing(IndexON,D1782,TRUE,_xll.ohTrigger(RecalcTrigger,TriggerON)),NA())</f>
        <v>2.416286681259372E-2</v>
      </c>
      <c r="H1782" s="42">
        <f>_xll.qlCalendarAdvance(Calendar,$H1781,B1782,"f",FALSE)</f>
        <v>51957</v>
      </c>
      <c r="I1782" s="153">
        <f>_xll.qlInterestRateIndexValueDate(Index1M,$H1782)</f>
        <v>51959</v>
      </c>
      <c r="J1782" s="158">
        <f>IFERROR(_xll.qlIndexFixing(Index1M,$H1782,TRUE,_xll.ohTrigger(RecalcTrigger,Trigger1M)),NA())</f>
        <v>2.3530271013567361E-2</v>
      </c>
      <c r="K1782" s="44">
        <f>IFERROR(_xll.qlIndexFixing(Index3M,H1782,TRUE,_xll.ohTrigger(RecalcTrigger,Trigger3M)),NA())</f>
        <v>2.4198429533540251E-2</v>
      </c>
      <c r="L1782" s="44">
        <f>IFERROR(_xll.qlIndexFixing(Index6M,$H1782,TRUE,_xll.ohTrigger(RecalcTrigger,Trigger6M)),NA())</f>
        <v>2.4435548032116148E-2</v>
      </c>
      <c r="M1782" s="158">
        <f>IFERROR(_xll.qlIndexFixing(ONIndex1M,I1782,TRUE,_xll.ohTrigger(RecalcTrigger,Trigger1M)),NA())</f>
        <v>2.352215108827771E-2</v>
      </c>
      <c r="N1782" s="44">
        <f>IFERROR(_xll.qlIndexFixing(ONIndex3M,I1782,TRUE,_xll.ohTrigger(RecalcTrigger,Trigger3M)),NA())</f>
        <v>2.4188342947315533E-2</v>
      </c>
      <c r="O1782" s="159">
        <f>IFERROR(_xll.qlIndexFixing(ONIndex6M,I1782,TRUE,_xll.ohTrigger(RecalcTrigger,Trigger6M)),NA())</f>
        <v>2.4422543073487901E-2</v>
      </c>
    </row>
    <row r="1783" spans="2:15" x14ac:dyDescent="0.2">
      <c r="B1783" s="39" t="s">
        <v>42</v>
      </c>
      <c r="D1783" s="42">
        <f>_xll.qlCalendarAdvance(Calendar,$D1782,B1783,"f",FALSE)</f>
        <v>51964</v>
      </c>
      <c r="E1783" s="153">
        <f>_xll.qlInterestRateIndexValueDate(IndexON,D1783)</f>
        <v>51965</v>
      </c>
      <c r="F1783" s="168">
        <f>IFERROR(_xll.qlIndexFixing(IndexON,D1783,TRUE,_xll.ohTrigger(RecalcTrigger,TriggerON)),NA())</f>
        <v>2.415152017856137E-2</v>
      </c>
      <c r="H1783" s="42">
        <f>_xll.qlCalendarAdvance(Calendar,$H1782,B1783,"f",FALSE)</f>
        <v>51964</v>
      </c>
      <c r="I1783" s="153">
        <f>_xll.qlInterestRateIndexValueDate(Index1M,$H1783)</f>
        <v>51966</v>
      </c>
      <c r="J1783" s="158">
        <f>IFERROR(_xll.qlIndexFixing(Index1M,$H1783,TRUE,_xll.ohTrigger(RecalcTrigger,Trigger1M)),NA())</f>
        <v>2.3518722360423572E-2</v>
      </c>
      <c r="K1783" s="44">
        <f>IFERROR(_xll.qlIndexFixing(Index3M,H1783,TRUE,_xll.ohTrigger(RecalcTrigger,Trigger3M)),NA())</f>
        <v>2.418721033688196E-2</v>
      </c>
      <c r="L1783" s="44">
        <f>IFERROR(_xll.qlIndexFixing(Index6M,$H1783,TRUE,_xll.ohTrigger(RecalcTrigger,Trigger6M)),NA())</f>
        <v>2.4424416892361519E-2</v>
      </c>
      <c r="M1783" s="158">
        <f>IFERROR(_xll.qlIndexFixing(ONIndex1M,I1783,TRUE,_xll.ohTrigger(RecalcTrigger,Trigger1M)),NA())</f>
        <v>2.3513853166727827E-2</v>
      </c>
      <c r="N1783" s="44">
        <f>IFERROR(_xll.qlIndexFixing(ONIndex3M,I1783,TRUE,_xll.ohTrigger(RecalcTrigger,Trigger3M)),NA())</f>
        <v>2.4180130224493723E-2</v>
      </c>
      <c r="O1783" s="159">
        <f>IFERROR(_xll.qlIndexFixing(ONIndex6M,I1783,TRUE,_xll.ohTrigger(RecalcTrigger,Trigger6M)),NA())</f>
        <v>2.441414586759727E-2</v>
      </c>
    </row>
    <row r="1784" spans="2:15" x14ac:dyDescent="0.2">
      <c r="B1784" s="39" t="s">
        <v>42</v>
      </c>
      <c r="D1784" s="42">
        <f>_xll.qlCalendarAdvance(Calendar,$D1783,B1784,"f",FALSE)</f>
        <v>51971</v>
      </c>
      <c r="E1784" s="153">
        <f>_xll.qlInterestRateIndexValueDate(IndexON,D1784)</f>
        <v>51972</v>
      </c>
      <c r="F1784" s="168">
        <f>IFERROR(_xll.qlIndexFixing(IndexON,D1784,TRUE,_xll.ohTrigger(RecalcTrigger,TriggerON)),NA())</f>
        <v>2.4140233040217396E-2</v>
      </c>
      <c r="H1784" s="42">
        <f>_xll.qlCalendarAdvance(Calendar,$H1783,B1784,"f",FALSE)</f>
        <v>51971</v>
      </c>
      <c r="I1784" s="153">
        <f>_xll.qlInterestRateIndexValueDate(Index1M,$H1784)</f>
        <v>51973</v>
      </c>
      <c r="J1784" s="158">
        <f>IFERROR(_xll.qlIndexFixing(Index1M,$H1784,TRUE,_xll.ohTrigger(RecalcTrigger,Trigger1M)),NA())</f>
        <v>2.3507235031545448E-2</v>
      </c>
      <c r="K1784" s="44">
        <f>IFERROR(_xll.qlIndexFixing(Index3M,H1784,TRUE,_xll.ohTrigger(RecalcTrigger,Trigger3M)),NA())</f>
        <v>2.4176052098182351E-2</v>
      </c>
      <c r="L1784" s="44">
        <f>IFERROR(_xll.qlIndexFixing(Index6M,$H1784,TRUE,_xll.ohTrigger(RecalcTrigger,Trigger6M)),NA())</f>
        <v>2.4413348499715385E-2</v>
      </c>
      <c r="M1784" s="158">
        <f>IFERROR(_xll.qlIndexFixing(ONIndex1M,I1784,TRUE,_xll.ohTrigger(RecalcTrigger,Trigger1M)),NA())</f>
        <v>2.350228852396441E-2</v>
      </c>
      <c r="N1784" s="44">
        <f>IFERROR(_xll.qlIndexFixing(ONIndex3M,I1784,TRUE,_xll.ohTrigger(RecalcTrigger,Trigger3M)),NA())</f>
        <v>2.4168684321868028E-2</v>
      </c>
      <c r="O1784" s="159">
        <f>IFERROR(_xll.qlIndexFixing(ONIndex6M,I1784,TRUE,_xll.ohTrigger(RecalcTrigger,Trigger6M)),NA())</f>
        <v>2.4402442854478679E-2</v>
      </c>
    </row>
    <row r="1785" spans="2:15" x14ac:dyDescent="0.2">
      <c r="B1785" s="39" t="s">
        <v>42</v>
      </c>
      <c r="D1785" s="42">
        <f>_xll.qlCalendarAdvance(Calendar,$D1784,B1785,"f",FALSE)</f>
        <v>51978</v>
      </c>
      <c r="E1785" s="153">
        <f>_xll.qlInterestRateIndexValueDate(IndexON,D1785)</f>
        <v>51979</v>
      </c>
      <c r="F1785" s="168">
        <f>IFERROR(_xll.qlIndexFixing(IndexON,D1785,TRUE,_xll.ohTrigger(RecalcTrigger,TriggerON)),NA())</f>
        <v>2.4129005397801606E-2</v>
      </c>
      <c r="H1785" s="42">
        <f>_xll.qlCalendarAdvance(Calendar,$H1784,B1785,"f",FALSE)</f>
        <v>51978</v>
      </c>
      <c r="I1785" s="153">
        <f>_xll.qlInterestRateIndexValueDate(Index1M,$H1785)</f>
        <v>51980</v>
      </c>
      <c r="J1785" s="158">
        <f>IFERROR(_xll.qlIndexFixing(Index1M,$H1785,TRUE,_xll.ohTrigger(RecalcTrigger,Trigger1M)),NA())</f>
        <v>2.349576478991932E-2</v>
      </c>
      <c r="K1785" s="44">
        <f>IFERROR(_xll.qlIndexFixing(Index3M,H1785,TRUE,_xll.ohTrigger(RecalcTrigger,Trigger3M)),NA())</f>
        <v>2.4164954816928427E-2</v>
      </c>
      <c r="L1785" s="44">
        <f>IFERROR(_xll.qlIndexFixing(Index6M,$H1785,TRUE,_xll.ohTrigger(RecalcTrigger,Trigger6M)),NA())</f>
        <v>2.4402342853129838E-2</v>
      </c>
      <c r="M1785" s="158">
        <f>IFERROR(_xll.qlIndexFixing(ONIndex1M,I1785,TRUE,_xll.ohTrigger(RecalcTrigger,Trigger1M)),NA())</f>
        <v>2.3490785070414688E-2</v>
      </c>
      <c r="N1785" s="44">
        <f>IFERROR(_xll.qlIndexFixing(ONIndex3M,I1785,TRUE,_xll.ohTrigger(RecalcTrigger,Trigger3M)),NA())</f>
        <v>2.415729897983887E-2</v>
      </c>
      <c r="O1785" s="159">
        <f>IFERROR(_xll.qlIndexFixing(ONIndex6M,I1785,TRUE,_xll.ohTrigger(RecalcTrigger,Trigger6M)),NA())</f>
        <v>2.4390801762468328E-2</v>
      </c>
    </row>
    <row r="1786" spans="2:15" x14ac:dyDescent="0.2">
      <c r="B1786" s="39" t="s">
        <v>42</v>
      </c>
      <c r="D1786" s="42">
        <f>_xll.qlCalendarAdvance(Calendar,$D1785,B1786,"f",FALSE)</f>
        <v>51985</v>
      </c>
      <c r="E1786" s="153">
        <f>_xll.qlInterestRateIndexValueDate(IndexON,D1786)</f>
        <v>51986</v>
      </c>
      <c r="F1786" s="168">
        <f>IFERROR(_xll.qlIndexFixing(IndexON,D1786,TRUE,_xll.ohTrigger(RecalcTrigger,TriggerON)),NA())</f>
        <v>2.4117849776654765E-2</v>
      </c>
      <c r="H1786" s="42">
        <f>_xll.qlCalendarAdvance(Calendar,$H1785,B1786,"f",FALSE)</f>
        <v>51985</v>
      </c>
      <c r="I1786" s="153">
        <f>_xll.qlInterestRateIndexValueDate(Index1M,$H1786)</f>
        <v>51988</v>
      </c>
      <c r="J1786" s="158">
        <f>IFERROR(_xll.qlIndexFixing(Index1M,$H1786,TRUE,_xll.ohTrigger(RecalcTrigger,Trigger1M)),NA())</f>
        <v>2.3482866248163856E-2</v>
      </c>
      <c r="K1786" s="44">
        <f>IFERROR(_xll.qlIndexFixing(Index3M,H1786,TRUE,_xll.ohTrigger(RecalcTrigger,Trigger3M)),NA())</f>
        <v>2.4152445804430937E-2</v>
      </c>
      <c r="L1786" s="44">
        <f>IFERROR(_xll.qlIndexFixing(Index6M,$H1786,TRUE,_xll.ohTrigger(RecalcTrigger,Trigger6M)),NA())</f>
        <v>2.4389969647321381E-2</v>
      </c>
      <c r="M1786" s="158">
        <f>IFERROR(_xll.qlIndexFixing(ONIndex1M,I1786,TRUE,_xll.ohTrigger(RecalcTrigger,Trigger1M)),NA())</f>
        <v>2.3477713191475402E-2</v>
      </c>
      <c r="N1786" s="44">
        <f>IFERROR(_xll.qlIndexFixing(ONIndex3M,I1786,TRUE,_xll.ohTrigger(RecalcTrigger,Trigger3M)),NA())</f>
        <v>2.4144361316338347E-2</v>
      </c>
      <c r="O1786" s="159">
        <f>IFERROR(_xll.qlIndexFixing(ONIndex6M,I1786,TRUE,_xll.ohTrigger(RecalcTrigger,Trigger6M)),NA())</f>
        <v>2.4377573478959746E-2</v>
      </c>
    </row>
    <row r="1787" spans="2:15" x14ac:dyDescent="0.2">
      <c r="B1787" s="39" t="s">
        <v>42</v>
      </c>
      <c r="D1787" s="42">
        <f>_xll.qlCalendarAdvance(Calendar,$D1786,B1787,"f",FALSE)</f>
        <v>51992</v>
      </c>
      <c r="E1787" s="153">
        <f>_xll.qlInterestRateIndexValueDate(IndexON,D1787)</f>
        <v>51993</v>
      </c>
      <c r="F1787" s="168">
        <f>IFERROR(_xll.qlIndexFixing(IndexON,D1787,TRUE,_xll.ohTrigger(RecalcTrigger,TriggerON)),NA())</f>
        <v>2.4106728600354899E-2</v>
      </c>
      <c r="H1787" s="42">
        <f>_xll.qlCalendarAdvance(Calendar,$H1786,B1787,"f",FALSE)</f>
        <v>51992</v>
      </c>
      <c r="I1787" s="153">
        <f>_xll.qlInterestRateIndexValueDate(Index1M,$H1787)</f>
        <v>51994</v>
      </c>
      <c r="J1787" s="158">
        <f>IFERROR(_xll.qlIndexFixing(Index1M,$H1787,TRUE,_xll.ohTrigger(RecalcTrigger,Trigger1M)),NA())</f>
        <v>2.3473140988646557E-2</v>
      </c>
      <c r="K1787" s="44">
        <f>IFERROR(_xll.qlIndexFixing(Index3M,H1787,TRUE,_xll.ohTrigger(RecalcTrigger,Trigger3M)),NA())</f>
        <v>2.4142978865639216E-2</v>
      </c>
      <c r="L1787" s="44">
        <f>IFERROR(_xll.qlIndexFixing(Index6M,$H1787,TRUE,_xll.ohTrigger(RecalcTrigger,Trigger6M)),NA())</f>
        <v>2.4380721748128116E-2</v>
      </c>
      <c r="M1787" s="158">
        <f>IFERROR(_xll.qlIndexFixing(ONIndex1M,I1787,TRUE,_xll.ohTrigger(RecalcTrigger,Trigger1M)),NA())</f>
        <v>2.3467961729837228E-2</v>
      </c>
      <c r="N1787" s="44">
        <f>IFERROR(_xll.qlIndexFixing(ONIndex3M,I1787,TRUE,_xll.ohTrigger(RecalcTrigger,Trigger3M)),NA())</f>
        <v>2.4134709977809976E-2</v>
      </c>
      <c r="O1787" s="159">
        <f>IFERROR(_xll.qlIndexFixing(ONIndex6M,I1787,TRUE,_xll.ohTrigger(RecalcTrigger,Trigger6M)),NA())</f>
        <v>2.4367705341612478E-2</v>
      </c>
    </row>
    <row r="1788" spans="2:15" x14ac:dyDescent="0.2">
      <c r="B1788" s="39" t="s">
        <v>42</v>
      </c>
      <c r="D1788" s="42">
        <f>_xll.qlCalendarAdvance(Calendar,$D1787,B1788,"f",FALSE)</f>
        <v>51999</v>
      </c>
      <c r="E1788" s="153">
        <f>_xll.qlInterestRateIndexValueDate(IndexON,D1788)</f>
        <v>52000</v>
      </c>
      <c r="F1788" s="168">
        <f>IFERROR(_xll.qlIndexFixing(IndexON,D1788,TRUE,_xll.ohTrigger(RecalcTrigger,TriggerON)),NA())</f>
        <v>2.409569898697228E-2</v>
      </c>
      <c r="H1788" s="42">
        <f>_xll.qlCalendarAdvance(Calendar,$H1787,B1788,"f",FALSE)</f>
        <v>51999</v>
      </c>
      <c r="I1788" s="153">
        <f>_xll.qlInterestRateIndexValueDate(Index1M,$H1788)</f>
        <v>52002</v>
      </c>
      <c r="J1788" s="158">
        <f>IFERROR(_xll.qlIndexFixing(Index1M,$H1788,TRUE,_xll.ohTrigger(RecalcTrigger,Trigger1M)),NA())</f>
        <v>2.3460331085635562E-2</v>
      </c>
      <c r="K1788" s="44">
        <f>IFERROR(_xll.qlIndexFixing(Index3M,H1788,TRUE,_xll.ohTrigger(RecalcTrigger,Trigger3M)),NA())</f>
        <v>2.4130595182646649E-2</v>
      </c>
      <c r="L1788" s="44">
        <f>IFERROR(_xll.qlIndexFixing(Index6M,$H1788,TRUE,_xll.ohTrigger(RecalcTrigger,Trigger6M)),NA())</f>
        <v>2.4368305011919836E-2</v>
      </c>
      <c r="M1788" s="158">
        <f>IFERROR(_xll.qlIndexFixing(ONIndex1M,I1788,TRUE,_xll.ohTrigger(RecalcTrigger,Trigger1M)),NA())</f>
        <v>2.3455029711421105E-2</v>
      </c>
      <c r="N1788" s="44">
        <f>IFERROR(_xll.qlIndexFixing(ONIndex3M,I1788,TRUE,_xll.ohTrigger(RecalcTrigger,Trigger3M)),NA())</f>
        <v>2.4121910738781338E-2</v>
      </c>
      <c r="O1788" s="159">
        <f>IFERROR(_xll.qlIndexFixing(ONIndex6M,I1788,TRUE,_xll.ohTrigger(RecalcTrigger,Trigger6M)),NA())</f>
        <v>2.4354618592008492E-2</v>
      </c>
    </row>
    <row r="1789" spans="2:15" x14ac:dyDescent="0.2">
      <c r="B1789" s="39" t="s">
        <v>42</v>
      </c>
      <c r="D1789" s="42">
        <f>_xll.qlCalendarAdvance(Calendar,$D1788,B1789,"f",FALSE)</f>
        <v>52006</v>
      </c>
      <c r="E1789" s="153">
        <f>_xll.qlInterestRateIndexValueDate(IndexON,D1789)</f>
        <v>52007</v>
      </c>
      <c r="F1789" s="168">
        <f>IFERROR(_xll.qlIndexFixing(IndexON,D1789,TRUE,_xll.ohTrigger(RecalcTrigger,TriggerON)),NA())</f>
        <v>2.4084689785981439E-2</v>
      </c>
      <c r="H1789" s="42">
        <f>_xll.qlCalendarAdvance(Calendar,$H1788,B1789,"f",FALSE)</f>
        <v>52006</v>
      </c>
      <c r="I1789" s="153">
        <f>_xll.qlInterestRateIndexValueDate(Index1M,$H1789)</f>
        <v>52008</v>
      </c>
      <c r="J1789" s="158">
        <f>IFERROR(_xll.qlIndexFixing(Index1M,$H1789,TRUE,_xll.ohTrigger(RecalcTrigger,Trigger1M)),NA())</f>
        <v>2.345071824464251E-2</v>
      </c>
      <c r="K1789" s="44">
        <f>IFERROR(_xll.qlIndexFixing(Index3M,H1789,TRUE,_xll.ohTrigger(RecalcTrigger,Trigger3M)),NA())</f>
        <v>2.4121218250835224E-2</v>
      </c>
      <c r="L1789" s="44">
        <f>IFERROR(_xll.qlIndexFixing(Index6M,$H1789,TRUE,_xll.ohTrigger(RecalcTrigger,Trigger6M)),NA())</f>
        <v>2.4359172200977525E-2</v>
      </c>
      <c r="M1789" s="158">
        <f>IFERROR(_xll.qlIndexFixing(ONIndex1M,I1789,TRUE,_xll.ohTrigger(RecalcTrigger,Trigger1M)),NA())</f>
        <v>2.3443779754694916E-2</v>
      </c>
      <c r="N1789" s="44">
        <f>IFERROR(_xll.qlIndexFixing(ONIndex3M,I1789,TRUE,_xll.ohTrigger(RecalcTrigger,Trigger3M)),NA())</f>
        <v>2.4110776290937608E-2</v>
      </c>
      <c r="O1789" s="159">
        <f>IFERROR(_xll.qlIndexFixing(ONIndex6M,I1789,TRUE,_xll.ohTrigger(RecalcTrigger,Trigger6M)),NA())</f>
        <v>2.4343234030155259E-2</v>
      </c>
    </row>
    <row r="1790" spans="2:15" x14ac:dyDescent="0.2">
      <c r="B1790" s="39" t="s">
        <v>42</v>
      </c>
      <c r="D1790" s="42">
        <f>_xll.qlCalendarAdvance(Calendar,$D1789,B1790,"f",FALSE)</f>
        <v>52013</v>
      </c>
      <c r="E1790" s="153">
        <f>_xll.qlInterestRateIndexValueDate(IndexON,D1790)</f>
        <v>52014</v>
      </c>
      <c r="F1790" s="168">
        <f>IFERROR(_xll.qlIndexFixing(IndexON,D1790,TRUE,_xll.ohTrigger(RecalcTrigger,TriggerON)),NA())</f>
        <v>2.4073759622487145E-2</v>
      </c>
      <c r="H1790" s="42">
        <f>_xll.qlCalendarAdvance(Calendar,$H1789,B1790,"f",FALSE)</f>
        <v>52013</v>
      </c>
      <c r="I1790" s="153">
        <f>_xll.qlInterestRateIndexValueDate(Index1M,$H1790)</f>
        <v>52015</v>
      </c>
      <c r="J1790" s="158">
        <f>IFERROR(_xll.qlIndexFixing(Index1M,$H1790,TRUE,_xll.ohTrigger(RecalcTrigger,Trigger1M)),NA())</f>
        <v>2.3439598857471489E-2</v>
      </c>
      <c r="K1790" s="44">
        <f>IFERROR(_xll.qlIndexFixing(Index3M,H1790,TRUE,_xll.ohTrigger(RecalcTrigger,Trigger3M)),NA())</f>
        <v>2.4110429382612934E-2</v>
      </c>
      <c r="L1790" s="44">
        <f>IFERROR(_xll.qlIndexFixing(Index6M,$H1790,TRUE,_xll.ohTrigger(RecalcTrigger,Trigger6M)),NA())</f>
        <v>2.4348255774959294E-2</v>
      </c>
      <c r="M1790" s="158">
        <f>IFERROR(_xll.qlIndexFixing(ONIndex1M,I1790,TRUE,_xll.ohTrigger(RecalcTrigger,Trigger1M)),NA())</f>
        <v>2.3434185636235227E-2</v>
      </c>
      <c r="N1790" s="44">
        <f>IFERROR(_xll.qlIndexFixing(ONIndex3M,I1790,TRUE,_xll.ohTrigger(RecalcTrigger,Trigger3M)),NA())</f>
        <v>2.4101280679920123E-2</v>
      </c>
      <c r="O1790" s="159">
        <f>IFERROR(_xll.qlIndexFixing(ONIndex6M,I1790,TRUE,_xll.ohTrigger(RecalcTrigger,Trigger6M)),NA())</f>
        <v>2.4333525118320765E-2</v>
      </c>
    </row>
    <row r="1791" spans="2:15" x14ac:dyDescent="0.2">
      <c r="B1791" s="39" t="s">
        <v>42</v>
      </c>
      <c r="D1791" s="42">
        <f>_xll.qlCalendarAdvance(Calendar,$D1790,B1791,"f",FALSE)</f>
        <v>52020</v>
      </c>
      <c r="E1791" s="153">
        <f>_xll.qlInterestRateIndexValueDate(IndexON,D1791)</f>
        <v>52021</v>
      </c>
      <c r="F1791" s="168">
        <f>IFERROR(_xll.qlIndexFixing(IndexON,D1791,TRUE,_xll.ohTrigger(RecalcTrigger,TriggerON)),NA())</f>
        <v>2.4062888954761164E-2</v>
      </c>
      <c r="H1791" s="42">
        <f>_xll.qlCalendarAdvance(Calendar,$H1790,B1791,"f",FALSE)</f>
        <v>52020</v>
      </c>
      <c r="I1791" s="153">
        <f>_xll.qlInterestRateIndexValueDate(Index1M,$H1791)</f>
        <v>52022</v>
      </c>
      <c r="J1791" s="158">
        <f>IFERROR(_xll.qlIndexFixing(Index1M,$H1791,TRUE,_xll.ohTrigger(RecalcTrigger,Trigger1M)),NA())</f>
        <v>2.3428540793272168E-2</v>
      </c>
      <c r="K1791" s="44">
        <f>IFERROR(_xll.qlIndexFixing(Index3M,H1791,TRUE,_xll.ohTrigger(RecalcTrigger,Trigger3M)),NA())</f>
        <v>2.4099701473173016E-2</v>
      </c>
      <c r="L1791" s="44">
        <f>IFERROR(_xll.qlIndexFixing(Index6M,$H1791,TRUE,_xll.ohTrigger(RecalcTrigger,Trigger6M)),NA())</f>
        <v>2.4337626583123526E-2</v>
      </c>
      <c r="M1791" s="158">
        <f>IFERROR(_xll.qlIndexFixing(ONIndex1M,I1791,TRUE,_xll.ohTrigger(RecalcTrigger,Trigger1M)),NA())</f>
        <v>2.3423049316129152E-2</v>
      </c>
      <c r="N1791" s="44">
        <f>IFERROR(_xll.qlIndexFixing(ONIndex3M,I1791,TRUE,_xll.ohTrigger(RecalcTrigger,Trigger3M)),NA())</f>
        <v>2.4090258701949807E-2</v>
      </c>
      <c r="O1791" s="159">
        <f>IFERROR(_xll.qlIndexFixing(ONIndex6M,I1791,TRUE,_xll.ohTrigger(RecalcTrigger,Trigger6M)),NA())</f>
        <v>2.4322255552720051E-2</v>
      </c>
    </row>
    <row r="1792" spans="2:15" x14ac:dyDescent="0.2">
      <c r="B1792" s="39" t="s">
        <v>42</v>
      </c>
      <c r="D1792" s="42">
        <f>_xll.qlCalendarAdvance(Calendar,$D1791,B1792,"f",FALSE)</f>
        <v>52027</v>
      </c>
      <c r="E1792" s="153">
        <f>_xll.qlInterestRateIndexValueDate(IndexON,D1792)</f>
        <v>52028</v>
      </c>
      <c r="F1792" s="168">
        <f>IFERROR(_xll.qlIndexFixing(IndexON,D1792,TRUE,_xll.ohTrigger(RecalcTrigger,TriggerON)),NA())</f>
        <v>2.4052077782803494E-2</v>
      </c>
      <c r="H1792" s="42">
        <f>_xll.qlCalendarAdvance(Calendar,$H1791,B1792,"f",FALSE)</f>
        <v>52027</v>
      </c>
      <c r="I1792" s="153">
        <f>_xll.qlInterestRateIndexValueDate(Index1M,$H1792)</f>
        <v>52029</v>
      </c>
      <c r="J1792" s="158">
        <f>IFERROR(_xll.qlIndexFixing(Index1M,$H1792,TRUE,_xll.ohTrigger(RecalcTrigger,Trigger1M)),NA())</f>
        <v>2.3417544051869688E-2</v>
      </c>
      <c r="K1792" s="44">
        <f>IFERROR(_xll.qlIndexFixing(Index3M,H1792,TRUE,_xll.ohTrigger(RecalcTrigger,Trigger3M)),NA())</f>
        <v>2.4089034522021078E-2</v>
      </c>
      <c r="L1792" s="44">
        <f>IFERROR(_xll.qlIndexFixing(Index6M,$H1792,TRUE,_xll.ohTrigger(RecalcTrigger,Trigger6M)),NA())</f>
        <v>2.4327060130197777E-2</v>
      </c>
      <c r="M1792" s="158">
        <f>IFERROR(_xll.qlIndexFixing(ONIndex1M,I1792,TRUE,_xll.ohTrigger(RecalcTrigger,Trigger1M)),NA())</f>
        <v>2.3411974184996964E-2</v>
      </c>
      <c r="N1792" s="44">
        <f>IFERROR(_xll.qlIndexFixing(ONIndex3M,I1792,TRUE,_xll.ohTrigger(RecalcTrigger,Trigger3M)),NA())</f>
        <v>2.4079297284576029E-2</v>
      </c>
      <c r="O1792" s="159">
        <f>IFERROR(_xll.qlIndexFixing(ONIndex6M,I1792,TRUE,_xll.ohTrigger(RecalcTrigger,Trigger6M)),NA())</f>
        <v>2.4311047908147643E-2</v>
      </c>
    </row>
    <row r="1793" spans="2:15" x14ac:dyDescent="0.2">
      <c r="B1793" s="39" t="s">
        <v>42</v>
      </c>
      <c r="D1793" s="42">
        <f>_xll.qlCalendarAdvance(Calendar,$D1792,B1793,"f",FALSE)</f>
        <v>52034</v>
      </c>
      <c r="E1793" s="153">
        <f>_xll.qlInterestRateIndexValueDate(IndexON,D1793)</f>
        <v>52035</v>
      </c>
      <c r="F1793" s="168">
        <f>IFERROR(_xll.qlIndexFixing(IndexON,D1793,TRUE,_xll.ohTrigger(RecalcTrigger,TriggerON)),NA())</f>
        <v>2.4041326106694072E-2</v>
      </c>
      <c r="H1793" s="42">
        <f>_xll.qlCalendarAdvance(Calendar,$H1792,B1793,"f",FALSE)</f>
        <v>52034</v>
      </c>
      <c r="I1793" s="153">
        <f>_xll.qlInterestRateIndexValueDate(Index1M,$H1793)</f>
        <v>52036</v>
      </c>
      <c r="J1793" s="158">
        <f>IFERROR(_xll.qlIndexFixing(Index1M,$H1793,TRUE,_xll.ohTrigger(RecalcTrigger,Trigger1M)),NA())</f>
        <v>2.340660863308669E-2</v>
      </c>
      <c r="K1793" s="44">
        <f>IFERROR(_xll.qlIndexFixing(Index3M,H1793,TRUE,_xll.ohTrigger(RecalcTrigger,Trigger3M)),NA())</f>
        <v>2.407842852865839E-2</v>
      </c>
      <c r="L1793" s="44">
        <f>IFERROR(_xll.qlIndexFixing(Index6M,$H1793,TRUE,_xll.ohTrigger(RecalcTrigger,Trigger6M)),NA())</f>
        <v>2.4316556415183949E-2</v>
      </c>
      <c r="M1793" s="158">
        <f>IFERROR(_xll.qlIndexFixing(ONIndex1M,I1793,TRUE,_xll.ohTrigger(RecalcTrigger,Trigger1M)),NA())</f>
        <v>2.33993918174491E-2</v>
      </c>
      <c r="N1793" s="44">
        <f>IFERROR(_xll.qlIndexFixing(ONIndex3M,I1793,TRUE,_xll.ohTrigger(RecalcTrigger,Trigger3M)),NA())</f>
        <v>2.4066844106407359E-2</v>
      </c>
      <c r="O1793" s="159">
        <f>IFERROR(_xll.qlIndexFixing(ONIndex6M,I1793,TRUE,_xll.ohTrigger(RecalcTrigger,Trigger6M)),NA())</f>
        <v>2.4298314993025372E-2</v>
      </c>
    </row>
    <row r="1794" spans="2:15" x14ac:dyDescent="0.2">
      <c r="B1794" s="39" t="s">
        <v>42</v>
      </c>
      <c r="D1794" s="42">
        <f>_xll.qlCalendarAdvance(Calendar,$D1793,B1794,"f",FALSE)</f>
        <v>52041</v>
      </c>
      <c r="E1794" s="153">
        <f>_xll.qlInterestRateIndexValueDate(IndexON,D1794)</f>
        <v>52042</v>
      </c>
      <c r="F1794" s="168">
        <f>IFERROR(_xll.qlIndexFixing(IndexON,D1794,TRUE,_xll.ohTrigger(RecalcTrigger,TriggerON)),NA())</f>
        <v>2.403063392619309E-2</v>
      </c>
      <c r="H1794" s="42">
        <f>_xll.qlCalendarAdvance(Calendar,$H1793,B1794,"f",FALSE)</f>
        <v>52041</v>
      </c>
      <c r="I1794" s="153">
        <f>_xll.qlInterestRateIndexValueDate(Index1M,$H1794)</f>
        <v>52043</v>
      </c>
      <c r="J1794" s="158">
        <f>IFERROR(_xll.qlIndexFixing(Index1M,$H1794,TRUE,_xll.ohTrigger(RecalcTrigger,Trigger1M)),NA())</f>
        <v>2.3395734536735824E-2</v>
      </c>
      <c r="K1794" s="44">
        <f>IFERROR(_xll.qlIndexFixing(Index3M,H1794,TRUE,_xll.ohTrigger(RecalcTrigger,Trigger3M)),NA())</f>
        <v>2.4067883492594914E-2</v>
      </c>
      <c r="L1794" s="44">
        <f>IFERROR(_xll.qlIndexFixing(Index6M,$H1794,TRUE,_xll.ohTrigger(RecalcTrigger,Trigger6M)),NA())</f>
        <v>2.4306396515699227E-2</v>
      </c>
      <c r="M1794" s="158">
        <f>IFERROR(_xll.qlIndexFixing(ONIndex1M,I1794,TRUE,_xll.ohTrigger(RecalcTrigger,Trigger1M)),NA())</f>
        <v>2.3390007489414444E-2</v>
      </c>
      <c r="N1794" s="44">
        <f>IFERROR(_xll.qlIndexFixing(ONIndex3M,I1794,TRUE,_xll.ohTrigger(RecalcTrigger,Trigger3M)),NA())</f>
        <v>2.4057556131857893E-2</v>
      </c>
      <c r="O1794" s="159">
        <f>IFERROR(_xll.qlIndexFixing(ONIndex6M,I1794,TRUE,_xll.ohTrigger(RecalcTrigger,Trigger6M)),NA())</f>
        <v>2.4288818382007804E-2</v>
      </c>
    </row>
    <row r="1795" spans="2:15" x14ac:dyDescent="0.2">
      <c r="B1795" s="39" t="s">
        <v>42</v>
      </c>
      <c r="D1795" s="42">
        <f>_xll.qlCalendarAdvance(Calendar,$D1794,B1795,"f",FALSE)</f>
        <v>52048</v>
      </c>
      <c r="E1795" s="153">
        <f>_xll.qlInterestRateIndexValueDate(IndexON,D1795)</f>
        <v>52049</v>
      </c>
      <c r="F1795" s="168">
        <f>IFERROR(_xll.qlIndexFixing(IndexON,D1795,TRUE,_xll.ohTrigger(RecalcTrigger,TriggerON)),NA())</f>
        <v>2.4020001241620292E-2</v>
      </c>
      <c r="H1795" s="42">
        <f>_xll.qlCalendarAdvance(Calendar,$H1794,B1795,"f",FALSE)</f>
        <v>52048</v>
      </c>
      <c r="I1795" s="153">
        <f>_xll.qlInterestRateIndexValueDate(Index1M,$H1795)</f>
        <v>52050</v>
      </c>
      <c r="J1795" s="158">
        <f>IFERROR(_xll.qlIndexFixing(Index1M,$H1795,TRUE,_xll.ohTrigger(RecalcTrigger,Trigger1M)),NA())</f>
        <v>2.3384921762649724E-2</v>
      </c>
      <c r="K1795" s="44">
        <f>IFERROR(_xll.qlIndexFixing(Index3M,H1795,TRUE,_xll.ohTrigger(RecalcTrigger,Trigger3M)),NA())</f>
        <v>2.4057399413337996E-2</v>
      </c>
      <c r="L1795" s="44">
        <f>IFERROR(_xll.qlIndexFixing(Index6M,$H1795,TRUE,_xll.ohTrigger(RecalcTrigger,Trigger6M)),NA())</f>
        <v>2.4296029630398487E-2</v>
      </c>
      <c r="M1795" s="158">
        <f>IFERROR(_xll.qlIndexFixing(ONIndex1M,I1795,TRUE,_xll.ohTrigger(RecalcTrigger,Trigger1M)),NA())</f>
        <v>2.3379115924964111E-2</v>
      </c>
      <c r="N1795" s="44">
        <f>IFERROR(_xll.qlIndexFixing(ONIndex3M,I1795,TRUE,_xll.ohTrigger(RecalcTrigger,Trigger3M)),NA())</f>
        <v>2.40467763964336E-2</v>
      </c>
      <c r="O1795" s="159">
        <f>IFERROR(_xll.qlIndexFixing(ONIndex6M,I1795,TRUE,_xll.ohTrigger(RecalcTrigger,Trigger6M)),NA())</f>
        <v>2.4277796500440374E-2</v>
      </c>
    </row>
    <row r="1796" spans="2:15" x14ac:dyDescent="0.2">
      <c r="B1796" s="39" t="s">
        <v>42</v>
      </c>
      <c r="D1796" s="42">
        <f>_xll.qlCalendarAdvance(Calendar,$D1795,B1796,"f",FALSE)</f>
        <v>52055</v>
      </c>
      <c r="E1796" s="153">
        <f>_xll.qlInterestRateIndexValueDate(IndexON,D1796)</f>
        <v>52056</v>
      </c>
      <c r="F1796" s="168">
        <f>IFERROR(_xll.qlIndexFixing(IndexON,D1796,TRUE,_xll.ohTrigger(RecalcTrigger,TriggerON)),NA())</f>
        <v>2.4009428052655934E-2</v>
      </c>
      <c r="H1796" s="42">
        <f>_xll.qlCalendarAdvance(Calendar,$H1795,B1796,"f",FALSE)</f>
        <v>52055</v>
      </c>
      <c r="I1796" s="153">
        <f>_xll.qlInterestRateIndexValueDate(Index1M,$H1796)</f>
        <v>52057</v>
      </c>
      <c r="J1796" s="158">
        <f>IFERROR(_xll.qlIndexFixing(Index1M,$H1796,TRUE,_xll.ohTrigger(RecalcTrigger,Trigger1M)),NA())</f>
        <v>2.3374170310646036E-2</v>
      </c>
      <c r="K1796" s="44">
        <f>IFERROR(_xll.qlIndexFixing(Index3M,H1796,TRUE,_xll.ohTrigger(RecalcTrigger,Trigger3M)),NA())</f>
        <v>2.4046976290403674E-2</v>
      </c>
      <c r="L1796" s="44">
        <f>IFERROR(_xll.qlIndexFixing(Index6M,$H1796,TRUE,_xll.ohTrigger(RecalcTrigger,Trigger6M)),NA())</f>
        <v>2.428572549334778E-2</v>
      </c>
      <c r="M1796" s="158">
        <f>IFERROR(_xll.qlIndexFixing(ONIndex1M,I1796,TRUE,_xll.ohTrigger(RecalcTrigger,Trigger1M)),NA())</f>
        <v>2.3368285549487666E-2</v>
      </c>
      <c r="N1796" s="44">
        <f>IFERROR(_xll.qlIndexFixing(ONIndex3M,I1796,TRUE,_xll.ohTrigger(RecalcTrigger,Trigger3M)),NA())</f>
        <v>2.4036057221765716E-2</v>
      </c>
      <c r="O1796" s="159">
        <f>IFERROR(_xll.qlIndexFixing(ONIndex6M,I1796,TRUE,_xll.ohTrigger(RecalcTrigger,Trigger6M)),NA())</f>
        <v>2.4266836539981185E-2</v>
      </c>
    </row>
    <row r="1797" spans="2:15" x14ac:dyDescent="0.2">
      <c r="B1797" s="39" t="s">
        <v>42</v>
      </c>
      <c r="D1797" s="42">
        <f>_xll.qlCalendarAdvance(Calendar,$D1796,B1797,"f",FALSE)</f>
        <v>52062</v>
      </c>
      <c r="E1797" s="153">
        <f>_xll.qlInterestRateIndexValueDate(IndexON,D1797)</f>
        <v>52063</v>
      </c>
      <c r="F1797" s="168">
        <f>IFERROR(_xll.qlIndexFixing(IndexON,D1797,TRUE,_xll.ohTrigger(RecalcTrigger,TriggerON)),NA())</f>
        <v>2.3998914359459889E-2</v>
      </c>
      <c r="H1797" s="42">
        <f>_xll.qlCalendarAdvance(Calendar,$H1796,B1797,"f",FALSE)</f>
        <v>52062</v>
      </c>
      <c r="I1797" s="153">
        <f>_xll.qlInterestRateIndexValueDate(Index1M,$H1797)</f>
        <v>52064</v>
      </c>
      <c r="J1797" s="158">
        <f>IFERROR(_xll.qlIndexFixing(Index1M,$H1797,TRUE,_xll.ohTrigger(RecalcTrigger,Trigger1M)),NA())</f>
        <v>2.33634801805499E-2</v>
      </c>
      <c r="K1797" s="44">
        <f>IFERROR(_xll.qlIndexFixing(Index3M,H1797,TRUE,_xll.ohTrigger(RecalcTrigger,Trigger3M)),NA())</f>
        <v>2.4036614123307123E-2</v>
      </c>
      <c r="L1797" s="44">
        <f>IFERROR(_xll.qlIndexFixing(Index6M,$H1797,TRUE,_xll.ohTrigger(RecalcTrigger,Trigger6M)),NA())</f>
        <v>2.4275484103556504E-2</v>
      </c>
      <c r="M1797" s="158">
        <f>IFERROR(_xll.qlIndexFixing(ONIndex1M,I1797,TRUE,_xll.ohTrigger(RecalcTrigger,Trigger1M)),NA())</f>
        <v>2.3357516362745301E-2</v>
      </c>
      <c r="N1797" s="44">
        <f>IFERROR(_xll.qlIndexFixing(ONIndex3M,I1797,TRUE,_xll.ohTrigger(RecalcTrigger,Trigger3M)),NA())</f>
        <v>2.4025398607534498E-2</v>
      </c>
      <c r="O1797" s="159">
        <f>IFERROR(_xll.qlIndexFixing(ONIndex6M,I1797,TRUE,_xll.ohTrigger(RecalcTrigger,Trigger6M)),NA())</f>
        <v>2.4255938500390428E-2</v>
      </c>
    </row>
    <row r="1798" spans="2:15" x14ac:dyDescent="0.2">
      <c r="B1798" s="39" t="s">
        <v>42</v>
      </c>
      <c r="D1798" s="42">
        <f>_xll.qlCalendarAdvance(Calendar,$D1797,B1798,"f",FALSE)</f>
        <v>52069</v>
      </c>
      <c r="E1798" s="153">
        <f>_xll.qlInterestRateIndexValueDate(IndexON,D1798)</f>
        <v>52070</v>
      </c>
      <c r="F1798" s="168">
        <f>IFERROR(_xll.qlIndexFixing(IndexON,D1798,TRUE,_xll.ohTrigger(RecalcTrigger,TriggerON)),NA())</f>
        <v>2.3988460162032155E-2</v>
      </c>
      <c r="H1798" s="42">
        <f>_xll.qlCalendarAdvance(Calendar,$H1797,B1798,"f",FALSE)</f>
        <v>52069</v>
      </c>
      <c r="I1798" s="153">
        <f>_xll.qlInterestRateIndexValueDate(Index1M,$H1798)</f>
        <v>52071</v>
      </c>
      <c r="J1798" s="158">
        <f>IFERROR(_xll.qlIndexFixing(Index1M,$H1798,TRUE,_xll.ohTrigger(RecalcTrigger,Trigger1M)),NA())</f>
        <v>2.3352851372191452E-2</v>
      </c>
      <c r="K1798" s="44">
        <f>IFERROR(_xll.qlIndexFixing(Index3M,H1798,TRUE,_xll.ohTrigger(RecalcTrigger,Trigger3M)),NA())</f>
        <v>2.4026312911566115E-2</v>
      </c>
      <c r="L1798" s="44">
        <f>IFERROR(_xll.qlIndexFixing(Index6M,$H1798,TRUE,_xll.ohTrigger(RecalcTrigger,Trigger6M)),NA())</f>
        <v>2.426530546004136E-2</v>
      </c>
      <c r="M1798" s="158">
        <f>IFERROR(_xll.qlIndexFixing(ONIndex1M,I1798,TRUE,_xll.ohTrigger(RecalcTrigger,Trigger1M)),NA())</f>
        <v>2.3346808364976823E-2</v>
      </c>
      <c r="N1798" s="44">
        <f>IFERROR(_xll.qlIndexFixing(ONIndex3M,I1798,TRUE,_xll.ohTrigger(RecalcTrigger,Trigger3M)),NA())</f>
        <v>2.4014800553979754E-2</v>
      </c>
      <c r="O1798" s="159">
        <f>IFERROR(_xll.qlIndexFixing(ONIndex6M,I1798,TRUE,_xll.ohTrigger(RecalcTrigger,Trigger6M)),NA())</f>
        <v>2.4245102381907913E-2</v>
      </c>
    </row>
    <row r="1799" spans="2:15" x14ac:dyDescent="0.2">
      <c r="B1799" s="39" t="s">
        <v>42</v>
      </c>
      <c r="D1799" s="42">
        <f>_xll.qlCalendarAdvance(Calendar,$D1798,B1799,"f",FALSE)</f>
        <v>52076</v>
      </c>
      <c r="E1799" s="153">
        <f>_xll.qlInterestRateIndexValueDate(IndexON,D1799)</f>
        <v>52077</v>
      </c>
      <c r="F1799" s="168">
        <f>IFERROR(_xll.qlIndexFixing(IndexON,D1799,TRUE,_xll.ohTrigger(RecalcTrigger,TriggerON)),NA())</f>
        <v>2.3978065460292797E-2</v>
      </c>
      <c r="H1799" s="42">
        <f>_xll.qlCalendarAdvance(Calendar,$H1798,B1799,"f",FALSE)</f>
        <v>52076</v>
      </c>
      <c r="I1799" s="153">
        <f>_xll.qlInterestRateIndexValueDate(Index1M,$H1799)</f>
        <v>52078</v>
      </c>
      <c r="J1799" s="158">
        <f>IFERROR(_xll.qlIndexFixing(Index1M,$H1799,TRUE,_xll.ohTrigger(RecalcTrigger,Trigger1M)),NA())</f>
        <v>2.3342264662875357E-2</v>
      </c>
      <c r="K1799" s="44">
        <f>IFERROR(_xll.qlIndexFixing(Index3M,H1799,TRUE,_xll.ohTrigger(RecalcTrigger,Trigger3M)),NA())</f>
        <v>2.4016072654704516E-2</v>
      </c>
      <c r="L1799" s="44">
        <f>IFERROR(_xll.qlIndexFixing(Index6M,$H1799,TRUE,_xll.ohTrigger(RecalcTrigger,Trigger6M)),NA())</f>
        <v>2.4254851566105774E-2</v>
      </c>
      <c r="M1799" s="158">
        <f>IFERROR(_xll.qlIndexFixing(ONIndex1M,I1799,TRUE,_xll.ohTrigger(RecalcTrigger,Trigger1M)),NA())</f>
        <v>2.3336161556102297E-2</v>
      </c>
      <c r="N1799" s="44">
        <f>IFERROR(_xll.qlIndexFixing(ONIndex3M,I1799,TRUE,_xll.ohTrigger(RecalcTrigger,Trigger3M)),NA())</f>
        <v>2.4004263061101483E-2</v>
      </c>
      <c r="O1799" s="159">
        <f>IFERROR(_xll.qlIndexFixing(ONIndex6M,I1799,TRUE,_xll.ohTrigger(RecalcTrigger,Trigger6M)),NA())</f>
        <v>2.4234328184453702E-2</v>
      </c>
    </row>
    <row r="1800" spans="2:15" x14ac:dyDescent="0.2">
      <c r="B1800" s="39" t="s">
        <v>42</v>
      </c>
      <c r="D1800" s="42">
        <f>_xll.qlCalendarAdvance(Calendar,$D1799,B1800,"f",FALSE)</f>
        <v>52083</v>
      </c>
      <c r="E1800" s="153">
        <f>_xll.qlInterestRateIndexValueDate(IndexON,D1800)</f>
        <v>52084</v>
      </c>
      <c r="F1800" s="168">
        <f>IFERROR(_xll.qlIndexFixing(IndexON,D1800,TRUE,_xll.ohTrigger(RecalcTrigger,TriggerON)),NA())</f>
        <v>2.3967730254321751E-2</v>
      </c>
      <c r="H1800" s="42">
        <f>_xll.qlCalendarAdvance(Calendar,$H1799,B1800,"f",FALSE)</f>
        <v>52083</v>
      </c>
      <c r="I1800" s="153">
        <f>_xll.qlInterestRateIndexValueDate(Index1M,$H1800)</f>
        <v>52085</v>
      </c>
      <c r="J1800" s="158">
        <f>IFERROR(_xll.qlIndexFixing(Index1M,$H1800,TRUE,_xll.ohTrigger(RecalcTrigger,Trigger1M)),NA())</f>
        <v>2.3331777719983182E-2</v>
      </c>
      <c r="K1800" s="44">
        <f>IFERROR(_xll.qlIndexFixing(Index3M,H1800,TRUE,_xll.ohTrigger(RecalcTrigger,Trigger3M)),NA())</f>
        <v>2.4005893352245306E-2</v>
      </c>
      <c r="L1800" s="44">
        <f>IFERROR(_xll.qlIndexFixing(Index6M,$H1800,TRUE,_xll.ohTrigger(RecalcTrigger,Trigger6M)),NA())</f>
        <v>2.4245136407940654E-2</v>
      </c>
      <c r="M1800" s="158">
        <f>IFERROR(_xll.qlIndexFixing(ONIndex1M,I1800,TRUE,_xll.ohTrigger(RecalcTrigger,Trigger1M)),NA())</f>
        <v>2.3325575936041787E-2</v>
      </c>
      <c r="N1800" s="44">
        <f>IFERROR(_xll.qlIndexFixing(ONIndex3M,I1800,TRUE,_xll.ohTrigger(RecalcTrigger,Trigger3M)),NA())</f>
        <v>2.399378612881975E-2</v>
      </c>
      <c r="O1800" s="159">
        <f>IFERROR(_xll.qlIndexFixing(ONIndex6M,I1800,TRUE,_xll.ohTrigger(RecalcTrigger,Trigger6M)),NA())</f>
        <v>2.422361590794786E-2</v>
      </c>
    </row>
    <row r="1801" spans="2:15" x14ac:dyDescent="0.2">
      <c r="B1801" s="39" t="s">
        <v>42</v>
      </c>
      <c r="D1801" s="42">
        <f>_xll.qlCalendarAdvance(Calendar,$D1800,B1801,"f",FALSE)</f>
        <v>52090</v>
      </c>
      <c r="E1801" s="153">
        <f>_xll.qlInterestRateIndexValueDate(IndexON,D1801)</f>
        <v>52091</v>
      </c>
      <c r="F1801" s="168">
        <f>IFERROR(_xll.qlIndexFixing(IndexON,D1801,TRUE,_xll.ohTrigger(RecalcTrigger,TriggerON)),NA())</f>
        <v>2.3957454544039081E-2</v>
      </c>
      <c r="H1801" s="42">
        <f>_xll.qlCalendarAdvance(Calendar,$H1800,B1801,"f",FALSE)</f>
        <v>52090</v>
      </c>
      <c r="I1801" s="153">
        <f>_xll.qlInterestRateIndexValueDate(Index1M,$H1801)</f>
        <v>52092</v>
      </c>
      <c r="J1801" s="158">
        <f>IFERROR(_xll.qlIndexFixing(Index1M,$H1801,TRUE,_xll.ohTrigger(RecalcTrigger,Trigger1M)),NA())</f>
        <v>2.3321332875788636E-2</v>
      </c>
      <c r="K1801" s="44">
        <f>IFERROR(_xll.qlIndexFixing(Index3M,H1801,TRUE,_xll.ohTrigger(RecalcTrigger,Trigger3M)),NA())</f>
        <v>2.3995775003714963E-2</v>
      </c>
      <c r="L1801" s="44">
        <f>IFERROR(_xll.qlIndexFixing(Index6M,$H1801,TRUE,_xll.ohTrigger(RecalcTrigger,Trigger6M)),NA())</f>
        <v>2.4235145997417284E-2</v>
      </c>
      <c r="M1801" s="158">
        <f>IFERROR(_xll.qlIndexFixing(ONIndex1M,I1801,TRUE,_xll.ohTrigger(RecalcTrigger,Trigger1M)),NA())</f>
        <v>2.3315051504875228E-2</v>
      </c>
      <c r="N1801" s="44">
        <f>IFERROR(_xll.qlIndexFixing(ONIndex3M,I1801,TRUE,_xll.ohTrigger(RecalcTrigger,Trigger3M)),NA())</f>
        <v>2.3983369757054618E-2</v>
      </c>
      <c r="O1801" s="159">
        <f>IFERROR(_xll.qlIndexFixing(ONIndex6M,I1801,TRUE,_xll.ohTrigger(RecalcTrigger,Trigger6M)),NA())</f>
        <v>2.4212965552470322E-2</v>
      </c>
    </row>
    <row r="1802" spans="2:15" x14ac:dyDescent="0.2">
      <c r="B1802" s="39" t="s">
        <v>42</v>
      </c>
      <c r="D1802" s="42">
        <f>_xll.qlCalendarAdvance(Calendar,$D1801,B1802,"f",FALSE)</f>
        <v>52097</v>
      </c>
      <c r="E1802" s="153">
        <f>_xll.qlInterestRateIndexValueDate(IndexON,D1802)</f>
        <v>52098</v>
      </c>
      <c r="F1802" s="168">
        <f>IFERROR(_xll.qlIndexFixing(IndexON,D1802,TRUE,_xll.ohTrigger(RecalcTrigger,TriggerON)),NA())</f>
        <v>2.3947238329524723E-2</v>
      </c>
      <c r="H1802" s="42">
        <f>_xll.qlCalendarAdvance(Calendar,$H1801,B1802,"f",FALSE)</f>
        <v>52097</v>
      </c>
      <c r="I1802" s="153">
        <f>_xll.qlInterestRateIndexValueDate(Index1M,$H1802)</f>
        <v>52099</v>
      </c>
      <c r="J1802" s="158">
        <f>IFERROR(_xll.qlIndexFixing(Index1M,$H1802,TRUE,_xll.ohTrigger(RecalcTrigger,Trigger1M)),NA())</f>
        <v>2.3310949352642329E-2</v>
      </c>
      <c r="K1802" s="44">
        <f>IFERROR(_xll.qlIndexFixing(Index3M,H1802,TRUE,_xll.ohTrigger(RecalcTrigger,Trigger3M)),NA())</f>
        <v>2.3985717608646026E-2</v>
      </c>
      <c r="L1802" s="44">
        <f>IFERROR(_xll.qlIndexFixing(Index6M,$H1802,TRUE,_xll.ohTrigger(RecalcTrigger,Trigger6M)),NA())</f>
        <v>2.4225218329298737E-2</v>
      </c>
      <c r="M1802" s="158">
        <f>IFERROR(_xll.qlIndexFixing(ONIndex1M,I1802,TRUE,_xll.ohTrigger(RecalcTrigger,Trigger1M)),NA())</f>
        <v>2.3304588262602621E-2</v>
      </c>
      <c r="N1802" s="44">
        <f>IFERROR(_xll.qlIndexFixing(ONIndex3M,I1802,TRUE,_xll.ohTrigger(RecalcTrigger,Trigger3M)),NA())</f>
        <v>2.397301394596596E-2</v>
      </c>
      <c r="O1802" s="159">
        <f>IFERROR(_xll.qlIndexFixing(ONIndex6M,I1802,TRUE,_xll.ohTrigger(RecalcTrigger,Trigger6M)),NA())</f>
        <v>2.4202377117941154E-2</v>
      </c>
    </row>
    <row r="1803" spans="2:15" x14ac:dyDescent="0.2">
      <c r="B1803" s="39" t="s">
        <v>42</v>
      </c>
      <c r="D1803" s="42">
        <f>_xll.qlCalendarAdvance(Calendar,$D1802,B1803,"f",FALSE)</f>
        <v>52104</v>
      </c>
      <c r="E1803" s="153">
        <f>_xll.qlInterestRateIndexValueDate(IndexON,D1803)</f>
        <v>52105</v>
      </c>
      <c r="F1803" s="168">
        <f>IFERROR(_xll.qlIndexFixing(IndexON,D1803,TRUE,_xll.ohTrigger(RecalcTrigger,TriggerON)),NA())</f>
        <v>2.3937081610618804E-2</v>
      </c>
      <c r="H1803" s="42">
        <f>_xll.qlCalendarAdvance(Calendar,$H1802,B1803,"f",FALSE)</f>
        <v>52104</v>
      </c>
      <c r="I1803" s="153">
        <f>_xll.qlInterestRateIndexValueDate(Index1M,$H1803)</f>
        <v>52106</v>
      </c>
      <c r="J1803" s="158">
        <f>IFERROR(_xll.qlIndexFixing(Index1M,$H1803,TRUE,_xll.ohTrigger(RecalcTrigger,Trigger1M)),NA())</f>
        <v>2.3300627150374398E-2</v>
      </c>
      <c r="K1803" s="44">
        <f>IFERROR(_xll.qlIndexFixing(Index3M,H1803,TRUE,_xll.ohTrigger(RecalcTrigger,Trigger3M)),NA())</f>
        <v>2.3975721166570176E-2</v>
      </c>
      <c r="L1803" s="44">
        <f>IFERROR(_xll.qlIndexFixing(Index6M,$H1803,TRUE,_xll.ohTrigger(RecalcTrigger,Trigger6M)),NA())</f>
        <v>2.4214969634869372E-2</v>
      </c>
      <c r="M1803" s="158">
        <f>IFERROR(_xll.qlIndexFixing(ONIndex1M,I1803,TRUE,_xll.ohTrigger(RecalcTrigger,Trigger1M)),NA())</f>
        <v>2.3294186209064094E-2</v>
      </c>
      <c r="N1803" s="44">
        <f>IFERROR(_xll.qlIndexFixing(ONIndex3M,I1803,TRUE,_xll.ohTrigger(RecalcTrigger,Trigger3M)),NA())</f>
        <v>2.3962718695473839E-2</v>
      </c>
      <c r="O1803" s="159">
        <f>IFERROR(_xll.qlIndexFixing(ONIndex6M,I1803,TRUE,_xll.ohTrigger(RecalcTrigger,Trigger6M)),NA())</f>
        <v>2.419185060444029E-2</v>
      </c>
    </row>
    <row r="1804" spans="2:15" x14ac:dyDescent="0.2">
      <c r="B1804" s="39" t="s">
        <v>42</v>
      </c>
      <c r="D1804" s="42">
        <f>_xll.qlCalendarAdvance(Calendar,$D1803,B1804,"f",FALSE)</f>
        <v>52111</v>
      </c>
      <c r="E1804" s="153">
        <f>_xll.qlInterestRateIndexValueDate(IndexON,D1804)</f>
        <v>52112</v>
      </c>
      <c r="F1804" s="168">
        <f>IFERROR(_xll.qlIndexFixing(IndexON,D1804,TRUE,_xll.ohTrigger(RecalcTrigger,TriggerON)),NA())</f>
        <v>2.392698438764107E-2</v>
      </c>
      <c r="H1804" s="42">
        <f>_xll.qlCalendarAdvance(Calendar,$H1803,B1804,"f",FALSE)</f>
        <v>52111</v>
      </c>
      <c r="I1804" s="153">
        <f>_xll.qlInterestRateIndexValueDate(Index1M,$H1804)</f>
        <v>52113</v>
      </c>
      <c r="J1804" s="158">
        <f>IFERROR(_xll.qlIndexFixing(Index1M,$H1804,TRUE,_xll.ohTrigger(RecalcTrigger,Trigger1M)),NA())</f>
        <v>2.3290366268812479E-2</v>
      </c>
      <c r="K1804" s="44">
        <f>IFERROR(_xll.qlIndexFixing(Index3M,H1804,TRUE,_xll.ohTrigger(RecalcTrigger,Trigger3M)),NA())</f>
        <v>2.3965687726675833E-2</v>
      </c>
      <c r="L1804" s="44">
        <f>IFERROR(_xll.qlIndexFixing(Index6M,$H1804,TRUE,_xll.ohTrigger(RecalcTrigger,Trigger6M)),NA())</f>
        <v>2.4204894336889798E-2</v>
      </c>
      <c r="M1804" s="158">
        <f>IFERROR(_xll.qlIndexFixing(ONIndex1M,I1804,TRUE,_xll.ohTrigger(RecalcTrigger,Trigger1M)),NA())</f>
        <v>2.3283845344499454E-2</v>
      </c>
      <c r="N1804" s="44">
        <f>IFERROR(_xll.qlIndexFixing(ONIndex3M,I1804,TRUE,_xll.ohTrigger(RecalcTrigger,Trigger3M)),NA())</f>
        <v>2.3952484005578256E-2</v>
      </c>
      <c r="O1804" s="159">
        <f>IFERROR(_xll.qlIndexFixing(ONIndex6M,I1804,TRUE,_xll.ohTrigger(RecalcTrigger,Trigger6M)),NA())</f>
        <v>2.4181386011807859E-2</v>
      </c>
    </row>
    <row r="1805" spans="2:15" x14ac:dyDescent="0.2">
      <c r="B1805" s="39" t="s">
        <v>42</v>
      </c>
      <c r="D1805" s="42">
        <f>_xll.qlCalendarAdvance(Calendar,$D1804,B1805,"f",FALSE)</f>
        <v>52118</v>
      </c>
      <c r="E1805" s="153">
        <f>_xll.qlInterestRateIndexValueDate(IndexON,D1805)</f>
        <v>52119</v>
      </c>
      <c r="F1805" s="168">
        <f>IFERROR(_xll.qlIndexFixing(IndexON,D1805,TRUE,_xll.ohTrigger(RecalcTrigger,TriggerON)),NA())</f>
        <v>2.3916946660271776E-2</v>
      </c>
      <c r="H1805" s="42">
        <f>_xll.qlCalendarAdvance(Calendar,$H1804,B1805,"f",FALSE)</f>
        <v>52118</v>
      </c>
      <c r="I1805" s="153">
        <f>_xll.qlInterestRateIndexValueDate(Index1M,$H1805)</f>
        <v>52120</v>
      </c>
      <c r="J1805" s="158">
        <f>IFERROR(_xll.qlIndexFixing(Index1M,$H1805,TRUE,_xll.ohTrigger(RecalcTrigger,Trigger1M)),NA())</f>
        <v>2.3280166707791705E-2</v>
      </c>
      <c r="K1805" s="44">
        <f>IFERROR(_xll.qlIndexFixing(Index3M,H1805,TRUE,_xll.ohTrigger(RecalcTrigger,Trigger3M)),NA())</f>
        <v>2.3955809491026589E-2</v>
      </c>
      <c r="L1805" s="44">
        <f>IFERROR(_xll.qlIndexFixing(Index6M,$H1805,TRUE,_xll.ohTrigger(RecalcTrigger,Trigger6M)),NA())</f>
        <v>2.4195135744622277E-2</v>
      </c>
      <c r="M1805" s="158">
        <f>IFERROR(_xll.qlIndexFixing(ONIndex1M,I1805,TRUE,_xll.ohTrigger(RecalcTrigger,Trigger1M)),NA())</f>
        <v>2.327356566874883E-2</v>
      </c>
      <c r="N1805" s="44">
        <f>IFERROR(_xll.qlIndexFixing(ONIndex3M,I1805,TRUE,_xll.ohTrigger(RecalcTrigger,Trigger3M)),NA())</f>
        <v>2.3942309876279211E-2</v>
      </c>
      <c r="O1805" s="159">
        <f>IFERROR(_xll.qlIndexFixing(ONIndex6M,I1805,TRUE,_xll.ohTrigger(RecalcTrigger,Trigger6M)),NA())</f>
        <v>2.4170983340203733E-2</v>
      </c>
    </row>
    <row r="1806" spans="2:15" x14ac:dyDescent="0.2">
      <c r="B1806" s="39" t="s">
        <v>42</v>
      </c>
      <c r="D1806" s="42">
        <f>_xll.qlCalendarAdvance(Calendar,$D1805,B1806,"f",FALSE)</f>
        <v>52125</v>
      </c>
      <c r="E1806" s="153">
        <f>_xll.qlInterestRateIndexValueDate(IndexON,D1806)</f>
        <v>52126</v>
      </c>
      <c r="F1806" s="168">
        <f>IFERROR(_xll.qlIndexFixing(IndexON,D1806,TRUE,_xll.ohTrigger(RecalcTrigger,TriggerON)),NA())</f>
        <v>2.3906968428430986E-2</v>
      </c>
      <c r="H1806" s="42">
        <f>_xll.qlCalendarAdvance(Calendar,$H1805,B1806,"f",FALSE)</f>
        <v>52125</v>
      </c>
      <c r="I1806" s="153">
        <f>_xll.qlInterestRateIndexValueDate(Index1M,$H1806)</f>
        <v>52127</v>
      </c>
      <c r="J1806" s="158">
        <f>IFERROR(_xll.qlIndexFixing(Index1M,$H1806,TRUE,_xll.ohTrigger(RecalcTrigger,Trigger1M)),NA())</f>
        <v>2.3270028467147208E-2</v>
      </c>
      <c r="K1806" s="44">
        <f>IFERROR(_xll.qlIndexFixing(Index3M,H1806,TRUE,_xll.ohTrigger(RecalcTrigger,Trigger3M)),NA())</f>
        <v>2.3945992202708922E-2</v>
      </c>
      <c r="L1806" s="44">
        <f>IFERROR(_xll.qlIndexFixing(Index6M,$H1806,TRUE,_xll.ohTrigger(RecalcTrigger,Trigger6M)),NA())</f>
        <v>2.4185439869062162E-2</v>
      </c>
      <c r="M1806" s="158">
        <f>IFERROR(_xll.qlIndexFixing(ONIndex1M,I1806,TRUE,_xll.ohTrigger(RecalcTrigger,Trigger1M)),NA())</f>
        <v>2.3263347181732286E-2</v>
      </c>
      <c r="N1806" s="44">
        <f>IFERROR(_xll.qlIndexFixing(ONIndex3M,I1806,TRUE,_xll.ohTrigger(RecalcTrigger,Trigger3M)),NA())</f>
        <v>2.3932196307496767E-2</v>
      </c>
      <c r="O1806" s="159">
        <f>IFERROR(_xll.qlIndexFixing(ONIndex6M,I1806,TRUE,_xll.ohTrigger(RecalcTrigger,Trigger6M)),NA())</f>
        <v>2.4160642589547976E-2</v>
      </c>
    </row>
    <row r="1807" spans="2:15" x14ac:dyDescent="0.2">
      <c r="B1807" s="39" t="s">
        <v>42</v>
      </c>
      <c r="D1807" s="42">
        <f>_xll.qlCalendarAdvance(Calendar,$D1806,B1807,"f",FALSE)</f>
        <v>52132</v>
      </c>
      <c r="E1807" s="153">
        <f>_xll.qlInterestRateIndexValueDate(IndexON,D1807)</f>
        <v>52133</v>
      </c>
      <c r="F1807" s="168">
        <f>IFERROR(_xll.qlIndexFixing(IndexON,D1807,TRUE,_xll.ohTrigger(RecalcTrigger,TriggerON)),NA())</f>
        <v>2.3897049692438443E-2</v>
      </c>
      <c r="H1807" s="42">
        <f>_xll.qlCalendarAdvance(Calendar,$H1806,B1807,"f",FALSE)</f>
        <v>52132</v>
      </c>
      <c r="I1807" s="153">
        <f>_xll.qlInterestRateIndexValueDate(Index1M,$H1807)</f>
        <v>52134</v>
      </c>
      <c r="J1807" s="158">
        <f>IFERROR(_xll.qlIndexFixing(Index1M,$H1807,TRUE,_xll.ohTrigger(RecalcTrigger,Trigger1M)),NA())</f>
        <v>2.3259951546709123E-2</v>
      </c>
      <c r="K1807" s="44">
        <f>IFERROR(_xll.qlIndexFixing(Index3M,H1807,TRUE,_xll.ohTrigger(RecalcTrigger,Trigger3M)),NA())</f>
        <v>2.3936674245715731E-2</v>
      </c>
      <c r="L1807" s="44">
        <f>IFERROR(_xll.qlIndexFixing(Index6M,$H1807,TRUE,_xll.ohTrigger(RecalcTrigger,Trigger6M)),NA())</f>
        <v>2.4175806709304987E-2</v>
      </c>
      <c r="M1807" s="158">
        <f>IFERROR(_xll.qlIndexFixing(ONIndex1M,I1807,TRUE,_xll.ohTrigger(RecalcTrigger,Trigger1M)),NA())</f>
        <v>2.3253189883689629E-2</v>
      </c>
      <c r="N1807" s="44">
        <f>IFERROR(_xll.qlIndexFixing(ONIndex3M,I1807,TRUE,_xll.ohTrigger(RecalcTrigger,Trigger3M)),NA())</f>
        <v>2.3922143299310861E-2</v>
      </c>
      <c r="O1807" s="159">
        <f>IFERROR(_xll.qlIndexFixing(ONIndex6M,I1807,TRUE,_xll.ohTrigger(RecalcTrigger,Trigger6M)),NA())</f>
        <v>2.4150363759840587E-2</v>
      </c>
    </row>
    <row r="1808" spans="2:15" x14ac:dyDescent="0.2">
      <c r="B1808" s="39" t="s">
        <v>42</v>
      </c>
      <c r="D1808" s="42">
        <f>_xll.qlCalendarAdvance(Calendar,$D1807,B1808,"f",FALSE)</f>
        <v>52139</v>
      </c>
      <c r="E1808" s="153">
        <f>_xll.qlInterestRateIndexValueDate(IndexON,D1808)</f>
        <v>52140</v>
      </c>
      <c r="F1808" s="168">
        <f>IFERROR(_xll.qlIndexFixing(IndexON,D1808,TRUE,_xll.ohTrigger(RecalcTrigger,TriggerON)),NA())</f>
        <v>2.3887190452214213E-2</v>
      </c>
      <c r="H1808" s="42">
        <f>_xll.qlCalendarAdvance(Calendar,$H1807,B1808,"f",FALSE)</f>
        <v>52139</v>
      </c>
      <c r="I1808" s="153">
        <f>_xll.qlInterestRateIndexValueDate(Index1M,$H1808)</f>
        <v>52141</v>
      </c>
      <c r="J1808" s="158">
        <f>IFERROR(_xll.qlIndexFixing(Index1M,$H1808,TRUE,_xll.ohTrigger(RecalcTrigger,Trigger1M)),NA())</f>
        <v>2.3249935946320077E-2</v>
      </c>
      <c r="K1808" s="44">
        <f>IFERROR(_xll.qlIndexFixing(Index3M,H1808,TRUE,_xll.ohTrigger(RecalcTrigger,Trigger3M)),NA())</f>
        <v>2.3926653234939289E-2</v>
      </c>
      <c r="L1808" s="44">
        <f>IFERROR(_xll.qlIndexFixing(Index6M,$H1808,TRUE,_xll.ohTrigger(RecalcTrigger,Trigger6M)),NA())</f>
        <v>2.4166382234548135E-2</v>
      </c>
      <c r="M1808" s="158">
        <f>IFERROR(_xll.qlIndexFixing(ONIndex1M,I1808,TRUE,_xll.ohTrigger(RecalcTrigger,Trigger1M)),NA())</f>
        <v>2.3243093774381052E-2</v>
      </c>
      <c r="N1808" s="44">
        <f>IFERROR(_xll.qlIndexFixing(ONIndex3M,I1808,TRUE,_xll.ohTrigger(RecalcTrigger,Trigger3M)),NA())</f>
        <v>2.3912150851721492E-2</v>
      </c>
      <c r="O1808" s="159">
        <f>IFERROR(_xll.qlIndexFixing(ONIndex6M,I1808,TRUE,_xll.ohTrigger(RecalcTrigger,Trigger6M)),NA())</f>
        <v>2.4140146851081568E-2</v>
      </c>
    </row>
    <row r="1809" spans="2:15" x14ac:dyDescent="0.2">
      <c r="B1809" s="39" t="s">
        <v>42</v>
      </c>
      <c r="D1809" s="42">
        <f>_xll.qlCalendarAdvance(Calendar,$D1808,B1809,"f",FALSE)</f>
        <v>52146</v>
      </c>
      <c r="E1809" s="153">
        <f>_xll.qlInterestRateIndexValueDate(IndexON,D1809)</f>
        <v>52147</v>
      </c>
      <c r="F1809" s="168">
        <f>IFERROR(_xll.qlIndexFixing(IndexON,D1809,TRUE,_xll.ohTrigger(RecalcTrigger,TriggerON)),NA())</f>
        <v>2.3877390707518487E-2</v>
      </c>
      <c r="H1809" s="42">
        <f>_xll.qlCalendarAdvance(Calendar,$H1808,B1809,"f",FALSE)</f>
        <v>52146</v>
      </c>
      <c r="I1809" s="153">
        <f>_xll.qlInterestRateIndexValueDate(Index1M,$H1809)</f>
        <v>52148</v>
      </c>
      <c r="J1809" s="158">
        <f>IFERROR(_xll.qlIndexFixing(Index1M,$H1809,TRUE,_xll.ohTrigger(RecalcTrigger,Trigger1M)),NA())</f>
        <v>2.3239981665812703E-2</v>
      </c>
      <c r="K1809" s="44">
        <f>IFERROR(_xll.qlIndexFixing(Index3M,H1809,TRUE,_xll.ohTrigger(RecalcTrigger,Trigger3M)),NA())</f>
        <v>2.3917022501174032E-2</v>
      </c>
      <c r="L1809" s="44">
        <f>IFERROR(_xll.qlIndexFixing(Index6M,$H1809,TRUE,_xll.ohTrigger(RecalcTrigger,Trigger6M)),NA())</f>
        <v>2.4156878349173627E-2</v>
      </c>
      <c r="M1809" s="158">
        <f>IFERROR(_xll.qlIndexFixing(ONIndex1M,I1809,TRUE,_xll.ohTrigger(RecalcTrigger,Trigger1M)),NA())</f>
        <v>2.323305885388649E-2</v>
      </c>
      <c r="N1809" s="44">
        <f>IFERROR(_xll.qlIndexFixing(ONIndex3M,I1809,TRUE,_xll.ohTrigger(RecalcTrigger,Trigger3M)),NA())</f>
        <v>2.3902218964648725E-2</v>
      </c>
      <c r="O1809" s="159">
        <f>IFERROR(_xll.qlIndexFixing(ONIndex6M,I1809,TRUE,_xll.ohTrigger(RecalcTrigger,Trigger6M)),NA())</f>
        <v>2.4129991863350853E-2</v>
      </c>
    </row>
    <row r="1810" spans="2:15" x14ac:dyDescent="0.2">
      <c r="B1810" s="39" t="s">
        <v>42</v>
      </c>
      <c r="D1810" s="42">
        <f>_xll.qlCalendarAdvance(Calendar,$D1809,B1810,"f",FALSE)</f>
        <v>52153</v>
      </c>
      <c r="E1810" s="153">
        <f>_xll.qlInterestRateIndexValueDate(IndexON,D1810)</f>
        <v>52154</v>
      </c>
      <c r="F1810" s="168">
        <f>IFERROR(_xll.qlIndexFixing(IndexON,D1810,TRUE,_xll.ohTrigger(RecalcTrigger,TriggerON)),NA())</f>
        <v>2.3867650458511136E-2</v>
      </c>
      <c r="H1810" s="42">
        <f>_xll.qlCalendarAdvance(Calendar,$H1809,B1810,"f",FALSE)</f>
        <v>52153</v>
      </c>
      <c r="I1810" s="153">
        <f>_xll.qlInterestRateIndexValueDate(Index1M,$H1810)</f>
        <v>52155</v>
      </c>
      <c r="J1810" s="158">
        <f>IFERROR(_xll.qlIndexFixing(Index1M,$H1810,TRUE,_xll.ohTrigger(RecalcTrigger,Trigger1M)),NA())</f>
        <v>2.3230088705019636E-2</v>
      </c>
      <c r="K1810" s="44">
        <f>IFERROR(_xll.qlIndexFixing(Index3M,H1810,TRUE,_xll.ohTrigger(RecalcTrigger,Trigger3M)),NA())</f>
        <v>2.390745271721224E-2</v>
      </c>
      <c r="L1810" s="44">
        <f>IFERROR(_xll.qlIndexFixing(Index6M,$H1810,TRUE,_xll.ohTrigger(RecalcTrigger,Trigger6M)),NA())</f>
        <v>2.4147437181285709E-2</v>
      </c>
      <c r="M1810" s="158">
        <f>IFERROR(_xll.qlIndexFixing(ONIndex1M,I1810,TRUE,_xll.ohTrigger(RecalcTrigger,Trigger1M)),NA())</f>
        <v>2.322308512228588E-2</v>
      </c>
      <c r="N1810" s="44">
        <f>IFERROR(_xll.qlIndexFixing(ONIndex3M,I1810,TRUE,_xll.ohTrigger(RecalcTrigger,Trigger3M)),NA())</f>
        <v>2.3892347638172495E-2</v>
      </c>
      <c r="O1810" s="159">
        <f>IFERROR(_xll.qlIndexFixing(ONIndex6M,I1810,TRUE,_xll.ohTrigger(RecalcTrigger,Trigger6M)),NA())</f>
        <v>2.411989879648857E-2</v>
      </c>
    </row>
    <row r="1811" spans="2:15" x14ac:dyDescent="0.2">
      <c r="B1811" s="39" t="s">
        <v>42</v>
      </c>
      <c r="D1811" s="42">
        <f>_xll.qlCalendarAdvance(Calendar,$D1810,B1811,"f",FALSE)</f>
        <v>52160</v>
      </c>
      <c r="E1811" s="153">
        <f>_xll.qlInterestRateIndexValueDate(IndexON,D1811)</f>
        <v>52161</v>
      </c>
      <c r="F1811" s="168">
        <f>IFERROR(_xll.qlIndexFixing(IndexON,D1811,TRUE,_xll.ohTrigger(RecalcTrigger,TriggerON)),NA())</f>
        <v>2.3857969705192161E-2</v>
      </c>
      <c r="H1811" s="42">
        <f>_xll.qlCalendarAdvance(Calendar,$H1810,B1811,"f",FALSE)</f>
        <v>52160</v>
      </c>
      <c r="I1811" s="153">
        <f>_xll.qlInterestRateIndexValueDate(Index1M,$H1811)</f>
        <v>52162</v>
      </c>
      <c r="J1811" s="158">
        <f>IFERROR(_xll.qlIndexFixing(Index1M,$H1811,TRUE,_xll.ohTrigger(RecalcTrigger,Trigger1M)),NA())</f>
        <v>2.3220257063793492E-2</v>
      </c>
      <c r="K1811" s="44">
        <f>IFERROR(_xll.qlIndexFixing(Index3M,H1811,TRUE,_xll.ohTrigger(RecalcTrigger,Trigger3M)),NA())</f>
        <v>2.389794388260905E-2</v>
      </c>
      <c r="L1811" s="44">
        <f>IFERROR(_xll.qlIndexFixing(Index6M,$H1811,TRUE,_xll.ohTrigger(RecalcTrigger,Trigger6M)),NA())</f>
        <v>2.4138058729997615E-2</v>
      </c>
      <c r="M1811" s="158">
        <f>IFERROR(_xll.qlIndexFixing(ONIndex1M,I1811,TRUE,_xll.ohTrigger(RecalcTrigger,Trigger1M)),NA())</f>
        <v>2.3213172579499286E-2</v>
      </c>
      <c r="N1811" s="44">
        <f>IFERROR(_xll.qlIndexFixing(ONIndex3M,I1811,TRUE,_xll.ohTrigger(RecalcTrigger,Trigger3M)),NA())</f>
        <v>2.3882536872212867E-2</v>
      </c>
      <c r="O1811" s="159">
        <f>IFERROR(_xll.qlIndexFixing(ONIndex6M,I1811,TRUE,_xll.ohTrigger(RecalcTrigger,Trigger6M)),NA())</f>
        <v>2.4109867650654593E-2</v>
      </c>
    </row>
    <row r="1812" spans="2:15" x14ac:dyDescent="0.2">
      <c r="B1812" s="39" t="s">
        <v>42</v>
      </c>
      <c r="D1812" s="42">
        <f>_xll.qlCalendarAdvance(Calendar,$D1811,B1812,"f",FALSE)</f>
        <v>52167</v>
      </c>
      <c r="E1812" s="153">
        <f>_xll.qlInterestRateIndexValueDate(IndexON,D1812)</f>
        <v>52168</v>
      </c>
      <c r="F1812" s="168">
        <f>IFERROR(_xll.qlIndexFixing(IndexON,D1812,TRUE,_xll.ohTrigger(RecalcTrigger,TriggerON)),NA())</f>
        <v>2.3848348447641499E-2</v>
      </c>
      <c r="H1812" s="42">
        <f>_xll.qlCalendarAdvance(Calendar,$H1811,B1812,"f",FALSE)</f>
        <v>52167</v>
      </c>
      <c r="I1812" s="153">
        <f>_xll.qlInterestRateIndexValueDate(Index1M,$H1812)</f>
        <v>52169</v>
      </c>
      <c r="J1812" s="158">
        <f>IFERROR(_xll.qlIndexFixing(Index1M,$H1812,TRUE,_xll.ohTrigger(RecalcTrigger,Trigger1M)),NA())</f>
        <v>2.3210322269932981E-2</v>
      </c>
      <c r="K1812" s="44">
        <f>IFERROR(_xll.qlIndexFixing(Index3M,H1812,TRUE,_xll.ohTrigger(RecalcTrigger,Trigger3M)),NA())</f>
        <v>2.3888495996923078E-2</v>
      </c>
      <c r="L1812" s="44">
        <f>IFERROR(_xll.qlIndexFixing(Index6M,$H1812,TRUE,_xll.ohTrigger(RecalcTrigger,Trigger6M)),NA())</f>
        <v>2.4128742994428291E-2</v>
      </c>
      <c r="M1812" s="158">
        <f>IFERROR(_xll.qlIndexFixing(ONIndex1M,I1812,TRUE,_xll.ohTrigger(RecalcTrigger,Trigger1M)),NA())</f>
        <v>2.3203321225446771E-2</v>
      </c>
      <c r="N1812" s="44">
        <f>IFERROR(_xll.qlIndexFixing(ONIndex3M,I1812,TRUE,_xll.ohTrigger(RecalcTrigger,Trigger3M)),NA())</f>
        <v>2.3872786666849777E-2</v>
      </c>
      <c r="O1812" s="159">
        <f>IFERROR(_xll.qlIndexFixing(ONIndex6M,I1812,TRUE,_xll.ohTrigger(RecalcTrigger,Trigger6M)),NA())</f>
        <v>2.4099898425609112E-2</v>
      </c>
    </row>
    <row r="1813" spans="2:15" x14ac:dyDescent="0.2">
      <c r="B1813" s="39" t="s">
        <v>42</v>
      </c>
      <c r="D1813" s="42">
        <f>_xll.qlCalendarAdvance(Calendar,$D1812,B1813,"f",FALSE)</f>
        <v>52174</v>
      </c>
      <c r="E1813" s="153">
        <f>_xll.qlInterestRateIndexValueDate(IndexON,D1813)</f>
        <v>52175</v>
      </c>
      <c r="F1813" s="168">
        <f>IFERROR(_xll.qlIndexFixing(IndexON,D1813,TRUE,_xll.ohTrigger(RecalcTrigger,TriggerON)),NA())</f>
        <v>2.383878668561934E-2</v>
      </c>
      <c r="H1813" s="42">
        <f>_xll.qlCalendarAdvance(Calendar,$H1812,B1813,"f",FALSE)</f>
        <v>52174</v>
      </c>
      <c r="I1813" s="153">
        <f>_xll.qlInterestRateIndexValueDate(Index1M,$H1813)</f>
        <v>52176</v>
      </c>
      <c r="J1813" s="158">
        <f>IFERROR(_xll.qlIndexFixing(Index1M,$H1813,TRUE,_xll.ohTrigger(RecalcTrigger,Trigger1M)),NA())</f>
        <v>2.3200777739360023E-2</v>
      </c>
      <c r="K1813" s="44">
        <f>IFERROR(_xll.qlIndexFixing(Index3M,H1813,TRUE,_xll.ohTrigger(RecalcTrigger,Trigger3M)),NA())</f>
        <v>2.3879109059716411E-2</v>
      </c>
      <c r="L1813" s="44">
        <f>IFERROR(_xll.qlIndexFixing(Index6M,$H1813,TRUE,_xll.ohTrigger(RecalcTrigger,Trigger6M)),NA())</f>
        <v>2.4119324732620746E-2</v>
      </c>
      <c r="M1813" s="158">
        <f>IFERROR(_xll.qlIndexFixing(ONIndex1M,I1813,TRUE,_xll.ohTrigger(RecalcTrigger,Trigger1M)),NA())</f>
        <v>2.3193531060208272E-2</v>
      </c>
      <c r="N1813" s="44">
        <f>IFERROR(_xll.qlIndexFixing(ONIndex3M,I1813,TRUE,_xll.ohTrigger(RecalcTrigger,Trigger3M)),NA())</f>
        <v>2.3863097021923352E-2</v>
      </c>
      <c r="O1813" s="159">
        <f>IFERROR(_xll.qlIndexFixing(ONIndex6M,I1813,TRUE,_xll.ohTrigger(RecalcTrigger,Trigger6M)),NA())</f>
        <v>2.4089991121591936E-2</v>
      </c>
    </row>
    <row r="1814" spans="2:15" x14ac:dyDescent="0.2">
      <c r="B1814" s="39" t="s">
        <v>42</v>
      </c>
      <c r="D1814" s="42">
        <f>_xll.qlCalendarAdvance(Calendar,$D1813,B1814,"f",FALSE)</f>
        <v>52181</v>
      </c>
      <c r="E1814" s="153">
        <f>_xll.qlInterestRateIndexValueDate(IndexON,D1814)</f>
        <v>52182</v>
      </c>
      <c r="F1814" s="168">
        <f>IFERROR(_xll.qlIndexFixing(IndexON,D1814,TRUE,_xll.ohTrigger(RecalcTrigger,TriggerON)),NA())</f>
        <v>2.3829284419285557E-2</v>
      </c>
      <c r="H1814" s="42">
        <f>_xll.qlCalendarAdvance(Calendar,$H1813,B1814,"f",FALSE)</f>
        <v>52181</v>
      </c>
      <c r="I1814" s="153">
        <f>_xll.qlInterestRateIndexValueDate(Index1M,$H1814)</f>
        <v>52183</v>
      </c>
      <c r="J1814" s="158">
        <f>IFERROR(_xll.qlIndexFixing(Index1M,$H1814,TRUE,_xll.ohTrigger(RecalcTrigger,Trigger1M)),NA())</f>
        <v>2.3191130055840448E-2</v>
      </c>
      <c r="K1814" s="44">
        <f>IFERROR(_xll.qlIndexFixing(Index3M,H1814,TRUE,_xll.ohTrigger(RecalcTrigger,Trigger3M)),NA())</f>
        <v>2.3869783070552882E-2</v>
      </c>
      <c r="L1814" s="44">
        <f>IFERROR(_xll.qlIndexFixing(Index6M,$H1814,TRUE,_xll.ohTrigger(RecalcTrigger,Trigger6M)),NA())</f>
        <v>2.4110130558609447E-2</v>
      </c>
      <c r="M1814" s="158">
        <f>IFERROR(_xll.qlIndexFixing(ONIndex1M,I1814,TRUE,_xll.ohTrigger(RecalcTrigger,Trigger1M)),NA())</f>
        <v>2.3183802083943661E-2</v>
      </c>
      <c r="N1814" s="44">
        <f>IFERROR(_xll.qlIndexFixing(ONIndex3M,I1814,TRUE,_xll.ohTrigger(RecalcTrigger,Trigger3M)),NA())</f>
        <v>2.3853467937833273E-2</v>
      </c>
      <c r="O1814" s="159">
        <f>IFERROR(_xll.qlIndexFixing(ONIndex6M,I1814,TRUE,_xll.ohTrigger(RecalcTrigger,Trigger6M)),NA())</f>
        <v>2.4080145738443193E-2</v>
      </c>
    </row>
    <row r="1815" spans="2:15" x14ac:dyDescent="0.2">
      <c r="B1815" s="39" t="s">
        <v>42</v>
      </c>
      <c r="D1815" s="42">
        <f>_xll.qlCalendarAdvance(Calendar,$D1814,B1815,"f",FALSE)</f>
        <v>52188</v>
      </c>
      <c r="E1815" s="153">
        <f>_xll.qlInterestRateIndexValueDate(IndexON,D1815)</f>
        <v>52189</v>
      </c>
      <c r="F1815" s="168">
        <f>IFERROR(_xll.qlIndexFixing(IndexON,D1815,TRUE,_xll.ohTrigger(RecalcTrigger,TriggerON)),NA())</f>
        <v>2.381984164864015E-2</v>
      </c>
      <c r="H1815" s="42">
        <f>_xll.qlCalendarAdvance(Calendar,$H1814,B1815,"f",FALSE)</f>
        <v>52188</v>
      </c>
      <c r="I1815" s="153">
        <f>_xll.qlInterestRateIndexValueDate(Index1M,$H1815)</f>
        <v>52190</v>
      </c>
      <c r="J1815" s="158">
        <f>IFERROR(_xll.qlIndexFixing(Index1M,$H1815,TRUE,_xll.ohTrigger(RecalcTrigger,Trigger1M)),NA())</f>
        <v>2.3181543691248307E-2</v>
      </c>
      <c r="K1815" s="44">
        <f>IFERROR(_xll.qlIndexFixing(Index3M,H1815,TRUE,_xll.ohTrigger(RecalcTrigger,Trigger3M)),NA())</f>
        <v>2.3860518028999786E-2</v>
      </c>
      <c r="L1815" s="44">
        <f>IFERROR(_xll.qlIndexFixing(Index6M,$H1815,TRUE,_xll.ohTrigger(RecalcTrigger,Trigger6M)),NA())</f>
        <v>2.4100999093365386E-2</v>
      </c>
      <c r="M1815" s="158">
        <f>IFERROR(_xll.qlIndexFixing(ONIndex1M,I1815,TRUE,_xll.ohTrigger(RecalcTrigger,Trigger1M)),NA())</f>
        <v>2.3174134296173321E-2</v>
      </c>
      <c r="N1815" s="44">
        <f>IFERROR(_xll.qlIndexFixing(ONIndex3M,I1815,TRUE,_xll.ohTrigger(RecalcTrigger,Trigger3M)),NA())</f>
        <v>2.3843899413940051E-2</v>
      </c>
      <c r="O1815" s="159">
        <f>IFERROR(_xll.qlIndexFixing(ONIndex6M,I1815,TRUE,_xll.ohTrigger(RecalcTrigger,Trigger6M)),NA())</f>
        <v>2.4070362276242818E-2</v>
      </c>
    </row>
    <row r="1816" spans="2:15" x14ac:dyDescent="0.2">
      <c r="B1816" s="39" t="s">
        <v>42</v>
      </c>
      <c r="D1816" s="42">
        <f>_xll.qlCalendarAdvance(Calendar,$D1815,B1816,"f",FALSE)</f>
        <v>52195</v>
      </c>
      <c r="E1816" s="153">
        <f>_xll.qlInterestRateIndexValueDate(IndexON,D1816)</f>
        <v>52196</v>
      </c>
      <c r="F1816" s="168">
        <f>IFERROR(_xll.qlIndexFixing(IndexON,D1816,TRUE,_xll.ohTrigger(RecalcTrigger,TriggerON)),NA())</f>
        <v>2.3810458373683119E-2</v>
      </c>
      <c r="H1816" s="42">
        <f>_xll.qlCalendarAdvance(Calendar,$H1815,B1816,"f",FALSE)</f>
        <v>52195</v>
      </c>
      <c r="I1816" s="153">
        <f>_xll.qlInterestRateIndexValueDate(Index1M,$H1816)</f>
        <v>52197</v>
      </c>
      <c r="J1816" s="158">
        <f>IFERROR(_xll.qlIndexFixing(Index1M,$H1816,TRUE,_xll.ohTrigger(RecalcTrigger,Trigger1M)),NA())</f>
        <v>2.3172018645418735E-2</v>
      </c>
      <c r="K1816" s="44">
        <f>IFERROR(_xll.qlIndexFixing(Index3M,H1816,TRUE,_xll.ohTrigger(RecalcTrigger,Trigger3M)),NA())</f>
        <v>2.3851313934626171E-2</v>
      </c>
      <c r="L1816" s="44">
        <f>IFERROR(_xll.qlIndexFixing(Index6M,$H1816,TRUE,_xll.ohTrigger(RecalcTrigger,Trigger6M)),NA())</f>
        <v>2.4091930336035766E-2</v>
      </c>
      <c r="M1816" s="158">
        <f>IFERROR(_xll.qlIndexFixing(ONIndex1M,I1816,TRUE,_xll.ohTrigger(RecalcTrigger,Trigger1M)),NA())</f>
        <v>2.3164527697296933E-2</v>
      </c>
      <c r="N1816" s="44">
        <f>IFERROR(_xll.qlIndexFixing(ONIndex3M,I1816,TRUE,_xll.ohTrigger(RecalcTrigger,Trigger3M)),NA())</f>
        <v>2.3834391450643366E-2</v>
      </c>
      <c r="O1816" s="159">
        <f>IFERROR(_xll.qlIndexFixing(ONIndex6M,I1816,TRUE,_xll.ohTrigger(RecalcTrigger,Trigger6M)),NA())</f>
        <v>2.4060640734990812E-2</v>
      </c>
    </row>
    <row r="1817" spans="2:15" x14ac:dyDescent="0.2">
      <c r="B1817" s="39" t="s">
        <v>42</v>
      </c>
      <c r="D1817" s="42">
        <f>_xll.qlCalendarAdvance(Calendar,$D1816,B1817,"f",FALSE)</f>
        <v>52202</v>
      </c>
      <c r="E1817" s="153">
        <f>_xll.qlInterestRateIndexValueDate(IndexON,D1817)</f>
        <v>52203</v>
      </c>
      <c r="F1817" s="168">
        <f>IFERROR(_xll.qlIndexFixing(IndexON,D1817,TRUE,_xll.ohTrigger(RecalcTrigger,TriggerON)),NA())</f>
        <v>2.3801134594334528E-2</v>
      </c>
      <c r="H1817" s="42">
        <f>_xll.qlCalendarAdvance(Calendar,$H1816,B1817,"f",FALSE)</f>
        <v>52202</v>
      </c>
      <c r="I1817" s="153">
        <f>_xll.qlInterestRateIndexValueDate(Index1M,$H1817)</f>
        <v>52204</v>
      </c>
      <c r="J1817" s="158">
        <f>IFERROR(_xll.qlIndexFixing(Index1M,$H1817,TRUE,_xll.ohTrigger(RecalcTrigger,Trigger1M)),NA())</f>
        <v>2.3162554918199352E-2</v>
      </c>
      <c r="K1817" s="44">
        <f>IFERROR(_xll.qlIndexFixing(Index3M,H1817,TRUE,_xll.ohTrigger(RecalcTrigger,Trigger3M)),NA())</f>
        <v>2.3841878433583652E-2</v>
      </c>
      <c r="L1817" s="44">
        <f>IFERROR(_xll.qlIndexFixing(Index6M,$H1817,TRUE,_xll.ohTrigger(RecalcTrigger,Trigger6M)),NA())</f>
        <v>2.4083105021944957E-2</v>
      </c>
      <c r="M1817" s="158">
        <f>IFERROR(_xll.qlIndexFixing(ONIndex1M,I1817,TRUE,_xll.ohTrigger(RecalcTrigger,Trigger1M)),NA())</f>
        <v>2.315498228723456E-2</v>
      </c>
      <c r="N1817" s="44">
        <f>IFERROR(_xll.qlIndexFixing(ONIndex3M,I1817,TRUE,_xll.ohTrigger(RecalcTrigger,Trigger3M)),NA())</f>
        <v>2.382494404794322E-2</v>
      </c>
      <c r="O1817" s="159">
        <f>IFERROR(_xll.qlIndexFixing(ONIndex6M,I1817,TRUE,_xll.ohTrigger(RecalcTrigger,Trigger6M)),NA())</f>
        <v>2.4050981114527303E-2</v>
      </c>
    </row>
    <row r="1818" spans="2:15" x14ac:dyDescent="0.2">
      <c r="B1818" s="39" t="s">
        <v>42</v>
      </c>
      <c r="D1818" s="42">
        <f>_xll.qlCalendarAdvance(Calendar,$D1817,B1818,"f",FALSE)</f>
        <v>52209</v>
      </c>
      <c r="E1818" s="153">
        <f>_xll.qlInterestRateIndexValueDate(IndexON,D1818)</f>
        <v>52210</v>
      </c>
      <c r="F1818" s="168">
        <f>IFERROR(_xll.qlIndexFixing(IndexON,D1818,TRUE,_xll.ohTrigger(RecalcTrigger,TriggerON)),NA())</f>
        <v>2.379187031051444E-2</v>
      </c>
      <c r="H1818" s="42">
        <f>_xll.qlCalendarAdvance(Calendar,$H1817,B1818,"f",FALSE)</f>
        <v>52209</v>
      </c>
      <c r="I1818" s="153">
        <f>_xll.qlInterestRateIndexValueDate(Index1M,$H1818)</f>
        <v>52211</v>
      </c>
      <c r="J1818" s="158">
        <f>IFERROR(_xll.qlIndexFixing(Index1M,$H1818,TRUE,_xll.ohTrigger(RecalcTrigger,Trigger1M)),NA())</f>
        <v>2.3153152509435282E-2</v>
      </c>
      <c r="K1818" s="44">
        <f>IFERROR(_xll.qlIndexFixing(Index3M,H1818,TRUE,_xll.ohTrigger(RecalcTrigger,Trigger3M)),NA())</f>
        <v>2.3832788725995258E-2</v>
      </c>
      <c r="L1818" s="44">
        <f>IFERROR(_xll.qlIndexFixing(Index6M,$H1818,TRUE,_xll.ohTrigger(RecalcTrigger,Trigger6M)),NA())</f>
        <v>2.4074165562519505E-2</v>
      </c>
      <c r="M1818" s="158">
        <f>IFERROR(_xll.qlIndexFixing(ONIndex1M,I1818,TRUE,_xll.ohTrigger(RecalcTrigger,Trigger1M)),NA())</f>
        <v>2.3145498065986203E-2</v>
      </c>
      <c r="N1818" s="44">
        <f>IFERROR(_xll.qlIndexFixing(ONIndex3M,I1818,TRUE,_xll.ohTrigger(RecalcTrigger,Trigger3M)),NA())</f>
        <v>2.3815557205759674E-2</v>
      </c>
      <c r="O1818" s="159">
        <f>IFERROR(_xll.qlIndexFixing(ONIndex6M,I1818,TRUE,_xll.ohTrigger(RecalcTrigger,Trigger6M)),NA())</f>
        <v>2.4041383415012163E-2</v>
      </c>
    </row>
    <row r="1819" spans="2:15" x14ac:dyDescent="0.2">
      <c r="B1819" s="39" t="s">
        <v>42</v>
      </c>
      <c r="D1819" s="42">
        <f>_xll.qlCalendarAdvance(Calendar,$D1818,B1819,"f",FALSE)</f>
        <v>52216</v>
      </c>
      <c r="E1819" s="153">
        <f>_xll.qlInterestRateIndexValueDate(IndexON,D1819)</f>
        <v>52217</v>
      </c>
      <c r="F1819" s="168">
        <f>IFERROR(_xll.qlIndexFixing(IndexON,D1819,TRUE,_xll.ohTrigger(RecalcTrigger,TriggerON)),NA())</f>
        <v>2.3782665522542601E-2</v>
      </c>
      <c r="H1819" s="42">
        <f>_xll.qlCalendarAdvance(Calendar,$H1818,B1819,"f",FALSE)</f>
        <v>52216</v>
      </c>
      <c r="I1819" s="153">
        <f>_xll.qlInterestRateIndexValueDate(Index1M,$H1819)</f>
        <v>52218</v>
      </c>
      <c r="J1819" s="158">
        <f>IFERROR(_xll.qlIndexFixing(Index1M,$H1819,TRUE,_xll.ohTrigger(RecalcTrigger,Trigger1M)),NA())</f>
        <v>2.3143811418976645E-2</v>
      </c>
      <c r="K1819" s="44">
        <f>IFERROR(_xll.qlIndexFixing(Index3M,H1819,TRUE,_xll.ohTrigger(RecalcTrigger,Trigger3M)),NA())</f>
        <v>2.3823759955875268E-2</v>
      </c>
      <c r="L1819" s="44">
        <f>IFERROR(_xll.qlIndexFixing(Index6M,$H1819,TRUE,_xll.ohTrigger(RecalcTrigger,Trigger6M)),NA())</f>
        <v>2.4065288812811909E-2</v>
      </c>
      <c r="M1819" s="158">
        <f>IFERROR(_xll.qlIndexFixing(ONIndex1M,I1819,TRUE,_xll.ohTrigger(RecalcTrigger,Trigger1M)),NA())</f>
        <v>2.3136075033471926E-2</v>
      </c>
      <c r="N1819" s="44">
        <f>IFERROR(_xll.qlIndexFixing(ONIndex3M,I1819,TRUE,_xll.ohTrigger(RecalcTrigger,Trigger3M)),NA())</f>
        <v>2.3806230924092731E-2</v>
      </c>
      <c r="O1819" s="159">
        <f>IFERROR(_xll.qlIndexFixing(ONIndex6M,I1819,TRUE,_xll.ohTrigger(RecalcTrigger,Trigger6M)),NA())</f>
        <v>2.4031847636365455E-2</v>
      </c>
    </row>
    <row r="1820" spans="2:15" x14ac:dyDescent="0.2">
      <c r="B1820" s="39" t="s">
        <v>42</v>
      </c>
      <c r="D1820" s="42">
        <f>_xll.qlCalendarAdvance(Calendar,$D1819,B1820,"f",FALSE)</f>
        <v>52223</v>
      </c>
      <c r="E1820" s="153">
        <f>_xll.qlInterestRateIndexValueDate(IndexON,D1820)</f>
        <v>52229</v>
      </c>
      <c r="F1820" s="168">
        <f>IFERROR(_xll.qlIndexFixing(IndexON,D1820,TRUE,_xll.ohTrigger(RecalcTrigger,TriggerON)),NA())</f>
        <v>2.3767024304222062E-2</v>
      </c>
      <c r="H1820" s="42">
        <f>_xll.qlCalendarAdvance(Calendar,$H1819,B1820,"f",FALSE)</f>
        <v>52223</v>
      </c>
      <c r="I1820" s="153">
        <f>_xll.qlInterestRateIndexValueDate(Index1M,$H1820)</f>
        <v>52230</v>
      </c>
      <c r="J1820" s="158">
        <f>IFERROR(_xll.qlIndexFixing(Index1M,$H1820,TRUE,_xll.ohTrigger(RecalcTrigger,Trigger1M)),NA())</f>
        <v>2.312785273744853E-2</v>
      </c>
      <c r="K1820" s="44">
        <f>IFERROR(_xll.qlIndexFixing(Index3M,H1820,TRUE,_xll.ohTrigger(RecalcTrigger,Trigger3M)),NA())</f>
        <v>2.380858379088029E-2</v>
      </c>
      <c r="L1820" s="44">
        <f>IFERROR(_xll.qlIndexFixing(Index6M,$H1820,TRUE,_xll.ohTrigger(RecalcTrigger,Trigger6M)),NA())</f>
        <v>2.4050217421276689E-2</v>
      </c>
      <c r="M1820" s="158">
        <f>IFERROR(_xll.qlIndexFixing(ONIndex1M,I1820,TRUE,_xll.ohTrigger(RecalcTrigger,Trigger1M)),NA())</f>
        <v>2.3117492899960013E-2</v>
      </c>
      <c r="N1820" s="44">
        <f>IFERROR(_xll.qlIndexFixing(ONIndex3M,I1820,TRUE,_xll.ohTrigger(RecalcTrigger,Trigger3M)),NA())</f>
        <v>2.3787890872575268E-2</v>
      </c>
      <c r="O1820" s="159">
        <f>IFERROR(_xll.qlIndexFixing(ONIndex6M,I1820,TRUE,_xll.ohTrigger(RecalcTrigger,Trigger6M)),NA())</f>
        <v>2.4013092907715361E-2</v>
      </c>
    </row>
    <row r="1821" spans="2:15" x14ac:dyDescent="0.2">
      <c r="B1821" s="39" t="s">
        <v>42</v>
      </c>
      <c r="D1821" s="42">
        <f>_xll.qlCalendarAdvance(Calendar,$D1820,B1821,"f",FALSE)</f>
        <v>52230</v>
      </c>
      <c r="E1821" s="153">
        <f>_xll.qlInterestRateIndexValueDate(IndexON,D1821)</f>
        <v>52233</v>
      </c>
      <c r="F1821" s="168">
        <f>IFERROR(_xll.qlIndexFixing(IndexON,D1821,TRUE,_xll.ohTrigger(RecalcTrigger,TriggerON)),NA())</f>
        <v>2.3762127406294908E-2</v>
      </c>
      <c r="H1821" s="42">
        <f>_xll.qlCalendarAdvance(Calendar,$H1820,B1821,"f",FALSE)</f>
        <v>52230</v>
      </c>
      <c r="I1821" s="153">
        <f>_xll.qlInterestRateIndexValueDate(Index1M,$H1821)</f>
        <v>52236</v>
      </c>
      <c r="J1821" s="158">
        <f>IFERROR(_xll.qlIndexFixing(Index1M,$H1821,TRUE,_xll.ohTrigger(RecalcTrigger,Trigger1M)),NA())</f>
        <v>2.3119981743524802E-2</v>
      </c>
      <c r="K1821" s="44">
        <f>IFERROR(_xll.qlIndexFixing(Index3M,H1821,TRUE,_xll.ohTrigger(RecalcTrigger,Trigger3M)),NA())</f>
        <v>2.380098611529799E-2</v>
      </c>
      <c r="L1821" s="44">
        <f>IFERROR(_xll.qlIndexFixing(Index6M,$H1821,TRUE,_xll.ohTrigger(RecalcTrigger,Trigger6M)),NA())</f>
        <v>2.4042750831957994E-2</v>
      </c>
      <c r="M1821" s="158">
        <f>IFERROR(_xll.qlIndexFixing(ONIndex1M,I1821,TRUE,_xll.ohTrigger(RecalcTrigger,Trigger1M)),NA())</f>
        <v>2.3113445270928068E-2</v>
      </c>
      <c r="N1821" s="44">
        <f>IFERROR(_xll.qlIndexFixing(ONIndex3M,I1821,TRUE,_xll.ohTrigger(RecalcTrigger,Trigger3M)),NA())</f>
        <v>2.378383351232749E-2</v>
      </c>
      <c r="O1821" s="159">
        <f>IFERROR(_xll.qlIndexFixing(ONIndex6M,I1821,TRUE,_xll.ohTrigger(RecalcTrigger,Trigger6M)),NA())</f>
        <v>2.4008947110010226E-2</v>
      </c>
    </row>
    <row r="1822" spans="2:15" x14ac:dyDescent="0.2">
      <c r="B1822" s="39" t="s">
        <v>42</v>
      </c>
      <c r="D1822" s="42">
        <f>_xll.qlCalendarAdvance(Calendar,$D1821,B1822,"f",FALSE)</f>
        <v>52238</v>
      </c>
      <c r="E1822" s="153">
        <f>_xll.qlInterestRateIndexValueDate(IndexON,D1822)</f>
        <v>52239</v>
      </c>
      <c r="F1822" s="168">
        <f>IFERROR(_xll.qlIndexFixing(IndexON,D1822,TRUE,_xll.ohTrigger(RecalcTrigger,TriggerON)),NA())</f>
        <v>2.3754123517303327E-2</v>
      </c>
      <c r="H1822" s="42">
        <f>_xll.qlCalendarAdvance(Calendar,$H1821,B1822,"f",FALSE)</f>
        <v>52238</v>
      </c>
      <c r="I1822" s="153">
        <f>_xll.qlInterestRateIndexValueDate(Index1M,$H1822)</f>
        <v>52240</v>
      </c>
      <c r="J1822" s="158">
        <f>IFERROR(_xll.qlIndexFixing(Index1M,$H1822,TRUE,_xll.ohTrigger(RecalcTrigger,Trigger1M)),NA())</f>
        <v>2.3114759440212431E-2</v>
      </c>
      <c r="K1822" s="44">
        <f>IFERROR(_xll.qlIndexFixing(Index3M,H1822,TRUE,_xll.ohTrigger(RecalcTrigger,Trigger3M)),NA())</f>
        <v>2.3795780531999711E-2</v>
      </c>
      <c r="L1822" s="44">
        <f>IFERROR(_xll.qlIndexFixing(Index6M,$H1822,TRUE,_xll.ohTrigger(RecalcTrigger,Trigger6M)),NA())</f>
        <v>2.4037597940153949E-2</v>
      </c>
      <c r="M1822" s="158">
        <f>IFERROR(_xll.qlIndexFixing(ONIndex1M,I1822,TRUE,_xll.ohTrigger(RecalcTrigger,Trigger1M)),NA())</f>
        <v>2.3106858139767539E-2</v>
      </c>
      <c r="N1822" s="44">
        <f>IFERROR(_xll.qlIndexFixing(ONIndex3M,I1822,TRUE,_xll.ohTrigger(RecalcTrigger,Trigger3M)),NA())</f>
        <v>2.3777314014346018E-2</v>
      </c>
      <c r="O1822" s="159">
        <f>IFERROR(_xll.qlIndexFixing(ONIndex6M,I1822,TRUE,_xll.ohTrigger(RecalcTrigger,Trigger6M)),NA())</f>
        <v>2.4002281164134942E-2</v>
      </c>
    </row>
    <row r="1823" spans="2:15" x14ac:dyDescent="0.2">
      <c r="B1823" s="39" t="s">
        <v>42</v>
      </c>
      <c r="D1823" s="42">
        <f>_xll.qlCalendarAdvance(Calendar,$D1822,B1823,"f",FALSE)</f>
        <v>52245</v>
      </c>
      <c r="E1823" s="153">
        <f>_xll.qlInterestRateIndexValueDate(IndexON,D1823)</f>
        <v>52246</v>
      </c>
      <c r="F1823" s="168">
        <f>IFERROR(_xll.qlIndexFixing(IndexON,D1823,TRUE,_xll.ohTrigger(RecalcTrigger,TriggerON)),NA())</f>
        <v>2.3745165211046526E-2</v>
      </c>
      <c r="H1823" s="42">
        <f>_xll.qlCalendarAdvance(Calendar,$H1822,B1823,"f",FALSE)</f>
        <v>52245</v>
      </c>
      <c r="I1823" s="153">
        <f>_xll.qlInterestRateIndexValueDate(Index1M,$H1823)</f>
        <v>52247</v>
      </c>
      <c r="J1823" s="158">
        <f>IFERROR(_xll.qlIndexFixing(Index1M,$H1823,TRUE,_xll.ohTrigger(RecalcTrigger,Trigger1M)),NA())</f>
        <v>2.3105668584304375E-2</v>
      </c>
      <c r="K1823" s="44">
        <f>IFERROR(_xll.qlIndexFixing(Index3M,H1823,TRUE,_xll.ohTrigger(RecalcTrigger,Trigger3M)),NA())</f>
        <v>2.3787004212763918E-2</v>
      </c>
      <c r="L1823" s="44">
        <f>IFERROR(_xll.qlIndexFixing(Index6M,$H1823,TRUE,_xll.ohTrigger(RecalcTrigger,Trigger6M)),NA())</f>
        <v>2.4028977072211345E-2</v>
      </c>
      <c r="M1823" s="158">
        <f>IFERROR(_xll.qlIndexFixing(ONIndex1M,I1823,TRUE,_xll.ohTrigger(RecalcTrigger,Trigger1M)),NA())</f>
        <v>2.3097688603517241E-2</v>
      </c>
      <c r="N1823" s="44">
        <f>IFERROR(_xll.qlIndexFixing(ONIndex3M,I1823,TRUE,_xll.ohTrigger(RecalcTrigger,Trigger3M)),NA())</f>
        <v>2.3768238626145077E-2</v>
      </c>
      <c r="O1823" s="159">
        <f>IFERROR(_xll.qlIndexFixing(ONIndex6M,I1823,TRUE,_xll.ohTrigger(RecalcTrigger,Trigger6M)),NA())</f>
        <v>2.3993001914766054E-2</v>
      </c>
    </row>
    <row r="1824" spans="2:15" x14ac:dyDescent="0.2">
      <c r="B1824" s="39" t="s">
        <v>42</v>
      </c>
      <c r="D1824" s="42">
        <f>_xll.qlCalendarAdvance(Calendar,$D1823,B1824,"f",FALSE)</f>
        <v>52252</v>
      </c>
      <c r="E1824" s="153">
        <f>_xll.qlInterestRateIndexValueDate(IndexON,D1824)</f>
        <v>52253</v>
      </c>
      <c r="F1824" s="168">
        <f>IFERROR(_xll.qlIndexFixing(IndexON,D1824,TRUE,_xll.ohTrigger(RecalcTrigger,TriggerON)),NA())</f>
        <v>2.3736266400478101E-2</v>
      </c>
      <c r="H1824" s="42">
        <f>_xll.qlCalendarAdvance(Calendar,$H1823,B1824,"f",FALSE)</f>
        <v>52252</v>
      </c>
      <c r="I1824" s="153">
        <f>_xll.qlInterestRateIndexValueDate(Index1M,$H1824)</f>
        <v>52254</v>
      </c>
      <c r="J1824" s="158">
        <f>IFERROR(_xll.qlIndexFixing(Index1M,$H1824,TRUE,_xll.ohTrigger(RecalcTrigger,Trigger1M)),NA())</f>
        <v>2.3096639041779075E-2</v>
      </c>
      <c r="K1824" s="44">
        <f>IFERROR(_xll.qlIndexFixing(Index3M,H1824,TRUE,_xll.ohTrigger(RecalcTrigger,Trigger3M)),NA())</f>
        <v>2.3778288828915528E-2</v>
      </c>
      <c r="L1824" s="44">
        <f>IFERROR(_xll.qlIndexFixing(Index6M,$H1824,TRUE,_xll.ohTrigger(RecalcTrigger,Trigger6M)),NA())</f>
        <v>2.4020418905454859E-2</v>
      </c>
      <c r="M1824" s="158">
        <f>IFERROR(_xll.qlIndexFixing(ONIndex1M,I1824,TRUE,_xll.ohTrigger(RecalcTrigger,Trigger1M)),NA())</f>
        <v>2.3088580256080959E-2</v>
      </c>
      <c r="N1824" s="44">
        <f>IFERROR(_xll.qlIndexFixing(ONIndex3M,I1824,TRUE,_xll.ohTrigger(RecalcTrigger,Trigger3M)),NA())</f>
        <v>2.3759223798460738E-2</v>
      </c>
      <c r="O1824" s="159">
        <f>IFERROR(_xll.qlIndexFixing(ONIndex6M,I1824,TRUE,_xll.ohTrigger(RecalcTrigger,Trigger6M)),NA())</f>
        <v>2.3983784586425472E-2</v>
      </c>
    </row>
    <row r="1825" spans="2:15" x14ac:dyDescent="0.2">
      <c r="B1825" s="39" t="s">
        <v>42</v>
      </c>
      <c r="D1825" s="42">
        <f>_xll.qlCalendarAdvance(Calendar,$D1824,B1825,"f",FALSE)</f>
        <v>52259</v>
      </c>
      <c r="E1825" s="153">
        <f>_xll.qlInterestRateIndexValueDate(IndexON,D1825)</f>
        <v>52260</v>
      </c>
      <c r="F1825" s="168">
        <f>IFERROR(_xll.qlIndexFixing(IndexON,D1825,TRUE,_xll.ohTrigger(RecalcTrigger,TriggerON)),NA())</f>
        <v>2.372742708543818E-2</v>
      </c>
      <c r="H1825" s="42">
        <f>_xll.qlCalendarAdvance(Calendar,$H1824,B1825,"f",FALSE)</f>
        <v>52259</v>
      </c>
      <c r="I1825" s="153">
        <f>_xll.qlInterestRateIndexValueDate(Index1M,$H1825)</f>
        <v>52261</v>
      </c>
      <c r="J1825" s="158">
        <f>IFERROR(_xll.qlIndexFixing(Index1M,$H1825,TRUE,_xll.ohTrigger(RecalcTrigger,Trigger1M)),NA())</f>
        <v>2.3087358430897074E-2</v>
      </c>
      <c r="K1825" s="44">
        <f>IFERROR(_xll.qlIndexFixing(Index3M,H1825,TRUE,_xll.ohTrigger(RecalcTrigger,Trigger3M)),NA())</f>
        <v>2.3769634380061078E-2</v>
      </c>
      <c r="L1825" s="44">
        <f>IFERROR(_xll.qlIndexFixing(Index6M,$H1825,TRUE,_xll.ohTrigger(RecalcTrigger,Trigger6M)),NA())</f>
        <v>2.4012135932680322E-2</v>
      </c>
      <c r="M1825" s="158">
        <f>IFERROR(_xll.qlIndexFixing(ONIndex1M,I1825,TRUE,_xll.ohTrigger(RecalcTrigger,Trigger1M)),NA())</f>
        <v>2.3079533097298821E-2</v>
      </c>
      <c r="N1825" s="44">
        <f>IFERROR(_xll.qlIndexFixing(ONIndex3M,I1825,TRUE,_xll.ohTrigger(RecalcTrigger,Trigger3M)),NA())</f>
        <v>2.3750269531293E-2</v>
      </c>
      <c r="O1825" s="159">
        <f>IFERROR(_xll.qlIndexFixing(ONIndex6M,I1825,TRUE,_xll.ohTrigger(RecalcTrigger,Trigger6M)),NA())</f>
        <v>2.3974629179033258E-2</v>
      </c>
    </row>
    <row r="1826" spans="2:15" x14ac:dyDescent="0.2">
      <c r="B1826" s="39" t="s">
        <v>42</v>
      </c>
      <c r="D1826" s="42">
        <f>_xll.qlCalendarAdvance(Calendar,$D1825,B1826,"f",FALSE)</f>
        <v>52266</v>
      </c>
      <c r="E1826" s="153">
        <f>_xll.qlInterestRateIndexValueDate(IndexON,D1826)</f>
        <v>52267</v>
      </c>
      <c r="F1826" s="168">
        <f>IFERROR(_xll.qlIndexFixing(IndexON,D1826,TRUE,_xll.ohTrigger(RecalcTrigger,TriggerON)),NA())</f>
        <v>2.3718647266086634E-2</v>
      </c>
      <c r="H1826" s="42">
        <f>_xll.qlCalendarAdvance(Calendar,$H1825,B1826,"f",FALSE)</f>
        <v>52266</v>
      </c>
      <c r="I1826" s="153">
        <f>_xll.qlInterestRateIndexValueDate(Index1M,$H1826)</f>
        <v>52268</v>
      </c>
      <c r="J1826" s="158">
        <f>IFERROR(_xll.qlIndexFixing(Index1M,$H1826,TRUE,_xll.ohTrigger(RecalcTrigger,Trigger1M)),NA())</f>
        <v>2.3078440090342447E-2</v>
      </c>
      <c r="K1826" s="44">
        <f>IFERROR(_xll.qlIndexFixing(Index3M,H1826,TRUE,_xll.ohTrigger(RecalcTrigger,Trigger3M)),NA())</f>
        <v>2.3760860772305305E-2</v>
      </c>
      <c r="L1826" s="44">
        <f>IFERROR(_xll.qlIndexFixing(Index6M,$H1826,TRUE,_xll.ohTrigger(RecalcTrigger,Trigger6M)),NA())</f>
        <v>2.4003490672310324E-2</v>
      </c>
      <c r="M1826" s="158">
        <f>IFERROR(_xll.qlIndexFixing(ONIndex1M,I1826,TRUE,_xll.ohTrigger(RecalcTrigger,Trigger1M)),NA())</f>
        <v>2.3070547127330698E-2</v>
      </c>
      <c r="N1826" s="44">
        <f>IFERROR(_xll.qlIndexFixing(ONIndex3M,I1826,TRUE,_xll.ohTrigger(RecalcTrigger,Trigger3M)),NA())</f>
        <v>2.3741375824641864E-2</v>
      </c>
      <c r="O1826" s="159">
        <f>IFERROR(_xll.qlIndexFixing(ONIndex6M,I1826,TRUE,_xll.ohTrigger(RecalcTrigger,Trigger6M)),NA())</f>
        <v>2.3965535692349604E-2</v>
      </c>
    </row>
    <row r="1827" spans="2:15" x14ac:dyDescent="0.2">
      <c r="B1827" s="39" t="s">
        <v>42</v>
      </c>
      <c r="D1827" s="42">
        <f>_xll.qlCalendarAdvance(Calendar,$D1826,B1827,"f",FALSE)</f>
        <v>52273</v>
      </c>
      <c r="E1827" s="153">
        <f>_xll.qlInterestRateIndexValueDate(IndexON,D1827)</f>
        <v>52274</v>
      </c>
      <c r="F1827" s="168">
        <f>IFERROR(_xll.qlIndexFixing(IndexON,D1827,TRUE,_xll.ohTrigger(RecalcTrigger,TriggerON)),NA())</f>
        <v>2.3709926942343529E-2</v>
      </c>
      <c r="H1827" s="42">
        <f>_xll.qlCalendarAdvance(Calendar,$H1826,B1827,"f",FALSE)</f>
        <v>52273</v>
      </c>
      <c r="I1827" s="153">
        <f>_xll.qlInterestRateIndexValueDate(Index1M,$H1827)</f>
        <v>52275</v>
      </c>
      <c r="J1827" s="158">
        <f>IFERROR(_xll.qlIndexFixing(Index1M,$H1827,TRUE,_xll.ohTrigger(RecalcTrigger,Trigger1M)),NA())</f>
        <v>2.3069583050332465E-2</v>
      </c>
      <c r="K1827" s="44">
        <f>IFERROR(_xll.qlIndexFixing(Index3M,H1827,TRUE,_xll.ohTrigger(RecalcTrigger,Trigger3M)),NA())</f>
        <v>2.3752324401538197E-2</v>
      </c>
      <c r="L1827" s="44">
        <f>IFERROR(_xll.qlIndexFixing(Index6M,$H1827,TRUE,_xll.ohTrigger(RecalcTrigger,Trigger6M)),NA())</f>
        <v>2.3995120604340333E-2</v>
      </c>
      <c r="M1827" s="158">
        <f>IFERROR(_xll.qlIndexFixing(ONIndex1M,I1827,TRUE,_xll.ohTrigger(RecalcTrigger,Trigger1M)),NA())</f>
        <v>2.3061622346016719E-2</v>
      </c>
      <c r="N1827" s="44">
        <f>IFERROR(_xll.qlIndexFixing(ONIndex3M,I1827,TRUE,_xll.ohTrigger(RecalcTrigger,Trigger3M)),NA())</f>
        <v>2.3732542678427393E-2</v>
      </c>
      <c r="O1827" s="159">
        <f>IFERROR(_xll.qlIndexFixing(ONIndex6M,I1827,TRUE,_xll.ohTrigger(RecalcTrigger,Trigger6M)),NA())</f>
        <v>2.395650412661432E-2</v>
      </c>
    </row>
    <row r="1828" spans="2:15" x14ac:dyDescent="0.2">
      <c r="B1828" s="39" t="s">
        <v>42</v>
      </c>
      <c r="D1828" s="42">
        <f>_xll.qlCalendarAdvance(Calendar,$D1827,B1828,"f",FALSE)</f>
        <v>52280</v>
      </c>
      <c r="E1828" s="153">
        <f>_xll.qlInterestRateIndexValueDate(IndexON,D1828)</f>
        <v>52281</v>
      </c>
      <c r="F1828" s="168">
        <f>IFERROR(_xll.qlIndexFixing(IndexON,D1828,TRUE,_xll.ohTrigger(RecalcTrigger,TriggerON)),NA())</f>
        <v>2.3701266114128927E-2</v>
      </c>
      <c r="H1828" s="42">
        <f>_xll.qlCalendarAdvance(Calendar,$H1827,B1828,"f",FALSE)</f>
        <v>52280</v>
      </c>
      <c r="I1828" s="153">
        <f>_xll.qlInterestRateIndexValueDate(Index1M,$H1828)</f>
        <v>52282</v>
      </c>
      <c r="J1828" s="158">
        <f>IFERROR(_xll.qlIndexFixing(Index1M,$H1828,TRUE,_xll.ohTrigger(RecalcTrigger,Trigger1M)),NA())</f>
        <v>2.3060787310747215E-2</v>
      </c>
      <c r="K1828" s="44">
        <f>IFERROR(_xll.qlIndexFixing(Index3M,H1828,TRUE,_xll.ohTrigger(RecalcTrigger,Trigger3M)),NA())</f>
        <v>2.3743848960409951E-2</v>
      </c>
      <c r="L1828" s="44">
        <f>IFERROR(_xll.qlIndexFixing(Index6M,$H1828,TRUE,_xll.ohTrigger(RecalcTrigger,Trigger6M)),NA())</f>
        <v>2.3986813234395235E-2</v>
      </c>
      <c r="M1828" s="158">
        <f>IFERROR(_xll.qlIndexFixing(ONIndex1M,I1828,TRUE,_xll.ohTrigger(RecalcTrigger,Trigger1M)),NA())</f>
        <v>2.3052758753516756E-2</v>
      </c>
      <c r="N1828" s="44">
        <f>IFERROR(_xll.qlIndexFixing(ONIndex3M,I1828,TRUE,_xll.ohTrigger(RecalcTrigger,Trigger3M)),NA())</f>
        <v>2.3723770092569652E-2</v>
      </c>
      <c r="O1828" s="159">
        <f>IFERROR(_xll.qlIndexFixing(ONIndex6M,I1828,TRUE,_xll.ohTrigger(RecalcTrigger,Trigger6M)),NA())</f>
        <v>2.3947534481667532E-2</v>
      </c>
    </row>
    <row r="1829" spans="2:15" x14ac:dyDescent="0.2">
      <c r="B1829" s="39" t="s">
        <v>42</v>
      </c>
      <c r="D1829" s="42">
        <f>_xll.qlCalendarAdvance(Calendar,$D1828,B1829,"f",FALSE)</f>
        <v>52287</v>
      </c>
      <c r="E1829" s="153">
        <f>_xll.qlInterestRateIndexValueDate(IndexON,D1829)</f>
        <v>52288</v>
      </c>
      <c r="F1829" s="168">
        <f>IFERROR(_xll.qlIndexFixing(IndexON,D1829,TRUE,_xll.ohTrigger(RecalcTrigger,TriggerON)),NA())</f>
        <v>2.3692664781522765E-2</v>
      </c>
      <c r="H1829" s="42">
        <f>_xll.qlCalendarAdvance(Calendar,$H1828,B1829,"f",FALSE)</f>
        <v>52287</v>
      </c>
      <c r="I1829" s="153">
        <f>_xll.qlInterestRateIndexValueDate(Index1M,$H1829)</f>
        <v>52289</v>
      </c>
      <c r="J1829" s="158">
        <f>IFERROR(_xll.qlIndexFixing(Index1M,$H1829,TRUE,_xll.ohTrigger(RecalcTrigger,Trigger1M)),NA())</f>
        <v>2.3052531148322064E-2</v>
      </c>
      <c r="K1829" s="44">
        <f>IFERROR(_xll.qlIndexFixing(Index3M,H1829,TRUE,_xll.ohTrigger(RecalcTrigger,Trigger3M)),NA())</f>
        <v>2.3735817776186979E-2</v>
      </c>
      <c r="L1829" s="44">
        <f>IFERROR(_xll.qlIndexFixing(Index6M,$H1829,TRUE,_xll.ohTrigger(RecalcTrigger,Trigger6M)),NA())</f>
        <v>2.3979483674178154E-2</v>
      </c>
      <c r="M1829" s="158">
        <f>IFERROR(_xll.qlIndexFixing(ONIndex1M,I1829,TRUE,_xll.ohTrigger(RecalcTrigger,Trigger1M)),NA())</f>
        <v>2.3043956349750871E-2</v>
      </c>
      <c r="N1829" s="44">
        <f>IFERROR(_xll.qlIndexFixing(ONIndex3M,I1829,TRUE,_xll.ohTrigger(RecalcTrigger,Trigger3M)),NA())</f>
        <v>2.3715058067228512E-2</v>
      </c>
      <c r="O1829" s="159">
        <f>IFERROR(_xll.qlIndexFixing(ONIndex6M,I1829,TRUE,_xll.ohTrigger(RecalcTrigger,Trigger6M)),NA())</f>
        <v>2.393862675750924E-2</v>
      </c>
    </row>
    <row r="1830" spans="2:15" x14ac:dyDescent="0.2">
      <c r="B1830" s="39" t="s">
        <v>42</v>
      </c>
      <c r="D1830" s="42">
        <f>_xll.qlCalendarAdvance(Calendar,$D1829,B1830,"f",FALSE)</f>
        <v>52294</v>
      </c>
      <c r="E1830" s="153">
        <f>_xll.qlInterestRateIndexValueDate(IndexON,D1830)</f>
        <v>52295</v>
      </c>
      <c r="F1830" s="168">
        <f>IFERROR(_xll.qlIndexFixing(IndexON,D1830,TRUE,_xll.ohTrigger(RecalcTrigger,TriggerON)),NA())</f>
        <v>2.3684122944525043E-2</v>
      </c>
      <c r="H1830" s="42">
        <f>_xll.qlCalendarAdvance(Calendar,$H1829,B1830,"f",FALSE)</f>
        <v>52294</v>
      </c>
      <c r="I1830" s="153">
        <f>_xll.qlInterestRateIndexValueDate(Index1M,$H1830)</f>
        <v>52296</v>
      </c>
      <c r="J1830" s="158">
        <f>IFERROR(_xll.qlIndexFixing(Index1M,$H1830,TRUE,_xll.ohTrigger(RecalcTrigger,Trigger1M)),NA())</f>
        <v>2.3043749359702544E-2</v>
      </c>
      <c r="K1830" s="44">
        <f>IFERROR(_xll.qlIndexFixing(Index3M,H1830,TRUE,_xll.ohTrigger(RecalcTrigger,Trigger3M)),NA())</f>
        <v>2.3728060991655059E-2</v>
      </c>
      <c r="L1830" s="44">
        <f>IFERROR(_xll.qlIndexFixing(Index6M,$H1830,TRUE,_xll.ohTrigger(RecalcTrigger,Trigger6M)),NA())</f>
        <v>2.3971317448932297E-2</v>
      </c>
      <c r="M1830" s="158">
        <f>IFERROR(_xll.qlIndexFixing(ONIndex1M,I1830,TRUE,_xll.ohTrigger(RecalcTrigger,Trigger1M)),NA())</f>
        <v>2.3035215134639131E-2</v>
      </c>
      <c r="N1830" s="44">
        <f>IFERROR(_xll.qlIndexFixing(ONIndex3M,I1830,TRUE,_xll.ohTrigger(RecalcTrigger,Trigger3M)),NA())</f>
        <v>2.3706406602403973E-2</v>
      </c>
      <c r="O1830" s="159">
        <f>IFERROR(_xll.qlIndexFixing(ONIndex6M,I1830,TRUE,_xll.ohTrigger(RecalcTrigger,Trigger6M)),NA())</f>
        <v>2.3929780954299318E-2</v>
      </c>
    </row>
    <row r="1831" spans="2:15" x14ac:dyDescent="0.2">
      <c r="B1831" s="39" t="s">
        <v>42</v>
      </c>
      <c r="D1831" s="42">
        <f>_xll.qlCalendarAdvance(Calendar,$D1830,B1831,"f",FALSE)</f>
        <v>52301</v>
      </c>
      <c r="E1831" s="153">
        <f>_xll.qlInterestRateIndexValueDate(IndexON,D1831)</f>
        <v>52302</v>
      </c>
      <c r="F1831" s="168">
        <f>IFERROR(_xll.qlIndexFixing(IndexON,D1831,TRUE,_xll.ohTrigger(RecalcTrigger,TriggerON)),NA())</f>
        <v>2.3675640603135761E-2</v>
      </c>
      <c r="H1831" s="42">
        <f>_xll.qlCalendarAdvance(Calendar,$H1830,B1831,"f",FALSE)</f>
        <v>52301</v>
      </c>
      <c r="I1831" s="153">
        <f>_xll.qlInterestRateIndexValueDate(Index1M,$H1831)</f>
        <v>52303</v>
      </c>
      <c r="J1831" s="158">
        <f>IFERROR(_xll.qlIndexFixing(Index1M,$H1831,TRUE,_xll.ohTrigger(RecalcTrigger,Trigger1M)),NA())</f>
        <v>2.3035149006901005E-2</v>
      </c>
      <c r="K1831" s="44">
        <f>IFERROR(_xll.qlIndexFixing(Index3M,H1831,TRUE,_xll.ohTrigger(RecalcTrigger,Trigger3M)),NA())</f>
        <v>2.3719787379878943E-2</v>
      </c>
      <c r="L1831" s="44">
        <f>IFERROR(_xll.qlIndexFixing(Index6M,$H1831,TRUE,_xll.ohTrigger(RecalcTrigger,Trigger6M)),NA())</f>
        <v>2.3963213936510779E-2</v>
      </c>
      <c r="M1831" s="158">
        <f>IFERROR(_xll.qlIndexFixing(ONIndex1M,I1831,TRUE,_xll.ohTrigger(RecalcTrigger,Trigger1M)),NA())</f>
        <v>2.302653510826147E-2</v>
      </c>
      <c r="N1831" s="44">
        <f>IFERROR(_xll.qlIndexFixing(ONIndex3M,I1831,TRUE,_xll.ohTrigger(RecalcTrigger,Trigger3M)),NA())</f>
        <v>2.3697815698096036E-2</v>
      </c>
      <c r="O1831" s="159">
        <f>IFERROR(_xll.qlIndexFixing(ONIndex6M,I1831,TRUE,_xll.ohTrigger(RecalcTrigger,Trigger6M)),NA())</f>
        <v>2.3920997071877892E-2</v>
      </c>
    </row>
    <row r="1832" spans="2:15" x14ac:dyDescent="0.2">
      <c r="B1832" s="39" t="s">
        <v>42</v>
      </c>
      <c r="D1832" s="42">
        <f>_xll.qlCalendarAdvance(Calendar,$D1831,B1832,"f",FALSE)</f>
        <v>52308</v>
      </c>
      <c r="E1832" s="153">
        <f>_xll.qlInterestRateIndexValueDate(IndexON,D1832)</f>
        <v>52309</v>
      </c>
      <c r="F1832" s="168">
        <f>IFERROR(_xll.qlIndexFixing(IndexON,D1832,TRUE,_xll.ohTrigger(RecalcTrigger,TriggerON)),NA())</f>
        <v>2.3667217757274983E-2</v>
      </c>
      <c r="H1832" s="42">
        <f>_xll.qlCalendarAdvance(Calendar,$H1831,B1832,"f",FALSE)</f>
        <v>52308</v>
      </c>
      <c r="I1832" s="153">
        <f>_xll.qlInterestRateIndexValueDate(Index1M,$H1832)</f>
        <v>52310</v>
      </c>
      <c r="J1832" s="158">
        <f>IFERROR(_xll.qlIndexFixing(Index1M,$H1832,TRUE,_xll.ohTrigger(RecalcTrigger,Trigger1M)),NA())</f>
        <v>2.3026609966365703E-2</v>
      </c>
      <c r="K1832" s="44">
        <f>IFERROR(_xll.qlIndexFixing(Index3M,H1832,TRUE,_xll.ohTrigger(RecalcTrigger,Trigger3M)),NA())</f>
        <v>2.3711574717056799E-2</v>
      </c>
      <c r="L1832" s="44">
        <f>IFERROR(_xll.qlIndexFixing(Index6M,$H1832,TRUE,_xll.ohTrigger(RecalcTrigger,Trigger6M)),NA())</f>
        <v>2.3955173136140161E-2</v>
      </c>
      <c r="M1832" s="158">
        <f>IFERROR(_xll.qlIndexFixing(ONIndex1M,I1832,TRUE,_xll.ohTrigger(RecalcTrigger,Trigger1M)),NA())</f>
        <v>2.3017916270617889E-2</v>
      </c>
      <c r="N1832" s="44">
        <f>IFERROR(_xll.qlIndexFixing(ONIndex3M,I1832,TRUE,_xll.ohTrigger(RecalcTrigger,Trigger3M)),NA())</f>
        <v>2.3689285354064893E-2</v>
      </c>
      <c r="O1832" s="159">
        <f>IFERROR(_xll.qlIndexFixing(ONIndex6M,I1832,TRUE,_xll.ohTrigger(RecalcTrigger,Trigger6M)),NA())</f>
        <v>2.3912275110324899E-2</v>
      </c>
    </row>
    <row r="1833" spans="2:15" x14ac:dyDescent="0.2">
      <c r="B1833" s="39" t="s">
        <v>42</v>
      </c>
      <c r="D1833" s="42">
        <f>_xll.qlCalendarAdvance(Calendar,$D1832,B1833,"f",FALSE)</f>
        <v>52315</v>
      </c>
      <c r="E1833" s="153">
        <f>_xll.qlInterestRateIndexValueDate(IndexON,D1833)</f>
        <v>52316</v>
      </c>
      <c r="F1833" s="168">
        <f>IFERROR(_xll.qlIndexFixing(IndexON,D1833,TRUE,_xll.ohTrigger(RecalcTrigger,TriggerON)),NA())</f>
        <v>2.3659586274101585E-2</v>
      </c>
      <c r="H1833" s="42">
        <f>_xll.qlCalendarAdvance(Calendar,$H1832,B1833,"f",FALSE)</f>
        <v>52315</v>
      </c>
      <c r="I1833" s="153">
        <f>_xll.qlInterestRateIndexValueDate(Index1M,$H1833)</f>
        <v>52321</v>
      </c>
      <c r="J1833" s="158">
        <f>IFERROR(_xll.qlIndexFixing(Index1M,$H1833,TRUE,_xll.ohTrigger(RecalcTrigger,Trigger1M)),NA())</f>
        <v>2.3013178075501628E-2</v>
      </c>
      <c r="K1833" s="44">
        <f>IFERROR(_xll.qlIndexFixing(Index3M,H1833,TRUE,_xll.ohTrigger(RecalcTrigger,Trigger3M)),NA())</f>
        <v>2.3698162184358138E-2</v>
      </c>
      <c r="L1833" s="44">
        <f>IFERROR(_xll.qlIndexFixing(Index6M,$H1833,TRUE,_xll.ohTrigger(RecalcTrigger,Trigger6M)),NA())</f>
        <v>2.3942169888037448E-2</v>
      </c>
      <c r="M1833" s="158">
        <f>IFERROR(_xll.qlIndexFixing(ONIndex1M,I1833,TRUE,_xll.ohTrigger(RecalcTrigger,Trigger1M)),NA())</f>
        <v>2.3006924817829955E-2</v>
      </c>
      <c r="N1833" s="44">
        <f>IFERROR(_xll.qlIndexFixing(ONIndex3M,I1833,TRUE,_xll.ohTrigger(RecalcTrigger,Trigger3M)),NA())</f>
        <v>2.3678406755882619E-2</v>
      </c>
      <c r="O1833" s="159">
        <f>IFERROR(_xll.qlIndexFixing(ONIndex6M,I1833,TRUE,_xll.ohTrigger(RecalcTrigger,Trigger6M)),NA())</f>
        <v>2.3901152145375804E-2</v>
      </c>
    </row>
    <row r="1834" spans="2:15" x14ac:dyDescent="0.2">
      <c r="B1834" s="39" t="s">
        <v>42</v>
      </c>
      <c r="D1834" s="42">
        <f>_xll.qlCalendarAdvance(Calendar,$D1833,B1834,"f",FALSE)</f>
        <v>52322</v>
      </c>
      <c r="E1834" s="153">
        <f>_xll.qlInterestRateIndexValueDate(IndexON,D1834)</f>
        <v>52323</v>
      </c>
      <c r="F1834" s="168">
        <f>IFERROR(_xll.qlIndexFixing(IndexON,D1834,TRUE,_xll.ohTrigger(RecalcTrigger,TriggerON)),NA())</f>
        <v>2.365055055229881E-2</v>
      </c>
      <c r="H1834" s="42">
        <f>_xll.qlCalendarAdvance(Calendar,$H1833,B1834,"f",FALSE)</f>
        <v>52322</v>
      </c>
      <c r="I1834" s="153">
        <f>_xll.qlInterestRateIndexValueDate(Index1M,$H1834)</f>
        <v>52324</v>
      </c>
      <c r="J1834" s="158">
        <f>IFERROR(_xll.qlIndexFixing(Index1M,$H1834,TRUE,_xll.ohTrigger(RecalcTrigger,Trigger1M)),NA())</f>
        <v>2.3009715821552285E-2</v>
      </c>
      <c r="K1834" s="44">
        <f>IFERROR(_xll.qlIndexFixing(Index3M,H1834,TRUE,_xll.ohTrigger(RecalcTrigger,Trigger3M)),NA())</f>
        <v>2.3694697261211494E-2</v>
      </c>
      <c r="L1834" s="44">
        <f>IFERROR(_xll.qlIndexFixing(Index6M,$H1834,TRUE,_xll.ohTrigger(RecalcTrigger,Trigger6M)),NA())</f>
        <v>2.3939279668485122E-2</v>
      </c>
      <c r="M1834" s="158">
        <f>IFERROR(_xll.qlIndexFixing(ONIndex1M,I1834,TRUE,_xll.ohTrigger(RecalcTrigger,Trigger1M)),NA())</f>
        <v>2.3000862161453028E-2</v>
      </c>
      <c r="N1834" s="44">
        <f>IFERROR(_xll.qlIndexFixing(ONIndex3M,I1834,TRUE,_xll.ohTrigger(RecalcTrigger,Trigger3M)),NA())</f>
        <v>2.3672406347632347E-2</v>
      </c>
      <c r="O1834" s="159">
        <f>IFERROR(_xll.qlIndexFixing(ONIndex6M,I1834,TRUE,_xll.ohTrigger(RecalcTrigger,Trigger6M)),NA())</f>
        <v>2.3895016949664338E-2</v>
      </c>
    </row>
    <row r="1835" spans="2:15" x14ac:dyDescent="0.2">
      <c r="B1835" s="39" t="s">
        <v>42</v>
      </c>
      <c r="D1835" s="42">
        <f>_xll.qlCalendarAdvance(Calendar,$D1834,B1835,"f",FALSE)</f>
        <v>52329</v>
      </c>
      <c r="E1835" s="153">
        <f>_xll.qlInterestRateIndexValueDate(IndexON,D1835)</f>
        <v>52330</v>
      </c>
      <c r="F1835" s="168">
        <f>IFERROR(_xll.qlIndexFixing(IndexON,D1835,TRUE,_xll.ohTrigger(RecalcTrigger,TriggerON)),NA())</f>
        <v>2.3642306193103479E-2</v>
      </c>
      <c r="H1835" s="42">
        <f>_xll.qlCalendarAdvance(Calendar,$H1834,B1835,"f",FALSE)</f>
        <v>52329</v>
      </c>
      <c r="I1835" s="153">
        <f>_xll.qlInterestRateIndexValueDate(Index1M,$H1835)</f>
        <v>52331</v>
      </c>
      <c r="J1835" s="158">
        <f>IFERROR(_xll.qlIndexFixing(Index1M,$H1835,TRUE,_xll.ohTrigger(RecalcTrigger,Trigger1M)),NA())</f>
        <v>2.3001360717008576E-2</v>
      </c>
      <c r="K1835" s="44">
        <f>IFERROR(_xll.qlIndexFixing(Index3M,H1835,TRUE,_xll.ohTrigger(RecalcTrigger,Trigger3M)),NA())</f>
        <v>2.3686655965727943E-2</v>
      </c>
      <c r="L1835" s="44">
        <f>IFERROR(_xll.qlIndexFixing(Index6M,$H1835,TRUE,_xll.ohTrigger(RecalcTrigger,Trigger6M)),NA())</f>
        <v>2.3931426999684504E-2</v>
      </c>
      <c r="M1835" s="158">
        <f>IFERROR(_xll.qlIndexFixing(ONIndex1M,I1835,TRUE,_xll.ohTrigger(RecalcTrigger,Trigger1M)),NA())</f>
        <v>2.2992426889851814E-2</v>
      </c>
      <c r="N1835" s="44">
        <f>IFERROR(_xll.qlIndexFixing(ONIndex3M,I1835,TRUE,_xll.ohTrigger(RecalcTrigger,Trigger3M)),NA())</f>
        <v>2.3664057685151008E-2</v>
      </c>
      <c r="O1835" s="159">
        <f>IFERROR(_xll.qlIndexFixing(ONIndex6M,I1835,TRUE,_xll.ohTrigger(RecalcTrigger,Trigger6M)),NA())</f>
        <v>2.3886480750636707E-2</v>
      </c>
    </row>
    <row r="1836" spans="2:15" x14ac:dyDescent="0.2">
      <c r="B1836" s="39" t="s">
        <v>42</v>
      </c>
      <c r="D1836" s="42">
        <f>_xll.qlCalendarAdvance(Calendar,$D1835,B1836,"f",FALSE)</f>
        <v>52336</v>
      </c>
      <c r="E1836" s="153">
        <f>_xll.qlInterestRateIndexValueDate(IndexON,D1836)</f>
        <v>52337</v>
      </c>
      <c r="F1836" s="168">
        <f>IFERROR(_xll.qlIndexFixing(IndexON,D1836,TRUE,_xll.ohTrigger(RecalcTrigger,TriggerON)),NA())</f>
        <v>2.3634121329596525E-2</v>
      </c>
      <c r="H1836" s="42">
        <f>_xll.qlCalendarAdvance(Calendar,$H1835,B1836,"f",FALSE)</f>
        <v>52336</v>
      </c>
      <c r="I1836" s="153">
        <f>_xll.qlInterestRateIndexValueDate(Index1M,$H1836)</f>
        <v>52338</v>
      </c>
      <c r="J1836" s="158">
        <f>IFERROR(_xll.qlIndexFixing(Index1M,$H1836,TRUE,_xll.ohTrigger(RecalcTrigger,Trigger1M)),NA())</f>
        <v>2.2993213914147548E-2</v>
      </c>
      <c r="K1836" s="44">
        <f>IFERROR(_xll.qlIndexFixing(Index3M,H1836,TRUE,_xll.ohTrigger(RecalcTrigger,Trigger3M)),NA())</f>
        <v>2.367867560521399E-2</v>
      </c>
      <c r="L1836" s="44">
        <f>IFERROR(_xll.qlIndexFixing(Index6M,$H1836,TRUE,_xll.ohTrigger(RecalcTrigger,Trigger6M)),NA())</f>
        <v>2.392363703989938E-2</v>
      </c>
      <c r="M1836" s="158">
        <f>IFERROR(_xll.qlIndexFixing(ONIndex1M,I1836,TRUE,_xll.ohTrigger(RecalcTrigger,Trigger1M)),NA())</f>
        <v>2.2984052806984678E-2</v>
      </c>
      <c r="N1836" s="44">
        <f>IFERROR(_xll.qlIndexFixing(ONIndex3M,I1836,TRUE,_xll.ohTrigger(RecalcTrigger,Trigger3M)),NA())</f>
        <v>2.3655769582946462E-2</v>
      </c>
      <c r="O1836" s="159">
        <f>IFERROR(_xll.qlIndexFixing(ONIndex6M,I1836,TRUE,_xll.ohTrigger(RecalcTrigger,Trigger6M)),NA())</f>
        <v>2.3878006472317637E-2</v>
      </c>
    </row>
    <row r="1837" spans="2:15" x14ac:dyDescent="0.2">
      <c r="B1837" s="39" t="s">
        <v>42</v>
      </c>
      <c r="D1837" s="42">
        <f>_xll.qlCalendarAdvance(Calendar,$D1836,B1837,"f",FALSE)</f>
        <v>52343</v>
      </c>
      <c r="E1837" s="153">
        <f>_xll.qlInterestRateIndexValueDate(IndexON,D1837)</f>
        <v>52344</v>
      </c>
      <c r="F1837" s="168">
        <f>IFERROR(_xll.qlIndexFixing(IndexON,D1837,TRUE,_xll.ohTrigger(RecalcTrigger,TriggerON)),NA())</f>
        <v>2.3625995961538138E-2</v>
      </c>
      <c r="H1837" s="42">
        <f>_xll.qlCalendarAdvance(Calendar,$H1836,B1837,"f",FALSE)</f>
        <v>52343</v>
      </c>
      <c r="I1837" s="153">
        <f>_xll.qlInterestRateIndexValueDate(Index1M,$H1837)</f>
        <v>52345</v>
      </c>
      <c r="J1837" s="158">
        <f>IFERROR(_xll.qlIndexFixing(Index1M,$H1837,TRUE,_xll.ohTrigger(RecalcTrigger,Trigger1M)),NA())</f>
        <v>2.2984834442987052E-2</v>
      </c>
      <c r="K1837" s="44">
        <f>IFERROR(_xll.qlIndexFixing(Index3M,H1837,TRUE,_xll.ohTrigger(RecalcTrigger,Trigger3M)),NA())</f>
        <v>2.3670756179300697E-2</v>
      </c>
      <c r="L1837" s="44">
        <f>IFERROR(_xll.qlIndexFixing(Index6M,$H1837,TRUE,_xll.ohTrigger(RecalcTrigger,Trigger6M)),NA())</f>
        <v>2.3915909788386994E-2</v>
      </c>
      <c r="M1837" s="158">
        <f>IFERROR(_xll.qlIndexFixing(ONIndex1M,I1837,TRUE,_xll.ohTrigger(RecalcTrigger,Trigger1M)),NA())</f>
        <v>2.2975739912851623E-2</v>
      </c>
      <c r="N1837" s="44">
        <f>IFERROR(_xll.qlIndexFixing(ONIndex3M,I1837,TRUE,_xll.ohTrigger(RecalcTrigger,Trigger3M)),NA())</f>
        <v>2.3647542041258518E-2</v>
      </c>
      <c r="O1837" s="159">
        <f>IFERROR(_xll.qlIndexFixing(ONIndex6M,I1837,TRUE,_xll.ohTrigger(RecalcTrigger,Trigger6M)),NA())</f>
        <v>2.3869594114866999E-2</v>
      </c>
    </row>
    <row r="1838" spans="2:15" x14ac:dyDescent="0.2">
      <c r="B1838" s="39" t="s">
        <v>42</v>
      </c>
      <c r="D1838" s="42">
        <f>_xll.qlCalendarAdvance(Calendar,$D1837,B1838,"f",FALSE)</f>
        <v>52350</v>
      </c>
      <c r="E1838" s="153">
        <f>_xll.qlInterestRateIndexValueDate(IndexON,D1838)</f>
        <v>52351</v>
      </c>
      <c r="F1838" s="168">
        <f>IFERROR(_xll.qlIndexFixing(IndexON,D1838,TRUE,_xll.ohTrigger(RecalcTrigger,TriggerON)),NA())</f>
        <v>2.3618534144633774E-2</v>
      </c>
      <c r="H1838" s="42">
        <f>_xll.qlCalendarAdvance(Calendar,$H1837,B1838,"f",FALSE)</f>
        <v>52350</v>
      </c>
      <c r="I1838" s="153">
        <f>_xll.qlInterestRateIndexValueDate(Index1M,$H1838)</f>
        <v>52355</v>
      </c>
      <c r="J1838" s="158">
        <f>IFERROR(_xll.qlIndexFixing(Index1M,$H1838,TRUE,_xll.ohTrigger(RecalcTrigger,Trigger1M)),NA())</f>
        <v>2.2973180112144737E-2</v>
      </c>
      <c r="K1838" s="44">
        <f>IFERROR(_xll.qlIndexFixing(Index3M,H1838,TRUE,_xll.ohTrigger(RecalcTrigger,Trigger3M)),NA())</f>
        <v>2.3659776671666431E-2</v>
      </c>
      <c r="L1838" s="44">
        <f>IFERROR(_xll.qlIndexFixing(Index6M,$H1838,TRUE,_xll.ohTrigger(RecalcTrigger,Trigger6M)),NA())</f>
        <v>2.3904712972714445E-2</v>
      </c>
      <c r="M1838" s="158">
        <f>IFERROR(_xll.qlIndexFixing(ONIndex1M,I1838,TRUE,_xll.ohTrigger(RecalcTrigger,Trigger1M)),NA())</f>
        <v>2.2966460635864827E-2</v>
      </c>
      <c r="N1838" s="44">
        <f>IFERROR(_xll.qlIndexFixing(ONIndex3M,I1838,TRUE,_xll.ohTrigger(RecalcTrigger,Trigger3M)),NA())</f>
        <v>2.3638409050694698E-2</v>
      </c>
      <c r="O1838" s="159">
        <f>IFERROR(_xll.qlIndexFixing(ONIndex6M,I1838,TRUE,_xll.ohTrigger(RecalcTrigger,Trigger6M)),NA())</f>
        <v>2.3860253171168466E-2</v>
      </c>
    </row>
    <row r="1839" spans="2:15" x14ac:dyDescent="0.2">
      <c r="B1839" s="39" t="s">
        <v>42</v>
      </c>
      <c r="D1839" s="42">
        <f>_xll.qlCalendarAdvance(Calendar,$D1838,B1839,"f",FALSE)</f>
        <v>52357</v>
      </c>
      <c r="E1839" s="153">
        <f>_xll.qlInterestRateIndexValueDate(IndexON,D1839)</f>
        <v>52359</v>
      </c>
      <c r="F1839" s="168">
        <f>IFERROR(_xll.qlIndexFixing(IndexON,D1839,TRUE,_xll.ohTrigger(RecalcTrigger,TriggerON)),NA())</f>
        <v>2.3609195656231208E-2</v>
      </c>
      <c r="H1839" s="42">
        <f>_xll.qlCalendarAdvance(Calendar,$H1838,B1839,"f",FALSE)</f>
        <v>52357</v>
      </c>
      <c r="I1839" s="153">
        <f>_xll.qlInterestRateIndexValueDate(Index1M,$H1839)</f>
        <v>52362</v>
      </c>
      <c r="J1839" s="158">
        <f>IFERROR(_xll.qlIndexFixing(Index1M,$H1839,TRUE,_xll.ohTrigger(RecalcTrigger,Trigger1M)),NA())</f>
        <v>2.2965096529995274E-2</v>
      </c>
      <c r="K1839" s="44">
        <f>IFERROR(_xll.qlIndexFixing(Index3M,H1839,TRUE,_xll.ohTrigger(RecalcTrigger,Trigger3M)),NA())</f>
        <v>2.3652009071794426E-2</v>
      </c>
      <c r="L1839" s="44">
        <f>IFERROR(_xll.qlIndexFixing(Index6M,$H1839,TRUE,_xll.ohTrigger(RecalcTrigger,Trigger6M)),NA())</f>
        <v>2.3897134030870334E-2</v>
      </c>
      <c r="M1839" s="158">
        <f>IFERROR(_xll.qlIndexFixing(ONIndex1M,I1839,TRUE,_xll.ohTrigger(RecalcTrigger,Trigger1M)),NA())</f>
        <v>2.2958132611714532E-2</v>
      </c>
      <c r="N1839" s="44">
        <f>IFERROR(_xll.qlIndexFixing(ONIndex3M,I1839,TRUE,_xll.ohTrigger(RecalcTrigger,Trigger3M)),NA())</f>
        <v>2.3630115522710327E-2</v>
      </c>
      <c r="O1839" s="159">
        <f>IFERROR(_xll.qlIndexFixing(ONIndex6M,I1839,TRUE,_xll.ohTrigger(RecalcTrigger,Trigger6M)),NA())</f>
        <v>2.3851776143368753E-2</v>
      </c>
    </row>
    <row r="1840" spans="2:15" x14ac:dyDescent="0.2">
      <c r="B1840" s="39" t="s">
        <v>42</v>
      </c>
      <c r="D1840" s="42">
        <f>_xll.qlCalendarAdvance(Calendar,$D1839,B1840,"f",FALSE)</f>
        <v>52364</v>
      </c>
      <c r="E1840" s="153">
        <f>_xll.qlInterestRateIndexValueDate(IndexON,D1840)</f>
        <v>52365</v>
      </c>
      <c r="F1840" s="168">
        <f>IFERROR(_xll.qlIndexFixing(IndexON,D1840,TRUE,_xll.ohTrigger(RecalcTrigger,TriggerON)),NA())</f>
        <v>2.3601976830853744E-2</v>
      </c>
      <c r="H1840" s="42">
        <f>_xll.qlCalendarAdvance(Calendar,$H1839,B1840,"f",FALSE)</f>
        <v>52364</v>
      </c>
      <c r="I1840" s="153">
        <f>_xll.qlInterestRateIndexValueDate(Index1M,$H1840)</f>
        <v>52366</v>
      </c>
      <c r="J1840" s="158">
        <f>IFERROR(_xll.qlIndexFixing(Index1M,$H1840,TRUE,_xll.ohTrigger(RecalcTrigger,Trigger1M)),NA())</f>
        <v>2.2960504867664919E-2</v>
      </c>
      <c r="K1840" s="44">
        <f>IFERROR(_xll.qlIndexFixing(Index3M,H1840,TRUE,_xll.ohTrigger(RecalcTrigger,Trigger3M)),NA())</f>
        <v>2.3648067530677302E-2</v>
      </c>
      <c r="L1840" s="44">
        <f>IFERROR(_xll.qlIndexFixing(Index6M,$H1840,TRUE,_xll.ohTrigger(RecalcTrigger,Trigger6M)),NA())</f>
        <v>2.3893104276136456E-2</v>
      </c>
      <c r="M1840" s="158">
        <f>IFERROR(_xll.qlIndexFixing(ONIndex1M,I1840,TRUE,_xll.ohTrigger(RecalcTrigger,Trigger1M)),NA())</f>
        <v>2.2950012024871569E-2</v>
      </c>
      <c r="N1840" s="44">
        <f>IFERROR(_xll.qlIndexFixing(ONIndex3M,I1840,TRUE,_xll.ohTrigger(RecalcTrigger,Trigger3M)),NA())</f>
        <v>2.3622078313811912E-2</v>
      </c>
      <c r="O1840" s="159">
        <f>IFERROR(_xll.qlIndexFixing(ONIndex6M,I1840,TRUE,_xll.ohTrigger(RecalcTrigger,Trigger6M)),NA())</f>
        <v>2.384355839416763E-2</v>
      </c>
    </row>
    <row r="1841" spans="2:15" x14ac:dyDescent="0.2">
      <c r="B1841" s="39" t="s">
        <v>42</v>
      </c>
      <c r="D1841" s="42">
        <f>_xll.qlCalendarAdvance(Calendar,$D1840,B1841,"f",FALSE)</f>
        <v>52371</v>
      </c>
      <c r="E1841" s="153">
        <f>_xll.qlInterestRateIndexValueDate(IndexON,D1841)</f>
        <v>52372</v>
      </c>
      <c r="F1841" s="168">
        <f>IFERROR(_xll.qlIndexFixing(IndexON,D1841,TRUE,_xll.ohTrigger(RecalcTrigger,TriggerON)),NA())</f>
        <v>2.3594089444989308E-2</v>
      </c>
      <c r="H1841" s="42">
        <f>_xll.qlCalendarAdvance(Calendar,$H1840,B1841,"f",FALSE)</f>
        <v>52371</v>
      </c>
      <c r="I1841" s="153">
        <f>_xll.qlInterestRateIndexValueDate(Index1M,$H1841)</f>
        <v>52373</v>
      </c>
      <c r="J1841" s="158">
        <f>IFERROR(_xll.qlIndexFixing(Index1M,$H1841,TRUE,_xll.ohTrigger(RecalcTrigger,Trigger1M)),NA())</f>
        <v>2.2952517631566596E-2</v>
      </c>
      <c r="K1841" s="44">
        <f>IFERROR(_xll.qlIndexFixing(Index3M,H1841,TRUE,_xll.ohTrigger(RecalcTrigger,Trigger3M)),NA())</f>
        <v>2.3640403391254627E-2</v>
      </c>
      <c r="L1841" s="44">
        <f>IFERROR(_xll.qlIndexFixing(Index6M,$H1841,TRUE,_xll.ohTrigger(RecalcTrigger,Trigger6M)),NA())</f>
        <v>2.3885627850394602E-2</v>
      </c>
      <c r="M1841" s="158">
        <f>IFERROR(_xll.qlIndexFixing(ONIndex1M,I1841,TRUE,_xll.ohTrigger(RecalcTrigger,Trigger1M)),NA())</f>
        <v>2.2943100222860835E-2</v>
      </c>
      <c r="N1841" s="44">
        <f>IFERROR(_xll.qlIndexFixing(ONIndex3M,I1841,TRUE,_xll.ohTrigger(RecalcTrigger,Trigger3M)),NA())</f>
        <v>2.3615237478713524E-2</v>
      </c>
      <c r="O1841" s="159">
        <f>IFERROR(_xll.qlIndexFixing(ONIndex6M,I1841,TRUE,_xll.ohTrigger(RecalcTrigger,Trigger6M)),NA())</f>
        <v>2.383656389302935E-2</v>
      </c>
    </row>
    <row r="1842" spans="2:15" x14ac:dyDescent="0.2">
      <c r="B1842" s="39" t="s">
        <v>42</v>
      </c>
      <c r="D1842" s="42">
        <f>_xll.qlCalendarAdvance(Calendar,$D1841,B1842,"f",FALSE)</f>
        <v>52378</v>
      </c>
      <c r="E1842" s="153">
        <f>_xll.qlInterestRateIndexValueDate(IndexON,D1842)</f>
        <v>52379</v>
      </c>
      <c r="F1842" s="168">
        <f>IFERROR(_xll.qlIndexFixing(IndexON,D1842,TRUE,_xll.ohTrigger(RecalcTrigger,TriggerON)),NA())</f>
        <v>2.3586261554733312E-2</v>
      </c>
      <c r="H1842" s="42">
        <f>_xll.qlCalendarAdvance(Calendar,$H1841,B1842,"f",FALSE)</f>
        <v>52378</v>
      </c>
      <c r="I1842" s="153">
        <f>_xll.qlInterestRateIndexValueDate(Index1M,$H1842)</f>
        <v>52380</v>
      </c>
      <c r="J1842" s="158">
        <f>IFERROR(_xll.qlIndexFixing(Index1M,$H1842,TRUE,_xll.ohTrigger(RecalcTrigger,Trigger1M)),NA())</f>
        <v>2.2944761884471643E-2</v>
      </c>
      <c r="K1842" s="44">
        <f>IFERROR(_xll.qlIndexFixing(Index3M,H1842,TRUE,_xll.ohTrigger(RecalcTrigger,Trigger3M)),NA())</f>
        <v>2.363280019702042E-2</v>
      </c>
      <c r="L1842" s="44">
        <f>IFERROR(_xll.qlIndexFixing(Index6M,$H1842,TRUE,_xll.ohTrigger(RecalcTrigger,Trigger6M)),NA())</f>
        <v>2.3878214129297682E-2</v>
      </c>
      <c r="M1842" s="158">
        <f>IFERROR(_xll.qlIndexFixing(ONIndex1M,I1842,TRUE,_xll.ohTrigger(RecalcTrigger,Trigger1M)),NA())</f>
        <v>2.2935093272158369E-2</v>
      </c>
      <c r="N1842" s="44">
        <f>IFERROR(_xll.qlIndexFixing(ONIndex3M,I1842,TRUE,_xll.ohTrigger(RecalcTrigger,Trigger3M)),NA())</f>
        <v>2.3607312739049036E-2</v>
      </c>
      <c r="O1842" s="159">
        <f>IFERROR(_xll.qlIndexFixing(ONIndex6M,I1842,TRUE,_xll.ohTrigger(RecalcTrigger,Trigger6M)),NA())</f>
        <v>2.3828461139521195E-2</v>
      </c>
    </row>
    <row r="1843" spans="2:15" x14ac:dyDescent="0.2">
      <c r="B1843" s="39" t="s">
        <v>42</v>
      </c>
      <c r="D1843" s="42">
        <f>_xll.qlCalendarAdvance(Calendar,$D1842,B1843,"f",FALSE)</f>
        <v>52385</v>
      </c>
      <c r="E1843" s="153">
        <f>_xll.qlInterestRateIndexValueDate(IndexON,D1843)</f>
        <v>52386</v>
      </c>
      <c r="F1843" s="168">
        <f>IFERROR(_xll.qlIndexFixing(IndexON,D1843,TRUE,_xll.ohTrigger(RecalcTrigger,TriggerON)),NA())</f>
        <v>2.357849316000582E-2</v>
      </c>
      <c r="H1843" s="42">
        <f>_xll.qlCalendarAdvance(Calendar,$H1842,B1843,"f",FALSE)</f>
        <v>52385</v>
      </c>
      <c r="I1843" s="153">
        <f>_xll.qlInterestRateIndexValueDate(Index1M,$H1843)</f>
        <v>52387</v>
      </c>
      <c r="J1843" s="158">
        <f>IFERROR(_xll.qlIndexFixing(Index1M,$H1843,TRUE,_xll.ohTrigger(RecalcTrigger,Trigger1M)),NA())</f>
        <v>2.2936727092125429E-2</v>
      </c>
      <c r="K1843" s="44">
        <f>IFERROR(_xll.qlIndexFixing(Index3M,H1843,TRUE,_xll.ohTrigger(RecalcTrigger,Trigger3M)),NA())</f>
        <v>2.3625257947614119E-2</v>
      </c>
      <c r="L1843" s="44">
        <f>IFERROR(_xll.qlIndexFixing(Index6M,$H1843,TRUE,_xll.ohTrigger(RecalcTrigger,Trigger6M)),NA())</f>
        <v>2.3870863112136646E-2</v>
      </c>
      <c r="M1843" s="158">
        <f>IFERROR(_xll.qlIndexFixing(ONIndex1M,I1843,TRUE,_xll.ohTrigger(RecalcTrigger,Trigger1M)),NA())</f>
        <v>2.2927147509950174E-2</v>
      </c>
      <c r="N1843" s="44">
        <f>IFERROR(_xll.qlIndexFixing(ONIndex3M,I1843,TRUE,_xll.ohTrigger(RecalcTrigger,Trigger3M)),NA())</f>
        <v>2.3599448559901148E-2</v>
      </c>
      <c r="O1843" s="159">
        <f>IFERROR(_xll.qlIndexFixing(ONIndex6M,I1843,TRUE,_xll.ohTrigger(RecalcTrigger,Trigger6M)),NA())</f>
        <v>2.3820420306881473E-2</v>
      </c>
    </row>
    <row r="1844" spans="2:15" x14ac:dyDescent="0.2">
      <c r="B1844" s="39" t="s">
        <v>42</v>
      </c>
      <c r="D1844" s="42">
        <f>_xll.qlCalendarAdvance(Calendar,$D1843,B1844,"f",FALSE)</f>
        <v>52392</v>
      </c>
      <c r="E1844" s="153">
        <f>_xll.qlInterestRateIndexValueDate(IndexON,D1844)</f>
        <v>52393</v>
      </c>
      <c r="F1844" s="168">
        <f>IFERROR(_xll.qlIndexFixing(IndexON,D1844,TRUE,_xll.ohTrigger(RecalcTrigger,TriggerON)),NA())</f>
        <v>2.3570784260806832E-2</v>
      </c>
      <c r="H1844" s="42">
        <f>_xll.qlCalendarAdvance(Calendar,$H1843,B1844,"f",FALSE)</f>
        <v>52392</v>
      </c>
      <c r="I1844" s="153">
        <f>_xll.qlInterestRateIndexValueDate(Index1M,$H1844)</f>
        <v>52394</v>
      </c>
      <c r="J1844" s="158">
        <f>IFERROR(_xll.qlIndexFixing(Index1M,$H1844,TRUE,_xll.ohTrigger(RecalcTrigger,Trigger1M)),NA())</f>
        <v>2.2928923788529881E-2</v>
      </c>
      <c r="K1844" s="44">
        <f>IFERROR(_xll.qlIndexFixing(Index3M,H1844,TRUE,_xll.ohTrigger(RecalcTrigger,Trigger3M)),NA())</f>
        <v>2.3617776642676867E-2</v>
      </c>
      <c r="L1844" s="44">
        <f>IFERROR(_xll.qlIndexFixing(Index6M,$H1844,TRUE,_xll.ohTrigger(RecalcTrigger,Trigger6M)),NA())</f>
        <v>2.3863574798208484E-2</v>
      </c>
      <c r="M1844" s="158">
        <f>IFERROR(_xll.qlIndexFixing(ONIndex1M,I1844,TRUE,_xll.ohTrigger(RecalcTrigger,Trigger1M)),NA())</f>
        <v>2.2919262936555995E-2</v>
      </c>
      <c r="N1844" s="44">
        <f>IFERROR(_xll.qlIndexFixing(ONIndex3M,I1844,TRUE,_xll.ohTrigger(RecalcTrigger,Trigger3M)),NA())</f>
        <v>2.359164494110999E-2</v>
      </c>
      <c r="O1844" s="159">
        <f>IFERROR(_xll.qlIndexFixing(ONIndex6M,I1844,TRUE,_xll.ohTrigger(RecalcTrigger,Trigger6M)),NA())</f>
        <v>2.3812441394870376E-2</v>
      </c>
    </row>
    <row r="1845" spans="2:15" x14ac:dyDescent="0.2">
      <c r="B1845" s="39" t="s">
        <v>42</v>
      </c>
      <c r="D1845" s="42">
        <f>_xll.qlCalendarAdvance(Calendar,$D1844,B1845,"f",FALSE)</f>
        <v>52399</v>
      </c>
      <c r="E1845" s="153">
        <f>_xll.qlInterestRateIndexValueDate(IndexON,D1845)</f>
        <v>52400</v>
      </c>
      <c r="F1845" s="168">
        <f>IFERROR(_xll.qlIndexFixing(IndexON,D1845,TRUE,_xll.ohTrigger(RecalcTrigger,TriggerON)),NA())</f>
        <v>2.3563817401437426E-2</v>
      </c>
      <c r="H1845" s="42">
        <f>_xll.qlCalendarAdvance(Calendar,$H1844,B1845,"f",FALSE)</f>
        <v>52399</v>
      </c>
      <c r="I1845" s="153">
        <f>_xll.qlInterestRateIndexValueDate(Index1M,$H1845)</f>
        <v>52404</v>
      </c>
      <c r="J1845" s="158">
        <f>IFERROR(_xll.qlIndexFixing(Index1M,$H1845,TRUE,_xll.ohTrigger(RecalcTrigger,Trigger1M)),NA())</f>
        <v>2.2917699451422635E-2</v>
      </c>
      <c r="K1845" s="44">
        <f>IFERROR(_xll.qlIndexFixing(Index3M,H1845,TRUE,_xll.ohTrigger(RecalcTrigger,Trigger3M)),NA())</f>
        <v>2.3606683147609185E-2</v>
      </c>
      <c r="L1845" s="44">
        <f>IFERROR(_xll.qlIndexFixing(Index6M,$H1845,TRUE,_xll.ohTrigger(RecalcTrigger,Trigger6M)),NA())</f>
        <v>2.3852682879584045E-2</v>
      </c>
      <c r="M1845" s="158">
        <f>IFERROR(_xll.qlIndexFixing(ONIndex1M,I1845,TRUE,_xll.ohTrigger(RecalcTrigger,Trigger1M)),NA())</f>
        <v>2.2910326920309032E-2</v>
      </c>
      <c r="N1845" s="44">
        <f>IFERROR(_xll.qlIndexFixing(ONIndex3M,I1845,TRUE,_xll.ohTrigger(RecalcTrigger,Trigger3M)),NA())</f>
        <v>2.3582800675230331E-2</v>
      </c>
      <c r="O1845" s="159">
        <f>IFERROR(_xll.qlIndexFixing(ONIndex6M,I1845,TRUE,_xll.ohTrigger(RecalcTrigger,Trigger6M)),NA())</f>
        <v>2.3803398459829594E-2</v>
      </c>
    </row>
    <row r="1846" spans="2:15" x14ac:dyDescent="0.2">
      <c r="B1846" s="39" t="s">
        <v>42</v>
      </c>
      <c r="D1846" s="42">
        <f>_xll.qlCalendarAdvance(Calendar,$D1845,B1846,"f",FALSE)</f>
        <v>52406</v>
      </c>
      <c r="E1846" s="153">
        <f>_xll.qlInterestRateIndexValueDate(IndexON,D1846)</f>
        <v>52407</v>
      </c>
      <c r="F1846" s="168">
        <f>IFERROR(_xll.qlIndexFixing(IndexON,D1846,TRUE,_xll.ohTrigger(RecalcTrigger,TriggerON)),NA())</f>
        <v>2.3555544948914431E-2</v>
      </c>
      <c r="H1846" s="42">
        <f>_xll.qlCalendarAdvance(Calendar,$H1845,B1846,"f",FALSE)</f>
        <v>52406</v>
      </c>
      <c r="I1846" s="153">
        <f>_xll.qlInterestRateIndexValueDate(Index1M,$H1846)</f>
        <v>52408</v>
      </c>
      <c r="J1846" s="158">
        <f>IFERROR(_xll.qlIndexFixing(Index1M,$H1846,TRUE,_xll.ohTrigger(RecalcTrigger,Trigger1M)),NA())</f>
        <v>2.2913501112985478E-2</v>
      </c>
      <c r="K1846" s="44">
        <f>IFERROR(_xll.qlIndexFixing(Index3M,H1846,TRUE,_xll.ohTrigger(RecalcTrigger,Trigger3M)),NA())</f>
        <v>2.3602996864794459E-2</v>
      </c>
      <c r="L1846" s="44">
        <f>IFERROR(_xll.qlIndexFixing(Index6M,$H1846,TRUE,_xll.ohTrigger(RecalcTrigger,Trigger6M)),NA())</f>
        <v>2.3849186277278521E-2</v>
      </c>
      <c r="M1846" s="158">
        <f>IFERROR(_xll.qlIndexFixing(ONIndex1M,I1846,TRUE,_xll.ohTrigger(RecalcTrigger,Trigger1M)),NA())</f>
        <v>2.2903677355650132E-2</v>
      </c>
      <c r="N1846" s="44">
        <f>IFERROR(_xll.qlIndexFixing(ONIndex3M,I1846,TRUE,_xll.ohTrigger(RecalcTrigger,Trigger3M)),NA())</f>
        <v>2.3576219384757735E-2</v>
      </c>
      <c r="O1846" s="159">
        <f>IFERROR(_xll.qlIndexFixing(ONIndex6M,I1846,TRUE,_xll.ohTrigger(RecalcTrigger,Trigger6M)),NA())</f>
        <v>2.379666933345348E-2</v>
      </c>
    </row>
    <row r="1847" spans="2:15" x14ac:dyDescent="0.2">
      <c r="B1847" s="39" t="s">
        <v>42</v>
      </c>
      <c r="D1847" s="42">
        <f>_xll.qlCalendarAdvance(Calendar,$D1846,B1847,"f",FALSE)</f>
        <v>52413</v>
      </c>
      <c r="E1847" s="153">
        <f>_xll.qlInterestRateIndexValueDate(IndexON,D1847)</f>
        <v>52414</v>
      </c>
      <c r="F1847" s="168">
        <f>IFERROR(_xll.qlIndexFixing(IndexON,D1847,TRUE,_xll.ohTrigger(RecalcTrigger,TriggerON)),NA())</f>
        <v>2.354801453638089E-2</v>
      </c>
      <c r="H1847" s="42">
        <f>_xll.qlCalendarAdvance(Calendar,$H1846,B1847,"f",FALSE)</f>
        <v>52413</v>
      </c>
      <c r="I1847" s="153">
        <f>_xll.qlInterestRateIndexValueDate(Index1M,$H1847)</f>
        <v>52415</v>
      </c>
      <c r="J1847" s="158">
        <f>IFERROR(_xll.qlIndexFixing(Index1M,$H1847,TRUE,_xll.ohTrigger(RecalcTrigger,Trigger1M)),NA())</f>
        <v>2.2905881740781339E-2</v>
      </c>
      <c r="K1847" s="44">
        <f>IFERROR(_xll.qlIndexFixing(Index3M,H1847,TRUE,_xll.ohTrigger(RecalcTrigger,Trigger3M)),NA())</f>
        <v>2.3595698391147737E-2</v>
      </c>
      <c r="L1847" s="44">
        <f>IFERROR(_xll.qlIndexFixing(Index6M,$H1847,TRUE,_xll.ohTrigger(RecalcTrigger,Trigger6M)),NA())</f>
        <v>2.384208606890182E-2</v>
      </c>
      <c r="M1847" s="158">
        <f>IFERROR(_xll.qlIndexFixing(ONIndex1M,I1847,TRUE,_xll.ohTrigger(RecalcTrigger,Trigger1M)),NA())</f>
        <v>2.2895976348058511E-2</v>
      </c>
      <c r="N1847" s="44">
        <f>IFERROR(_xll.qlIndexFixing(ONIndex3M,I1847,TRUE,_xll.ohTrigger(RecalcTrigger,Trigger3M)),NA())</f>
        <v>2.3568597447196638E-2</v>
      </c>
      <c r="O1847" s="159">
        <f>IFERROR(_xll.qlIndexFixing(ONIndex6M,I1847,TRUE,_xll.ohTrigger(RecalcTrigger,Trigger6M)),NA())</f>
        <v>2.3788876183727936E-2</v>
      </c>
    </row>
    <row r="1848" spans="2:15" x14ac:dyDescent="0.2">
      <c r="B1848" s="39" t="s">
        <v>42</v>
      </c>
      <c r="D1848" s="42">
        <f>_xll.qlCalendarAdvance(Calendar,$D1847,B1848,"f",FALSE)</f>
        <v>52420</v>
      </c>
      <c r="E1848" s="153">
        <f>_xll.qlInterestRateIndexValueDate(IndexON,D1848)</f>
        <v>52421</v>
      </c>
      <c r="F1848" s="168">
        <f>IFERROR(_xll.qlIndexFixing(IndexON,D1848,TRUE,_xll.ohTrigger(RecalcTrigger,TriggerON)),NA())</f>
        <v>2.3540543619136045E-2</v>
      </c>
      <c r="H1848" s="42">
        <f>_xll.qlCalendarAdvance(Calendar,$H1847,B1848,"f",FALSE)</f>
        <v>52420</v>
      </c>
      <c r="I1848" s="153">
        <f>_xll.qlInterestRateIndexValueDate(Index1M,$H1848)</f>
        <v>52422</v>
      </c>
      <c r="J1848" s="158">
        <f>IFERROR(_xll.qlIndexFixing(Index1M,$H1848,TRUE,_xll.ohTrigger(RecalcTrigger,Trigger1M)),NA())</f>
        <v>2.2898323678806353E-2</v>
      </c>
      <c r="K1848" s="44">
        <f>IFERROR(_xll.qlIndexFixing(Index3M,H1848,TRUE,_xll.ohTrigger(RecalcTrigger,Trigger3M)),NA())</f>
        <v>2.3588460860569482E-2</v>
      </c>
      <c r="L1848" s="44">
        <f>IFERROR(_xll.qlIndexFixing(Index6M,$H1848,TRUE,_xll.ohTrigger(RecalcTrigger,Trigger6M)),NA())</f>
        <v>2.3835048561011648E-2</v>
      </c>
      <c r="M1848" s="158">
        <f>IFERROR(_xll.qlIndexFixing(ONIndex1M,I1848,TRUE,_xll.ohTrigger(RecalcTrigger,Trigger1M)),NA())</f>
        <v>2.2888336529360842E-2</v>
      </c>
      <c r="N1848" s="44">
        <f>IFERROR(_xll.qlIndexFixing(ONIndex3M,I1848,TRUE,_xll.ohTrigger(RecalcTrigger,Trigger3M)),NA())</f>
        <v>2.3561036070072205E-2</v>
      </c>
      <c r="O1848" s="159">
        <f>IFERROR(_xll.qlIndexFixing(ONIndex6M,I1848,TRUE,_xll.ohTrigger(RecalcTrigger,Trigger6M)),NA())</f>
        <v>2.3781144955030697E-2</v>
      </c>
    </row>
    <row r="1849" spans="2:15" x14ac:dyDescent="0.2">
      <c r="B1849" s="39" t="s">
        <v>42</v>
      </c>
      <c r="D1849" s="42">
        <f>_xll.qlCalendarAdvance(Calendar,$D1848,B1849,"f",FALSE)</f>
        <v>52427</v>
      </c>
      <c r="E1849" s="153">
        <f>_xll.qlInterestRateIndexValueDate(IndexON,D1849)</f>
        <v>52428</v>
      </c>
      <c r="F1849" s="168">
        <f>IFERROR(_xll.qlIndexFixing(IndexON,D1849,TRUE,_xll.ohTrigger(RecalcTrigger,TriggerON)),NA())</f>
        <v>2.353313219749964E-2</v>
      </c>
      <c r="H1849" s="42">
        <f>_xll.qlCalendarAdvance(Calendar,$H1848,B1849,"f",FALSE)</f>
        <v>52427</v>
      </c>
      <c r="I1849" s="153">
        <f>_xll.qlInterestRateIndexValueDate(Index1M,$H1849)</f>
        <v>52429</v>
      </c>
      <c r="J1849" s="158">
        <f>IFERROR(_xll.qlIndexFixing(Index1M,$H1849,TRUE,_xll.ohTrigger(RecalcTrigger,Trigger1M)),NA())</f>
        <v>2.2890826926936746E-2</v>
      </c>
      <c r="K1849" s="44">
        <f>IFERROR(_xll.qlIndexFixing(Index3M,H1849,TRUE,_xll.ohTrigger(RecalcTrigger,Trigger3M)),NA())</f>
        <v>2.3581284272712732E-2</v>
      </c>
      <c r="L1849" s="44">
        <f>IFERROR(_xll.qlIndexFixing(Index6M,$H1849,TRUE,_xll.ohTrigger(RecalcTrigger,Trigger6M)),NA())</f>
        <v>2.3828073752936982E-2</v>
      </c>
      <c r="M1849" s="158">
        <f>IFERROR(_xll.qlIndexFixing(ONIndex1M,I1849,TRUE,_xll.ohTrigger(RecalcTrigger,Trigger1M)),NA())</f>
        <v>2.2880757898997572E-2</v>
      </c>
      <c r="N1849" s="44">
        <f>IFERROR(_xll.qlIndexFixing(ONIndex3M,I1849,TRUE,_xll.ohTrigger(RecalcTrigger,Trigger3M)),NA())</f>
        <v>2.3553535253144631E-2</v>
      </c>
      <c r="O1849" s="159">
        <f>IFERROR(_xll.qlIndexFixing(ONIndex6M,I1849,TRUE,_xll.ohTrigger(RecalcTrigger,Trigger6M)),NA())</f>
        <v>2.3773475646882147E-2</v>
      </c>
    </row>
    <row r="1850" spans="2:15" x14ac:dyDescent="0.2">
      <c r="B1850" s="39" t="s">
        <v>42</v>
      </c>
      <c r="D1850" s="42">
        <f>_xll.qlCalendarAdvance(Calendar,$D1849,B1850,"f",FALSE)</f>
        <v>52434</v>
      </c>
      <c r="E1850" s="153">
        <f>_xll.qlInterestRateIndexValueDate(IndexON,D1850)</f>
        <v>52435</v>
      </c>
      <c r="F1850" s="168">
        <f>IFERROR(_xll.qlIndexFixing(IndexON,D1850,TRUE,_xll.ohTrigger(RecalcTrigger,TriggerON)),NA())</f>
        <v>2.3525780271391739E-2</v>
      </c>
      <c r="H1850" s="42">
        <f>_xll.qlCalendarAdvance(Calendar,$H1849,B1850,"f",FALSE)</f>
        <v>52434</v>
      </c>
      <c r="I1850" s="153">
        <f>_xll.qlInterestRateIndexValueDate(Index1M,$H1850)</f>
        <v>52436</v>
      </c>
      <c r="J1850" s="158">
        <f>IFERROR(_xll.qlIndexFixing(Index1M,$H1850,TRUE,_xll.ohTrigger(RecalcTrigger,Trigger1M)),NA())</f>
        <v>2.2883391485051325E-2</v>
      </c>
      <c r="K1850" s="44">
        <f>IFERROR(_xll.qlIndexFixing(Index3M,H1850,TRUE,_xll.ohTrigger(RecalcTrigger,Trigger3M)),NA())</f>
        <v>2.3574168627241592E-2</v>
      </c>
      <c r="L1850" s="44">
        <f>IFERROR(_xll.qlIndexFixing(Index6M,$H1850,TRUE,_xll.ohTrigger(RecalcTrigger,Trigger6M)),NA())</f>
        <v>2.3821161644011105E-2</v>
      </c>
      <c r="M1850" s="158">
        <f>IFERROR(_xll.qlIndexFixing(ONIndex1M,I1850,TRUE,_xll.ohTrigger(RecalcTrigger,Trigger1M)),NA())</f>
        <v>2.2873240457448318E-2</v>
      </c>
      <c r="N1850" s="44">
        <f>IFERROR(_xll.qlIndexFixing(ONIndex3M,I1850,TRUE,_xll.ohTrigger(RecalcTrigger,Trigger3M)),NA())</f>
        <v>2.3546094996733657E-2</v>
      </c>
      <c r="O1850" s="159">
        <f>IFERROR(_xll.qlIndexFixing(ONIndex6M,I1850,TRUE,_xll.ohTrigger(RecalcTrigger,Trigger6M)),NA())</f>
        <v>2.3765868259522094E-2</v>
      </c>
    </row>
    <row r="1851" spans="2:15" x14ac:dyDescent="0.2">
      <c r="B1851" s="39" t="s">
        <v>42</v>
      </c>
      <c r="D1851" s="42">
        <f>_xll.qlCalendarAdvance(Calendar,$D1850,B1851,"f",FALSE)</f>
        <v>52441</v>
      </c>
      <c r="E1851" s="153">
        <f>_xll.qlInterestRateIndexValueDate(IndexON,D1851)</f>
        <v>52442</v>
      </c>
      <c r="F1851" s="168">
        <f>IFERROR(_xll.qlIndexFixing(IndexON,D1851,TRUE,_xll.ohTrigger(RecalcTrigger,TriggerON)),NA())</f>
        <v>2.3518487840812341E-2</v>
      </c>
      <c r="H1851" s="42">
        <f>_xll.qlCalendarAdvance(Calendar,$H1850,B1851,"f",FALSE)</f>
        <v>52441</v>
      </c>
      <c r="I1851" s="153">
        <f>_xll.qlInterestRateIndexValueDate(Index1M,$H1851)</f>
        <v>52443</v>
      </c>
      <c r="J1851" s="158">
        <f>IFERROR(_xll.qlIndexFixing(Index1M,$H1851,TRUE,_xll.ohTrigger(RecalcTrigger,Trigger1M)),NA())</f>
        <v>2.2876017353026318E-2</v>
      </c>
      <c r="K1851" s="44">
        <f>IFERROR(_xll.qlIndexFixing(Index3M,H1851,TRUE,_xll.ohTrigger(RecalcTrigger,Trigger3M)),NA())</f>
        <v>2.356628215120303E-2</v>
      </c>
      <c r="L1851" s="44">
        <f>IFERROR(_xll.qlIndexFixing(Index6M,$H1851,TRUE,_xll.ohTrigger(RecalcTrigger,Trigger6M)),NA())</f>
        <v>2.3813362461794208E-2</v>
      </c>
      <c r="M1851" s="158">
        <f>IFERROR(_xll.qlIndexFixing(ONIndex1M,I1851,TRUE,_xll.ohTrigger(RecalcTrigger,Trigger1M)),NA())</f>
        <v>2.2865784204473272E-2</v>
      </c>
      <c r="N1851" s="44">
        <f>IFERROR(_xll.qlIndexFixing(ONIndex3M,I1851,TRUE,_xll.ohTrigger(RecalcTrigger,Trigger3M)),NA())</f>
        <v>2.3538715300679414E-2</v>
      </c>
      <c r="O1851" s="159">
        <f>IFERROR(_xll.qlIndexFixing(ONIndex6M,I1851,TRUE,_xll.ohTrigger(RecalcTrigger,Trigger6M)),NA())</f>
        <v>2.3758322793030473E-2</v>
      </c>
    </row>
    <row r="1852" spans="2:15" x14ac:dyDescent="0.2">
      <c r="B1852" s="39" t="s">
        <v>42</v>
      </c>
      <c r="D1852" s="42">
        <f>_xll.qlCalendarAdvance(Calendar,$D1851,B1852,"f",FALSE)</f>
        <v>52448</v>
      </c>
      <c r="E1852" s="153">
        <f>_xll.qlInterestRateIndexValueDate(IndexON,D1852)</f>
        <v>52449</v>
      </c>
      <c r="F1852" s="168">
        <f>IFERROR(_xll.qlIndexFixing(IndexON,D1852,TRUE,_xll.ohTrigger(RecalcTrigger,TriggerON)),NA())</f>
        <v>2.3511254905601575E-2</v>
      </c>
      <c r="H1852" s="42">
        <f>_xll.qlCalendarAdvance(Calendar,$H1851,B1852,"f",FALSE)</f>
        <v>52448</v>
      </c>
      <c r="I1852" s="153">
        <f>_xll.qlInterestRateIndexValueDate(Index1M,$H1852)</f>
        <v>52450</v>
      </c>
      <c r="J1852" s="158">
        <f>IFERROR(_xll.qlIndexFixing(Index1M,$H1852,TRUE,_xll.ohTrigger(RecalcTrigger,Trigger1M)),NA())</f>
        <v>2.2868704530761161E-2</v>
      </c>
      <c r="K1852" s="44">
        <f>IFERROR(_xll.qlIndexFixing(Index3M,H1852,TRUE,_xll.ohTrigger(RecalcTrigger,Trigger3M)),NA())</f>
        <v>2.3560120162101461E-2</v>
      </c>
      <c r="L1852" s="44">
        <f>IFERROR(_xll.qlIndexFixing(Index6M,$H1852,TRUE,_xll.ohTrigger(RecalcTrigger,Trigger6M)),NA())</f>
        <v>2.3807525520972591E-2</v>
      </c>
      <c r="M1852" s="158">
        <f>IFERROR(_xll.qlIndexFixing(ONIndex1M,I1852,TRUE,_xll.ohTrigger(RecalcTrigger,Trigger1M)),NA())</f>
        <v>2.2858389140152369E-2</v>
      </c>
      <c r="N1852" s="44">
        <f>IFERROR(_xll.qlIndexFixing(ONIndex3M,I1852,TRUE,_xll.ohTrigger(RecalcTrigger,Trigger3M)),NA())</f>
        <v>2.3531396164981899E-2</v>
      </c>
      <c r="O1852" s="159">
        <f>IFERROR(_xll.qlIndexFixing(ONIndex6M,I1852,TRUE,_xll.ohTrigger(RecalcTrigger,Trigger6M)),NA())</f>
        <v>2.3750839247247413E-2</v>
      </c>
    </row>
    <row r="1853" spans="2:15" x14ac:dyDescent="0.2">
      <c r="B1853" s="39" t="s">
        <v>42</v>
      </c>
      <c r="D1853" s="42">
        <f>_xll.qlCalendarAdvance(Calendar,$D1852,B1853,"f",FALSE)</f>
        <v>52455</v>
      </c>
      <c r="E1853" s="153">
        <f>_xll.qlInterestRateIndexValueDate(IndexON,D1853)</f>
        <v>52456</v>
      </c>
      <c r="F1853" s="168">
        <f>IFERROR(_xll.qlIndexFixing(IndexON,D1853,TRUE,_xll.ohTrigger(RecalcTrigger,TriggerON)),NA())</f>
        <v>2.3504081465999249E-2</v>
      </c>
      <c r="H1853" s="42">
        <f>_xll.qlCalendarAdvance(Calendar,$H1852,B1853,"f",FALSE)</f>
        <v>52455</v>
      </c>
      <c r="I1853" s="153">
        <f>_xll.qlInterestRateIndexValueDate(Index1M,$H1853)</f>
        <v>52457</v>
      </c>
      <c r="J1853" s="158">
        <f>IFERROR(_xll.qlIndexFixing(Index1M,$H1853,TRUE,_xll.ohTrigger(RecalcTrigger,Trigger1M)),NA())</f>
        <v>2.2861453018124346E-2</v>
      </c>
      <c r="K1853" s="44">
        <f>IFERROR(_xll.qlIndexFixing(Index3M,H1853,TRUE,_xll.ohTrigger(RecalcTrigger,Trigger3M)),NA())</f>
        <v>2.3553187341765775E-2</v>
      </c>
      <c r="L1853" s="44">
        <f>IFERROR(_xll.qlIndexFixing(Index6M,$H1853,TRUE,_xll.ohTrigger(RecalcTrigger,Trigger6M)),NA())</f>
        <v>2.3800801505558078E-2</v>
      </c>
      <c r="M1853" s="158">
        <f>IFERROR(_xll.qlIndexFixing(ONIndex1M,I1853,TRUE,_xll.ohTrigger(RecalcTrigger,Trigger1M)),NA())</f>
        <v>2.2851055264485609E-2</v>
      </c>
      <c r="N1853" s="44">
        <f>IFERROR(_xll.qlIndexFixing(ONIndex3M,I1853,TRUE,_xll.ohTrigger(RecalcTrigger,Trigger3M)),NA())</f>
        <v>2.352413758972105E-2</v>
      </c>
      <c r="O1853" s="159">
        <f>IFERROR(_xll.qlIndexFixing(ONIndex6M,I1853,TRUE,_xll.ohTrigger(RecalcTrigger,Trigger6M)),NA())</f>
        <v>2.3743417622172913E-2</v>
      </c>
    </row>
    <row r="1854" spans="2:15" x14ac:dyDescent="0.2">
      <c r="B1854" s="39" t="s">
        <v>42</v>
      </c>
      <c r="D1854" s="42">
        <f>_xll.qlCalendarAdvance(Calendar,$D1853,B1854,"f",FALSE)</f>
        <v>52462</v>
      </c>
      <c r="E1854" s="153">
        <f>_xll.qlInterestRateIndexValueDate(IndexON,D1854)</f>
        <v>52463</v>
      </c>
      <c r="F1854" s="168">
        <f>IFERROR(_xll.qlIndexFixing(IndexON,D1854,TRUE,_xll.ohTrigger(RecalcTrigger,TriggerON)),NA())</f>
        <v>2.3496967521925427E-2</v>
      </c>
      <c r="H1854" s="42">
        <f>_xll.qlCalendarAdvance(Calendar,$H1853,B1854,"f",FALSE)</f>
        <v>52462</v>
      </c>
      <c r="I1854" s="153">
        <f>_xll.qlInterestRateIndexValueDate(Index1M,$H1854)</f>
        <v>52464</v>
      </c>
      <c r="J1854" s="158">
        <f>IFERROR(_xll.qlIndexFixing(Index1M,$H1854,TRUE,_xll.ohTrigger(RecalcTrigger,Trigger1M)),NA())</f>
        <v>2.2854262815012728E-2</v>
      </c>
      <c r="K1854" s="44">
        <f>IFERROR(_xll.qlIndexFixing(Index3M,H1854,TRUE,_xll.ohTrigger(RecalcTrigger,Trigger3M)),NA())</f>
        <v>2.354631546248144E-2</v>
      </c>
      <c r="L1854" s="44">
        <f>IFERROR(_xll.qlIndexFixing(Index6M,$H1854,TRUE,_xll.ohTrigger(RecalcTrigger,Trigger6M)),NA())</f>
        <v>2.3794140186689464E-2</v>
      </c>
      <c r="M1854" s="158">
        <f>IFERROR(_xll.qlIndexFixing(ONIndex1M,I1854,TRUE,_xll.ohTrigger(RecalcTrigger,Trigger1M)),NA())</f>
        <v>2.2843782577393057E-2</v>
      </c>
      <c r="N1854" s="44">
        <f>IFERROR(_xll.qlIndexFixing(ONIndex3M,I1854,TRUE,_xll.ohTrigger(RecalcTrigger,Trigger3M)),NA())</f>
        <v>2.3516939574736995E-2</v>
      </c>
      <c r="O1854" s="159">
        <f>IFERROR(_xll.qlIndexFixing(ONIndex6M,I1854,TRUE,_xll.ohTrigger(RecalcTrigger,Trigger6M)),NA())</f>
        <v>2.3736057917806974E-2</v>
      </c>
    </row>
    <row r="1855" spans="2:15" x14ac:dyDescent="0.2">
      <c r="B1855" s="39" t="s">
        <v>42</v>
      </c>
      <c r="D1855" s="42">
        <f>_xll.qlCalendarAdvance(Calendar,$D1854,B1855,"f",FALSE)</f>
        <v>52469</v>
      </c>
      <c r="E1855" s="153">
        <f>_xll.qlInterestRateIndexValueDate(IndexON,D1855)</f>
        <v>52470</v>
      </c>
      <c r="F1855" s="168">
        <f>IFERROR(_xll.qlIndexFixing(IndexON,D1855,TRUE,_xll.ohTrigger(RecalcTrigger,TriggerON)),NA())</f>
        <v>2.3489913073220237E-2</v>
      </c>
      <c r="H1855" s="42">
        <f>_xll.qlCalendarAdvance(Calendar,$H1854,B1855,"f",FALSE)</f>
        <v>52469</v>
      </c>
      <c r="I1855" s="153">
        <f>_xll.qlInterestRateIndexValueDate(Index1M,$H1855)</f>
        <v>52471</v>
      </c>
      <c r="J1855" s="158">
        <f>IFERROR(_xll.qlIndexFixing(Index1M,$H1855,TRUE,_xll.ohTrigger(RecalcTrigger,Trigger1M)),NA())</f>
        <v>2.2847133921305118E-2</v>
      </c>
      <c r="K1855" s="44">
        <f>IFERROR(_xll.qlIndexFixing(Index3M,H1855,TRUE,_xll.ohTrigger(RecalcTrigger,Trigger3M)),NA())</f>
        <v>2.3539504523920216E-2</v>
      </c>
      <c r="L1855" s="44">
        <f>IFERROR(_xll.qlIndexFixing(Index6M,$H1855,TRUE,_xll.ohTrigger(RecalcTrigger,Trigger6M)),NA())</f>
        <v>2.3787541563729423E-2</v>
      </c>
      <c r="M1855" s="158">
        <f>IFERROR(_xll.qlIndexFixing(ONIndex1M,I1855,TRUE,_xll.ohTrigger(RecalcTrigger,Trigger1M)),NA())</f>
        <v>2.2836571079034584E-2</v>
      </c>
      <c r="N1855" s="44">
        <f>IFERROR(_xll.qlIndexFixing(ONIndex3M,I1855,TRUE,_xll.ohTrigger(RecalcTrigger,Trigger3M)),NA())</f>
        <v>2.3509802120189605E-2</v>
      </c>
      <c r="O1855" s="159">
        <f>IFERROR(_xll.qlIndexFixing(ONIndex6M,I1855,TRUE,_xll.ohTrigger(RecalcTrigger,Trigger6M)),NA())</f>
        <v>2.3728760134309468E-2</v>
      </c>
    </row>
    <row r="1856" spans="2:15" x14ac:dyDescent="0.2">
      <c r="B1856" s="39" t="s">
        <v>42</v>
      </c>
      <c r="D1856" s="42">
        <f>_xll.qlCalendarAdvance(Calendar,$D1855,B1856,"f",FALSE)</f>
        <v>52476</v>
      </c>
      <c r="E1856" s="153">
        <f>_xll.qlInterestRateIndexValueDate(IndexON,D1856)</f>
        <v>52477</v>
      </c>
      <c r="F1856" s="168">
        <f>IFERROR(_xll.qlIndexFixing(IndexON,D1856,TRUE,_xll.ohTrigger(RecalcTrigger,TriggerON)),NA())</f>
        <v>2.3482918120123486E-2</v>
      </c>
      <c r="H1856" s="42">
        <f>_xll.qlCalendarAdvance(Calendar,$H1855,B1856,"f",FALSE)</f>
        <v>52476</v>
      </c>
      <c r="I1856" s="153">
        <f>_xll.qlInterestRateIndexValueDate(Index1M,$H1856)</f>
        <v>52478</v>
      </c>
      <c r="J1856" s="158">
        <f>IFERROR(_xll.qlIndexFixing(Index1M,$H1856,TRUE,_xll.ohTrigger(RecalcTrigger,Trigger1M)),NA())</f>
        <v>2.284006633689321E-2</v>
      </c>
      <c r="K1856" s="44">
        <f>IFERROR(_xll.qlIndexFixing(Index3M,H1856,TRUE,_xll.ohTrigger(RecalcTrigger,Trigger3M)),NA())</f>
        <v>2.3531864194452023E-2</v>
      </c>
      <c r="L1856" s="44">
        <f>IFERROR(_xll.qlIndexFixing(Index6M,$H1856,TRUE,_xll.ohTrigger(RecalcTrigger,Trigger6M)),NA())</f>
        <v>2.3779995268721467E-2</v>
      </c>
      <c r="M1856" s="158">
        <f>IFERROR(_xll.qlIndexFixing(ONIndex1M,I1856,TRUE,_xll.ohTrigger(RecalcTrigger,Trigger1M)),NA())</f>
        <v>2.2829420769170383E-2</v>
      </c>
      <c r="N1856" s="44">
        <f>IFERROR(_xll.qlIndexFixing(ONIndex3M,I1856,TRUE,_xll.ohTrigger(RecalcTrigger,Trigger3M)),NA())</f>
        <v>2.3502725225919008E-2</v>
      </c>
      <c r="O1856" s="159">
        <f>IFERROR(_xll.qlIndexFixing(ONIndex6M,I1856,TRUE,_xll.ohTrigger(RecalcTrigger,Trigger6M)),NA())</f>
        <v>2.372152427136065E-2</v>
      </c>
    </row>
    <row r="1857" spans="2:15" x14ac:dyDescent="0.2">
      <c r="B1857" s="39" t="s">
        <v>42</v>
      </c>
      <c r="D1857" s="42">
        <f>_xll.qlCalendarAdvance(Calendar,$D1856,B1857,"f",FALSE)</f>
        <v>52483</v>
      </c>
      <c r="E1857" s="153">
        <f>_xll.qlInterestRateIndexValueDate(IndexON,D1857)</f>
        <v>52484</v>
      </c>
      <c r="F1857" s="168">
        <f>IFERROR(_xll.qlIndexFixing(IndexON,D1857,TRUE,_xll.ohTrigger(RecalcTrigger,TriggerON)),NA())</f>
        <v>2.3475982662555239E-2</v>
      </c>
      <c r="H1857" s="42">
        <f>_xll.qlCalendarAdvance(Calendar,$H1856,B1857,"f",FALSE)</f>
        <v>52483</v>
      </c>
      <c r="I1857" s="153">
        <f>_xll.qlInterestRateIndexValueDate(Index1M,$H1857)</f>
        <v>52485</v>
      </c>
      <c r="J1857" s="158">
        <f>IFERROR(_xll.qlIndexFixing(Index1M,$H1857,TRUE,_xll.ohTrigger(RecalcTrigger,Trigger1M)),NA())</f>
        <v>2.2833060061660974E-2</v>
      </c>
      <c r="K1857" s="44">
        <f>IFERROR(_xll.qlIndexFixing(Index3M,H1857,TRUE,_xll.ohTrigger(RecalcTrigger,Trigger3M)),NA())</f>
        <v>2.3525163387932261E-2</v>
      </c>
      <c r="L1857" s="44">
        <f>IFERROR(_xll.qlIndexFixing(Index6M,$H1857,TRUE,_xll.ohTrigger(RecalcTrigger,Trigger6M)),NA())</f>
        <v>2.3773509878849738E-2</v>
      </c>
      <c r="M1857" s="158">
        <f>IFERROR(_xll.qlIndexFixing(ONIndex1M,I1857,TRUE,_xll.ohTrigger(RecalcTrigger,Trigger1M)),NA())</f>
        <v>2.2822331647960326E-2</v>
      </c>
      <c r="N1857" s="44">
        <f>IFERROR(_xll.qlIndexFixing(ONIndex3M,I1857,TRUE,_xll.ohTrigger(RecalcTrigger,Trigger3M)),NA())</f>
        <v>2.3495708892085077E-2</v>
      </c>
      <c r="O1857" s="159">
        <f>IFERROR(_xll.qlIndexFixing(ONIndex6M,I1857,TRUE,_xll.ohTrigger(RecalcTrigger,Trigger6M)),NA())</f>
        <v>2.3714350329360201E-2</v>
      </c>
    </row>
    <row r="1858" spans="2:15" x14ac:dyDescent="0.2">
      <c r="B1858" s="39" t="s">
        <v>42</v>
      </c>
      <c r="D1858" s="42">
        <f>_xll.qlCalendarAdvance(Calendar,$D1857,B1858,"f",FALSE)</f>
        <v>52490</v>
      </c>
      <c r="E1858" s="153">
        <f>_xll.qlInterestRateIndexValueDate(IndexON,D1858)</f>
        <v>52491</v>
      </c>
      <c r="F1858" s="168">
        <f>IFERROR(_xll.qlIndexFixing(IndexON,D1858,TRUE,_xll.ohTrigger(RecalcTrigger,TriggerON)),NA())</f>
        <v>2.3469106700355624E-2</v>
      </c>
      <c r="H1858" s="42">
        <f>_xll.qlCalendarAdvance(Calendar,$H1857,B1858,"f",FALSE)</f>
        <v>52490</v>
      </c>
      <c r="I1858" s="153">
        <f>_xll.qlInterestRateIndexValueDate(Index1M,$H1858)</f>
        <v>52492</v>
      </c>
      <c r="J1858" s="158">
        <f>IFERROR(_xll.qlIndexFixing(Index1M,$H1858,TRUE,_xll.ohTrigger(RecalcTrigger,Trigger1M)),NA())</f>
        <v>2.2826115095505261E-2</v>
      </c>
      <c r="K1858" s="44">
        <f>IFERROR(_xll.qlIndexFixing(Index3M,H1858,TRUE,_xll.ohTrigger(RecalcTrigger,Trigger3M)),NA())</f>
        <v>2.3518523508964731E-2</v>
      </c>
      <c r="L1858" s="44">
        <f>IFERROR(_xll.qlIndexFixing(Index6M,$H1858,TRUE,_xll.ohTrigger(RecalcTrigger,Trigger6M)),NA())</f>
        <v>2.3767087170457796E-2</v>
      </c>
      <c r="M1858" s="158">
        <f>IFERROR(_xll.qlIndexFixing(ONIndex1M,I1858,TRUE,_xll.ohTrigger(RecalcTrigger,Trigger1M)),NA())</f>
        <v>2.2815303715324475E-2</v>
      </c>
      <c r="N1858" s="44">
        <f>IFERROR(_xll.qlIndexFixing(ONIndex3M,I1858,TRUE,_xll.ohTrigger(RecalcTrigger,Trigger3M)),NA())</f>
        <v>2.3488753118607875E-2</v>
      </c>
      <c r="O1858" s="159">
        <f>IFERROR(_xll.qlIndexFixing(ONIndex6M,I1858,TRUE,_xll.ohTrigger(RecalcTrigger,Trigger6M)),NA())</f>
        <v>2.370723830790844E-2</v>
      </c>
    </row>
    <row r="1859" spans="2:15" x14ac:dyDescent="0.2">
      <c r="B1859" s="39" t="s">
        <v>42</v>
      </c>
      <c r="D1859" s="42">
        <f>_xll.qlCalendarAdvance(Calendar,$D1858,B1859,"f",FALSE)</f>
        <v>52497</v>
      </c>
      <c r="E1859" s="153">
        <f>_xll.qlInterestRateIndexValueDate(IndexON,D1859)</f>
        <v>52498</v>
      </c>
      <c r="F1859" s="168">
        <f>IFERROR(_xll.qlIndexFixing(IndexON,D1859,TRUE,_xll.ohTrigger(RecalcTrigger,TriggerON)),NA())</f>
        <v>2.3462290233684513E-2</v>
      </c>
      <c r="H1859" s="42">
        <f>_xll.qlCalendarAdvance(Calendar,$H1858,B1859,"f",FALSE)</f>
        <v>52497</v>
      </c>
      <c r="I1859" s="153">
        <f>_xll.qlInterestRateIndexValueDate(Index1M,$H1859)</f>
        <v>52499</v>
      </c>
      <c r="J1859" s="158">
        <f>IFERROR(_xll.qlIndexFixing(Index1M,$H1859,TRUE,_xll.ohTrigger(RecalcTrigger,Trigger1M)),NA())</f>
        <v>2.2819231438304881E-2</v>
      </c>
      <c r="K1859" s="44">
        <f>IFERROR(_xll.qlIndexFixing(Index3M,H1859,TRUE,_xll.ohTrigger(RecalcTrigger,Trigger3M)),NA())</f>
        <v>2.3512870170506382E-2</v>
      </c>
      <c r="L1859" s="44">
        <f>IFERROR(_xll.qlIndexFixing(Index6M,$H1859,TRUE,_xll.ohTrigger(RecalcTrigger,Trigger6M)),NA())</f>
        <v>2.376072714294173E-2</v>
      </c>
      <c r="M1859" s="158">
        <f>IFERROR(_xll.qlIndexFixing(ONIndex1M,I1859,TRUE,_xll.ohTrigger(RecalcTrigger,Trigger1M)),NA())</f>
        <v>2.2808336971262833E-2</v>
      </c>
      <c r="N1859" s="44">
        <f>IFERROR(_xll.qlIndexFixing(ONIndex3M,I1859,TRUE,_xll.ohTrigger(RecalcTrigger,Trigger3M)),NA())</f>
        <v>2.3481857905487402E-2</v>
      </c>
      <c r="O1859" s="159">
        <f>IFERROR(_xll.qlIndexFixing(ONIndex6M,I1859,TRUE,_xll.ohTrigger(RecalcTrigger,Trigger6M)),NA())</f>
        <v>2.370018820716524E-2</v>
      </c>
    </row>
    <row r="1860" spans="2:15" x14ac:dyDescent="0.2">
      <c r="B1860" s="39" t="s">
        <v>42</v>
      </c>
      <c r="D1860" s="42">
        <f>_xll.qlCalendarAdvance(Calendar,$D1859,B1860,"f",FALSE)</f>
        <v>52504</v>
      </c>
      <c r="E1860" s="153">
        <f>_xll.qlInterestRateIndexValueDate(IndexON,D1860)</f>
        <v>52505</v>
      </c>
      <c r="F1860" s="168">
        <f>IFERROR(_xll.qlIndexFixing(IndexON,D1860,TRUE,_xll.ohTrigger(RecalcTrigger,TriggerON)),NA())</f>
        <v>2.3455533262382033E-2</v>
      </c>
      <c r="H1860" s="42">
        <f>_xll.qlCalendarAdvance(Calendar,$H1859,B1860,"f",FALSE)</f>
        <v>52504</v>
      </c>
      <c r="I1860" s="153">
        <f>_xll.qlInterestRateIndexValueDate(Index1M,$H1860)</f>
        <v>52506</v>
      </c>
      <c r="J1860" s="158">
        <f>IFERROR(_xll.qlIndexFixing(Index1M,$H1860,TRUE,_xll.ohTrigger(RecalcTrigger,Trigger1M)),NA())</f>
        <v>2.2812409089964424E-2</v>
      </c>
      <c r="K1860" s="44">
        <f>IFERROR(_xll.qlIndexFixing(Index3M,H1860,TRUE,_xll.ohTrigger(RecalcTrigger,Trigger3M)),NA())</f>
        <v>2.3506363930780681E-2</v>
      </c>
      <c r="L1860" s="44">
        <f>IFERROR(_xll.qlIndexFixing(Index6M,$H1860,TRUE,_xll.ohTrigger(RecalcTrigger,Trigger6M)),NA())</f>
        <v>2.3755488865735266E-2</v>
      </c>
      <c r="M1860" s="158">
        <f>IFERROR(_xll.qlIndexFixing(ONIndex1M,I1860,TRUE,_xll.ohTrigger(RecalcTrigger,Trigger1M)),NA())</f>
        <v>2.2801431415775397E-2</v>
      </c>
      <c r="N1860" s="44">
        <f>IFERROR(_xll.qlIndexFixing(ONIndex3M,I1860,TRUE,_xll.ohTrigger(RecalcTrigger,Trigger3M)),NA())</f>
        <v>2.3475023252723659E-2</v>
      </c>
      <c r="O1860" s="159">
        <f>IFERROR(_xll.qlIndexFixing(ONIndex6M,I1860,TRUE,_xll.ohTrigger(RecalcTrigger,Trigger6M)),NA())</f>
        <v>2.3693200027210537E-2</v>
      </c>
    </row>
    <row r="1861" spans="2:15" x14ac:dyDescent="0.2">
      <c r="B1861" s="39" t="s">
        <v>42</v>
      </c>
      <c r="D1861" s="42">
        <f>_xll.qlCalendarAdvance(Calendar,$D1860,B1861,"f",FALSE)</f>
        <v>52511</v>
      </c>
      <c r="E1861" s="153">
        <f>_xll.qlInterestRateIndexValueDate(IndexON,D1861)</f>
        <v>52512</v>
      </c>
      <c r="F1861" s="168">
        <f>IFERROR(_xll.qlIndexFixing(IndexON,D1861,TRUE,_xll.ohTrigger(RecalcTrigger,TriggerON)),NA())</f>
        <v>2.3448835786608058E-2</v>
      </c>
      <c r="H1861" s="42">
        <f>_xll.qlCalendarAdvance(Calendar,$H1860,B1861,"f",FALSE)</f>
        <v>52511</v>
      </c>
      <c r="I1861" s="153">
        <f>_xll.qlInterestRateIndexValueDate(Index1M,$H1861)</f>
        <v>52513</v>
      </c>
      <c r="J1861" s="158">
        <f>IFERROR(_xll.qlIndexFixing(Index1M,$H1861,TRUE,_xll.ohTrigger(RecalcTrigger,Trigger1M)),NA())</f>
        <v>2.2805648050365279E-2</v>
      </c>
      <c r="K1861" s="44">
        <f>IFERROR(_xll.qlIndexFixing(Index3M,H1861,TRUE,_xll.ohTrigger(RecalcTrigger,Trigger3M)),NA())</f>
        <v>2.3499918629882578E-2</v>
      </c>
      <c r="L1861" s="44">
        <f>IFERROR(_xll.qlIndexFixing(Index6M,$H1861,TRUE,_xll.ohTrigger(RecalcTrigger,Trigger6M)),NA())</f>
        <v>2.3749266405213069E-2</v>
      </c>
      <c r="M1861" s="158">
        <f>IFERROR(_xll.qlIndexFixing(ONIndex1M,I1861,TRUE,_xll.ohTrigger(RecalcTrigger,Trigger1M)),NA())</f>
        <v>2.2794587049022041E-2</v>
      </c>
      <c r="N1861" s="44">
        <f>IFERROR(_xll.qlIndexFixing(ONIndex3M,I1861,TRUE,_xll.ohTrigger(RecalcTrigger,Trigger3M)),NA())</f>
        <v>2.3468249160156773E-2</v>
      </c>
      <c r="O1861" s="159">
        <f>IFERROR(_xll.qlIndexFixing(ONIndex6M,I1861,TRUE,_xll.ohTrigger(RecalcTrigger,Trigger6M)),NA())</f>
        <v>2.3686273767964394E-2</v>
      </c>
    </row>
    <row r="1862" spans="2:15" x14ac:dyDescent="0.2">
      <c r="B1862" s="39" t="s">
        <v>42</v>
      </c>
      <c r="D1862" s="42">
        <f>_xll.qlCalendarAdvance(Calendar,$D1861,B1862,"f",FALSE)</f>
        <v>52518</v>
      </c>
      <c r="E1862" s="153">
        <f>_xll.qlInterestRateIndexValueDate(IndexON,D1862)</f>
        <v>52519</v>
      </c>
      <c r="F1862" s="168">
        <f>IFERROR(_xll.qlIndexFixing(IndexON,D1862,TRUE,_xll.ohTrigger(RecalcTrigger,TriggerON)),NA())</f>
        <v>2.344219780628265E-2</v>
      </c>
      <c r="H1862" s="42">
        <f>_xll.qlCalendarAdvance(Calendar,$H1861,B1862,"f",FALSE)</f>
        <v>52518</v>
      </c>
      <c r="I1862" s="153">
        <f>_xll.qlInterestRateIndexValueDate(Index1M,$H1862)</f>
        <v>52520</v>
      </c>
      <c r="J1862" s="158">
        <f>IFERROR(_xll.qlIndexFixing(Index1M,$H1862,TRUE,_xll.ohTrigger(RecalcTrigger,Trigger1M)),NA())</f>
        <v>2.2798948319409453E-2</v>
      </c>
      <c r="K1862" s="44">
        <f>IFERROR(_xll.qlIndexFixing(Index3M,H1862,TRUE,_xll.ohTrigger(RecalcTrigger,Trigger3M)),NA())</f>
        <v>2.3493534267509344E-2</v>
      </c>
      <c r="L1862" s="44">
        <f>IFERROR(_xll.qlIndexFixing(Index6M,$H1862,TRUE,_xll.ohTrigger(RecalcTrigger,Trigger6M)),NA())</f>
        <v>2.3743468613216127E-2</v>
      </c>
      <c r="M1862" s="158">
        <f>IFERROR(_xll.qlIndexFixing(ONIndex1M,I1862,TRUE,_xll.ohTrigger(RecalcTrigger,Trigger1M)),NA())</f>
        <v>2.2787803870762957E-2</v>
      </c>
      <c r="N1862" s="44">
        <f>IFERROR(_xll.qlIndexFixing(ONIndex3M,I1862,TRUE,_xll.ohTrigger(RecalcTrigger,Trigger3M)),NA())</f>
        <v>2.3461535628026553E-2</v>
      </c>
      <c r="O1862" s="159">
        <f>IFERROR(_xll.qlIndexFixing(ONIndex6M,I1862,TRUE,_xll.ohTrigger(RecalcTrigger,Trigger6M)),NA())</f>
        <v>2.3679409429586684E-2</v>
      </c>
    </row>
    <row r="1863" spans="2:15" x14ac:dyDescent="0.2">
      <c r="B1863" s="39" t="s">
        <v>42</v>
      </c>
      <c r="D1863" s="42">
        <f>_xll.qlCalendarAdvance(Calendar,$D1862,B1863,"f",FALSE)</f>
        <v>52525</v>
      </c>
      <c r="E1863" s="153">
        <f>_xll.qlInterestRateIndexValueDate(IndexON,D1863)</f>
        <v>52526</v>
      </c>
      <c r="F1863" s="168">
        <f>IFERROR(_xll.qlIndexFixing(IndexON,D1863,TRUE,_xll.ohTrigger(RecalcTrigger,TriggerON)),NA())</f>
        <v>2.343561932140581E-2</v>
      </c>
      <c r="H1863" s="42">
        <f>_xll.qlCalendarAdvance(Calendar,$H1862,B1863,"f",FALSE)</f>
        <v>52525</v>
      </c>
      <c r="I1863" s="153">
        <f>_xll.qlInterestRateIndexValueDate(Index1M,$H1863)</f>
        <v>52527</v>
      </c>
      <c r="J1863" s="158">
        <f>IFERROR(_xll.qlIndexFixing(Index1M,$H1863,TRUE,_xll.ohTrigger(RecalcTrigger,Trigger1M)),NA())</f>
        <v>2.2792309896983498E-2</v>
      </c>
      <c r="K1863" s="44">
        <f>IFERROR(_xll.qlIndexFixing(Index3M,H1863,TRUE,_xll.ohTrigger(RecalcTrigger,Trigger3M)),NA())</f>
        <v>2.3487210843356535E-2</v>
      </c>
      <c r="L1863" s="44">
        <f>IFERROR(_xll.qlIndexFixing(Index6M,$H1863,TRUE,_xll.ohTrigger(RecalcTrigger,Trigger6M)),NA())</f>
        <v>2.3737009558457797E-2</v>
      </c>
      <c r="M1863" s="158">
        <f>IFERROR(_xll.qlIndexFixing(ONIndex1M,I1863,TRUE,_xll.ohTrigger(RecalcTrigger,Trigger1M)),NA())</f>
        <v>2.278108188107808E-2</v>
      </c>
      <c r="N1863" s="44">
        <f>IFERROR(_xll.qlIndexFixing(ONIndex3M,I1863,TRUE,_xll.ohTrigger(RecalcTrigger,Trigger3M)),NA())</f>
        <v>2.3454882656253062E-2</v>
      </c>
      <c r="O1863" s="159">
        <f>IFERROR(_xll.qlIndexFixing(ONIndex6M,I1863,TRUE,_xll.ohTrigger(RecalcTrigger,Trigger6M)),NA())</f>
        <v>2.3672607011757663E-2</v>
      </c>
    </row>
    <row r="1864" spans="2:15" x14ac:dyDescent="0.2">
      <c r="B1864" s="39" t="s">
        <v>42</v>
      </c>
      <c r="D1864" s="42">
        <f>_xll.qlCalendarAdvance(Calendar,$D1863,B1864,"f",FALSE)</f>
        <v>52532</v>
      </c>
      <c r="E1864" s="153">
        <f>_xll.qlInterestRateIndexValueDate(IndexON,D1864)</f>
        <v>52533</v>
      </c>
      <c r="F1864" s="168">
        <f>IFERROR(_xll.qlIndexFixing(IndexON,D1864,TRUE,_xll.ohTrigger(RecalcTrigger,TriggerON)),NA())</f>
        <v>2.3429100332057473E-2</v>
      </c>
      <c r="H1864" s="42">
        <f>_xll.qlCalendarAdvance(Calendar,$H1863,B1864,"f",FALSE)</f>
        <v>52532</v>
      </c>
      <c r="I1864" s="153">
        <f>_xll.qlInterestRateIndexValueDate(Index1M,$H1864)</f>
        <v>52534</v>
      </c>
      <c r="J1864" s="158">
        <f>IFERROR(_xll.qlIndexFixing(Index1M,$H1864,TRUE,_xll.ohTrigger(RecalcTrigger,Trigger1M)),NA())</f>
        <v>2.278573278298426E-2</v>
      </c>
      <c r="K1864" s="44">
        <f>IFERROR(_xll.qlIndexFixing(Index3M,H1864,TRUE,_xll.ohTrigger(RecalcTrigger,Trigger3M)),NA())</f>
        <v>2.3479963696879415E-2</v>
      </c>
      <c r="L1864" s="44">
        <f>IFERROR(_xll.qlIndexFixing(Index6M,$H1864,TRUE,_xll.ohTrigger(RecalcTrigger,Trigger6M)),NA())</f>
        <v>2.3729867197804851E-2</v>
      </c>
      <c r="M1864" s="158">
        <f>IFERROR(_xll.qlIndexFixing(ONIndex1M,I1864,TRUE,_xll.ohTrigger(RecalcTrigger,Trigger1M)),NA())</f>
        <v>2.2774421080047347E-2</v>
      </c>
      <c r="N1864" s="44">
        <f>IFERROR(_xll.qlIndexFixing(ONIndex3M,I1864,TRUE,_xll.ohTrigger(RecalcTrigger,Trigger3M)),NA())</f>
        <v>2.3448290244836301E-2</v>
      </c>
      <c r="O1864" s="159">
        <f>IFERROR(_xll.qlIndexFixing(ONIndex6M,I1864,TRUE,_xll.ohTrigger(RecalcTrigger,Trigger6M)),NA())</f>
        <v>2.3665866514557266E-2</v>
      </c>
    </row>
    <row r="1865" spans="2:15" x14ac:dyDescent="0.2">
      <c r="B1865" s="39" t="s">
        <v>42</v>
      </c>
      <c r="D1865" s="42">
        <f>_xll.qlCalendarAdvance(Calendar,$D1864,B1865,"f",FALSE)</f>
        <v>52539</v>
      </c>
      <c r="E1865" s="153">
        <f>_xll.qlInterestRateIndexValueDate(IndexON,D1865)</f>
        <v>52540</v>
      </c>
      <c r="F1865" s="168">
        <f>IFERROR(_xll.qlIndexFixing(IndexON,D1865,TRUE,_xll.ohTrigger(RecalcTrigger,TriggerON)),NA())</f>
        <v>2.3422640838157704E-2</v>
      </c>
      <c r="H1865" s="42">
        <f>_xll.qlCalendarAdvance(Calendar,$H1864,B1865,"f",FALSE)</f>
        <v>52539</v>
      </c>
      <c r="I1865" s="153">
        <f>_xll.qlInterestRateIndexValueDate(Index1M,$H1865)</f>
        <v>52541</v>
      </c>
      <c r="J1865" s="158">
        <f>IFERROR(_xll.qlIndexFixing(Index1M,$H1865,TRUE,_xll.ohTrigger(RecalcTrigger,Trigger1M)),NA())</f>
        <v>2.2779216977306026E-2</v>
      </c>
      <c r="K1865" s="44">
        <f>IFERROR(_xll.qlIndexFixing(Index3M,H1865,TRUE,_xll.ohTrigger(RecalcTrigger,Trigger3M)),NA())</f>
        <v>2.3474746808515707E-2</v>
      </c>
      <c r="L1865" s="44">
        <f>IFERROR(_xll.qlIndexFixing(Index6M,$H1865,TRUE,_xll.ohTrigger(RecalcTrigger,Trigger6M)),NA())</f>
        <v>2.3723883243207962E-2</v>
      </c>
      <c r="M1865" s="158">
        <f>IFERROR(_xll.qlIndexFixing(ONIndex1M,I1865,TRUE,_xll.ohTrigger(RecalcTrigger,Trigger1M)),NA())</f>
        <v>2.2767821467510885E-2</v>
      </c>
      <c r="N1865" s="44">
        <f>IFERROR(_xll.qlIndexFixing(ONIndex3M,I1865,TRUE,_xll.ohTrigger(RecalcTrigger,Trigger3M)),NA())</f>
        <v>2.3441758393616396E-2</v>
      </c>
      <c r="O1865" s="159">
        <f>IFERROR(_xll.qlIndexFixing(ONIndex6M,I1865,TRUE,_xll.ohTrigger(RecalcTrigger,Trigger6M)),NA())</f>
        <v>2.3659187938145365E-2</v>
      </c>
    </row>
    <row r="1866" spans="2:15" x14ac:dyDescent="0.2">
      <c r="B1866" s="39" t="s">
        <v>42</v>
      </c>
      <c r="D1866" s="42">
        <f>_xll.qlCalendarAdvance(Calendar,$D1865,B1866,"f",FALSE)</f>
        <v>52546</v>
      </c>
      <c r="E1866" s="153">
        <f>_xll.qlInterestRateIndexValueDate(IndexON,D1866)</f>
        <v>52547</v>
      </c>
      <c r="F1866" s="168">
        <f>IFERROR(_xll.qlIndexFixing(IndexON,D1866,TRUE,_xll.ohTrigger(RecalcTrigger,TriggerON)),NA())</f>
        <v>2.3416240839706504E-2</v>
      </c>
      <c r="H1866" s="42">
        <f>_xll.qlCalendarAdvance(Calendar,$H1865,B1866,"f",FALSE)</f>
        <v>52546</v>
      </c>
      <c r="I1866" s="153">
        <f>_xll.qlInterestRateIndexValueDate(Index1M,$H1866)</f>
        <v>52548</v>
      </c>
      <c r="J1866" s="158">
        <f>IFERROR(_xll.qlIndexFixing(Index1M,$H1866,TRUE,_xll.ohTrigger(RecalcTrigger,Trigger1M)),NA())</f>
        <v>2.2772762479853385E-2</v>
      </c>
      <c r="K1866" s="44">
        <f>IFERROR(_xll.qlIndexFixing(Index3M,H1866,TRUE,_xll.ohTrigger(RecalcTrigger,Trigger3M)),NA())</f>
        <v>2.3468606197236674E-2</v>
      </c>
      <c r="L1866" s="44">
        <f>IFERROR(_xll.qlIndexFixing(Index6M,$H1866,TRUE,_xll.ohTrigger(RecalcTrigger,Trigger6M)),NA())</f>
        <v>2.3717961965430412E-2</v>
      </c>
      <c r="M1866" s="158">
        <f>IFERROR(_xll.qlIndexFixing(ONIndex1M,I1866,TRUE,_xll.ohTrigger(RecalcTrigger,Trigger1M)),NA())</f>
        <v>2.2761283043868374E-2</v>
      </c>
      <c r="N1866" s="44">
        <f>IFERROR(_xll.qlIndexFixing(ONIndex3M,I1866,TRUE,_xll.ohTrigger(RecalcTrigger,Trigger3M)),NA())</f>
        <v>2.3435287102833158E-2</v>
      </c>
      <c r="O1866" s="159">
        <f>IFERROR(_xll.qlIndexFixing(ONIndex6M,I1866,TRUE,_xll.ohTrigger(RecalcTrigger,Trigger6M)),NA())</f>
        <v>2.3652571282521961E-2</v>
      </c>
    </row>
    <row r="1867" spans="2:15" x14ac:dyDescent="0.2">
      <c r="B1867" s="39" t="s">
        <v>42</v>
      </c>
      <c r="D1867" s="42">
        <f>_xll.qlCalendarAdvance(Calendar,$D1866,B1867,"f",FALSE)</f>
        <v>52553</v>
      </c>
      <c r="E1867" s="153">
        <f>_xll.qlInterestRateIndexValueDate(IndexON,D1867)</f>
        <v>52554</v>
      </c>
      <c r="F1867" s="168">
        <f>IFERROR(_xll.qlIndexFixing(IndexON,D1867,TRUE,_xll.ohTrigger(RecalcTrigger,TriggerON)),NA())</f>
        <v>2.340990033670387E-2</v>
      </c>
      <c r="H1867" s="42">
        <f>_xll.qlCalendarAdvance(Calendar,$H1866,B1867,"f",FALSE)</f>
        <v>52553</v>
      </c>
      <c r="I1867" s="153">
        <f>_xll.qlInterestRateIndexValueDate(Index1M,$H1867)</f>
        <v>52555</v>
      </c>
      <c r="J1867" s="158">
        <f>IFERROR(_xll.qlIndexFixing(Index1M,$H1867,TRUE,_xll.ohTrigger(RecalcTrigger,Trigger1M)),NA())</f>
        <v>2.2766369290515457E-2</v>
      </c>
      <c r="K1867" s="44">
        <f>IFERROR(_xll.qlIndexFixing(Index3M,H1867,TRUE,_xll.ohTrigger(RecalcTrigger,Trigger3M)),NA())</f>
        <v>2.3462526522996033E-2</v>
      </c>
      <c r="L1867" s="44">
        <f>IFERROR(_xll.qlIndexFixing(Index6M,$H1867,TRUE,_xll.ohTrigger(RecalcTrigger,Trigger6M)),NA())</f>
        <v>2.3712103363915726E-2</v>
      </c>
      <c r="M1867" s="158">
        <f>IFERROR(_xll.qlIndexFixing(ONIndex1M,I1867,TRUE,_xll.ohTrigger(RecalcTrigger,Trigger1M)),NA())</f>
        <v>2.2754805808400391E-2</v>
      </c>
      <c r="N1867" s="44">
        <f>IFERROR(_xll.qlIndexFixing(ONIndex3M,I1867,TRUE,_xll.ohTrigger(RecalcTrigger,Trigger3M)),NA())</f>
        <v>2.3428876372406648E-2</v>
      </c>
      <c r="O1867" s="159">
        <f>IFERROR(_xll.qlIndexFixing(ONIndex6M,I1867,TRUE,_xll.ohTrigger(RecalcTrigger,Trigger6M)),NA())</f>
        <v>2.364601654736731E-2</v>
      </c>
    </row>
    <row r="1868" spans="2:15" x14ac:dyDescent="0.2">
      <c r="B1868" s="39" t="s">
        <v>42</v>
      </c>
      <c r="D1868" s="42">
        <f>_xll.qlCalendarAdvance(Calendar,$D1867,B1868,"f",FALSE)</f>
        <v>52560</v>
      </c>
      <c r="E1868" s="153">
        <f>_xll.qlInterestRateIndexValueDate(IndexON,D1868)</f>
        <v>52561</v>
      </c>
      <c r="F1868" s="168">
        <f>IFERROR(_xll.qlIndexFixing(IndexON,D1868,TRUE,_xll.ohTrigger(RecalcTrigger,TriggerON)),NA())</f>
        <v>2.3403619329069869E-2</v>
      </c>
      <c r="H1868" s="42">
        <f>_xll.qlCalendarAdvance(Calendar,$H1867,B1868,"f",FALSE)</f>
        <v>52560</v>
      </c>
      <c r="I1868" s="153">
        <f>_xll.qlInterestRateIndexValueDate(Index1M,$H1868)</f>
        <v>52562</v>
      </c>
      <c r="J1868" s="158">
        <f>IFERROR(_xll.qlIndexFixing(Index1M,$H1868,TRUE,_xll.ohTrigger(RecalcTrigger,Trigger1M)),NA())</f>
        <v>2.2760037409199414E-2</v>
      </c>
      <c r="K1868" s="44">
        <f>IFERROR(_xll.qlIndexFixing(Index3M,H1868,TRUE,_xll.ohTrigger(RecalcTrigger,Trigger3M)),NA())</f>
        <v>2.3456507785504656E-2</v>
      </c>
      <c r="L1868" s="44">
        <f>IFERROR(_xll.qlIndexFixing(Index6M,$H1868,TRUE,_xll.ohTrigger(RecalcTrigger,Trigger6M)),NA())</f>
        <v>2.3706307438112691E-2</v>
      </c>
      <c r="M1868" s="158">
        <f>IFERROR(_xll.qlIndexFixing(ONIndex1M,I1868,TRUE,_xll.ohTrigger(RecalcTrigger,Trigger1M)),NA())</f>
        <v>2.2748389761746424E-2</v>
      </c>
      <c r="N1868" s="44">
        <f>IFERROR(_xll.qlIndexFixing(ONIndex3M,I1868,TRUE,_xll.ohTrigger(RecalcTrigger,Trigger3M)),NA())</f>
        <v>2.3422526202256932E-2</v>
      </c>
      <c r="O1868" s="159">
        <f>IFERROR(_xll.qlIndexFixing(ONIndex6M,I1868,TRUE,_xll.ohTrigger(RecalcTrigger,Trigger6M)),NA())</f>
        <v>2.3639523733081091E-2</v>
      </c>
    </row>
    <row r="1869" spans="2:15" x14ac:dyDescent="0.2">
      <c r="B1869" s="39" t="s">
        <v>42</v>
      </c>
      <c r="D1869" s="42">
        <f>_xll.qlCalendarAdvance(Calendar,$D1868,B1869,"f",FALSE)</f>
        <v>52567</v>
      </c>
      <c r="E1869" s="153">
        <f>_xll.qlInterestRateIndexValueDate(IndexON,D1869)</f>
        <v>52568</v>
      </c>
      <c r="F1869" s="168">
        <f>IFERROR(_xll.qlIndexFixing(IndexON,D1869,TRUE,_xll.ohTrigger(RecalcTrigger,TriggerON)),NA())</f>
        <v>2.3397397816964371E-2</v>
      </c>
      <c r="H1869" s="42">
        <f>_xll.qlCalendarAdvance(Calendar,$H1868,B1869,"f",FALSE)</f>
        <v>52567</v>
      </c>
      <c r="I1869" s="153">
        <f>_xll.qlInterestRateIndexValueDate(Index1M,$H1869)</f>
        <v>52569</v>
      </c>
      <c r="J1869" s="158">
        <f>IFERROR(_xll.qlIndexFixing(Index1M,$H1869,TRUE,_xll.ohTrigger(RecalcTrigger,Trigger1M)),NA())</f>
        <v>2.2753766835796958E-2</v>
      </c>
      <c r="K1869" s="44">
        <f>IFERROR(_xll.qlIndexFixing(Index3M,H1869,TRUE,_xll.ohTrigger(RecalcTrigger,Trigger3M)),NA())</f>
        <v>2.3449505973567174E-2</v>
      </c>
      <c r="L1869" s="44">
        <f>IFERROR(_xll.qlIndexFixing(Index6M,$H1869,TRUE,_xll.ohTrigger(RecalcTrigger,Trigger6M)),NA())</f>
        <v>2.3702134184755058E-2</v>
      </c>
      <c r="M1869" s="158">
        <f>IFERROR(_xll.qlIndexFixing(ONIndex1M,I1869,TRUE,_xll.ohTrigger(RecalcTrigger,Trigger1M)),NA())</f>
        <v>2.2742034903586728E-2</v>
      </c>
      <c r="N1869" s="44">
        <f>IFERROR(_xll.qlIndexFixing(ONIndex3M,I1869,TRUE,_xll.ohTrigger(RecalcTrigger,Trigger3M)),NA())</f>
        <v>2.3416236592463946E-2</v>
      </c>
      <c r="O1869" s="159">
        <f>IFERROR(_xll.qlIndexFixing(ONIndex6M,I1869,TRUE,_xll.ohTrigger(RecalcTrigger,Trigger6M)),NA())</f>
        <v>2.3633092839503433E-2</v>
      </c>
    </row>
    <row r="1870" spans="2:15" x14ac:dyDescent="0.2">
      <c r="B1870" s="39" t="s">
        <v>42</v>
      </c>
      <c r="D1870" s="42">
        <f>_xll.qlCalendarAdvance(Calendar,$D1869,B1870,"f",FALSE)</f>
        <v>52574</v>
      </c>
      <c r="E1870" s="153">
        <f>_xll.qlInterestRateIndexValueDate(IndexON,D1870)</f>
        <v>52575</v>
      </c>
      <c r="F1870" s="168">
        <f>IFERROR(_xll.qlIndexFixing(IndexON,D1870,TRUE,_xll.ohTrigger(RecalcTrigger,TriggerON)),NA())</f>
        <v>2.3391235800227506E-2</v>
      </c>
      <c r="H1870" s="42">
        <f>_xll.qlCalendarAdvance(Calendar,$H1869,B1870,"f",FALSE)</f>
        <v>52574</v>
      </c>
      <c r="I1870" s="153">
        <f>_xll.qlInterestRateIndexValueDate(Index1M,$H1870)</f>
        <v>52576</v>
      </c>
      <c r="J1870" s="158">
        <f>IFERROR(_xll.qlIndexFixing(Index1M,$H1870,TRUE,_xll.ohTrigger(RecalcTrigger,Trigger1M)),NA())</f>
        <v>2.2747557570217833E-2</v>
      </c>
      <c r="K1870" s="44">
        <f>IFERROR(_xll.qlIndexFixing(Index3M,H1870,TRUE,_xll.ohTrigger(RecalcTrigger,Trigger3M)),NA())</f>
        <v>2.3443597202242639E-2</v>
      </c>
      <c r="L1870" s="44">
        <f>IFERROR(_xll.qlIndexFixing(Index6M,$H1870,TRUE,_xll.ohTrigger(RecalcTrigger,Trigger6M)),NA())</f>
        <v>2.3696085314357039E-2</v>
      </c>
      <c r="M1870" s="158">
        <f>IFERROR(_xll.qlIndexFixing(ONIndex1M,I1870,TRUE,_xll.ohTrigger(RecalcTrigger,Trigger1M)),NA())</f>
        <v>2.2735741233921303E-2</v>
      </c>
      <c r="N1870" s="44">
        <f>IFERROR(_xll.qlIndexFixing(ONIndex3M,I1870,TRUE,_xll.ohTrigger(RecalcTrigger,Trigger3M)),NA())</f>
        <v>2.3410007542947753E-2</v>
      </c>
      <c r="O1870" s="159">
        <f>IFERROR(_xll.qlIndexFixing(ONIndex6M,I1870,TRUE,_xll.ohTrigger(RecalcTrigger,Trigger6M)),NA())</f>
        <v>2.36267238665544E-2</v>
      </c>
    </row>
    <row r="1871" spans="2:15" x14ac:dyDescent="0.2">
      <c r="B1871" s="39" t="s">
        <v>42</v>
      </c>
      <c r="D1871" s="42">
        <f>_xll.qlCalendarAdvance(Calendar,$D1870,B1871,"f",FALSE)</f>
        <v>52581</v>
      </c>
      <c r="E1871" s="153">
        <f>_xll.qlInterestRateIndexValueDate(IndexON,D1871)</f>
        <v>52582</v>
      </c>
      <c r="F1871" s="168">
        <f>IFERROR(_xll.qlIndexFixing(IndexON,D1871,TRUE,_xll.ohTrigger(RecalcTrigger,TriggerON)),NA())</f>
        <v>2.3385133279019144E-2</v>
      </c>
      <c r="H1871" s="42">
        <f>_xll.qlCalendarAdvance(Calendar,$H1870,B1871,"f",FALSE)</f>
        <v>52581</v>
      </c>
      <c r="I1871" s="153">
        <f>_xll.qlInterestRateIndexValueDate(Index1M,$H1871)</f>
        <v>52583</v>
      </c>
      <c r="J1871" s="158">
        <f>IFERROR(_xll.qlIndexFixing(Index1M,$H1871,TRUE,_xll.ohTrigger(RecalcTrigger,Trigger1M)),NA())</f>
        <v>2.2741409612353741E-2</v>
      </c>
      <c r="K1871" s="44">
        <f>IFERROR(_xll.qlIndexFixing(Index3M,H1871,TRUE,_xll.ohTrigger(RecalcTrigger,Trigger3M)),NA())</f>
        <v>2.3437749354725645E-2</v>
      </c>
      <c r="L1871" s="44">
        <f>IFERROR(_xll.qlIndexFixing(Index6M,$H1871,TRUE,_xll.ohTrigger(RecalcTrigger,Trigger6M)),NA())</f>
        <v>2.3690489744347537E-2</v>
      </c>
      <c r="M1871" s="158">
        <f>IFERROR(_xll.qlIndexFixing(ONIndex1M,I1871,TRUE,_xll.ohTrigger(RecalcTrigger,Trigger1M)),NA())</f>
        <v>2.2729508752830085E-2</v>
      </c>
      <c r="N1871" s="44">
        <f>IFERROR(_xll.qlIndexFixing(ONIndex3M,I1871,TRUE,_xll.ohTrigger(RecalcTrigger,Trigger3M)),NA())</f>
        <v>2.3403839053708353E-2</v>
      </c>
      <c r="O1871" s="159">
        <f>IFERROR(_xll.qlIndexFixing(ONIndex6M,I1871,TRUE,_xll.ohTrigger(RecalcTrigger,Trigger6M)),NA())</f>
        <v>2.3620416814233991E-2</v>
      </c>
    </row>
    <row r="1872" spans="2:15" x14ac:dyDescent="0.2">
      <c r="B1872" s="39" t="s">
        <v>42</v>
      </c>
      <c r="D1872" s="42">
        <f>_xll.qlCalendarAdvance(Calendar,$D1871,B1872,"f",FALSE)</f>
        <v>52588</v>
      </c>
      <c r="E1872" s="153">
        <f>_xll.qlInterestRateIndexValueDate(IndexON,D1872)</f>
        <v>52593</v>
      </c>
      <c r="F1872" s="168">
        <f>IFERROR(_xll.qlIndexFixing(IndexON,D1872,TRUE,_xll.ohTrigger(RecalcTrigger,TriggerON)),NA())</f>
        <v>2.3375663807891911E-2</v>
      </c>
      <c r="H1872" s="42">
        <f>_xll.qlCalendarAdvance(Calendar,$H1871,B1872,"f",FALSE)</f>
        <v>52588</v>
      </c>
      <c r="I1872" s="153">
        <f>_xll.qlInterestRateIndexValueDate(Index1M,$H1872)</f>
        <v>52594</v>
      </c>
      <c r="J1872" s="158">
        <f>IFERROR(_xll.qlIndexFixing(Index1M,$H1872,TRUE,_xll.ohTrigger(RecalcTrigger,Trigger1M)),NA())</f>
        <v>2.2731872402101234E-2</v>
      </c>
      <c r="K1872" s="44">
        <f>IFERROR(_xll.qlIndexFixing(Index3M,H1872,TRUE,_xll.ohTrigger(RecalcTrigger,Trigger3M)),NA())</f>
        <v>2.3428682970366772E-2</v>
      </c>
      <c r="L1872" s="44">
        <f>IFERROR(_xll.qlIndexFixing(Index6M,$H1872,TRUE,_xll.ohTrigger(RecalcTrigger,Trigger6M)),NA())</f>
        <v>2.3681013986175704E-2</v>
      </c>
      <c r="M1872" s="158">
        <f>IFERROR(_xll.qlIndexFixing(ONIndex1M,I1872,TRUE,_xll.ohTrigger(RecalcTrigger,Trigger1M)),NA())</f>
        <v>2.2718096482181593E-2</v>
      </c>
      <c r="N1872" s="44">
        <f>IFERROR(_xll.qlIndexFixing(ONIndex3M,I1872,TRUE,_xll.ohTrigger(RecalcTrigger,Trigger3M)),NA())</f>
        <v>2.3392543958129508E-2</v>
      </c>
      <c r="O1872" s="159">
        <f>IFERROR(_xll.qlIndexFixing(ONIndex6M,I1872,TRUE,_xll.ohTrigger(RecalcTrigger,Trigger6M)),NA())</f>
        <v>2.3608867996571803E-2</v>
      </c>
    </row>
    <row r="1873" spans="2:15" x14ac:dyDescent="0.2">
      <c r="B1873" s="39" t="s">
        <v>42</v>
      </c>
      <c r="D1873" s="42">
        <f>_xll.qlCalendarAdvance(Calendar,$D1872,B1873,"f",FALSE)</f>
        <v>52595</v>
      </c>
      <c r="E1873" s="153">
        <f>_xll.qlInterestRateIndexValueDate(IndexON,D1873)</f>
        <v>52600</v>
      </c>
      <c r="F1873" s="168">
        <f>IFERROR(_xll.qlIndexFixing(IndexON,D1873,TRUE,_xll.ohTrigger(RecalcTrigger,TriggerON)),NA())</f>
        <v>2.3369714274865672E-2</v>
      </c>
      <c r="H1873" s="42">
        <f>_xll.qlCalendarAdvance(Calendar,$H1872,B1873,"f",FALSE)</f>
        <v>52595</v>
      </c>
      <c r="I1873" s="153">
        <f>_xll.qlInterestRateIndexValueDate(Index1M,$H1873)</f>
        <v>52601</v>
      </c>
      <c r="J1873" s="158">
        <f>IFERROR(_xll.qlIndexFixing(Index1M,$H1873,TRUE,_xll.ohTrigger(RecalcTrigger,Trigger1M)),NA())</f>
        <v>2.2725882092219554E-2</v>
      </c>
      <c r="K1873" s="44">
        <f>IFERROR(_xll.qlIndexFixing(Index3M,H1873,TRUE,_xll.ohTrigger(RecalcTrigger,Trigger3M)),NA())</f>
        <v>2.3422991782839374E-2</v>
      </c>
      <c r="L1873" s="44">
        <f>IFERROR(_xll.qlIndexFixing(Index6M,$H1873,TRUE,_xll.ohTrigger(RecalcTrigger,Trigger6M)),NA())</f>
        <v>2.3675163175923272E-2</v>
      </c>
      <c r="M1873" s="158">
        <f>IFERROR(_xll.qlIndexFixing(ONIndex1M,I1873,TRUE,_xll.ohTrigger(RecalcTrigger,Trigger1M)),NA())</f>
        <v>2.2715196884686151E-2</v>
      </c>
      <c r="N1873" s="44">
        <f>IFERROR(_xll.qlIndexFixing(ONIndex3M,I1873,TRUE,_xll.ohTrigger(RecalcTrigger,Trigger3M)),NA())</f>
        <v>2.338977522576613E-2</v>
      </c>
      <c r="O1873" s="159">
        <f>IFERROR(_xll.qlIndexFixing(ONIndex6M,I1873,TRUE,_xll.ohTrigger(RecalcTrigger,Trigger6M)),NA())</f>
        <v>2.3606031163536656E-2</v>
      </c>
    </row>
    <row r="1874" spans="2:15" x14ac:dyDescent="0.2">
      <c r="B1874" s="39" t="s">
        <v>42</v>
      </c>
      <c r="D1874" s="42">
        <f>_xll.qlCalendarAdvance(Calendar,$D1873,B1874,"f",FALSE)</f>
        <v>52603</v>
      </c>
      <c r="E1874" s="153">
        <f>_xll.qlInterestRateIndexValueDate(IndexON,D1874)</f>
        <v>52604</v>
      </c>
      <c r="F1874" s="168">
        <f>IFERROR(_xll.qlIndexFixing(IndexON,D1874,TRUE,_xll.ohTrigger(RecalcTrigger,TriggerON)),NA())</f>
        <v>2.336701799023011E-2</v>
      </c>
      <c r="H1874" s="42">
        <f>_xll.qlCalendarAdvance(Calendar,$H1873,B1874,"f",FALSE)</f>
        <v>52603</v>
      </c>
      <c r="I1874" s="153">
        <f>_xll.qlInterestRateIndexValueDate(Index1M,$H1874)</f>
        <v>52607</v>
      </c>
      <c r="J1874" s="158">
        <f>IFERROR(_xll.qlIndexFixing(Index1M,$H1874,TRUE,_xll.ohTrigger(RecalcTrigger,Trigger1M)),NA())</f>
        <v>2.2720796336562946E-2</v>
      </c>
      <c r="K1874" s="44">
        <f>IFERROR(_xll.qlIndexFixing(Index3M,H1874,TRUE,_xll.ohTrigger(RecalcTrigger,Trigger3M)),NA())</f>
        <v>2.3418162111735009E-2</v>
      </c>
      <c r="L1874" s="44">
        <f>IFERROR(_xll.qlIndexFixing(Index6M,$H1874,TRUE,_xll.ohTrigger(RecalcTrigger,Trigger6M)),NA())</f>
        <v>2.3670544421632595E-2</v>
      </c>
      <c r="M1874" s="158">
        <f>IFERROR(_xll.qlIndexFixing(ONIndex1M,I1874,TRUE,_xll.ohTrigger(RecalcTrigger,Trigger1M)),NA())</f>
        <v>2.2710319305199178E-2</v>
      </c>
      <c r="N1874" s="44">
        <f>IFERROR(_xll.qlIndexFixing(ONIndex3M,I1874,TRUE,_xll.ohTrigger(RecalcTrigger,Trigger3M)),NA())</f>
        <v>2.3384846633192069E-2</v>
      </c>
      <c r="O1874" s="159">
        <f>IFERROR(_xll.qlIndexFixing(ONIndex6M,I1874,TRUE,_xll.ohTrigger(RecalcTrigger,Trigger6M)),NA())</f>
        <v>2.3600997766184406E-2</v>
      </c>
    </row>
    <row r="1875" spans="2:15" x14ac:dyDescent="0.2">
      <c r="B1875" s="39" t="s">
        <v>42</v>
      </c>
      <c r="D1875" s="42">
        <f>_xll.qlCalendarAdvance(Calendar,$D1874,B1875,"f",FALSE)</f>
        <v>52610</v>
      </c>
      <c r="E1875" s="153">
        <f>_xll.qlInterestRateIndexValueDate(IndexON,D1875)</f>
        <v>52611</v>
      </c>
      <c r="F1875" s="168">
        <f>IFERROR(_xll.qlIndexFixing(IndexON,D1875,TRUE,_xll.ohTrigger(RecalcTrigger,TriggerON)),NA())</f>
        <v>2.3361169690412353E-2</v>
      </c>
      <c r="H1875" s="42">
        <f>_xll.qlCalendarAdvance(Calendar,$H1874,B1875,"f",FALSE)</f>
        <v>52610</v>
      </c>
      <c r="I1875" s="153">
        <f>_xll.qlInterestRateIndexValueDate(Index1M,$H1875)</f>
        <v>52614</v>
      </c>
      <c r="J1875" s="158">
        <f>IFERROR(_xll.qlIndexFixing(Index1M,$H1875,TRUE,_xll.ohTrigger(RecalcTrigger,Trigger1M)),NA())</f>
        <v>2.2714919883161638E-2</v>
      </c>
      <c r="K1875" s="44">
        <f>IFERROR(_xll.qlIndexFixing(Index3M,H1875,TRUE,_xll.ohTrigger(RecalcTrigger,Trigger3M)),NA())</f>
        <v>2.3412957257032917E-2</v>
      </c>
      <c r="L1875" s="44">
        <f>IFERROR(_xll.qlIndexFixing(Index6M,$H1875,TRUE,_xll.ohTrigger(RecalcTrigger,Trigger6M)),NA())</f>
        <v>2.3665214070190163E-2</v>
      </c>
      <c r="M1875" s="158">
        <f>IFERROR(_xll.qlIndexFixing(ONIndex1M,I1875,TRUE,_xll.ohTrigger(RecalcTrigger,Trigger1M)),NA())</f>
        <v>2.2704340319732452E-2</v>
      </c>
      <c r="N1875" s="44">
        <f>IFERROR(_xll.qlIndexFixing(ONIndex3M,I1875,TRUE,_xll.ohTrigger(RecalcTrigger,Trigger3M)),NA())</f>
        <v>2.3378929036619311E-2</v>
      </c>
      <c r="O1875" s="159">
        <f>IFERROR(_xll.qlIndexFixing(ONIndex6M,I1875,TRUE,_xll.ohTrigger(RecalcTrigger,Trigger6M)),NA())</f>
        <v>2.3594947242422393E-2</v>
      </c>
    </row>
    <row r="1876" spans="2:15" x14ac:dyDescent="0.2">
      <c r="B1876" s="39" t="s">
        <v>42</v>
      </c>
      <c r="D1876" s="42">
        <f>_xll.qlCalendarAdvance(Calendar,$D1875,B1876,"f",FALSE)</f>
        <v>52617</v>
      </c>
      <c r="E1876" s="153">
        <f>_xll.qlInterestRateIndexValueDate(IndexON,D1876)</f>
        <v>52618</v>
      </c>
      <c r="F1876" s="168">
        <f>IFERROR(_xll.qlIndexFixing(IndexON,D1876,TRUE,_xll.ohTrigger(RecalcTrigger,TriggerON)),NA())</f>
        <v>2.3355380893930189E-2</v>
      </c>
      <c r="H1876" s="42">
        <f>_xll.qlCalendarAdvance(Calendar,$H1875,B1876,"f",FALSE)</f>
        <v>52617</v>
      </c>
      <c r="I1876" s="153">
        <f>_xll.qlInterestRateIndexValueDate(Index1M,$H1876)</f>
        <v>52621</v>
      </c>
      <c r="J1876" s="158">
        <f>IFERROR(_xll.qlIndexFixing(Index1M,$H1876,TRUE,_xll.ohTrigger(RecalcTrigger,Trigger1M)),NA())</f>
        <v>2.2709104736969962E-2</v>
      </c>
      <c r="K1876" s="44">
        <f>IFERROR(_xll.qlIndexFixing(Index3M,H1876,TRUE,_xll.ohTrigger(RecalcTrigger,Trigger3M)),NA())</f>
        <v>2.3407066943559148E-2</v>
      </c>
      <c r="L1876" s="44">
        <f>IFERROR(_xll.qlIndexFixing(Index6M,$H1876,TRUE,_xll.ohTrigger(RecalcTrigger,Trigger6M)),NA())</f>
        <v>2.3659946390055434E-2</v>
      </c>
      <c r="M1876" s="158">
        <f>IFERROR(_xll.qlIndexFixing(ONIndex1M,I1876,TRUE,_xll.ohTrigger(RecalcTrigger,Trigger1M)),NA())</f>
        <v>2.2698422522600126E-2</v>
      </c>
      <c r="N1876" s="44">
        <f>IFERROR(_xll.qlIndexFixing(ONIndex3M,I1876,TRUE,_xll.ohTrigger(RecalcTrigger,Trigger3M)),NA())</f>
        <v>2.3373072000483219E-2</v>
      </c>
      <c r="O1876" s="159">
        <f>IFERROR(_xll.qlIndexFixing(ONIndex6M,I1876,TRUE,_xll.ohTrigger(RecalcTrigger,Trigger6M)),NA())</f>
        <v>2.3588958639448876E-2</v>
      </c>
    </row>
    <row r="1877" spans="2:15" x14ac:dyDescent="0.2">
      <c r="B1877" s="39" t="s">
        <v>42</v>
      </c>
      <c r="D1877" s="42">
        <f>_xll.qlCalendarAdvance(Calendar,$D1876,B1877,"f",FALSE)</f>
        <v>52624</v>
      </c>
      <c r="E1877" s="153">
        <f>_xll.qlInterestRateIndexValueDate(IndexON,D1877)</f>
        <v>52625</v>
      </c>
      <c r="F1877" s="168">
        <f>IFERROR(_xll.qlIndexFixing(IndexON,D1877,TRUE,_xll.ohTrigger(RecalcTrigger,TriggerON)),NA())</f>
        <v>2.3349651600730326E-2</v>
      </c>
      <c r="H1877" s="42">
        <f>_xll.qlCalendarAdvance(Calendar,$H1876,B1877,"f",FALSE)</f>
        <v>52624</v>
      </c>
      <c r="I1877" s="153">
        <f>_xll.qlInterestRateIndexValueDate(Index1M,$H1877)</f>
        <v>52628</v>
      </c>
      <c r="J1877" s="158">
        <f>IFERROR(_xll.qlIndexFixing(Index1M,$H1877,TRUE,_xll.ohTrigger(RecalcTrigger,Trigger1M)),NA())</f>
        <v>2.270273197208704E-2</v>
      </c>
      <c r="K1877" s="44">
        <f>IFERROR(_xll.qlIndexFixing(Index3M,H1877,TRUE,_xll.ohTrigger(RecalcTrigger,Trigger3M)),NA())</f>
        <v>2.340161074279147E-2</v>
      </c>
      <c r="L1877" s="44">
        <f>IFERROR(_xll.qlIndexFixing(Index6M,$H1877,TRUE,_xll.ohTrigger(RecalcTrigger,Trigger6M)),NA())</f>
        <v>2.3654741380736057E-2</v>
      </c>
      <c r="M1877" s="158">
        <f>IFERROR(_xll.qlIndexFixing(ONIndex1M,I1877,TRUE,_xll.ohTrigger(RecalcTrigger,Trigger1M)),NA())</f>
        <v>2.2692565914121943E-2</v>
      </c>
      <c r="N1877" s="44">
        <f>IFERROR(_xll.qlIndexFixing(ONIndex3M,I1877,TRUE,_xll.ohTrigger(RecalcTrigger,Trigger3M)),NA())</f>
        <v>2.3367275524384112E-2</v>
      </c>
      <c r="O1877" s="159">
        <f>IFERROR(_xll.qlIndexFixing(ONIndex6M,I1877,TRUE,_xll.ohTrigger(RecalcTrigger,Trigger6M)),NA())</f>
        <v>2.3583031956944112E-2</v>
      </c>
    </row>
    <row r="1878" spans="2:15" x14ac:dyDescent="0.2">
      <c r="B1878" s="39" t="s">
        <v>42</v>
      </c>
      <c r="D1878" s="42">
        <f>_xll.qlCalendarAdvance(Calendar,$D1877,B1878,"f",FALSE)</f>
        <v>52631</v>
      </c>
      <c r="E1878" s="153">
        <f>_xll.qlInterestRateIndexValueDate(IndexON,D1878)</f>
        <v>52632</v>
      </c>
      <c r="F1878" s="168">
        <f>IFERROR(_xll.qlIndexFixing(IndexON,D1878,TRUE,_xll.ohTrigger(RecalcTrigger,TriggerON)),NA())</f>
        <v>2.33439818108927E-2</v>
      </c>
      <c r="H1878" s="42">
        <f>_xll.qlCalendarAdvance(Calendar,$H1877,B1878,"f",FALSE)</f>
        <v>52631</v>
      </c>
      <c r="I1878" s="153">
        <f>_xll.qlInterestRateIndexValueDate(Index1M,$H1878)</f>
        <v>52635</v>
      </c>
      <c r="J1878" s="158">
        <f>IFERROR(_xll.qlIndexFixing(Index1M,$H1878,TRUE,_xll.ohTrigger(RecalcTrigger,Trigger1M)),NA())</f>
        <v>2.2697031400180107E-2</v>
      </c>
      <c r="K1878" s="44">
        <f>IFERROR(_xll.qlIndexFixing(Index3M,H1878,TRUE,_xll.ohTrigger(RecalcTrigger,Trigger3M)),NA())</f>
        <v>2.3396215463903202E-2</v>
      </c>
      <c r="L1878" s="44">
        <f>IFERROR(_xll.qlIndexFixing(Index6M,$H1878,TRUE,_xll.ohTrigger(RecalcTrigger,Trigger6M)),NA())</f>
        <v>2.3649599041740556E-2</v>
      </c>
      <c r="M1878" s="158">
        <f>IFERROR(_xll.qlIndexFixing(ONIndex1M,I1878,TRUE,_xll.ohTrigger(RecalcTrigger,Trigger1M)),NA())</f>
        <v>2.2686770494217967E-2</v>
      </c>
      <c r="N1878" s="44">
        <f>IFERROR(_xll.qlIndexFixing(ONIndex3M,I1878,TRUE,_xll.ohTrigger(RecalcTrigger,Trigger3M)),NA())</f>
        <v>2.3361539608801607E-2</v>
      </c>
      <c r="O1878" s="159">
        <f>IFERROR(_xll.qlIndexFixing(ONIndex6M,I1878,TRUE,_xll.ohTrigger(RecalcTrigger,Trigger6M)),NA())</f>
        <v>2.3577167195227844E-2</v>
      </c>
    </row>
    <row r="1879" spans="2:15" x14ac:dyDescent="0.2">
      <c r="B1879" s="39" t="s">
        <v>42</v>
      </c>
      <c r="D1879" s="42">
        <f>_xll.qlCalendarAdvance(Calendar,$D1878,B1879,"f",FALSE)</f>
        <v>52638</v>
      </c>
      <c r="E1879" s="153">
        <f>_xll.qlInterestRateIndexValueDate(IndexON,D1879)</f>
        <v>52639</v>
      </c>
      <c r="F1879" s="168">
        <f>IFERROR(_xll.qlIndexFixing(IndexON,D1879,TRUE,_xll.ohTrigger(RecalcTrigger,TriggerON)),NA())</f>
        <v>2.333837152431073E-2</v>
      </c>
      <c r="H1879" s="42">
        <f>_xll.qlCalendarAdvance(Calendar,$H1878,B1879,"f",FALSE)</f>
        <v>52638</v>
      </c>
      <c r="I1879" s="153">
        <f>_xll.qlInterestRateIndexValueDate(Index1M,$H1879)</f>
        <v>52642</v>
      </c>
      <c r="J1879" s="158">
        <f>IFERROR(_xll.qlIndexFixing(Index1M,$H1879,TRUE,_xll.ohTrigger(RecalcTrigger,Trigger1M)),NA())</f>
        <v>2.2691392127316256E-2</v>
      </c>
      <c r="K1879" s="44">
        <f>IFERROR(_xll.qlIndexFixing(Index3M,H1879,TRUE,_xll.ohTrigger(RecalcTrigger,Trigger3M)),NA())</f>
        <v>2.3390881106643991E-2</v>
      </c>
      <c r="L1879" s="44">
        <f>IFERROR(_xll.qlIndexFixing(Index6M,$H1879,TRUE,_xll.ohTrigger(RecalcTrigger,Trigger6M)),NA())</f>
        <v>2.3644519372588432E-2</v>
      </c>
      <c r="M1879" s="158">
        <f>IFERROR(_xll.qlIndexFixing(ONIndex1M,I1879,TRUE,_xll.ohTrigger(RecalcTrigger,Trigger1M)),NA())</f>
        <v>2.2681036262648391E-2</v>
      </c>
      <c r="N1879" s="44">
        <f>IFERROR(_xll.qlIndexFixing(ONIndex3M,I1879,TRUE,_xll.ohTrigger(RecalcTrigger,Trigger3M)),NA())</f>
        <v>2.3355864253415959E-2</v>
      </c>
      <c r="O1879" s="159">
        <f>IFERROR(_xll.qlIndexFixing(ONIndex6M,I1879,TRUE,_xll.ohTrigger(RecalcTrigger,Trigger6M)),NA())</f>
        <v>2.3571364354060265E-2</v>
      </c>
    </row>
    <row r="1880" spans="2:15" x14ac:dyDescent="0.2">
      <c r="B1880" s="39" t="s">
        <v>42</v>
      </c>
      <c r="D1880" s="42">
        <f>_xll.qlCalendarAdvance(Calendar,$D1879,B1880,"f",FALSE)</f>
        <v>52645</v>
      </c>
      <c r="E1880" s="153">
        <f>_xll.qlInterestRateIndexValueDate(IndexON,D1880)</f>
        <v>52646</v>
      </c>
      <c r="F1880" s="168">
        <f>IFERROR(_xll.qlIndexFixing(IndexON,D1880,TRUE,_xll.ohTrigger(RecalcTrigger,TriggerON)),NA())</f>
        <v>2.3332820741064353E-2</v>
      </c>
      <c r="H1880" s="42">
        <f>_xll.qlCalendarAdvance(Calendar,$H1879,B1880,"f",FALSE)</f>
        <v>52645</v>
      </c>
      <c r="I1880" s="153">
        <f>_xll.qlInterestRateIndexValueDate(Index1M,$H1880)</f>
        <v>52649</v>
      </c>
      <c r="J1880" s="158">
        <f>IFERROR(_xll.qlIndexFixing(Index1M,$H1880,TRUE,_xll.ohTrigger(RecalcTrigger,Trigger1M)),NA())</f>
        <v>2.2685814153407285E-2</v>
      </c>
      <c r="K1880" s="44">
        <f>IFERROR(_xll.qlIndexFixing(Index3M,H1880,TRUE,_xll.ohTrigger(RecalcTrigger,Trigger3M)),NA())</f>
        <v>2.3385607670771399E-2</v>
      </c>
      <c r="L1880" s="44">
        <f>IFERROR(_xll.qlIndexFixing(Index6M,$H1880,TRUE,_xll.ohTrigger(RecalcTrigger,Trigger6M)),NA())</f>
        <v>2.3639502372800953E-2</v>
      </c>
      <c r="M1880" s="158">
        <f>IFERROR(_xll.qlIndexFixing(ONIndex1M,I1880,TRUE,_xll.ohTrigger(RecalcTrigger,Trigger1M)),NA())</f>
        <v>2.267536321989283E-2</v>
      </c>
      <c r="N1880" s="44">
        <f>IFERROR(_xll.qlIndexFixing(ONIndex3M,I1880,TRUE,_xll.ohTrigger(RecalcTrigger,Trigger3M)),NA())</f>
        <v>2.3350249458307104E-2</v>
      </c>
      <c r="O1880" s="159">
        <f>IFERROR(_xll.qlIndexFixing(ONIndex6M,I1880,TRUE,_xll.ohTrigger(RecalcTrigger,Trigger6M)),NA())</f>
        <v>2.356562343352131E-2</v>
      </c>
    </row>
    <row r="1881" spans="2:15" x14ac:dyDescent="0.2">
      <c r="B1881" s="39" t="s">
        <v>42</v>
      </c>
      <c r="D1881" s="42">
        <f>_xll.qlCalendarAdvance(Calendar,$D1880,B1881,"f",FALSE)</f>
        <v>52652</v>
      </c>
      <c r="E1881" s="153">
        <f>_xll.qlInterestRateIndexValueDate(IndexON,D1881)</f>
        <v>52653</v>
      </c>
      <c r="F1881" s="168">
        <f>IFERROR(_xll.qlIndexFixing(IndexON,D1881,TRUE,_xll.ohTrigger(RecalcTrigger,TriggerON)),NA())</f>
        <v>2.3327329461126922E-2</v>
      </c>
      <c r="H1881" s="42">
        <f>_xll.qlCalendarAdvance(Calendar,$H1880,B1881,"f",FALSE)</f>
        <v>52652</v>
      </c>
      <c r="I1881" s="153">
        <f>_xll.qlInterestRateIndexValueDate(Index1M,$H1881)</f>
        <v>52656</v>
      </c>
      <c r="J1881" s="158">
        <f>IFERROR(_xll.qlIndexFixing(Index1M,$H1881,TRUE,_xll.ohTrigger(RecalcTrigger,Trigger1M)),NA())</f>
        <v>2.2680948610883836E-2</v>
      </c>
      <c r="K1881" s="44">
        <f>IFERROR(_xll.qlIndexFixing(Index3M,H1881,TRUE,_xll.ohTrigger(RecalcTrigger,Trigger3M)),NA())</f>
        <v>2.3380792371662098E-2</v>
      </c>
      <c r="L1881" s="44">
        <f>IFERROR(_xll.qlIndexFixing(Index6M,$H1881,TRUE,_xll.ohTrigger(RecalcTrigger,Trigger6M)),NA())</f>
        <v>2.3635429877923612E-2</v>
      </c>
      <c r="M1881" s="158">
        <f>IFERROR(_xll.qlIndexFixing(ONIndex1M,I1881,TRUE,_xll.ohTrigger(RecalcTrigger,Trigger1M)),NA())</f>
        <v>2.2669751365471669E-2</v>
      </c>
      <c r="N1881" s="44">
        <f>IFERROR(_xll.qlIndexFixing(ONIndex3M,I1881,TRUE,_xll.ohTrigger(RecalcTrigger,Trigger3M)),NA())</f>
        <v>2.3344695223475043E-2</v>
      </c>
      <c r="O1881" s="159">
        <f>IFERROR(_xll.qlIndexFixing(ONIndex6M,I1881,TRUE,_xll.ohTrigger(RecalcTrigger,Trigger6M)),NA())</f>
        <v>2.3559944433690916E-2</v>
      </c>
    </row>
    <row r="1882" spans="2:15" x14ac:dyDescent="0.2">
      <c r="B1882" s="39" t="s">
        <v>42</v>
      </c>
      <c r="D1882" s="42">
        <f>_xll.qlCalendarAdvance(Calendar,$D1881,B1882,"f",FALSE)</f>
        <v>52659</v>
      </c>
      <c r="E1882" s="153">
        <f>_xll.qlInterestRateIndexValueDate(IndexON,D1882)</f>
        <v>52660</v>
      </c>
      <c r="F1882" s="168">
        <f>IFERROR(_xll.qlIndexFixing(IndexON,D1882,TRUE,_xll.ohTrigger(RecalcTrigger,TriggerON)),NA())</f>
        <v>2.3321897684418502E-2</v>
      </c>
      <c r="H1882" s="42">
        <f>_xll.qlCalendarAdvance(Calendar,$H1881,B1882,"f",FALSE)</f>
        <v>52659</v>
      </c>
      <c r="I1882" s="153">
        <f>_xll.qlInterestRateIndexValueDate(Index1M,$H1882)</f>
        <v>52663</v>
      </c>
      <c r="J1882" s="158">
        <f>IFERROR(_xll.qlIndexFixing(Index1M,$H1882,TRUE,_xll.ohTrigger(RecalcTrigger,Trigger1M)),NA())</f>
        <v>2.267550130601859E-2</v>
      </c>
      <c r="K1882" s="44">
        <f>IFERROR(_xll.qlIndexFixing(Index3M,H1882,TRUE,_xll.ohTrigger(RecalcTrigger,Trigger3M)),NA())</f>
        <v>2.3375644796032869E-2</v>
      </c>
      <c r="L1882" s="44">
        <f>IFERROR(_xll.qlIndexFixing(Index6M,$H1882,TRUE,_xll.ohTrigger(RecalcTrigger,Trigger6M)),NA())</f>
        <v>2.3630546530685727E-2</v>
      </c>
      <c r="M1882" s="158">
        <f>IFERROR(_xll.qlIndexFixing(ONIndex1M,I1882,TRUE,_xll.ohTrigger(RecalcTrigger,Trigger1M)),NA())</f>
        <v>2.2664200699624715E-2</v>
      </c>
      <c r="N1882" s="44">
        <f>IFERROR(_xll.qlIndexFixing(ONIndex3M,I1882,TRUE,_xll.ohTrigger(RecalcTrigger,Trigger3M)),NA())</f>
        <v>2.3339201548999711E-2</v>
      </c>
      <c r="O1882" s="159">
        <f>IFERROR(_xll.qlIndexFixing(ONIndex6M,I1882,TRUE,_xll.ohTrigger(RecalcTrigger,Trigger6M)),NA())</f>
        <v>2.3554327354569082E-2</v>
      </c>
    </row>
    <row r="1883" spans="2:15" x14ac:dyDescent="0.2">
      <c r="B1883" s="39" t="s">
        <v>42</v>
      </c>
      <c r="D1883" s="42">
        <f>_xll.qlCalendarAdvance(Calendar,$D1882,B1883,"f",FALSE)</f>
        <v>52666</v>
      </c>
      <c r="E1883" s="153">
        <f>_xll.qlInterestRateIndexValueDate(IndexON,D1883)</f>
        <v>52667</v>
      </c>
      <c r="F1883" s="168">
        <f>IFERROR(_xll.qlIndexFixing(IndexON,D1883,TRUE,_xll.ohTrigger(RecalcTrigger,TriggerON)),NA())</f>
        <v>2.3316525411045674E-2</v>
      </c>
      <c r="H1883" s="42">
        <f>_xll.qlCalendarAdvance(Calendar,$H1882,B1883,"f",FALSE)</f>
        <v>52666</v>
      </c>
      <c r="I1883" s="153">
        <f>_xll.qlInterestRateIndexValueDate(Index1M,$H1883)</f>
        <v>52670</v>
      </c>
      <c r="J1883" s="158">
        <f>IFERROR(_xll.qlIndexFixing(Index1M,$H1883,TRUE,_xll.ohTrigger(RecalcTrigger,Trigger1M)),NA())</f>
        <v>2.2670115307736383E-2</v>
      </c>
      <c r="K1883" s="44">
        <f>IFERROR(_xll.qlIndexFixing(Index3M,H1883,TRUE,_xll.ohTrigger(RecalcTrigger,Trigger3M)),NA())</f>
        <v>2.3370558145070691E-2</v>
      </c>
      <c r="L1883" s="44">
        <f>IFERROR(_xll.qlIndexFixing(Index6M,$H1883,TRUE,_xll.ohTrigger(RecalcTrigger,Trigger6M)),NA())</f>
        <v>2.3625725859661623E-2</v>
      </c>
      <c r="M1883" s="158">
        <f>IFERROR(_xll.qlIndexFixing(ONIndex1M,I1883,TRUE,_xll.ohTrigger(RecalcTrigger,Trigger1M)),NA())</f>
        <v>2.2658711222351968E-2</v>
      </c>
      <c r="N1883" s="44">
        <f>IFERROR(_xll.qlIndexFixing(ONIndex3M,I1883,TRUE,_xll.ohTrigger(RecalcTrigger,Trigger3M)),NA())</f>
        <v>2.3333768434721236E-2</v>
      </c>
      <c r="O1883" s="159">
        <f>IFERROR(_xll.qlIndexFixing(ONIndex6M,I1883,TRUE,_xll.ohTrigger(RecalcTrigger,Trigger6M)),NA())</f>
        <v>2.3548772195916001E-2</v>
      </c>
    </row>
    <row r="1884" spans="2:15" x14ac:dyDescent="0.2">
      <c r="B1884" s="39" t="s">
        <v>42</v>
      </c>
      <c r="D1884" s="42">
        <f>_xll.qlCalendarAdvance(Calendar,$D1883,B1884,"f",FALSE)</f>
        <v>52673</v>
      </c>
      <c r="E1884" s="153">
        <f>_xll.qlInterestRateIndexValueDate(IndexON,D1884)</f>
        <v>52674</v>
      </c>
      <c r="F1884" s="168">
        <f>IFERROR(_xll.qlIndexFixing(IndexON,D1884,TRUE,_xll.ohTrigger(RecalcTrigger,TriggerON)),NA())</f>
        <v>2.3311212640875212E-2</v>
      </c>
      <c r="H1884" s="42">
        <f>_xll.qlCalendarAdvance(Calendar,$H1883,B1884,"f",FALSE)</f>
        <v>52673</v>
      </c>
      <c r="I1884" s="153">
        <f>_xll.qlInterestRateIndexValueDate(Index1M,$H1884)</f>
        <v>52677</v>
      </c>
      <c r="J1884" s="158">
        <f>IFERROR(_xll.qlIndexFixing(Index1M,$H1884,TRUE,_xll.ohTrigger(RecalcTrigger,Trigger1M)),NA())</f>
        <v>2.2664790615949535E-2</v>
      </c>
      <c r="K1884" s="44">
        <f>IFERROR(_xll.qlIndexFixing(Index3M,H1884,TRUE,_xll.ohTrigger(RecalcTrigger,Trigger3M)),NA())</f>
        <v>2.3365532418539232E-2</v>
      </c>
      <c r="L1884" s="44">
        <f>IFERROR(_xll.qlIndexFixing(Index6M,$H1884,TRUE,_xll.ohTrigger(RecalcTrigger,Trigger6M)),NA())</f>
        <v>2.3620967864392106E-2</v>
      </c>
      <c r="M1884" s="158">
        <f>IFERROR(_xll.qlIndexFixing(ONIndex1M,I1884,TRUE,_xll.ohTrigger(RecalcTrigger,Trigger1M)),NA())</f>
        <v>2.2653282933493557E-2</v>
      </c>
      <c r="N1884" s="44">
        <f>IFERROR(_xll.qlIndexFixing(ONIndex3M,I1884,TRUE,_xll.ohTrigger(RecalcTrigger,Trigger3M)),NA())</f>
        <v>2.3328395880639619E-2</v>
      </c>
      <c r="O1884" s="159">
        <f>IFERROR(_xll.qlIndexFixing(ONIndex6M,I1884,TRUE,_xll.ohTrigger(RecalcTrigger,Trigger6M)),NA())</f>
        <v>2.3543278958211289E-2</v>
      </c>
    </row>
    <row r="1885" spans="2:15" x14ac:dyDescent="0.2">
      <c r="B1885" s="39" t="s">
        <v>42</v>
      </c>
      <c r="D1885" s="42">
        <f>_xll.qlCalendarAdvance(Calendar,$D1884,B1885,"f",FALSE)</f>
        <v>52680</v>
      </c>
      <c r="E1885" s="153">
        <f>_xll.qlInterestRateIndexValueDate(IndexON,D1885)</f>
        <v>52681</v>
      </c>
      <c r="F1885" s="168">
        <f>IFERROR(_xll.qlIndexFixing(IndexON,D1885,TRUE,_xll.ohTrigger(RecalcTrigger,TriggerON)),NA())</f>
        <v>2.3305959373960405E-2</v>
      </c>
      <c r="H1885" s="42">
        <f>_xll.qlCalendarAdvance(Calendar,$H1884,B1885,"f",FALSE)</f>
        <v>52680</v>
      </c>
      <c r="I1885" s="153">
        <f>_xll.qlInterestRateIndexValueDate(Index1M,$H1885)</f>
        <v>52684</v>
      </c>
      <c r="J1885" s="158">
        <f>IFERROR(_xll.qlIndexFixing(Index1M,$H1885,TRUE,_xll.ohTrigger(RecalcTrigger,Trigger1M)),NA())</f>
        <v>2.265952723057554E-2</v>
      </c>
      <c r="K1885" s="44">
        <f>IFERROR(_xll.qlIndexFixing(Index3M,H1885,TRUE,_xll.ohTrigger(RecalcTrigger,Trigger3M)),NA())</f>
        <v>2.3360567616205634E-2</v>
      </c>
      <c r="L1885" s="44">
        <f>IFERROR(_xll.qlIndexFixing(Index6M,$H1885,TRUE,_xll.ohTrigger(RecalcTrigger,Trigger6M)),NA())</f>
        <v>2.3616272544426668E-2</v>
      </c>
      <c r="M1885" s="158">
        <f>IFERROR(_xll.qlIndexFixing(ONIndex1M,I1885,TRUE,_xll.ohTrigger(RecalcTrigger,Trigger1M)),NA())</f>
        <v>2.2647915833209353E-2</v>
      </c>
      <c r="N1885" s="44">
        <f>IFERROR(_xll.qlIndexFixing(ONIndex3M,I1885,TRUE,_xll.ohTrigger(RecalcTrigger,Trigger3M)),NA())</f>
        <v>2.3323083886914731E-2</v>
      </c>
      <c r="O1885" s="159">
        <f>IFERROR(_xll.qlIndexFixing(ONIndex6M,I1885,TRUE,_xll.ohTrigger(RecalcTrigger,Trigger6M)),NA())</f>
        <v>2.3537847640815457E-2</v>
      </c>
    </row>
    <row r="1886" spans="2:15" x14ac:dyDescent="0.2">
      <c r="B1886" s="39" t="s">
        <v>42</v>
      </c>
      <c r="D1886" s="42">
        <f>_xll.qlCalendarAdvance(Calendar,$D1885,B1886,"f",FALSE)</f>
        <v>52687</v>
      </c>
      <c r="E1886" s="153">
        <f>_xll.qlInterestRateIndexValueDate(IndexON,D1886)</f>
        <v>52688</v>
      </c>
      <c r="F1886" s="168">
        <f>IFERROR(_xll.qlIndexFixing(IndexON,D1886,TRUE,_xll.ohTrigger(RecalcTrigger,TriggerON)),NA())</f>
        <v>2.3300765610301255E-2</v>
      </c>
      <c r="H1886" s="42">
        <f>_xll.qlCalendarAdvance(Calendar,$H1885,B1886,"f",FALSE)</f>
        <v>52687</v>
      </c>
      <c r="I1886" s="153">
        <f>_xll.qlInterestRateIndexValueDate(Index1M,$H1886)</f>
        <v>52691</v>
      </c>
      <c r="J1886" s="158">
        <f>IFERROR(_xll.qlIndexFixing(Index1M,$H1886,TRUE,_xll.ohTrigger(RecalcTrigger,Trigger1M)),NA())</f>
        <v>2.2653979167164273E-2</v>
      </c>
      <c r="K1886" s="44">
        <f>IFERROR(_xll.qlIndexFixing(Index3M,H1886,TRUE,_xll.ohTrigger(RecalcTrigger,Trigger3M)),NA())</f>
        <v>2.3355246391261554E-2</v>
      </c>
      <c r="L1886" s="44">
        <f>IFERROR(_xll.qlIndexFixing(Index6M,$H1886,TRUE,_xll.ohTrigger(RecalcTrigger,Trigger6M)),NA())</f>
        <v>2.3611177942293282E-2</v>
      </c>
      <c r="M1886" s="158">
        <f>IFERROR(_xll.qlIndexFixing(ONIndex1M,I1886,TRUE,_xll.ohTrigger(RecalcTrigger,Trigger1M)),NA())</f>
        <v>2.2642609921499357E-2</v>
      </c>
      <c r="N1886" s="44">
        <f>IFERROR(_xll.qlIndexFixing(ONIndex3M,I1886,TRUE,_xll.ohTrigger(RecalcTrigger,Trigger3M)),NA())</f>
        <v>2.3317832453546572E-2</v>
      </c>
      <c r="O1886" s="159">
        <f>IFERROR(_xll.qlIndexFixing(ONIndex6M,I1886,TRUE,_xll.ohTrigger(RecalcTrigger,Trigger6M)),NA())</f>
        <v>2.3532478244288058E-2</v>
      </c>
    </row>
    <row r="1887" spans="2:15" x14ac:dyDescent="0.2">
      <c r="B1887" s="39" t="s">
        <v>42</v>
      </c>
      <c r="D1887" s="42">
        <f>_xll.qlCalendarAdvance(Calendar,$D1886,B1887,"f",FALSE)</f>
        <v>52694</v>
      </c>
      <c r="E1887" s="153">
        <f>_xll.qlInterestRateIndexValueDate(IndexON,D1887)</f>
        <v>52695</v>
      </c>
      <c r="F1887" s="168">
        <f>IFERROR(_xll.qlIndexFixing(IndexON,D1887,TRUE,_xll.ohTrigger(RecalcTrigger,TriggerON)),NA())</f>
        <v>2.3295631349951051E-2</v>
      </c>
      <c r="H1887" s="42">
        <f>_xll.qlCalendarAdvance(Calendar,$H1886,B1887,"f",FALSE)</f>
        <v>52694</v>
      </c>
      <c r="I1887" s="153">
        <f>_xll.qlInterestRateIndexValueDate(Index1M,$H1887)</f>
        <v>52698</v>
      </c>
      <c r="J1887" s="158">
        <f>IFERROR(_xll.qlIndexFixing(Index1M,$H1887,TRUE,_xll.ohTrigger(RecalcTrigger,Trigger1M)),NA())</f>
        <v>2.2648834338774293E-2</v>
      </c>
      <c r="K1887" s="44">
        <f>IFERROR(_xll.qlIndexFixing(Index3M,H1887,TRUE,_xll.ohTrigger(RecalcTrigger,Trigger3M)),NA())</f>
        <v>2.3350399398463222E-2</v>
      </c>
      <c r="L1887" s="44">
        <f>IFERROR(_xll.qlIndexFixing(Index6M,$H1887,TRUE,_xll.ohTrigger(RecalcTrigger,Trigger6M)),NA())</f>
        <v>2.3606603793116694E-2</v>
      </c>
      <c r="M1887" s="158">
        <f>IFERROR(_xll.qlIndexFixing(ONIndex1M,I1887,TRUE,_xll.ohTrigger(RecalcTrigger,Trigger1M)),NA())</f>
        <v>2.2637365198283632E-2</v>
      </c>
      <c r="N1887" s="44">
        <f>IFERROR(_xll.qlIndexFixing(ONIndex3M,I1887,TRUE,_xll.ohTrigger(RecalcTrigger,Trigger3M)),NA())</f>
        <v>2.3312641580295335E-2</v>
      </c>
      <c r="O1887" s="159">
        <f>IFERROR(_xll.qlIndexFixing(ONIndex6M,I1887,TRUE,_xll.ohTrigger(RecalcTrigger,Trigger6M)),NA())</f>
        <v>2.3527170768309347E-2</v>
      </c>
    </row>
    <row r="1888" spans="2:15" x14ac:dyDescent="0.2">
      <c r="B1888" s="39" t="s">
        <v>42</v>
      </c>
      <c r="D1888" s="42">
        <f>_xll.qlCalendarAdvance(Calendar,$D1887,B1888,"f",FALSE)</f>
        <v>52701</v>
      </c>
      <c r="E1888" s="153">
        <f>_xll.qlInterestRateIndexValueDate(IndexON,D1888)</f>
        <v>52706</v>
      </c>
      <c r="F1888" s="168">
        <f>IFERROR(_xll.qlIndexFixing(IndexON,D1888,TRUE,_xll.ohTrigger(RecalcTrigger,TriggerON)),NA())</f>
        <v>2.3286893143232845E-2</v>
      </c>
      <c r="H1888" s="42">
        <f>_xll.qlCalendarAdvance(Calendar,$H1887,B1888,"f",FALSE)</f>
        <v>52701</v>
      </c>
      <c r="I1888" s="153">
        <f>_xll.qlInterestRateIndexValueDate(Index1M,$H1888)</f>
        <v>52707</v>
      </c>
      <c r="J1888" s="158">
        <f>IFERROR(_xll.qlIndexFixing(Index1M,$H1888,TRUE,_xll.ohTrigger(RecalcTrigger,Trigger1M)),NA())</f>
        <v>2.2642309636169422E-2</v>
      </c>
      <c r="K1888" s="44">
        <f>IFERROR(_xll.qlIndexFixing(Index3M,H1888,TRUE,_xll.ohTrigger(RecalcTrigger,Trigger3M)),NA())</f>
        <v>2.3344257064954587E-2</v>
      </c>
      <c r="L1888" s="44">
        <f>IFERROR(_xll.qlIndexFixing(Index6M,$H1888,TRUE,_xll.ohTrigger(RecalcTrigger,Trigger6M)),NA())</f>
        <v>2.3600814830459262E-2</v>
      </c>
      <c r="M1888" s="158">
        <f>IFERROR(_xll.qlIndexFixing(ONIndex1M,I1888,TRUE,_xll.ohTrigger(RecalcTrigger,Trigger1M)),NA())</f>
        <v>2.2631401870238932E-2</v>
      </c>
      <c r="N1888" s="44">
        <f>IFERROR(_xll.qlIndexFixing(ONIndex3M,I1888,TRUE,_xll.ohTrigger(RecalcTrigger,Trigger3M)),NA())</f>
        <v>2.3306840263188633E-2</v>
      </c>
      <c r="O1888" s="159">
        <f>IFERROR(_xll.qlIndexFixing(ONIndex6M,I1888,TRUE,_xll.ohTrigger(RecalcTrigger,Trigger6M)),NA())</f>
        <v>2.3521233128116492E-2</v>
      </c>
    </row>
    <row r="1889" spans="2:15" x14ac:dyDescent="0.2">
      <c r="B1889" s="39" t="s">
        <v>42</v>
      </c>
      <c r="D1889" s="42">
        <f>_xll.qlCalendarAdvance(Calendar,$D1888,B1889,"f",FALSE)</f>
        <v>52708</v>
      </c>
      <c r="E1889" s="153">
        <f>_xll.qlInterestRateIndexValueDate(IndexON,D1889)</f>
        <v>52709</v>
      </c>
      <c r="F1889" s="168">
        <f>IFERROR(_xll.qlIndexFixing(IndexON,D1889,TRUE,_xll.ohTrigger(RecalcTrigger,TriggerON)),NA())</f>
        <v>2.3285541338831095E-2</v>
      </c>
      <c r="H1889" s="42">
        <f>_xll.qlCalendarAdvance(Calendar,$H1888,B1889,"f",FALSE)</f>
        <v>52708</v>
      </c>
      <c r="I1889" s="153">
        <f>_xll.qlInterestRateIndexValueDate(Index1M,$H1889)</f>
        <v>52712</v>
      </c>
      <c r="J1889" s="158">
        <f>IFERROR(_xll.qlIndexFixing(Index1M,$H1889,TRUE,_xll.ohTrigger(RecalcTrigger,Trigger1M)),NA())</f>
        <v>2.263872858864957E-2</v>
      </c>
      <c r="K1889" s="44">
        <f>IFERROR(_xll.qlIndexFixing(Index3M,H1889,TRUE,_xll.ohTrigger(RecalcTrigger,Trigger3M)),NA())</f>
        <v>2.334088817122533E-2</v>
      </c>
      <c r="L1889" s="44">
        <f>IFERROR(_xll.qlIndexFixing(Index6M,$H1889,TRUE,_xll.ohTrigger(RecalcTrigger,Trigger6M)),NA())</f>
        <v>2.3597643503955126E-2</v>
      </c>
      <c r="M1889" s="158">
        <f>IFERROR(_xll.qlIndexFixing(ONIndex1M,I1889,TRUE,_xll.ohTrigger(RecalcTrigger,Trigger1M)),NA())</f>
        <v>2.2627059317414933E-2</v>
      </c>
      <c r="N1889" s="44">
        <f>IFERROR(_xll.qlIndexFixing(ONIndex3M,I1889,TRUE,_xll.ohTrigger(RecalcTrigger,Trigger3M)),NA())</f>
        <v>2.330244151462324E-2</v>
      </c>
      <c r="O1889" s="159">
        <f>IFERROR(_xll.qlIndexFixing(ONIndex6M,I1889,TRUE,_xll.ohTrigger(RecalcTrigger,Trigger6M)),NA())</f>
        <v>2.3516741578237799E-2</v>
      </c>
    </row>
    <row r="1890" spans="2:15" x14ac:dyDescent="0.2">
      <c r="B1890" s="39" t="s">
        <v>42</v>
      </c>
      <c r="D1890" s="42">
        <f>_xll.qlCalendarAdvance(Calendar,$D1889,B1890,"f",FALSE)</f>
        <v>52715</v>
      </c>
      <c r="E1890" s="153">
        <f>_xll.qlInterestRateIndexValueDate(IndexON,D1890)</f>
        <v>52716</v>
      </c>
      <c r="F1890" s="168">
        <f>IFERROR(_xll.qlIndexFixing(IndexON,D1890,TRUE,_xll.ohTrigger(RecalcTrigger,TriggerON)),NA())</f>
        <v>2.3280585588087988E-2</v>
      </c>
      <c r="H1890" s="42">
        <f>_xll.qlCalendarAdvance(Calendar,$H1889,B1890,"f",FALSE)</f>
        <v>52715</v>
      </c>
      <c r="I1890" s="153">
        <f>_xll.qlInterestRateIndexValueDate(Index1M,$H1890)</f>
        <v>52719</v>
      </c>
      <c r="J1890" s="158">
        <f>IFERROR(_xll.qlIndexFixing(Index1M,$H1890,TRUE,_xll.ohTrigger(RecalcTrigger,Trigger1M)),NA())</f>
        <v>2.2634129897010295E-2</v>
      </c>
      <c r="K1890" s="44">
        <f>IFERROR(_xll.qlIndexFixing(Index3M,H1890,TRUE,_xll.ohTrigger(RecalcTrigger,Trigger3M)),NA())</f>
        <v>2.3336657459531056E-2</v>
      </c>
      <c r="L1890" s="44">
        <f>IFERROR(_xll.qlIndexFixing(Index6M,$H1890,TRUE,_xll.ohTrigger(RecalcTrigger,Trigger6M)),NA())</f>
        <v>2.3593736058758162E-2</v>
      </c>
      <c r="M1890" s="158">
        <f>IFERROR(_xll.qlIndexFixing(ONIndex1M,I1890,TRUE,_xll.ohTrigger(RecalcTrigger,Trigger1M)),NA())</f>
        <v>2.2621998159682022E-2</v>
      </c>
      <c r="N1890" s="44">
        <f>IFERROR(_xll.qlIndexFixing(ONIndex3M,I1890,TRUE,_xll.ohTrigger(RecalcTrigger,Trigger3M)),NA())</f>
        <v>2.3297432322282319E-2</v>
      </c>
      <c r="O1890" s="159">
        <f>IFERROR(_xll.qlIndexFixing(ONIndex6M,I1890,TRUE,_xll.ohTrigger(RecalcTrigger,Trigger6M)),NA())</f>
        <v>2.3511619864065025E-2</v>
      </c>
    </row>
    <row r="1891" spans="2:15" x14ac:dyDescent="0.2">
      <c r="B1891" s="39" t="s">
        <v>42</v>
      </c>
      <c r="D1891" s="42">
        <f>_xll.qlCalendarAdvance(Calendar,$D1890,B1891,"f",FALSE)</f>
        <v>52722</v>
      </c>
      <c r="E1891" s="153">
        <f>_xll.qlInterestRateIndexValueDate(IndexON,D1891)</f>
        <v>52723</v>
      </c>
      <c r="F1891" s="168">
        <f>IFERROR(_xll.qlIndexFixing(IndexON,D1891,TRUE,_xll.ohTrigger(RecalcTrigger,TriggerON)),NA())</f>
        <v>2.3275689340573891E-2</v>
      </c>
      <c r="H1891" s="42">
        <f>_xll.qlCalendarAdvance(Calendar,$H1890,B1891,"f",FALSE)</f>
        <v>52722</v>
      </c>
      <c r="I1891" s="153">
        <f>_xll.qlInterestRateIndexValueDate(Index1M,$H1891)</f>
        <v>52726</v>
      </c>
      <c r="J1891" s="158">
        <f>IFERROR(_xll.qlIndexFixing(Index1M,$H1891,TRUE,_xll.ohTrigger(RecalcTrigger,Trigger1M)),NA())</f>
        <v>2.2629234348393482E-2</v>
      </c>
      <c r="K1891" s="44">
        <f>IFERROR(_xll.qlIndexFixing(Index3M,H1891,TRUE,_xll.ohTrigger(RecalcTrigger,Trigger3M)),NA())</f>
        <v>2.3332058197641458E-2</v>
      </c>
      <c r="L1891" s="44">
        <f>IFERROR(_xll.qlIndexFixing(Index6M,$H1891,TRUE,_xll.ohTrigger(RecalcTrigger,Trigger6M)),NA())</f>
        <v>2.3589416781460596E-2</v>
      </c>
      <c r="M1891" s="158">
        <f>IFERROR(_xll.qlIndexFixing(ONIndex1M,I1891,TRUE,_xll.ohTrigger(RecalcTrigger,Trigger1M)),NA())</f>
        <v>2.2616998190363446E-2</v>
      </c>
      <c r="N1891" s="44">
        <f>IFERROR(_xll.qlIndexFixing(ONIndex3M,I1891,TRUE,_xll.ohTrigger(RecalcTrigger,Trigger3M)),NA())</f>
        <v>2.3292483690138255E-2</v>
      </c>
      <c r="O1891" s="159">
        <f>IFERROR(_xll.qlIndexFixing(ONIndex6M,I1891,TRUE,_xll.ohTrigger(RecalcTrigger,Trigger6M)),NA())</f>
        <v>2.3506560070600813E-2</v>
      </c>
    </row>
    <row r="1892" spans="2:15" x14ac:dyDescent="0.2">
      <c r="B1892" s="39" t="s">
        <v>42</v>
      </c>
      <c r="D1892" s="42">
        <f>_xll.qlCalendarAdvance(Calendar,$D1891,B1892,"f",FALSE)</f>
        <v>52729</v>
      </c>
      <c r="E1892" s="153">
        <f>_xll.qlInterestRateIndexValueDate(IndexON,D1892)</f>
        <v>52730</v>
      </c>
      <c r="F1892" s="168">
        <f>IFERROR(_xll.qlIndexFixing(IndexON,D1892,TRUE,_xll.ohTrigger(RecalcTrigger,TriggerON)),NA())</f>
        <v>2.327085259631545E-2</v>
      </c>
      <c r="H1892" s="42">
        <f>_xll.qlCalendarAdvance(Calendar,$H1891,B1892,"f",FALSE)</f>
        <v>52729</v>
      </c>
      <c r="I1892" s="153">
        <f>_xll.qlInterestRateIndexValueDate(Index1M,$H1892)</f>
        <v>52733</v>
      </c>
      <c r="J1892" s="158">
        <f>IFERROR(_xll.qlIndexFixing(Index1M,$H1892,TRUE,_xll.ohTrigger(RecalcTrigger,Trigger1M)),NA())</f>
        <v>2.2624400105629966E-2</v>
      </c>
      <c r="K1892" s="44">
        <f>IFERROR(_xll.qlIndexFixing(Index3M,H1892,TRUE,_xll.ohTrigger(RecalcTrigger,Trigger3M)),NA())</f>
        <v>2.332751985839444E-2</v>
      </c>
      <c r="L1892" s="44">
        <f>IFERROR(_xll.qlIndexFixing(Index6M,$H1892,TRUE,_xll.ohTrigger(RecalcTrigger,Trigger6M)),NA())</f>
        <v>2.3585160176471245E-2</v>
      </c>
      <c r="M1892" s="158">
        <f>IFERROR(_xll.qlIndexFixing(ONIndex1M,I1892,TRUE,_xll.ohTrigger(RecalcTrigger,Trigger1M)),NA())</f>
        <v>2.2612059409699015E-2</v>
      </c>
      <c r="N1892" s="44">
        <f>IFERROR(_xll.qlIndexFixing(ONIndex3M,I1892,TRUE,_xll.ohTrigger(RecalcTrigger,Trigger3M)),NA())</f>
        <v>2.3287595618191048E-2</v>
      </c>
      <c r="O1892" s="159">
        <f>IFERROR(_xll.qlIndexFixing(ONIndex6M,I1892,TRUE,_xll.ohTrigger(RecalcTrigger,Trigger6M)),NA())</f>
        <v>2.3501562197685288E-2</v>
      </c>
    </row>
    <row r="1893" spans="2:15" x14ac:dyDescent="0.2">
      <c r="B1893" s="39" t="s">
        <v>42</v>
      </c>
      <c r="D1893" s="42">
        <f>_xll.qlCalendarAdvance(Calendar,$D1892,B1893,"f",FALSE)</f>
        <v>52736</v>
      </c>
      <c r="E1893" s="153">
        <f>_xll.qlInterestRateIndexValueDate(IndexON,D1893)</f>
        <v>52737</v>
      </c>
      <c r="F1893" s="168">
        <f>IFERROR(_xll.qlIndexFixing(IndexON,D1893,TRUE,_xll.ohTrigger(RecalcTrigger,TriggerON)),NA())</f>
        <v>2.3266075355152793E-2</v>
      </c>
      <c r="H1893" s="42">
        <f>_xll.qlCalendarAdvance(Calendar,$H1892,B1893,"f",FALSE)</f>
        <v>52736</v>
      </c>
      <c r="I1893" s="153">
        <f>_xll.qlInterestRateIndexValueDate(Index1M,$H1893)</f>
        <v>52740</v>
      </c>
      <c r="J1893" s="158">
        <f>IFERROR(_xll.qlIndexFixing(Index1M,$H1893,TRUE,_xll.ohTrigger(RecalcTrigger,Trigger1M)),NA())</f>
        <v>2.2619627168637232E-2</v>
      </c>
      <c r="K1893" s="44">
        <f>IFERROR(_xll.qlIndexFixing(Index3M,H1893,TRUE,_xll.ohTrigger(RecalcTrigger,Trigger3M)),NA())</f>
        <v>2.3323042441581478E-2</v>
      </c>
      <c r="L1893" s="44">
        <f>IFERROR(_xll.qlIndexFixing(Index6M,$H1893,TRUE,_xll.ohTrigger(RecalcTrigger,Trigger6M)),NA())</f>
        <v>2.3580966243386514E-2</v>
      </c>
      <c r="M1893" s="158">
        <f>IFERROR(_xll.qlIndexFixing(ONIndex1M,I1893,TRUE,_xll.ohTrigger(RecalcTrigger,Trigger1M)),NA())</f>
        <v>2.2607545733666079E-2</v>
      </c>
      <c r="N1893" s="44">
        <f>IFERROR(_xll.qlIndexFixing(ONIndex3M,I1893,TRUE,_xll.ohTrigger(RecalcTrigger,Trigger3M)),NA())</f>
        <v>2.3283178632973467E-2</v>
      </c>
      <c r="O1893" s="159">
        <f>IFERROR(_xll.qlIndexFixing(ONIndex6M,I1893,TRUE,_xll.ohTrigger(RecalcTrigger,Trigger6M)),NA())</f>
        <v>2.3497042975688665E-2</v>
      </c>
    </row>
    <row r="1894" spans="2:15" x14ac:dyDescent="0.2">
      <c r="B1894" s="39" t="s">
        <v>42</v>
      </c>
      <c r="D1894" s="42">
        <f>_xll.qlCalendarAdvance(Calendar,$D1893,B1894,"f",FALSE)</f>
        <v>52744</v>
      </c>
      <c r="E1894" s="153">
        <f>_xll.qlInterestRateIndexValueDate(IndexON,D1894)</f>
        <v>52747</v>
      </c>
      <c r="F1894" s="168">
        <f>IFERROR(_xll.qlIndexFixing(IndexON,D1894,TRUE,_xll.ohTrigger(RecalcTrigger,TriggerON)),NA())</f>
        <v>2.3258517521220767E-2</v>
      </c>
      <c r="H1894" s="42">
        <f>_xll.qlCalendarAdvance(Calendar,$H1893,B1894,"f",FALSE)</f>
        <v>52744</v>
      </c>
      <c r="I1894" s="153">
        <f>_xll.qlInterestRateIndexValueDate(Index1M,$H1894)</f>
        <v>52748</v>
      </c>
      <c r="J1894" s="158">
        <f>IFERROR(_xll.qlIndexFixing(Index1M,$H1894,TRUE,_xll.ohTrigger(RecalcTrigger,Trigger1M)),NA())</f>
        <v>2.2613868329369069E-2</v>
      </c>
      <c r="K1894" s="44">
        <f>IFERROR(_xll.qlIndexFixing(Index3M,H1894,TRUE,_xll.ohTrigger(RecalcTrigger,Trigger3M)),NA())</f>
        <v>2.3317999992426734E-2</v>
      </c>
      <c r="L1894" s="44">
        <f>IFERROR(_xll.qlIndexFixing(Index6M,$H1894,TRUE,_xll.ohTrigger(RecalcTrigger,Trigger6M)),NA())</f>
        <v>2.3575753816293083E-2</v>
      </c>
      <c r="M1894" s="158">
        <f>IFERROR(_xll.qlIndexFixing(ONIndex1M,I1894,TRUE,_xll.ohTrigger(RecalcTrigger,Trigger1M)),NA())</f>
        <v>2.2601682351126584E-2</v>
      </c>
      <c r="N1894" s="44">
        <f>IFERROR(_xll.qlIndexFixing(ONIndex3M,I1894,TRUE,_xll.ohTrigger(RecalcTrigger,Trigger3M)),NA())</f>
        <v>2.3277325105750535E-2</v>
      </c>
      <c r="O1894" s="159">
        <f>IFERROR(_xll.qlIndexFixing(ONIndex6M,I1894,TRUE,_xll.ohTrigger(RecalcTrigger,Trigger6M)),NA())</f>
        <v>2.3491060978431122E-2</v>
      </c>
    </row>
    <row r="1895" spans="2:15" x14ac:dyDescent="0.2">
      <c r="B1895" s="39" t="s">
        <v>42</v>
      </c>
      <c r="D1895" s="42">
        <f>_xll.qlCalendarAdvance(Calendar,$D1894,B1895,"f",FALSE)</f>
        <v>52751</v>
      </c>
      <c r="E1895" s="153">
        <f>_xll.qlInterestRateIndexValueDate(IndexON,D1895)</f>
        <v>52755</v>
      </c>
      <c r="F1895" s="168">
        <f>IFERROR(_xll.qlIndexFixing(IndexON,D1895,TRUE,_xll.ohTrigger(RecalcTrigger,TriggerON)),NA())</f>
        <v>2.3253218796082109E-2</v>
      </c>
      <c r="H1895" s="42">
        <f>_xll.qlCalendarAdvance(Calendar,$H1894,B1895,"f",FALSE)</f>
        <v>52751</v>
      </c>
      <c r="I1895" s="153">
        <f>_xll.qlInterestRateIndexValueDate(Index1M,$H1895)</f>
        <v>52756</v>
      </c>
      <c r="J1895" s="158">
        <f>IFERROR(_xll.qlIndexFixing(Index1M,$H1895,TRUE,_xll.ohTrigger(RecalcTrigger,Trigger1M)),NA())</f>
        <v>2.2608564013393284E-2</v>
      </c>
      <c r="K1895" s="44">
        <f>IFERROR(_xll.qlIndexFixing(Index3M,H1895,TRUE,_xll.ohTrigger(RecalcTrigger,Trigger3M)),NA())</f>
        <v>2.331303711485001E-2</v>
      </c>
      <c r="L1895" s="44">
        <f>IFERROR(_xll.qlIndexFixing(Index6M,$H1895,TRUE,_xll.ohTrigger(RecalcTrigger,Trigger6M)),NA())</f>
        <v>2.357111453263246E-2</v>
      </c>
      <c r="M1895" s="158">
        <f>IFERROR(_xll.qlIndexFixing(ONIndex1M,I1895,TRUE,_xll.ohTrigger(RecalcTrigger,Trigger1M)),NA())</f>
        <v>2.2597009650660027E-2</v>
      </c>
      <c r="N1895" s="44">
        <f>IFERROR(_xll.qlIndexFixing(ONIndex3M,I1895,TRUE,_xll.ohTrigger(RecalcTrigger,Trigger3M)),NA())</f>
        <v>2.3272801036924307E-2</v>
      </c>
      <c r="O1895" s="159">
        <f>IFERROR(_xll.qlIndexFixing(ONIndex6M,I1895,TRUE,_xll.ohTrigger(RecalcTrigger,Trigger6M)),NA())</f>
        <v>2.3486429236054818E-2</v>
      </c>
    </row>
    <row r="1896" spans="2:15" x14ac:dyDescent="0.2">
      <c r="B1896" s="39" t="s">
        <v>42</v>
      </c>
      <c r="D1896" s="42">
        <f>_xll.qlCalendarAdvance(Calendar,$D1895,B1896,"f",FALSE)</f>
        <v>52758</v>
      </c>
      <c r="E1896" s="153">
        <f>_xll.qlInterestRateIndexValueDate(IndexON,D1896)</f>
        <v>52761</v>
      </c>
      <c r="F1896" s="168">
        <f>IFERROR(_xll.qlIndexFixing(IndexON,D1896,TRUE,_xll.ohTrigger(RecalcTrigger,TriggerON)),NA())</f>
        <v>2.3249295748115628E-2</v>
      </c>
      <c r="H1896" s="42">
        <f>_xll.qlCalendarAdvance(Calendar,$H1895,B1896,"f",FALSE)</f>
        <v>52758</v>
      </c>
      <c r="I1896" s="153">
        <f>_xll.qlInterestRateIndexValueDate(Index1M,$H1896)</f>
        <v>52762</v>
      </c>
      <c r="J1896" s="158">
        <f>IFERROR(_xll.qlIndexFixing(Index1M,$H1896,TRUE,_xll.ohTrigger(RecalcTrigger,Trigger1M)),NA())</f>
        <v>2.2604638320670389E-2</v>
      </c>
      <c r="K1896" s="44">
        <f>IFERROR(_xll.qlIndexFixing(Index3M,H1896,TRUE,_xll.ohTrigger(RecalcTrigger,Trigger3M)),NA())</f>
        <v>2.3309367175335986E-2</v>
      </c>
      <c r="L1896" s="44">
        <f>IFERROR(_xll.qlIndexFixing(Index6M,$H1896,TRUE,_xll.ohTrigger(RecalcTrigger,Trigger6M)),NA())</f>
        <v>2.3567688784078993E-2</v>
      </c>
      <c r="M1896" s="158">
        <f>IFERROR(_xll.qlIndexFixing(ONIndex1M,I1896,TRUE,_xll.ohTrigger(RecalcTrigger,Trigger1M)),NA())</f>
        <v>2.2592250591673135E-2</v>
      </c>
      <c r="N1896" s="44">
        <f>IFERROR(_xll.qlIndexFixing(ONIndex3M,I1896,TRUE,_xll.ohTrigger(RecalcTrigger,Trigger3M)),NA())</f>
        <v>2.3267990186592868E-2</v>
      </c>
      <c r="O1896" s="159">
        <f>IFERROR(_xll.qlIndexFixing(ONIndex6M,I1896,TRUE,_xll.ohTrigger(RecalcTrigger,Trigger6M)),NA())</f>
        <v>2.3481516368608624E-2</v>
      </c>
    </row>
    <row r="1897" spans="2:15" x14ac:dyDescent="0.2">
      <c r="B1897" s="39" t="s">
        <v>42</v>
      </c>
      <c r="D1897" s="42">
        <f>_xll.qlCalendarAdvance(Calendar,$D1896,B1897,"f",FALSE)</f>
        <v>52765</v>
      </c>
      <c r="E1897" s="153">
        <f>_xll.qlInterestRateIndexValueDate(IndexON,D1897)</f>
        <v>52768</v>
      </c>
      <c r="F1897" s="168">
        <f>IFERROR(_xll.qlIndexFixing(IndexON,D1897,TRUE,_xll.ohTrigger(RecalcTrigger,TriggerON)),NA())</f>
        <v>2.324477410473591E-2</v>
      </c>
      <c r="H1897" s="42">
        <f>_xll.qlCalendarAdvance(Calendar,$H1896,B1897,"f",FALSE)</f>
        <v>52765</v>
      </c>
      <c r="I1897" s="153">
        <f>_xll.qlInterestRateIndexValueDate(Index1M,$H1897)</f>
        <v>52769</v>
      </c>
      <c r="J1897" s="158">
        <f>IFERROR(_xll.qlIndexFixing(Index1M,$H1897,TRUE,_xll.ohTrigger(RecalcTrigger,Trigger1M)),NA())</f>
        <v>2.2600115268708088E-2</v>
      </c>
      <c r="K1897" s="44">
        <f>IFERROR(_xll.qlIndexFixing(Index3M,H1897,TRUE,_xll.ohTrigger(RecalcTrigger,Trigger3M)),NA())</f>
        <v>2.3305142149275673E-2</v>
      </c>
      <c r="L1897" s="44">
        <f>IFERROR(_xll.qlIndexFixing(Index6M,$H1897,TRUE,_xll.ohTrigger(RecalcTrigger,Trigger6M)),NA())</f>
        <v>2.356375026745796E-2</v>
      </c>
      <c r="M1897" s="158">
        <f>IFERROR(_xll.qlIndexFixing(ONIndex1M,I1897,TRUE,_xll.ohTrigger(RecalcTrigger,Trigger1M)),NA())</f>
        <v>2.2588770098959099E-2</v>
      </c>
      <c r="N1897" s="44">
        <f>IFERROR(_xll.qlIndexFixing(ONIndex3M,I1897,TRUE,_xll.ohTrigger(RecalcTrigger,Trigger3M)),NA())</f>
        <v>2.3264696366676052E-2</v>
      </c>
      <c r="O1897" s="159">
        <f>IFERROR(_xll.qlIndexFixing(ONIndex6M,I1897,TRUE,_xll.ohTrigger(RecalcTrigger,Trigger6M)),NA())</f>
        <v>2.3478139469848003E-2</v>
      </c>
    </row>
    <row r="1898" spans="2:15" x14ac:dyDescent="0.2">
      <c r="B1898" s="39" t="s">
        <v>42</v>
      </c>
      <c r="D1898" s="42">
        <f>_xll.qlCalendarAdvance(Calendar,$D1897,B1898,"f",FALSE)</f>
        <v>52775</v>
      </c>
      <c r="E1898" s="153">
        <f>_xll.qlInterestRateIndexValueDate(IndexON,D1898)</f>
        <v>52776</v>
      </c>
      <c r="F1898" s="168">
        <f>IFERROR(_xll.qlIndexFixing(IndexON,D1898,TRUE,_xll.ohTrigger(RecalcTrigger,TriggerON)),NA())</f>
        <v>2.3239679363546983E-2</v>
      </c>
      <c r="H1898" s="42">
        <f>_xll.qlCalendarAdvance(Calendar,$H1897,B1898,"f",FALSE)</f>
        <v>52775</v>
      </c>
      <c r="I1898" s="153">
        <f>_xll.qlInterestRateIndexValueDate(Index1M,$H1898)</f>
        <v>52777</v>
      </c>
      <c r="J1898" s="158">
        <f>IFERROR(_xll.qlIndexFixing(Index1M,$H1898,TRUE,_xll.ohTrigger(RecalcTrigger,Trigger1M)),NA())</f>
        <v>2.2595021129522941E-2</v>
      </c>
      <c r="K1898" s="44">
        <f>IFERROR(_xll.qlIndexFixing(Index3M,H1898,TRUE,_xll.ohTrigger(RecalcTrigger,Trigger3M)),NA())</f>
        <v>2.3300388145677062E-2</v>
      </c>
      <c r="L1898" s="44">
        <f>IFERROR(_xll.qlIndexFixing(Index6M,$H1898,TRUE,_xll.ohTrigger(RecalcTrigger,Trigger6M)),NA())</f>
        <v>2.3559325839247927E-2</v>
      </c>
      <c r="M1898" s="158">
        <f>IFERROR(_xll.qlIndexFixing(ONIndex1M,I1898,TRUE,_xll.ohTrigger(RecalcTrigger,Trigger1M)),NA())</f>
        <v>2.2583188072564653E-2</v>
      </c>
      <c r="N1898" s="44">
        <f>IFERROR(_xll.qlIndexFixing(ONIndex3M,I1898,TRUE,_xll.ohTrigger(RecalcTrigger,Trigger3M)),NA())</f>
        <v>2.325912132009833E-2</v>
      </c>
      <c r="O1898" s="159">
        <f>IFERROR(_xll.qlIndexFixing(ONIndex6M,I1898,TRUE,_xll.ohTrigger(RecalcTrigger,Trigger6M)),NA())</f>
        <v>2.3472442214673706E-2</v>
      </c>
    </row>
    <row r="1899" spans="2:15" x14ac:dyDescent="0.2">
      <c r="B1899" s="39" t="s">
        <v>42</v>
      </c>
      <c r="D1899" s="42">
        <f>_xll.qlCalendarAdvance(Calendar,$D1898,B1899,"f",FALSE)</f>
        <v>52782</v>
      </c>
      <c r="E1899" s="153">
        <f>_xll.qlInterestRateIndexValueDate(IndexON,D1899)</f>
        <v>52783</v>
      </c>
      <c r="F1899" s="168">
        <f>IFERROR(_xll.qlIndexFixing(IndexON,D1899,TRUE,_xll.ohTrigger(RecalcTrigger,TriggerON)),NA())</f>
        <v>2.3235285210185808E-2</v>
      </c>
      <c r="H1899" s="42">
        <f>_xll.qlCalendarAdvance(Calendar,$H1898,B1899,"f",FALSE)</f>
        <v>52782</v>
      </c>
      <c r="I1899" s="153">
        <f>_xll.qlInterestRateIndexValueDate(Index1M,$H1899)</f>
        <v>52784</v>
      </c>
      <c r="J1899" s="158">
        <f>IFERROR(_xll.qlIndexFixing(Index1M,$H1899,TRUE,_xll.ohTrigger(RecalcTrigger,Trigger1M)),NA())</f>
        <v>2.2591831216966056E-2</v>
      </c>
      <c r="K1899" s="44">
        <f>IFERROR(_xll.qlIndexFixing(Index3M,H1899,TRUE,_xll.ohTrigger(RecalcTrigger,Trigger3M)),NA())</f>
        <v>2.3296293665224115E-2</v>
      </c>
      <c r="L1899" s="44">
        <f>IFERROR(_xll.qlIndexFixing(Index6M,$H1899,TRUE,_xll.ohTrigger(RecalcTrigger,Trigger6M)),NA())</f>
        <v>2.3557595394144079E-2</v>
      </c>
      <c r="M1899" s="158">
        <f>IFERROR(_xll.qlIndexFixing(ONIndex1M,I1899,TRUE,_xll.ohTrigger(RecalcTrigger,Trigger1M)),NA())</f>
        <v>2.2578703272460032E-2</v>
      </c>
      <c r="N1899" s="44">
        <f>IFERROR(_xll.qlIndexFixing(ONIndex3M,I1899,TRUE,_xll.ohTrigger(RecalcTrigger,Trigger3M)),NA())</f>
        <v>2.3254682550852834E-2</v>
      </c>
      <c r="O1899" s="159">
        <f>IFERROR(_xll.qlIndexFixing(ONIndex6M,I1899,TRUE,_xll.ohTrigger(RecalcTrigger,Trigger6M)),NA())</f>
        <v>2.346790373177754E-2</v>
      </c>
    </row>
    <row r="1900" spans="2:15" x14ac:dyDescent="0.2">
      <c r="B1900" s="39" t="s">
        <v>42</v>
      </c>
      <c r="D1900" s="42">
        <f>_xll.qlCalendarAdvance(Calendar,$D1899,B1900,"f",FALSE)</f>
        <v>52789</v>
      </c>
      <c r="E1900" s="153">
        <f>_xll.qlInterestRateIndexValueDate(IndexON,D1900)</f>
        <v>52790</v>
      </c>
      <c r="F1900" s="168">
        <f>IFERROR(_xll.qlIndexFixing(IndexON,D1900,TRUE,_xll.ohTrigger(RecalcTrigger,TriggerON)),NA())</f>
        <v>2.3230950551953455E-2</v>
      </c>
      <c r="H1900" s="42">
        <f>_xll.qlCalendarAdvance(Calendar,$H1899,B1900,"f",FALSE)</f>
        <v>52789</v>
      </c>
      <c r="I1900" s="153">
        <f>_xll.qlInterestRateIndexValueDate(Index1M,$H1900)</f>
        <v>52791</v>
      </c>
      <c r="J1900" s="158">
        <f>IFERROR(_xll.qlIndexFixing(Index1M,$H1900,TRUE,_xll.ohTrigger(RecalcTrigger,Trigger1M)),NA())</f>
        <v>2.2587513150680912E-2</v>
      </c>
      <c r="K1900" s="44">
        <f>IFERROR(_xll.qlIndexFixing(Index3M,H1900,TRUE,_xll.ohTrigger(RecalcTrigger,Trigger3M)),NA())</f>
        <v>2.3292260105755073E-2</v>
      </c>
      <c r="L1900" s="44">
        <f>IFERROR(_xll.qlIndexFixing(Index6M,$H1900,TRUE,_xll.ohTrigger(RecalcTrigger,Trigger6M)),NA())</f>
        <v>2.3552302077149402E-2</v>
      </c>
      <c r="M1900" s="158">
        <f>IFERROR(_xll.qlIndexFixing(ONIndex1M,I1900,TRUE,_xll.ohTrigger(RecalcTrigger,Trigger1M)),NA())</f>
        <v>2.2574279668603481E-2</v>
      </c>
      <c r="N1900" s="44">
        <f>IFERROR(_xll.qlIndexFixing(ONIndex3M,I1900,TRUE,_xll.ohTrigger(RecalcTrigger,Trigger3M)),NA())</f>
        <v>2.3250304349744511E-2</v>
      </c>
      <c r="O1900" s="159">
        <f>IFERROR(_xll.qlIndexFixing(ONIndex6M,I1900,TRUE,_xll.ohTrigger(RecalcTrigger,Trigger6M)),NA())</f>
        <v>2.3463427177743412E-2</v>
      </c>
    </row>
    <row r="1901" spans="2:15" x14ac:dyDescent="0.2">
      <c r="B1901" s="39" t="s">
        <v>42</v>
      </c>
      <c r="D1901" s="42">
        <f>_xll.qlCalendarAdvance(Calendar,$D1900,B1901,"f",FALSE)</f>
        <v>52796</v>
      </c>
      <c r="E1901" s="153">
        <f>_xll.qlInterestRateIndexValueDate(IndexON,D1901)</f>
        <v>52797</v>
      </c>
      <c r="F1901" s="168">
        <f>IFERROR(_xll.qlIndexFixing(IndexON,D1901,TRUE,_xll.ohTrigger(RecalcTrigger,TriggerON)),NA())</f>
        <v>2.3226675389329543E-2</v>
      </c>
      <c r="H1901" s="42">
        <f>_xll.qlCalendarAdvance(Calendar,$H1900,B1901,"f",FALSE)</f>
        <v>52796</v>
      </c>
      <c r="I1901" s="153">
        <f>_xll.qlInterestRateIndexValueDate(Index1M,$H1901)</f>
        <v>52798</v>
      </c>
      <c r="J1901" s="158">
        <f>IFERROR(_xll.qlIndexFixing(Index1M,$H1901,TRUE,_xll.ohTrigger(RecalcTrigger,Trigger1M)),NA())</f>
        <v>2.258325639734806E-2</v>
      </c>
      <c r="K1901" s="44">
        <f>IFERROR(_xll.qlIndexFixing(Index3M,H1901,TRUE,_xll.ohTrigger(RecalcTrigger,Trigger3M)),NA())</f>
        <v>2.3288287467079664E-2</v>
      </c>
      <c r="L1901" s="44">
        <f>IFERROR(_xll.qlIndexFixing(Index6M,$H1901,TRUE,_xll.ohTrigger(RecalcTrigger,Trigger6M)),NA())</f>
        <v>2.3548627410791678E-2</v>
      </c>
      <c r="M1901" s="158">
        <f>IFERROR(_xll.qlIndexFixing(ONIndex1M,I1901,TRUE,_xll.ohTrigger(RecalcTrigger,Trigger1M)),NA())</f>
        <v>2.2569917260968353E-2</v>
      </c>
      <c r="N1901" s="44">
        <f>IFERROR(_xll.qlIndexFixing(ONIndex3M,I1901,TRUE,_xll.ohTrigger(RecalcTrigger,Trigger3M)),NA())</f>
        <v>2.3245986716773359E-2</v>
      </c>
      <c r="O1901" s="159">
        <f>IFERROR(_xll.qlIndexFixing(ONIndex6M,I1901,TRUE,_xll.ohTrigger(RecalcTrigger,Trigger6M)),NA())</f>
        <v>2.3459012552411451E-2</v>
      </c>
    </row>
    <row r="1902" spans="2:15" x14ac:dyDescent="0.2">
      <c r="B1902" s="39" t="s">
        <v>42</v>
      </c>
      <c r="D1902" s="42">
        <f>_xll.qlCalendarAdvance(Calendar,$D1901,B1902,"f",FALSE)</f>
        <v>52803</v>
      </c>
      <c r="E1902" s="153">
        <f>_xll.qlInterestRateIndexValueDate(IndexON,D1902)</f>
        <v>52804</v>
      </c>
      <c r="F1902" s="168">
        <f>IFERROR(_xll.qlIndexFixing(IndexON,D1902,TRUE,_xll.ohTrigger(RecalcTrigger,TriggerON)),NA())</f>
        <v>2.3222459722074262E-2</v>
      </c>
      <c r="H1902" s="42">
        <f>_xll.qlCalendarAdvance(Calendar,$H1901,B1902,"f",FALSE)</f>
        <v>52803</v>
      </c>
      <c r="I1902" s="153">
        <f>_xll.qlInterestRateIndexValueDate(Index1M,$H1902)</f>
        <v>52805</v>
      </c>
      <c r="J1902" s="158">
        <f>IFERROR(_xll.qlIndexFixing(Index1M,$H1902,TRUE,_xll.ohTrigger(RecalcTrigger,Trigger1M)),NA())</f>
        <v>2.2579060956899676E-2</v>
      </c>
      <c r="K1902" s="44">
        <f>IFERROR(_xll.qlIndexFixing(Index3M,H1902,TRUE,_xll.ohTrigger(RecalcTrigger,Trigger3M)),NA())</f>
        <v>2.3284375749016286E-2</v>
      </c>
      <c r="L1902" s="44">
        <f>IFERROR(_xll.qlIndexFixing(Index6M,$H1902,TRUE,_xll.ohTrigger(RecalcTrigger,Trigger6M)),NA())</f>
        <v>2.3545015412868311E-2</v>
      </c>
      <c r="M1902" s="158">
        <f>IFERROR(_xll.qlIndexFixing(ONIndex1M,I1902,TRUE,_xll.ohTrigger(RecalcTrigger,Trigger1M)),NA())</f>
        <v>2.2565616049581294E-2</v>
      </c>
      <c r="N1902" s="44">
        <f>IFERROR(_xll.qlIndexFixing(ONIndex3M,I1902,TRUE,_xll.ohTrigger(RecalcTrigger,Trigger3M)),NA())</f>
        <v>2.3241729651992671E-2</v>
      </c>
      <c r="O1902" s="159">
        <f>IFERROR(_xll.qlIndexFixing(ONIndex6M,I1902,TRUE,_xll.ohTrigger(RecalcTrigger,Trigger6M)),NA())</f>
        <v>2.3454659855861593E-2</v>
      </c>
    </row>
    <row r="1903" spans="2:15" x14ac:dyDescent="0.2">
      <c r="B1903" s="39" t="s">
        <v>42</v>
      </c>
      <c r="D1903" s="42">
        <f>_xll.qlCalendarAdvance(Calendar,$D1902,B1903,"f",FALSE)</f>
        <v>52810</v>
      </c>
      <c r="E1903" s="153">
        <f>_xll.qlInterestRateIndexValueDate(IndexON,D1903)</f>
        <v>52811</v>
      </c>
      <c r="F1903" s="168">
        <f>IFERROR(_xll.qlIndexFixing(IndexON,D1903,TRUE,_xll.ohTrigger(RecalcTrigger,TriggerON)),NA())</f>
        <v>2.3218303549947805E-2</v>
      </c>
      <c r="H1903" s="42">
        <f>_xll.qlCalendarAdvance(Calendar,$H1902,B1903,"f",FALSE)</f>
        <v>52810</v>
      </c>
      <c r="I1903" s="153">
        <f>_xll.qlInterestRateIndexValueDate(Index1M,$H1903)</f>
        <v>52812</v>
      </c>
      <c r="J1903" s="158">
        <f>IFERROR(_xll.qlIndexFixing(Index1M,$H1903,TRUE,_xll.ohTrigger(RecalcTrigger,Trigger1M)),NA())</f>
        <v>2.2574926829267934E-2</v>
      </c>
      <c r="K1903" s="44">
        <f>IFERROR(_xll.qlIndexFixing(Index3M,H1903,TRUE,_xll.ohTrigger(RecalcTrigger,Trigger3M)),NA())</f>
        <v>2.3280524951383347E-2</v>
      </c>
      <c r="L1903" s="44">
        <f>IFERROR(_xll.qlIndexFixing(Index6M,$H1903,TRUE,_xll.ohTrigger(RecalcTrigger,Trigger6M)),NA())</f>
        <v>2.3541466083038701E-2</v>
      </c>
      <c r="M1903" s="158">
        <f>IFERROR(_xll.qlIndexFixing(ONIndex1M,I1903,TRUE,_xll.ohTrigger(RecalcTrigger,Trigger1M)),NA())</f>
        <v>2.2561376034495595E-2</v>
      </c>
      <c r="N1903" s="44">
        <f>IFERROR(_xll.qlIndexFixing(ONIndex3M,I1903,TRUE,_xll.ohTrigger(RecalcTrigger,Trigger3M)),NA())</f>
        <v>2.323753315532251E-2</v>
      </c>
      <c r="O1903" s="159">
        <f>IFERROR(_xll.qlIndexFixing(ONIndex6M,I1903,TRUE,_xll.ohTrigger(RecalcTrigger,Trigger6M)),NA())</f>
        <v>2.3450369088093836E-2</v>
      </c>
    </row>
    <row r="1904" spans="2:15" x14ac:dyDescent="0.2">
      <c r="B1904" s="39" t="s">
        <v>42</v>
      </c>
      <c r="D1904" s="42">
        <f>_xll.qlCalendarAdvance(Calendar,$D1903,B1904,"f",FALSE)</f>
        <v>52817</v>
      </c>
      <c r="E1904" s="153">
        <f>_xll.qlInterestRateIndexValueDate(IndexON,D1904)</f>
        <v>52818</v>
      </c>
      <c r="F1904" s="168">
        <f>IFERROR(_xll.qlIndexFixing(IndexON,D1904,TRUE,_xll.ohTrigger(RecalcTrigger,TriggerON)),NA())</f>
        <v>2.3214206873349852E-2</v>
      </c>
      <c r="H1904" s="42">
        <f>_xll.qlCalendarAdvance(Calendar,$H1903,B1904,"f",FALSE)</f>
        <v>52817</v>
      </c>
      <c r="I1904" s="153">
        <f>_xll.qlInterestRateIndexValueDate(Index1M,$H1904)</f>
        <v>52819</v>
      </c>
      <c r="J1904" s="158">
        <f>IFERROR(_xll.qlIndexFixing(Index1M,$H1904,TRUE,_xll.ohTrigger(RecalcTrigger,Trigger1M)),NA())</f>
        <v>2.2570854014372897E-2</v>
      </c>
      <c r="K1904" s="44">
        <f>IFERROR(_xll.qlIndexFixing(Index3M,H1904,TRUE,_xll.ohTrigger(RecalcTrigger,Trigger3M)),NA())</f>
        <v>2.327673507400186E-2</v>
      </c>
      <c r="L1904" s="44">
        <f>IFERROR(_xll.qlIndexFixing(Index6M,$H1904,TRUE,_xll.ohTrigger(RecalcTrigger,Trigger6M)),NA())</f>
        <v>2.353797942096399E-2</v>
      </c>
      <c r="M1904" s="158">
        <f>IFERROR(_xll.qlIndexFixing(ONIndex1M,I1904,TRUE,_xll.ohTrigger(RecalcTrigger,Trigger1M)),NA())</f>
        <v>2.2557197215631319E-2</v>
      </c>
      <c r="N1904" s="44">
        <f>IFERROR(_xll.qlIndexFixing(ONIndex3M,I1904,TRUE,_xll.ohTrigger(RecalcTrigger,Trigger3M)),NA())</f>
        <v>2.3233397226816166E-2</v>
      </c>
      <c r="O1904" s="159">
        <f>IFERROR(_xll.qlIndexFixing(ONIndex6M,I1904,TRUE,_xll.ohTrigger(RecalcTrigger,Trigger6M)),NA())</f>
        <v>2.3446140249081537E-2</v>
      </c>
    </row>
    <row r="1905" spans="2:15" x14ac:dyDescent="0.2">
      <c r="B1905" s="39" t="s">
        <v>42</v>
      </c>
      <c r="D1905" s="42">
        <f>_xll.qlCalendarAdvance(Calendar,$D1904,B1905,"f",FALSE)</f>
        <v>52824</v>
      </c>
      <c r="E1905" s="153">
        <f>_xll.qlInterestRateIndexValueDate(IndexON,D1905)</f>
        <v>52825</v>
      </c>
      <c r="F1905" s="168">
        <f>IFERROR(_xll.qlIndexFixing(IndexON,D1905,TRUE,_xll.ohTrigger(RecalcTrigger,TriggerON)),NA())</f>
        <v>2.3210169692040594E-2</v>
      </c>
      <c r="H1905" s="42">
        <f>_xll.qlCalendarAdvance(Calendar,$H1904,B1905,"f",FALSE)</f>
        <v>52824</v>
      </c>
      <c r="I1905" s="153">
        <f>_xll.qlInterestRateIndexValueDate(Index1M,$H1905)</f>
        <v>52826</v>
      </c>
      <c r="J1905" s="158">
        <f>IFERROR(_xll.qlIndexFixing(Index1M,$H1905,TRUE,_xll.ohTrigger(RecalcTrigger,Trigger1M)),NA())</f>
        <v>2.2566842512158854E-2</v>
      </c>
      <c r="K1905" s="44">
        <f>IFERROR(_xll.qlIndexFixing(Index3M,H1905,TRUE,_xll.ohTrigger(RecalcTrigger,Trigger3M)),NA())</f>
        <v>2.3273006116694576E-2</v>
      </c>
      <c r="L1905" s="44">
        <f>IFERROR(_xll.qlIndexFixing(Index6M,$H1905,TRUE,_xll.ohTrigger(RecalcTrigger,Trigger6M)),NA())</f>
        <v>2.3534555426314444E-2</v>
      </c>
      <c r="M1905" s="158">
        <f>IFERROR(_xll.qlIndexFixing(ONIndex1M,I1905,TRUE,_xll.ohTrigger(RecalcTrigger,Trigger1M)),NA())</f>
        <v>2.2553079593015113E-2</v>
      </c>
      <c r="N1905" s="44">
        <f>IFERROR(_xll.qlIndexFixing(ONIndex3M,I1905,TRUE,_xll.ohTrigger(RecalcTrigger,Trigger3M)),NA())</f>
        <v>2.3229321866393704E-2</v>
      </c>
      <c r="O1905" s="159">
        <f>IFERROR(_xll.qlIndexFixing(ONIndex6M,I1905,TRUE,_xll.ohTrigger(RecalcTrigger,Trigger6M)),NA())</f>
        <v>2.344197333879805E-2</v>
      </c>
    </row>
    <row r="1906" spans="2:15" x14ac:dyDescent="0.2">
      <c r="B1906" s="39" t="s">
        <v>42</v>
      </c>
      <c r="D1906" s="42">
        <f>_xll.qlCalendarAdvance(Calendar,$D1905,B1906,"f",FALSE)</f>
        <v>52831</v>
      </c>
      <c r="E1906" s="153">
        <f>_xll.qlInterestRateIndexValueDate(IndexON,D1906)</f>
        <v>52832</v>
      </c>
      <c r="F1906" s="168">
        <f>IFERROR(_xll.qlIndexFixing(IndexON,D1906,TRUE,_xll.ohTrigger(RecalcTrigger,TriggerON)),NA())</f>
        <v>2.3206192006020032E-2</v>
      </c>
      <c r="H1906" s="42">
        <f>_xll.qlCalendarAdvance(Calendar,$H1905,B1906,"f",FALSE)</f>
        <v>52831</v>
      </c>
      <c r="I1906" s="153">
        <f>_xll.qlInterestRateIndexValueDate(Index1M,$H1906)</f>
        <v>52833</v>
      </c>
      <c r="J1906" s="158">
        <f>IFERROR(_xll.qlIndexFixing(Index1M,$H1906,TRUE,_xll.ohTrigger(RecalcTrigger,Trigger1M)),NA())</f>
        <v>2.2562892322550709E-2</v>
      </c>
      <c r="K1906" s="44">
        <f>IFERROR(_xll.qlIndexFixing(Index3M,H1906,TRUE,_xll.ohTrigger(RecalcTrigger,Trigger3M)),NA())</f>
        <v>2.3269338079289457E-2</v>
      </c>
      <c r="L1906" s="44">
        <f>IFERROR(_xll.qlIndexFixing(Index6M,$H1906,TRUE,_xll.ohTrigger(RecalcTrigger,Trigger6M)),NA())</f>
        <v>2.353119409876336E-2</v>
      </c>
      <c r="M1906" s="158">
        <f>IFERROR(_xll.qlIndexFixing(ONIndex1M,I1906,TRUE,_xll.ohTrigger(RecalcTrigger,Trigger1M)),NA())</f>
        <v>2.2549023166593685E-2</v>
      </c>
      <c r="N1906" s="44">
        <f>IFERROR(_xll.qlIndexFixing(ONIndex3M,I1906,TRUE,_xll.ohTrigger(RecalcTrigger,Trigger3M)),NA())</f>
        <v>2.3225307074161705E-2</v>
      </c>
      <c r="O1906" s="159">
        <f>IFERROR(_xll.qlIndexFixing(ONIndex6M,I1906,TRUE,_xll.ohTrigger(RecalcTrigger,Trigger6M)),NA())</f>
        <v>2.343786835727002E-2</v>
      </c>
    </row>
    <row r="1907" spans="2:15" x14ac:dyDescent="0.2">
      <c r="B1907" s="39" t="s">
        <v>42</v>
      </c>
      <c r="D1907" s="42">
        <f>_xll.qlCalendarAdvance(Calendar,$D1906,B1907,"f",FALSE)</f>
        <v>52838</v>
      </c>
      <c r="E1907" s="153">
        <f>_xll.qlInterestRateIndexValueDate(IndexON,D1907)</f>
        <v>52839</v>
      </c>
      <c r="F1907" s="168">
        <f>IFERROR(_xll.qlIndexFixing(IndexON,D1907,TRUE,_xll.ohTrigger(RecalcTrigger,TriggerON)),NA())</f>
        <v>2.3202273815527974E-2</v>
      </c>
      <c r="H1907" s="42">
        <f>_xll.qlCalendarAdvance(Calendar,$H1906,B1907,"f",FALSE)</f>
        <v>52838</v>
      </c>
      <c r="I1907" s="153">
        <f>_xll.qlInterestRateIndexValueDate(Index1M,$H1907)</f>
        <v>52840</v>
      </c>
      <c r="J1907" s="158">
        <f>IFERROR(_xll.qlIndexFixing(Index1M,$H1907,TRUE,_xll.ohTrigger(RecalcTrigger,Trigger1M)),NA())</f>
        <v>2.2557702747671549E-2</v>
      </c>
      <c r="K1907" s="44">
        <f>IFERROR(_xll.qlIndexFixing(Index3M,H1907,TRUE,_xll.ohTrigger(RecalcTrigger,Trigger3M)),NA())</f>
        <v>2.3265226801540657E-2</v>
      </c>
      <c r="L1907" s="44">
        <f>IFERROR(_xll.qlIndexFixing(Index6M,$H1907,TRUE,_xll.ohTrigger(RecalcTrigger,Trigger6M)),NA())</f>
        <v>2.3526241379825827E-2</v>
      </c>
      <c r="M1907" s="158">
        <f>IFERROR(_xll.qlIndexFixing(ONIndex1M,I1907,TRUE,_xll.ohTrigger(RecalcTrigger,Trigger1M)),NA())</f>
        <v>2.2545027936420325E-2</v>
      </c>
      <c r="N1907" s="44">
        <f>IFERROR(_xll.qlIndexFixing(ONIndex3M,I1907,TRUE,_xll.ohTrigger(RecalcTrigger,Trigger3M)),NA())</f>
        <v>2.3221352850013588E-2</v>
      </c>
      <c r="O1907" s="159">
        <f>IFERROR(_xll.qlIndexFixing(ONIndex6M,I1907,TRUE,_xll.ohTrigger(RecalcTrigger,Trigger6M)),NA())</f>
        <v>2.3433825304497446E-2</v>
      </c>
    </row>
    <row r="1908" spans="2:15" x14ac:dyDescent="0.2">
      <c r="B1908" s="39" t="s">
        <v>42</v>
      </c>
      <c r="D1908" s="42">
        <f>_xll.qlCalendarAdvance(Calendar,$D1907,B1908,"f",FALSE)</f>
        <v>52845</v>
      </c>
      <c r="E1908" s="153">
        <f>_xll.qlInterestRateIndexValueDate(IndexON,D1908)</f>
        <v>52846</v>
      </c>
      <c r="F1908" s="168">
        <f>IFERROR(_xll.qlIndexFixing(IndexON,D1908,TRUE,_xll.ohTrigger(RecalcTrigger,TriggerON)),NA())</f>
        <v>2.3198415120164739E-2</v>
      </c>
      <c r="H1908" s="42">
        <f>_xll.qlCalendarAdvance(Calendar,$H1907,B1908,"f",FALSE)</f>
        <v>52845</v>
      </c>
      <c r="I1908" s="153">
        <f>_xll.qlInterestRateIndexValueDate(Index1M,$H1908)</f>
        <v>52847</v>
      </c>
      <c r="J1908" s="158">
        <f>IFERROR(_xll.qlIndexFixing(Index1M,$H1908,TRUE,_xll.ohTrigger(RecalcTrigger,Trigger1M)),NA())</f>
        <v>2.255386276587501E-2</v>
      </c>
      <c r="K1908" s="44">
        <f>IFERROR(_xll.qlIndexFixing(Index3M,H1908,TRUE,_xll.ohTrigger(RecalcTrigger,Trigger3M)),NA())</f>
        <v>2.3261676480806112E-2</v>
      </c>
      <c r="L1908" s="44">
        <f>IFERROR(_xll.qlIndexFixing(Index6M,$H1908,TRUE,_xll.ohTrigger(RecalcTrigger,Trigger6M)),NA())</f>
        <v>2.3522992590328071E-2</v>
      </c>
      <c r="M1908" s="158">
        <f>IFERROR(_xll.qlIndexFixing(ONIndex1M,I1908,TRUE,_xll.ohTrigger(RecalcTrigger,Trigger1M)),NA())</f>
        <v>2.2541093902415099E-2</v>
      </c>
      <c r="N1908" s="44">
        <f>IFERROR(_xll.qlIndexFixing(ONIndex3M,I1908,TRUE,_xll.ohTrigger(RecalcTrigger,Trigger3M)),NA())</f>
        <v>2.3217459194002643E-2</v>
      </c>
      <c r="O1908" s="159">
        <f>IFERROR(_xll.qlIndexFixing(ONIndex6M,I1908,TRUE,_xll.ohTrigger(RecalcTrigger,Trigger6M)),NA())</f>
        <v>2.342984418042704E-2</v>
      </c>
    </row>
    <row r="1909" spans="2:15" x14ac:dyDescent="0.2">
      <c r="B1909" s="39" t="s">
        <v>42</v>
      </c>
      <c r="D1909" s="42">
        <f>_xll.qlCalendarAdvance(Calendar,$D1908,B1909,"f",FALSE)</f>
        <v>52852</v>
      </c>
      <c r="E1909" s="153">
        <f>_xll.qlInterestRateIndexValueDate(IndexON,D1909)</f>
        <v>52853</v>
      </c>
      <c r="F1909" s="168">
        <f>IFERROR(_xll.qlIndexFixing(IndexON,D1909,TRUE,_xll.ohTrigger(RecalcTrigger,TriggerON)),NA())</f>
        <v>2.3194615920330008E-2</v>
      </c>
      <c r="H1909" s="42">
        <f>_xll.qlCalendarAdvance(Calendar,$H1908,B1909,"f",FALSE)</f>
        <v>52852</v>
      </c>
      <c r="I1909" s="153">
        <f>_xll.qlInterestRateIndexValueDate(Index1M,$H1909)</f>
        <v>52854</v>
      </c>
      <c r="J1909" s="158">
        <f>IFERROR(_xll.qlIndexFixing(Index1M,$H1909,TRUE,_xll.ohTrigger(RecalcTrigger,Trigger1M)),NA())</f>
        <v>2.2550084084869582E-2</v>
      </c>
      <c r="K1909" s="44">
        <f>IFERROR(_xll.qlIndexFixing(Index3M,H1909,TRUE,_xll.ohTrigger(RecalcTrigger,Trigger3M)),NA())</f>
        <v>2.3258187075525346E-2</v>
      </c>
      <c r="L1909" s="44">
        <f>IFERROR(_xll.qlIndexFixing(Index6M,$H1909,TRUE,_xll.ohTrigger(RecalcTrigger,Trigger6M)),NA())</f>
        <v>2.3519806454756563E-2</v>
      </c>
      <c r="M1909" s="158">
        <f>IFERROR(_xll.qlIndexFixing(ONIndex1M,I1909,TRUE,_xll.ohTrigger(RecalcTrigger,Trigger1M)),NA())</f>
        <v>2.2537221064684587E-2</v>
      </c>
      <c r="N1909" s="44">
        <f>IFERROR(_xll.qlIndexFixing(ONIndex3M,I1909,TRUE,_xll.ohTrigger(RecalcTrigger,Trigger3M)),NA())</f>
        <v>2.321362610607558E-2</v>
      </c>
      <c r="O1909" s="159">
        <f>IFERROR(_xll.qlIndexFixing(ONIndex6M,I1909,TRUE,_xll.ohTrigger(RecalcTrigger,Trigger6M)),NA())</f>
        <v>2.3425924985138735E-2</v>
      </c>
    </row>
    <row r="1910" spans="2:15" x14ac:dyDescent="0.2">
      <c r="B1910" s="39" t="s">
        <v>42</v>
      </c>
      <c r="D1910" s="42">
        <f>_xll.qlCalendarAdvance(Calendar,$D1909,B1910,"f",FALSE)</f>
        <v>52859</v>
      </c>
      <c r="E1910" s="153">
        <f>_xll.qlInterestRateIndexValueDate(IndexON,D1910)</f>
        <v>52860</v>
      </c>
      <c r="F1910" s="168">
        <f>IFERROR(_xll.qlIndexFixing(IndexON,D1910,TRUE,_xll.ohTrigger(RecalcTrigger,TriggerON)),NA())</f>
        <v>2.3190876215624101E-2</v>
      </c>
      <c r="H1910" s="42">
        <f>_xll.qlCalendarAdvance(Calendar,$H1909,B1910,"f",FALSE)</f>
        <v>52859</v>
      </c>
      <c r="I1910" s="153">
        <f>_xll.qlInterestRateIndexValueDate(Index1M,$H1910)</f>
        <v>52861</v>
      </c>
      <c r="J1910" s="158">
        <f>IFERROR(_xll.qlIndexFixing(Index1M,$H1910,TRUE,_xll.ohTrigger(RecalcTrigger,Trigger1M)),NA())</f>
        <v>2.2546366704599308E-2</v>
      </c>
      <c r="K1910" s="44">
        <f>IFERROR(_xll.qlIndexFixing(Index3M,H1910,TRUE,_xll.ohTrigger(RecalcTrigger,Trigger3M)),NA())</f>
        <v>2.3254758585535853E-2</v>
      </c>
      <c r="L1910" s="44">
        <f>IFERROR(_xll.qlIndexFixing(Index6M,$H1910,TRUE,_xll.ohTrigger(RecalcTrigger,Trigger6M)),NA())</f>
        <v>2.3516682972815846E-2</v>
      </c>
      <c r="M1910" s="158">
        <f>IFERROR(_xll.qlIndexFixing(ONIndex1M,I1910,TRUE,_xll.ohTrigger(RecalcTrigger,Trigger1M)),NA())</f>
        <v>2.2533409423122208E-2</v>
      </c>
      <c r="N1910" s="44">
        <f>IFERROR(_xll.qlIndexFixing(ONIndex3M,I1910,TRUE,_xll.ohTrigger(RecalcTrigger,Trigger3M)),NA())</f>
        <v>2.3209853586232398E-2</v>
      </c>
      <c r="O1910" s="159">
        <f>IFERROR(_xll.qlIndexFixing(ONIndex6M,I1910,TRUE,_xll.ohTrigger(RecalcTrigger,Trigger6M)),NA())</f>
        <v>2.3422067718499306E-2</v>
      </c>
    </row>
    <row r="1911" spans="2:15" x14ac:dyDescent="0.2">
      <c r="B1911" s="39" t="s">
        <v>42</v>
      </c>
      <c r="D1911" s="42">
        <f>_xll.qlCalendarAdvance(Calendar,$D1910,B1911,"f",FALSE)</f>
        <v>52866</v>
      </c>
      <c r="E1911" s="153">
        <f>_xll.qlInterestRateIndexValueDate(IndexON,D1911)</f>
        <v>52867</v>
      </c>
      <c r="F1911" s="168">
        <f>IFERROR(_xll.qlIndexFixing(IndexON,D1911,TRUE,_xll.ohTrigger(RecalcTrigger,TriggerON)),NA())</f>
        <v>2.3187196006366761E-2</v>
      </c>
      <c r="H1911" s="42">
        <f>_xll.qlCalendarAdvance(Calendar,$H1910,B1911,"f",FALSE)</f>
        <v>52866</v>
      </c>
      <c r="I1911" s="153">
        <f>_xll.qlInterestRateIndexValueDate(Index1M,$H1911)</f>
        <v>52868</v>
      </c>
      <c r="J1911" s="158">
        <f>IFERROR(_xll.qlIndexFixing(Index1M,$H1911,TRUE,_xll.ohTrigger(RecalcTrigger,Trigger1M)),NA())</f>
        <v>2.2542710625002904E-2</v>
      </c>
      <c r="K1911" s="44">
        <f>IFERROR(_xll.qlIndexFixing(Index3M,H1911,TRUE,_xll.ohTrigger(RecalcTrigger,Trigger3M)),NA())</f>
        <v>2.3251391010679519E-2</v>
      </c>
      <c r="L1911" s="44">
        <f>IFERROR(_xll.qlIndexFixing(Index6M,$H1911,TRUE,_xll.ohTrigger(RecalcTrigger,Trigger6M)),NA())</f>
        <v>2.3513622144212678E-2</v>
      </c>
      <c r="M1911" s="158">
        <f>IFERROR(_xll.qlIndexFixing(ONIndex1M,I1911,TRUE,_xll.ohTrigger(RecalcTrigger,Trigger1M)),NA())</f>
        <v>2.2529658977754607E-2</v>
      </c>
      <c r="N1911" s="44">
        <f>IFERROR(_xll.qlIndexFixing(ONIndex3M,I1911,TRUE,_xll.ohTrigger(RecalcTrigger,Trigger3M)),NA())</f>
        <v>2.3206141634499744E-2</v>
      </c>
      <c r="O1911" s="159">
        <f>IFERROR(_xll.qlIndexFixing(ONIndex6M,I1911,TRUE,_xll.ohTrigger(RecalcTrigger,Trigger6M)),NA())</f>
        <v>2.3418272380615335E-2</v>
      </c>
    </row>
    <row r="1912" spans="2:15" x14ac:dyDescent="0.2">
      <c r="B1912" s="39" t="s">
        <v>42</v>
      </c>
      <c r="D1912" s="42">
        <f>_xll.qlCalendarAdvance(Calendar,$D1911,B1912,"f",FALSE)</f>
        <v>52873</v>
      </c>
      <c r="E1912" s="153">
        <f>_xll.qlInterestRateIndexValueDate(IndexON,D1912)</f>
        <v>52874</v>
      </c>
      <c r="F1912" s="168">
        <f>IFERROR(_xll.qlIndexFixing(IndexON,D1912,TRUE,_xll.ohTrigger(RecalcTrigger,TriggerON)),NA())</f>
        <v>2.3183575292478054E-2</v>
      </c>
      <c r="H1912" s="42">
        <f>_xll.qlCalendarAdvance(Calendar,$H1911,B1912,"f",FALSE)</f>
        <v>52873</v>
      </c>
      <c r="I1912" s="153">
        <f>_xll.qlInterestRateIndexValueDate(Index1M,$H1912)</f>
        <v>52875</v>
      </c>
      <c r="J1912" s="158">
        <f>IFERROR(_xll.qlIndexFixing(Index1M,$H1912,TRUE,_xll.ohTrigger(RecalcTrigger,Trigger1M)),NA())</f>
        <v>2.2540478746014132E-2</v>
      </c>
      <c r="K1912" s="44">
        <f>IFERROR(_xll.qlIndexFixing(Index3M,H1912,TRUE,_xll.ohTrigger(RecalcTrigger,Trigger3M)),NA())</f>
        <v>2.3248609163456939E-2</v>
      </c>
      <c r="L1912" s="44">
        <f>IFERROR(_xll.qlIndexFixing(Index6M,$H1912,TRUE,_xll.ohTrigger(RecalcTrigger,Trigger6M)),NA())</f>
        <v>2.3511196253045357E-2</v>
      </c>
      <c r="M1912" s="158">
        <f>IFERROR(_xll.qlIndexFixing(ONIndex1M,I1912,TRUE,_xll.ohTrigger(RecalcTrigger,Trigger1M)),NA())</f>
        <v>2.252596972860843E-2</v>
      </c>
      <c r="N1912" s="44">
        <f>IFERROR(_xll.qlIndexFixing(ONIndex3M,I1912,TRUE,_xll.ohTrigger(RecalcTrigger,Trigger3M)),NA())</f>
        <v>2.3202490250850971E-2</v>
      </c>
      <c r="O1912" s="159">
        <f>IFERROR(_xll.qlIndexFixing(ONIndex6M,I1912,TRUE,_xll.ohTrigger(RecalcTrigger,Trigger6M)),NA())</f>
        <v>2.3414538971406884E-2</v>
      </c>
    </row>
    <row r="1913" spans="2:15" x14ac:dyDescent="0.2">
      <c r="B1913" s="39" t="s">
        <v>42</v>
      </c>
      <c r="D1913" s="42">
        <f>_xll.qlCalendarAdvance(Calendar,$D1912,B1913,"f",FALSE)</f>
        <v>52880</v>
      </c>
      <c r="E1913" s="153">
        <f>_xll.qlInterestRateIndexValueDate(IndexON,D1913)</f>
        <v>52881</v>
      </c>
      <c r="F1913" s="168">
        <f>IFERROR(_xll.qlIndexFixing(IndexON,D1913,TRUE,_xll.ohTrigger(RecalcTrigger,TriggerON)),NA())</f>
        <v>2.3180014074037913E-2</v>
      </c>
      <c r="H1913" s="42">
        <f>_xll.qlCalendarAdvance(Calendar,$H1912,B1913,"f",FALSE)</f>
        <v>52880</v>
      </c>
      <c r="I1913" s="153">
        <f>_xll.qlInterestRateIndexValueDate(Index1M,$H1913)</f>
        <v>52882</v>
      </c>
      <c r="J1913" s="158">
        <f>IFERROR(_xll.qlIndexFixing(Index1M,$H1913,TRUE,_xll.ohTrigger(RecalcTrigger,Trigger1M)),NA())</f>
        <v>2.2536957742859638E-2</v>
      </c>
      <c r="K1913" s="44">
        <f>IFERROR(_xll.qlIndexFixing(Index3M,H1913,TRUE,_xll.ohTrigger(RecalcTrigger,Trigger3M)),NA())</f>
        <v>2.3245367560754151E-2</v>
      </c>
      <c r="L1913" s="44">
        <f>IFERROR(_xll.qlIndexFixing(Index6M,$H1913,TRUE,_xll.ohTrigger(RecalcTrigger,Trigger6M)),NA())</f>
        <v>2.3508265015136257E-2</v>
      </c>
      <c r="M1913" s="158">
        <f>IFERROR(_xll.qlIndexFixing(ONIndex1M,I1913,TRUE,_xll.ohTrigger(RecalcTrigger,Trigger1M)),NA())</f>
        <v>2.2522341675630386E-2</v>
      </c>
      <c r="N1913" s="44">
        <f>IFERROR(_xll.qlIndexFixing(ONIndex3M,I1913,TRUE,_xll.ohTrigger(RecalcTrigger,Trigger3M)),NA())</f>
        <v>2.3198899435312725E-2</v>
      </c>
      <c r="O1913" s="159">
        <f>IFERROR(_xll.qlIndexFixing(ONIndex6M,I1913,TRUE,_xll.ohTrigger(RecalcTrigger,Trigger6M)),NA())</f>
        <v>2.3410867490953891E-2</v>
      </c>
    </row>
    <row r="1914" spans="2:15" x14ac:dyDescent="0.2">
      <c r="B1914" s="39" t="s">
        <v>42</v>
      </c>
      <c r="D1914" s="42">
        <f>_xll.qlCalendarAdvance(Calendar,$D1913,B1914,"f",FALSE)</f>
        <v>52887</v>
      </c>
      <c r="E1914" s="153">
        <f>_xll.qlInterestRateIndexValueDate(IndexON,D1914)</f>
        <v>52888</v>
      </c>
      <c r="F1914" s="168">
        <f>IFERROR(_xll.qlIndexFixing(IndexON,D1914,TRUE,_xll.ohTrigger(RecalcTrigger,TriggerON)),NA())</f>
        <v>2.3176512350726597E-2</v>
      </c>
      <c r="H1914" s="42">
        <f>_xll.qlCalendarAdvance(Calendar,$H1913,B1914,"f",FALSE)</f>
        <v>52887</v>
      </c>
      <c r="I1914" s="153">
        <f>_xll.qlInterestRateIndexValueDate(Index1M,$H1914)</f>
        <v>52889</v>
      </c>
      <c r="J1914" s="158">
        <f>IFERROR(_xll.qlIndexFixing(Index1M,$H1914,TRUE,_xll.ohTrigger(RecalcTrigger,Trigger1M)),NA())</f>
        <v>2.2533498051807207E-2</v>
      </c>
      <c r="K1914" s="44">
        <f>IFERROR(_xll.qlIndexFixing(Index3M,H1914,TRUE,_xll.ohTrigger(RecalcTrigger,Trigger3M)),NA())</f>
        <v>2.3242186876670214E-2</v>
      </c>
      <c r="L1914" s="44">
        <f>IFERROR(_xll.qlIndexFixing(Index6M,$H1914,TRUE,_xll.ohTrigger(RecalcTrigger,Trigger6M)),NA())</f>
        <v>2.3505396433796757E-2</v>
      </c>
      <c r="M1914" s="158">
        <f>IFERROR(_xll.qlIndexFixing(ONIndex1M,I1914,TRUE,_xll.ohTrigger(RecalcTrigger,Trigger1M)),NA())</f>
        <v>2.2518774818820475E-2</v>
      </c>
      <c r="N1914" s="44">
        <f>IFERROR(_xll.qlIndexFixing(ONIndex3M,I1914,TRUE,_xll.ohTrigger(RecalcTrigger,Trigger3M)),NA())</f>
        <v>2.3195369187805071E-2</v>
      </c>
      <c r="O1914" s="159">
        <f>IFERROR(_xll.qlIndexFixing(ONIndex6M,I1914,TRUE,_xll.ohTrigger(RecalcTrigger,Trigger6M)),NA())</f>
        <v>2.3407257939149773E-2</v>
      </c>
    </row>
    <row r="1915" spans="2:15" x14ac:dyDescent="0.2">
      <c r="B1915" s="39" t="s">
        <v>42</v>
      </c>
      <c r="D1915" s="42">
        <f>_xll.qlCalendarAdvance(Calendar,$D1914,B1915,"f",FALSE)</f>
        <v>52894</v>
      </c>
      <c r="E1915" s="153">
        <f>_xll.qlInterestRateIndexValueDate(IndexON,D1915)</f>
        <v>52895</v>
      </c>
      <c r="F1915" s="168">
        <f>IFERROR(_xll.qlIndexFixing(IndexON,D1915,TRUE,_xll.ohTrigger(RecalcTrigger,TriggerON)),NA())</f>
        <v>2.3173070122783912E-2</v>
      </c>
      <c r="H1915" s="42">
        <f>_xll.qlCalendarAdvance(Calendar,$H1914,B1915,"f",FALSE)</f>
        <v>52894</v>
      </c>
      <c r="I1915" s="153">
        <f>_xll.qlInterestRateIndexValueDate(Index1M,$H1915)</f>
        <v>52896</v>
      </c>
      <c r="J1915" s="158">
        <f>IFERROR(_xll.qlIndexFixing(Index1M,$H1915,TRUE,_xll.ohTrigger(RecalcTrigger,Trigger1M)),NA())</f>
        <v>2.2530099672801125E-2</v>
      </c>
      <c r="K1915" s="44">
        <f>IFERROR(_xll.qlIndexFixing(Index3M,H1915,TRUE,_xll.ohTrigger(RecalcTrigger,Trigger3M)),NA())</f>
        <v>2.3239067111058279E-2</v>
      </c>
      <c r="L1915" s="44">
        <f>IFERROR(_xll.qlIndexFixing(Index6M,$H1915,TRUE,_xll.ohTrigger(RecalcTrigger,Trigger6M)),NA())</f>
        <v>2.3502590508757627E-2</v>
      </c>
      <c r="M1915" s="158">
        <f>IFERROR(_xll.qlIndexFixing(ONIndex1M,I1915,TRUE,_xll.ohTrigger(RecalcTrigger,Trigger1M)),NA())</f>
        <v>2.2515269158231987E-2</v>
      </c>
      <c r="N1915" s="44">
        <f>IFERROR(_xll.qlIndexFixing(ONIndex3M,I1915,TRUE,_xll.ohTrigger(RecalcTrigger,Trigger3M)),NA())</f>
        <v>2.3191899508407943E-2</v>
      </c>
      <c r="O1915" s="159">
        <f>IFERROR(_xll.qlIndexFixing(ONIndex6M,I1915,TRUE,_xll.ohTrigger(RecalcTrigger,Trigger6M)),NA())</f>
        <v>2.3403710316074466E-2</v>
      </c>
    </row>
    <row r="1916" spans="2:15" x14ac:dyDescent="0.2">
      <c r="B1916" s="39" t="s">
        <v>42</v>
      </c>
      <c r="D1916" s="42">
        <f>_xll.qlCalendarAdvance(Calendar,$D1915,B1916,"f",FALSE)</f>
        <v>52901</v>
      </c>
      <c r="E1916" s="153">
        <f>_xll.qlInterestRateIndexValueDate(IndexON,D1916)</f>
        <v>52902</v>
      </c>
      <c r="F1916" s="168">
        <f>IFERROR(_xll.qlIndexFixing(IndexON,D1916,TRUE,_xll.ohTrigger(RecalcTrigger,TriggerON)),NA())</f>
        <v>2.3169687390209859E-2</v>
      </c>
      <c r="H1916" s="42">
        <f>_xll.qlCalendarAdvance(Calendar,$H1915,B1916,"f",FALSE)</f>
        <v>52901</v>
      </c>
      <c r="I1916" s="153">
        <f>_xll.qlInterestRateIndexValueDate(Index1M,$H1916)</f>
        <v>52903</v>
      </c>
      <c r="J1916" s="158">
        <f>IFERROR(_xll.qlIndexFixing(Index1M,$H1916,TRUE,_xll.ohTrigger(RecalcTrigger,Trigger1M)),NA())</f>
        <v>2.2525349735290412E-2</v>
      </c>
      <c r="K1916" s="44">
        <f>IFERROR(_xll.qlIndexFixing(Index3M,H1916,TRUE,_xll.ohTrigger(RecalcTrigger,Trigger3M)),NA())</f>
        <v>2.3236008263772378E-2</v>
      </c>
      <c r="L1916" s="44">
        <f>IFERROR(_xll.qlIndexFixing(Index6M,$H1916,TRUE,_xll.ohTrigger(RecalcTrigger,Trigger6M)),NA())</f>
        <v>2.3499257791464528E-2</v>
      </c>
      <c r="M1916" s="158">
        <f>IFERROR(_xll.qlIndexFixing(ONIndex1M,I1916,TRUE,_xll.ohTrigger(RecalcTrigger,Trigger1M)),NA())</f>
        <v>2.2511824693758342E-2</v>
      </c>
      <c r="N1916" s="44">
        <f>IFERROR(_xll.qlIndexFixing(ONIndex3M,I1916,TRUE,_xll.ohTrigger(RecalcTrigger,Trigger3M)),NA())</f>
        <v>2.3188490397068051E-2</v>
      </c>
      <c r="O1916" s="159">
        <f>IFERROR(_xll.qlIndexFixing(ONIndex6M,I1916,TRUE,_xll.ohTrigger(RecalcTrigger,Trigger6M)),NA())</f>
        <v>2.3400224621648036E-2</v>
      </c>
    </row>
    <row r="1917" spans="2:15" x14ac:dyDescent="0.2">
      <c r="B1917" s="39" t="s">
        <v>42</v>
      </c>
      <c r="D1917" s="42">
        <f>_xll.qlCalendarAdvance(Calendar,$D1916,B1917,"f",FALSE)</f>
        <v>52908</v>
      </c>
      <c r="E1917" s="153">
        <f>_xll.qlInterestRateIndexValueDate(IndexON,D1917)</f>
        <v>52909</v>
      </c>
      <c r="F1917" s="168">
        <f>IFERROR(_xll.qlIndexFixing(IndexON,D1917,TRUE,_xll.ohTrigger(RecalcTrigger,TriggerON)),NA())</f>
        <v>2.3166364152924501E-2</v>
      </c>
      <c r="H1917" s="42">
        <f>_xll.qlCalendarAdvance(Calendar,$H1916,B1917,"f",FALSE)</f>
        <v>52908</v>
      </c>
      <c r="I1917" s="153">
        <f>_xll.qlInterestRateIndexValueDate(Index1M,$H1917)</f>
        <v>52910</v>
      </c>
      <c r="J1917" s="158">
        <f>IFERROR(_xll.qlIndexFixing(Index1M,$H1917,TRUE,_xll.ohTrigger(RecalcTrigger,Trigger1M)),NA())</f>
        <v>2.2522061458626119E-2</v>
      </c>
      <c r="K1917" s="44">
        <f>IFERROR(_xll.qlIndexFixing(Index3M,H1917,TRUE,_xll.ohTrigger(RecalcTrigger,Trigger3M)),NA())</f>
        <v>2.3233010334669152E-2</v>
      </c>
      <c r="L1917" s="44">
        <f>IFERROR(_xll.qlIndexFixing(Index6M,$H1917,TRUE,_xll.ohTrigger(RecalcTrigger,Trigger6M)),NA())</f>
        <v>2.3496572877090605E-2</v>
      </c>
      <c r="M1917" s="158">
        <f>IFERROR(_xll.qlIndexFixing(ONIndex1M,I1917,TRUE,_xll.ohTrigger(RecalcTrigger,Trigger1M)),NA())</f>
        <v>2.2508441425479475E-2</v>
      </c>
      <c r="N1917" s="44">
        <f>IFERROR(_xll.qlIndexFixing(ONIndex3M,I1917,TRUE,_xll.ohTrigger(RecalcTrigger,Trigger3M)),NA())</f>
        <v>2.3185141853785396E-2</v>
      </c>
      <c r="O1917" s="159">
        <f>IFERROR(_xll.qlIndexFixing(ONIndex6M,I1917,TRUE,_xll.ohTrigger(RecalcTrigger,Trigger6M)),NA())</f>
        <v>2.3396800855897126E-2</v>
      </c>
    </row>
    <row r="1918" spans="2:15" x14ac:dyDescent="0.2">
      <c r="B1918" s="39" t="s">
        <v>42</v>
      </c>
      <c r="D1918" s="42">
        <f>_xll.qlCalendarAdvance(Calendar,$D1917,B1918,"f",FALSE)</f>
        <v>52915</v>
      </c>
      <c r="E1918" s="153">
        <f>_xll.qlInterestRateIndexValueDate(IndexON,D1918)</f>
        <v>52916</v>
      </c>
      <c r="F1918" s="168">
        <f>IFERROR(_xll.qlIndexFixing(IndexON,D1918,TRUE,_xll.ohTrigger(RecalcTrigger,TriggerON)),NA())</f>
        <v>2.3163100411007775E-2</v>
      </c>
      <c r="H1918" s="42">
        <f>_xll.qlCalendarAdvance(Calendar,$H1917,B1918,"f",FALSE)</f>
        <v>52915</v>
      </c>
      <c r="I1918" s="153">
        <f>_xll.qlInterestRateIndexValueDate(Index1M,$H1918)</f>
        <v>52917</v>
      </c>
      <c r="J1918" s="158">
        <f>IFERROR(_xll.qlIndexFixing(Index1M,$H1918,TRUE,_xll.ohTrigger(RecalcTrigger,Trigger1M)),NA())</f>
        <v>2.2518834482265326E-2</v>
      </c>
      <c r="K1918" s="44">
        <f>IFERROR(_xll.qlIndexFixing(Index3M,H1918,TRUE,_xll.ohTrigger(RecalcTrigger,Trigger3M)),NA())</f>
        <v>2.3230073323612186E-2</v>
      </c>
      <c r="L1918" s="44">
        <f>IFERROR(_xll.qlIndexFixing(Index6M,$H1918,TRUE,_xll.ohTrigger(RecalcTrigger,Trigger6M)),NA())</f>
        <v>2.3493950614176393E-2</v>
      </c>
      <c r="M1918" s="158">
        <f>IFERROR(_xll.qlIndexFixing(ONIndex1M,I1918,TRUE,_xll.ohTrigger(RecalcTrigger,Trigger1M)),NA())</f>
        <v>2.2505119353368741E-2</v>
      </c>
      <c r="N1918" s="44">
        <f>IFERROR(_xll.qlIndexFixing(ONIndex3M,I1918,TRUE,_xll.ohTrigger(RecalcTrigger,Trigger3M)),NA())</f>
        <v>2.3181853878586622E-2</v>
      </c>
      <c r="O1918" s="159">
        <f>IFERROR(_xll.qlIndexFixing(ONIndex6M,I1918,TRUE,_xll.ohTrigger(RecalcTrigger,Trigger6M)),NA())</f>
        <v>2.3393439018848383E-2</v>
      </c>
    </row>
    <row r="1919" spans="2:15" x14ac:dyDescent="0.2">
      <c r="B1919" s="39" t="s">
        <v>42</v>
      </c>
      <c r="D1919" s="42">
        <f>_xll.qlCalendarAdvance(Calendar,$D1918,B1919,"f",FALSE)</f>
        <v>52922</v>
      </c>
      <c r="E1919" s="153">
        <f>_xll.qlInterestRateIndexValueDate(IndexON,D1919)</f>
        <v>52923</v>
      </c>
      <c r="F1919" s="168">
        <f>IFERROR(_xll.qlIndexFixing(IndexON,D1919,TRUE,_xll.ohTrigger(RecalcTrigger,TriggerON)),NA())</f>
        <v>2.3159896164379745E-2</v>
      </c>
      <c r="H1919" s="42">
        <f>_xll.qlCalendarAdvance(Calendar,$H1918,B1919,"f",FALSE)</f>
        <v>52922</v>
      </c>
      <c r="I1919" s="153">
        <f>_xll.qlInterestRateIndexValueDate(Index1M,$H1919)</f>
        <v>52924</v>
      </c>
      <c r="J1919" s="158">
        <f>IFERROR(_xll.qlIndexFixing(Index1M,$H1919,TRUE,_xll.ohTrigger(RecalcTrigger,Trigger1M)),NA())</f>
        <v>2.2515668806160072E-2</v>
      </c>
      <c r="K1919" s="44">
        <f>IFERROR(_xll.qlIndexFixing(Index3M,H1919,TRUE,_xll.ohTrigger(RecalcTrigger,Trigger3M)),NA())</f>
        <v>2.322719723046246E-2</v>
      </c>
      <c r="L1919" s="44">
        <f>IFERROR(_xll.qlIndexFixing(Index6M,$H1919,TRUE,_xll.ohTrigger(RecalcTrigger,Trigger6M)),NA())</f>
        <v>2.3491391002476342E-2</v>
      </c>
      <c r="M1919" s="158">
        <f>IFERROR(_xll.qlIndexFixing(ONIndex1M,I1919,TRUE,_xll.ohTrigger(RecalcTrigger,Trigger1M)),NA())</f>
        <v>2.2501858477399495E-2</v>
      </c>
      <c r="N1919" s="44">
        <f>IFERROR(_xll.qlIndexFixing(ONIndex3M,I1919,TRUE,_xll.ohTrigger(RecalcTrigger,Trigger3M)),NA())</f>
        <v>2.3178626471391794E-2</v>
      </c>
      <c r="O1919" s="159">
        <f>IFERROR(_xll.qlIndexFixing(ONIndex6M,I1919,TRUE,_xll.ohTrigger(RecalcTrigger,Trigger6M)),NA())</f>
        <v>2.3390139110448516E-2</v>
      </c>
    </row>
    <row r="1920" spans="2:15" x14ac:dyDescent="0.2">
      <c r="B1920" s="39" t="s">
        <v>42</v>
      </c>
      <c r="D1920" s="42">
        <f>_xll.qlCalendarAdvance(Calendar,$D1919,B1920,"f",FALSE)</f>
        <v>52929</v>
      </c>
      <c r="E1920" s="153">
        <f>_xll.qlInterestRateIndexValueDate(IndexON,D1920)</f>
        <v>52930</v>
      </c>
      <c r="F1920" s="168">
        <f>IFERROR(_xll.qlIndexFixing(IndexON,D1920,TRUE,_xll.ohTrigger(RecalcTrigger,TriggerON)),NA())</f>
        <v>2.3156751413120347E-2</v>
      </c>
      <c r="H1920" s="42">
        <f>_xll.qlCalendarAdvance(Calendar,$H1919,B1920,"f",FALSE)</f>
        <v>52929</v>
      </c>
      <c r="I1920" s="153">
        <f>_xll.qlInterestRateIndexValueDate(Index1M,$H1920)</f>
        <v>52931</v>
      </c>
      <c r="J1920" s="158">
        <f>IFERROR(_xll.qlIndexFixing(Index1M,$H1920,TRUE,_xll.ohTrigger(RecalcTrigger,Trigger1M)),NA())</f>
        <v>2.2512564430267723E-2</v>
      </c>
      <c r="K1920" s="44">
        <f>IFERROR(_xll.qlIndexFixing(Index3M,H1920,TRUE,_xll.ohTrigger(RecalcTrigger,Trigger3M)),NA())</f>
        <v>2.3223266353817884E-2</v>
      </c>
      <c r="L1920" s="44">
        <f>IFERROR(_xll.qlIndexFixing(Index6M,$H1920,TRUE,_xll.ohTrigger(RecalcTrigger,Trigger6M)),NA())</f>
        <v>2.3489500719043939E-2</v>
      </c>
      <c r="M1920" s="158">
        <f>IFERROR(_xll.qlIndexFixing(ONIndex1M,I1920,TRUE,_xll.ohTrigger(RecalcTrigger,Trigger1M)),NA())</f>
        <v>2.2498658797571736E-2</v>
      </c>
      <c r="N1920" s="44">
        <f>IFERROR(_xll.qlIndexFixing(ONIndex3M,I1920,TRUE,_xll.ohTrigger(RecalcTrigger,Trigger3M)),NA())</f>
        <v>2.3175459632254203E-2</v>
      </c>
      <c r="O1920" s="159">
        <f>IFERROR(_xll.qlIndexFixing(ONIndex6M,I1920,TRUE,_xll.ohTrigger(RecalcTrigger,Trigger6M)),NA())</f>
        <v>2.3386901130697524E-2</v>
      </c>
    </row>
    <row r="1921" spans="2:15" x14ac:dyDescent="0.2">
      <c r="B1921" s="39" t="s">
        <v>42</v>
      </c>
      <c r="D1921" s="42">
        <f>_xll.qlCalendarAdvance(Calendar,$D1920,B1921,"f",FALSE)</f>
        <v>52936</v>
      </c>
      <c r="E1921" s="153">
        <f>_xll.qlInterestRateIndexValueDate(IndexON,D1921)</f>
        <v>52937</v>
      </c>
      <c r="F1921" s="168">
        <f>IFERROR(_xll.qlIndexFixing(IndexON,D1921,TRUE,_xll.ohTrigger(RecalcTrigger,TriggerON)),NA())</f>
        <v>2.3153666157149644E-2</v>
      </c>
      <c r="H1921" s="42">
        <f>_xll.qlCalendarAdvance(Calendar,$H1920,B1921,"f",FALSE)</f>
        <v>52936</v>
      </c>
      <c r="I1921" s="153">
        <f>_xll.qlInterestRateIndexValueDate(Index1M,$H1921)</f>
        <v>52938</v>
      </c>
      <c r="J1921" s="158">
        <f>IFERROR(_xll.qlIndexFixing(Index1M,$H1921,TRUE,_xll.ohTrigger(RecalcTrigger,Trigger1M)),NA())</f>
        <v>2.2510996948618033E-2</v>
      </c>
      <c r="K1921" s="44">
        <f>IFERROR(_xll.qlIndexFixing(Index3M,H1921,TRUE,_xll.ohTrigger(RecalcTrigger,Trigger3M)),NA())</f>
        <v>2.3220503748986765E-2</v>
      </c>
      <c r="L1921" s="44">
        <f>IFERROR(_xll.qlIndexFixing(Index6M,$H1921,TRUE,_xll.ohTrigger(RecalcTrigger,Trigger6M)),NA())</f>
        <v>2.3487070726477651E-2</v>
      </c>
      <c r="M1921" s="158">
        <f>IFERROR(_xll.qlIndexFixing(ONIndex1M,I1921,TRUE,_xll.ohTrigger(RecalcTrigger,Trigger1M)),NA())</f>
        <v>2.2495520313885464E-2</v>
      </c>
      <c r="N1921" s="44">
        <f>IFERROR(_xll.qlIndexFixing(ONIndex3M,I1921,TRUE,_xll.ohTrigger(RecalcTrigger,Trigger3M)),NA())</f>
        <v>2.3172353361200493E-2</v>
      </c>
      <c r="O1921" s="159">
        <f>IFERROR(_xll.qlIndexFixing(ONIndex6M,I1921,TRUE,_xll.ohTrigger(RecalcTrigger,Trigger6M)),NA())</f>
        <v>2.3383725079648698E-2</v>
      </c>
    </row>
    <row r="1922" spans="2:15" x14ac:dyDescent="0.2">
      <c r="B1922" s="39" t="s">
        <v>42</v>
      </c>
      <c r="D1922" s="42">
        <f>_xll.qlCalendarAdvance(Calendar,$D1921,B1922,"f",FALSE)</f>
        <v>52943</v>
      </c>
      <c r="E1922" s="153">
        <f>_xll.qlInterestRateIndexValueDate(IndexON,D1922)</f>
        <v>52944</v>
      </c>
      <c r="F1922" s="168">
        <f>IFERROR(_xll.qlIndexFixing(IndexON,D1922,TRUE,_xll.ohTrigger(RecalcTrigger,TriggerON)),NA())</f>
        <v>2.3150640396547573E-2</v>
      </c>
      <c r="H1922" s="42">
        <f>_xll.qlCalendarAdvance(Calendar,$H1921,B1922,"f",FALSE)</f>
        <v>52943</v>
      </c>
      <c r="I1922" s="153">
        <f>_xll.qlInterestRateIndexValueDate(Index1M,$H1922)</f>
        <v>52945</v>
      </c>
      <c r="J1922" s="158">
        <f>IFERROR(_xll.qlIndexFixing(Index1M,$H1922,TRUE,_xll.ohTrigger(RecalcTrigger,Trigger1M)),NA())</f>
        <v>2.2508027752395809E-2</v>
      </c>
      <c r="K1922" s="44">
        <f>IFERROR(_xll.qlIndexFixing(Index3M,H1922,TRUE,_xll.ohTrigger(RecalcTrigger,Trigger3M)),NA())</f>
        <v>2.321780205381252E-2</v>
      </c>
      <c r="L1922" s="44">
        <f>IFERROR(_xll.qlIndexFixing(Index6M,$H1922,TRUE,_xll.ohTrigger(RecalcTrigger,Trigger6M)),NA())</f>
        <v>2.3484703388490472E-2</v>
      </c>
      <c r="M1922" s="158">
        <f>IFERROR(_xll.qlIndexFixing(ONIndex1M,I1922,TRUE,_xll.ohTrigger(RecalcTrigger,Trigger1M)),NA())</f>
        <v>2.249244302634068E-2</v>
      </c>
      <c r="N1922" s="44">
        <f>IFERROR(_xll.qlIndexFixing(ONIndex3M,I1922,TRUE,_xll.ohTrigger(RecalcTrigger,Trigger3M)),NA())</f>
        <v>2.3169307658124083E-2</v>
      </c>
      <c r="O1922" s="159">
        <f>IFERROR(_xll.qlIndexFixing(ONIndex6M,I1922,TRUE,_xll.ohTrigger(RecalcTrigger,Trigger6M)),NA())</f>
        <v>2.3380610957222103E-2</v>
      </c>
    </row>
    <row r="1923" spans="2:15" x14ac:dyDescent="0.2">
      <c r="B1923" s="39" t="s">
        <v>42</v>
      </c>
      <c r="D1923" s="42">
        <f>_xll.qlCalendarAdvance(Calendar,$D1922,B1923,"f",FALSE)</f>
        <v>52950</v>
      </c>
      <c r="E1923" s="153">
        <f>_xll.qlInterestRateIndexValueDate(IndexON,D1923)</f>
        <v>52951</v>
      </c>
      <c r="F1923" s="168">
        <f>IFERROR(_xll.qlIndexFixing(IndexON,D1923,TRUE,_xll.ohTrigger(RecalcTrigger,TriggerON)),NA())</f>
        <v>2.3147674131154261E-2</v>
      </c>
      <c r="H1923" s="42">
        <f>_xll.qlCalendarAdvance(Calendar,$H1922,B1923,"f",FALSE)</f>
        <v>52950</v>
      </c>
      <c r="I1923" s="153">
        <f>_xll.qlInterestRateIndexValueDate(Index1M,$H1923)</f>
        <v>52952</v>
      </c>
      <c r="J1923" s="158">
        <f>IFERROR(_xll.qlIndexFixing(Index1M,$H1923,TRUE,_xll.ohTrigger(RecalcTrigger,Trigger1M)),NA())</f>
        <v>2.2505119867793608E-2</v>
      </c>
      <c r="K1923" s="44">
        <f>IFERROR(_xll.qlIndexFixing(Index3M,H1923,TRUE,_xll.ohTrigger(RecalcTrigger,Trigger3M)),NA())</f>
        <v>2.3215161268173468E-2</v>
      </c>
      <c r="L1923" s="44">
        <f>IFERROR(_xll.qlIndexFixing(Index6M,$H1923,TRUE,_xll.ohTrigger(RecalcTrigger,Trigger6M)),NA())</f>
        <v>2.3482398704859721E-2</v>
      </c>
      <c r="M1923" s="158">
        <f>IFERROR(_xll.qlIndexFixing(ONIndex1M,I1923,TRUE,_xll.ohTrigger(RecalcTrigger,Trigger1M)),NA())</f>
        <v>2.2489916627610462E-2</v>
      </c>
      <c r="N1923" s="44">
        <f>IFERROR(_xll.qlIndexFixing(ONIndex3M,I1923,TRUE,_xll.ohTrigger(RecalcTrigger,Trigger3M)),NA())</f>
        <v>2.3166857318652756E-2</v>
      </c>
      <c r="O1923" s="159">
        <f>IFERROR(_xll.qlIndexFixing(ONIndex6M,I1923,TRUE,_xll.ohTrigger(RecalcTrigger,Trigger6M)),NA())</f>
        <v>2.3378102483133656E-2</v>
      </c>
    </row>
    <row r="1924" spans="2:15" x14ac:dyDescent="0.2">
      <c r="B1924" s="39" t="s">
        <v>42</v>
      </c>
      <c r="D1924" s="42">
        <f>_xll.qlCalendarAdvance(Calendar,$D1923,B1924,"f",FALSE)</f>
        <v>52958</v>
      </c>
      <c r="E1924" s="153">
        <f>_xll.qlInterestRateIndexValueDate(IndexON,D1924)</f>
        <v>52959</v>
      </c>
      <c r="F1924" s="168">
        <f>IFERROR(_xll.qlIndexFixing(IndexON,D1924,TRUE,_xll.ohTrigger(RecalcTrigger,TriggerON)),NA())</f>
        <v>2.3144356965092427E-2</v>
      </c>
      <c r="H1924" s="42">
        <f>_xll.qlCalendarAdvance(Calendar,$H1923,B1924,"f",FALSE)</f>
        <v>52958</v>
      </c>
      <c r="I1924" s="153">
        <f>_xll.qlInterestRateIndexValueDate(Index1M,$H1924)</f>
        <v>52960</v>
      </c>
      <c r="J1924" s="158">
        <f>IFERROR(_xll.qlIndexFixing(Index1M,$H1924,TRUE,_xll.ohTrigger(RecalcTrigger,Trigger1M)),NA())</f>
        <v>2.2501366168788117E-2</v>
      </c>
      <c r="K1924" s="44">
        <f>IFERROR(_xll.qlIndexFixing(Index3M,H1924,TRUE,_xll.ohTrigger(RecalcTrigger,Trigger3M)),NA())</f>
        <v>2.3212217810393732E-2</v>
      </c>
      <c r="L1924" s="44">
        <f>IFERROR(_xll.qlIndexFixing(Index6M,$H1924,TRUE,_xll.ohTrigger(RecalcTrigger,Trigger6M)),NA())</f>
        <v>2.3479841500053569E-2</v>
      </c>
      <c r="M1924" s="158">
        <f>IFERROR(_xll.qlIndexFixing(ONIndex1M,I1924,TRUE,_xll.ohTrigger(RecalcTrigger,Trigger1M)),NA())</f>
        <v>2.248423429848323E-2</v>
      </c>
      <c r="N1924" s="44">
        <f>IFERROR(_xll.qlIndexFixing(ONIndex3M,I1924,TRUE,_xll.ohTrigger(RecalcTrigger,Trigger3M)),NA())</f>
        <v>2.3161082946892009E-2</v>
      </c>
      <c r="O1924" s="159">
        <f>IFERROR(_xll.qlIndexFixing(ONIndex6M,I1924,TRUE,_xll.ohTrigger(RecalcTrigger,Trigger6M)),NA())</f>
        <v>2.3372207668277412E-2</v>
      </c>
    </row>
    <row r="1925" spans="2:15" x14ac:dyDescent="0.2">
      <c r="B1925" s="39" t="s">
        <v>42</v>
      </c>
      <c r="D1925" s="42">
        <f>_xll.qlCalendarAdvance(Calendar,$D1924,B1925,"f",FALSE)</f>
        <v>52965</v>
      </c>
      <c r="E1925" s="153">
        <f>_xll.qlInterestRateIndexValueDate(IndexON,D1925)</f>
        <v>52966</v>
      </c>
      <c r="F1925" s="168">
        <f>IFERROR(_xll.qlIndexFixing(IndexON,D1925,TRUE,_xll.ohTrigger(RecalcTrigger,TriggerON)),NA())</f>
        <v>2.3141518189797594E-2</v>
      </c>
      <c r="H1925" s="42">
        <f>_xll.qlCalendarAdvance(Calendar,$H1924,B1925,"f",FALSE)</f>
        <v>52965</v>
      </c>
      <c r="I1925" s="153">
        <f>_xll.qlInterestRateIndexValueDate(Index1M,$H1925)</f>
        <v>52967</v>
      </c>
      <c r="J1925" s="158">
        <f>IFERROR(_xll.qlIndexFixing(Index1M,$H1925,TRUE,_xll.ohTrigger(RecalcTrigger,Trigger1M)),NA())</f>
        <v>2.2498585460294651E-2</v>
      </c>
      <c r="K1925" s="44">
        <f>IFERROR(_xll.qlIndexFixing(Index3M,H1925,TRUE,_xll.ohTrigger(RecalcTrigger,Trigger3M)),NA())</f>
        <v>2.3209707544787683E-2</v>
      </c>
      <c r="L1925" s="44">
        <f>IFERROR(_xll.qlIndexFixing(Index6M,$H1925,TRUE,_xll.ohTrigger(RecalcTrigger,Trigger6M)),NA())</f>
        <v>2.3477042150615839E-2</v>
      </c>
      <c r="M1925" s="158">
        <f>IFERROR(_xll.qlIndexFixing(ONIndex1M,I1925,TRUE,_xll.ohTrigger(RecalcTrigger,Trigger1M)),NA())</f>
        <v>2.2480952601648951E-2</v>
      </c>
      <c r="N1925" s="44">
        <f>IFERROR(_xll.qlIndexFixing(ONIndex3M,I1925,TRUE,_xll.ohTrigger(RecalcTrigger,Trigger3M)),NA())</f>
        <v>2.3157834944864675E-2</v>
      </c>
      <c r="O1925" s="159">
        <f>IFERROR(_xll.qlIndexFixing(ONIndex6M,I1925,TRUE,_xll.ohTrigger(RecalcTrigger,Trigger6M)),NA())</f>
        <v>2.3368886706212066E-2</v>
      </c>
    </row>
    <row r="1926" spans="2:15" x14ac:dyDescent="0.2">
      <c r="B1926" s="39" t="s">
        <v>42</v>
      </c>
      <c r="D1926" s="42">
        <f>_xll.qlCalendarAdvance(Calendar,$D1925,B1926,"f",FALSE)</f>
        <v>52972</v>
      </c>
      <c r="E1926" s="153">
        <f>_xll.qlInterestRateIndexValueDate(IndexON,D1926)</f>
        <v>52973</v>
      </c>
      <c r="F1926" s="168">
        <f>IFERROR(_xll.qlIndexFixing(IndexON,D1926,TRUE,_xll.ohTrigger(RecalcTrigger,TriggerON)),NA())</f>
        <v>2.313873890971152E-2</v>
      </c>
      <c r="H1926" s="42">
        <f>_xll.qlCalendarAdvance(Calendar,$H1925,B1926,"f",FALSE)</f>
        <v>52972</v>
      </c>
      <c r="I1926" s="153">
        <f>_xll.qlInterestRateIndexValueDate(Index1M,$H1926)</f>
        <v>52974</v>
      </c>
      <c r="J1926" s="158">
        <f>IFERROR(_xll.qlIndexFixing(Index1M,$H1926,TRUE,_xll.ohTrigger(RecalcTrigger,Trigger1M)),NA())</f>
        <v>2.2495866059422664E-2</v>
      </c>
      <c r="K1926" s="44">
        <f>IFERROR(_xll.qlIndexFixing(Index3M,H1926,TRUE,_xll.ohTrigger(RecalcTrigger,Trigger3M)),NA())</f>
        <v>2.3207258188347346E-2</v>
      </c>
      <c r="L1926" s="44">
        <f>IFERROR(_xll.qlIndexFixing(Index6M,$H1926,TRUE,_xll.ohTrigger(RecalcTrigger,Trigger6M)),NA())</f>
        <v>2.3474930040990081E-2</v>
      </c>
      <c r="M1926" s="158">
        <f>IFERROR(_xll.qlIndexFixing(ONIndex1M,I1926,TRUE,_xll.ohTrigger(RecalcTrigger,Trigger1M)),NA())</f>
        <v>2.2478543776269788E-2</v>
      </c>
      <c r="N1926" s="44">
        <f>IFERROR(_xll.qlIndexFixing(ONIndex3M,I1926,TRUE,_xll.ohTrigger(RecalcTrigger,Trigger3M)),NA())</f>
        <v>2.3155450852021531E-2</v>
      </c>
      <c r="O1926" s="159">
        <f>IFERROR(_xll.qlIndexFixing(ONIndex6M,I1926,TRUE,_xll.ohTrigger(RecalcTrigger,Trigger6M)),NA())</f>
        <v>2.3366449059487593E-2</v>
      </c>
    </row>
    <row r="1927" spans="2:15" x14ac:dyDescent="0.2">
      <c r="B1927" s="39" t="s">
        <v>42</v>
      </c>
      <c r="D1927" s="42">
        <f>_xll.qlCalendarAdvance(Calendar,$D1926,B1927,"f",FALSE)</f>
        <v>52979</v>
      </c>
      <c r="E1927" s="153">
        <f>_xll.qlInterestRateIndexValueDate(IndexON,D1927)</f>
        <v>52980</v>
      </c>
      <c r="F1927" s="168">
        <f>IFERROR(_xll.qlIndexFixing(IndexON,D1927,TRUE,_xll.ohTrigger(RecalcTrigger,TriggerON)),NA())</f>
        <v>2.3136019124994078E-2</v>
      </c>
      <c r="H1927" s="42">
        <f>_xll.qlCalendarAdvance(Calendar,$H1926,B1927,"f",FALSE)</f>
        <v>52979</v>
      </c>
      <c r="I1927" s="153">
        <f>_xll.qlInterestRateIndexValueDate(Index1M,$H1927)</f>
        <v>52981</v>
      </c>
      <c r="J1927" s="158">
        <f>IFERROR(_xll.qlIndexFixing(Index1M,$H1927,TRUE,_xll.ohTrigger(RecalcTrigger,Trigger1M)),NA())</f>
        <v>2.2493207966129691E-2</v>
      </c>
      <c r="K1927" s="44">
        <f>IFERROR(_xll.qlIndexFixing(Index3M,H1927,TRUE,_xll.ohTrigger(RecalcTrigger,Trigger3M)),NA())</f>
        <v>2.320486974096525E-2</v>
      </c>
      <c r="L1927" s="44">
        <f>IFERROR(_xll.qlIndexFixing(Index6M,$H1927,TRUE,_xll.ohTrigger(RecalcTrigger,Trigger6M)),NA())</f>
        <v>2.3472880580803105E-2</v>
      </c>
      <c r="M1927" s="158">
        <f>IFERROR(_xll.qlIndexFixing(ONIndex1M,I1927,TRUE,_xll.ohTrigger(RecalcTrigger,Trigger1M)),NA())</f>
        <v>2.247579029778457E-2</v>
      </c>
      <c r="N1927" s="44">
        <f>IFERROR(_xll.qlIndexFixing(ONIndex3M,I1927,TRUE,_xll.ohTrigger(RecalcTrigger,Trigger3M)),NA())</f>
        <v>2.3152725644761674E-2</v>
      </c>
      <c r="O1927" s="159">
        <f>IFERROR(_xll.qlIndexFixing(ONIndex6M,I1927,TRUE,_xll.ohTrigger(RecalcTrigger,Trigger6M)),NA())</f>
        <v>2.3363662635675908E-2</v>
      </c>
    </row>
    <row r="1928" spans="2:15" x14ac:dyDescent="0.2">
      <c r="B1928" s="39" t="s">
        <v>42</v>
      </c>
      <c r="D1928" s="42">
        <f>_xll.qlCalendarAdvance(Calendar,$D1927,B1928,"f",FALSE)</f>
        <v>52986</v>
      </c>
      <c r="E1928" s="153">
        <f>_xll.qlInterestRateIndexValueDate(IndexON,D1928)</f>
        <v>52987</v>
      </c>
      <c r="F1928" s="168">
        <f>IFERROR(_xll.qlIndexFixing(IndexON,D1928,TRUE,_xll.ohTrigger(RecalcTrigger,TriggerON)),NA())</f>
        <v>2.3133358835485396E-2</v>
      </c>
      <c r="H1928" s="42">
        <f>_xll.qlCalendarAdvance(Calendar,$H1927,B1928,"f",FALSE)</f>
        <v>52986</v>
      </c>
      <c r="I1928" s="153">
        <f>_xll.qlInterestRateIndexValueDate(Index1M,$H1928)</f>
        <v>52988</v>
      </c>
      <c r="J1928" s="158">
        <f>IFERROR(_xll.qlIndexFixing(Index1M,$H1928,TRUE,_xll.ohTrigger(RecalcTrigger,Trigger1M)),NA())</f>
        <v>2.249061118036827E-2</v>
      </c>
      <c r="K1928" s="44">
        <f>IFERROR(_xll.qlIndexFixing(Index3M,H1928,TRUE,_xll.ohTrigger(RecalcTrigger,Trigger3M)),NA())</f>
        <v>2.3202542202529486E-2</v>
      </c>
      <c r="L1928" s="44">
        <f>IFERROR(_xll.qlIndexFixing(Index6M,$H1928,TRUE,_xll.ohTrigger(RecalcTrigger,Trigger6M)),NA())</f>
        <v>2.3470893769863249E-2</v>
      </c>
      <c r="M1928" s="158">
        <f>IFERROR(_xll.qlIndexFixing(ONIndex1M,I1928,TRUE,_xll.ohTrigger(RecalcTrigger,Trigger1M)),NA())</f>
        <v>2.2473098007793624E-2</v>
      </c>
      <c r="N1928" s="44">
        <f>IFERROR(_xll.qlIndexFixing(ONIndex3M,I1928,TRUE,_xll.ohTrigger(RecalcTrigger,Trigger3M)),NA())</f>
        <v>2.315006099777861E-2</v>
      </c>
      <c r="O1928" s="159">
        <f>IFERROR(_xll.qlIndexFixing(ONIndex6M,I1928,TRUE,_xll.ohTrigger(RecalcTrigger,Trigger6M)),NA())</f>
        <v>2.3360938132732656E-2</v>
      </c>
    </row>
    <row r="1929" spans="2:15" x14ac:dyDescent="0.2">
      <c r="B1929" s="39" t="s">
        <v>42</v>
      </c>
      <c r="D1929" s="42">
        <f>_xll.qlCalendarAdvance(Calendar,$D1928,B1929,"f",FALSE)</f>
        <v>52993</v>
      </c>
      <c r="E1929" s="153">
        <f>_xll.qlInterestRateIndexValueDate(IndexON,D1929)</f>
        <v>52994</v>
      </c>
      <c r="F1929" s="168">
        <f>IFERROR(_xll.qlIndexFixing(IndexON,D1929,TRUE,_xll.ohTrigger(RecalcTrigger,TriggerON)),NA())</f>
        <v>2.3130758041425281E-2</v>
      </c>
      <c r="H1929" s="42">
        <f>_xll.qlCalendarAdvance(Calendar,$H1928,B1929,"f",FALSE)</f>
        <v>52993</v>
      </c>
      <c r="I1929" s="153">
        <f>_xll.qlInterestRateIndexValueDate(Index1M,$H1929)</f>
        <v>52995</v>
      </c>
      <c r="J1929" s="158">
        <f>IFERROR(_xll.qlIndexFixing(Index1M,$H1929,TRUE,_xll.ohTrigger(RecalcTrigger,Trigger1M)),NA())</f>
        <v>2.2485973764936964E-2</v>
      </c>
      <c r="K1929" s="44">
        <f>IFERROR(_xll.qlIndexFixing(Index3M,H1929,TRUE,_xll.ohTrigger(RecalcTrigger,Trigger3M)),NA())</f>
        <v>2.3199680058476137E-2</v>
      </c>
      <c r="L1929" s="44">
        <f>IFERROR(_xll.qlIndexFixing(Index6M,$H1929,TRUE,_xll.ohTrigger(RecalcTrigger,Trigger6M)),NA())</f>
        <v>2.3468969607984579E-2</v>
      </c>
      <c r="M1929" s="158">
        <f>IFERROR(_xll.qlIndexFixing(ONIndex1M,I1929,TRUE,_xll.ohTrigger(RecalcTrigger,Trigger1M)),NA())</f>
        <v>2.2470466906217013E-2</v>
      </c>
      <c r="N1929" s="44">
        <f>IFERROR(_xll.qlIndexFixing(ONIndex3M,I1929,TRUE,_xll.ohTrigger(RecalcTrigger,Trigger3M)),NA())</f>
        <v>2.3147456910992403E-2</v>
      </c>
      <c r="O1929" s="159">
        <f>IFERROR(_xll.qlIndexFixing(ONIndex6M,I1929,TRUE,_xll.ohTrigger(RecalcTrigger,Trigger6M)),NA())</f>
        <v>2.335827555017822E-2</v>
      </c>
    </row>
    <row r="1930" spans="2:15" x14ac:dyDescent="0.2">
      <c r="B1930" s="39" t="s">
        <v>42</v>
      </c>
      <c r="D1930" s="42">
        <f>_xll.qlCalendarAdvance(Calendar,$D1929,B1930,"f",FALSE)</f>
        <v>53000</v>
      </c>
      <c r="E1930" s="153">
        <f>_xll.qlInterestRateIndexValueDate(IndexON,D1930)</f>
        <v>53001</v>
      </c>
      <c r="F1930" s="168">
        <f>IFERROR(_xll.qlIndexFixing(IndexON,D1930,TRUE,_xll.ohTrigger(RecalcTrigger,TriggerON)),NA())</f>
        <v>2.3128216742653862E-2</v>
      </c>
      <c r="H1930" s="42">
        <f>_xll.qlCalendarAdvance(Calendar,$H1929,B1930,"f",FALSE)</f>
        <v>53000</v>
      </c>
      <c r="I1930" s="153">
        <f>_xll.qlInterestRateIndexValueDate(Index1M,$H1930)</f>
        <v>53002</v>
      </c>
      <c r="J1930" s="158">
        <f>IFERROR(_xll.qlIndexFixing(Index1M,$H1930,TRUE,_xll.ohTrigger(RecalcTrigger,Trigger1M)),NA())</f>
        <v>2.2483482699591533E-2</v>
      </c>
      <c r="K1930" s="44">
        <f>IFERROR(_xll.qlIndexFixing(Index3M,H1930,TRUE,_xll.ohTrigger(RecalcTrigger,Trigger3M)),NA())</f>
        <v>2.3197470129013339E-2</v>
      </c>
      <c r="L1930" s="44">
        <f>IFERROR(_xll.qlIndexFixing(Index6M,$H1930,TRUE,_xll.ohTrigger(RecalcTrigger,Trigger6M)),NA())</f>
        <v>2.3467108094987792E-2</v>
      </c>
      <c r="M1930" s="158">
        <f>IFERROR(_xll.qlIndexFixing(ONIndex1M,I1930,TRUE,_xll.ohTrigger(RecalcTrigger,Trigger1M)),NA())</f>
        <v>2.2467896993054737E-2</v>
      </c>
      <c r="N1930" s="44">
        <f>IFERROR(_xll.qlIndexFixing(ONIndex3M,I1930,TRUE,_xll.ohTrigger(RecalcTrigger,Trigger3M)),NA())</f>
        <v>2.3144913384243182E-2</v>
      </c>
      <c r="O1930" s="159">
        <f>IFERROR(_xll.qlIndexFixing(ONIndex6M,I1930,TRUE,_xll.ohTrigger(RecalcTrigger,Trigger6M)),NA())</f>
        <v>2.3355674888252409E-2</v>
      </c>
    </row>
    <row r="1931" spans="2:15" x14ac:dyDescent="0.2">
      <c r="B1931" s="39" t="s">
        <v>42</v>
      </c>
      <c r="D1931" s="42">
        <f>_xll.qlCalendarAdvance(Calendar,$D1930,B1931,"f",FALSE)</f>
        <v>53007</v>
      </c>
      <c r="E1931" s="153">
        <f>_xll.qlInterestRateIndexValueDate(IndexON,D1931)</f>
        <v>53008</v>
      </c>
      <c r="F1931" s="168">
        <f>IFERROR(_xll.qlIndexFixing(IndexON,D1931,TRUE,_xll.ohTrigger(RecalcTrigger,TriggerON)),NA())</f>
        <v>2.3125734939091203E-2</v>
      </c>
      <c r="H1931" s="42">
        <f>_xll.qlCalendarAdvance(Calendar,$H1930,B1931,"f",FALSE)</f>
        <v>53007</v>
      </c>
      <c r="I1931" s="153">
        <f>_xll.qlInterestRateIndexValueDate(Index1M,$H1931)</f>
        <v>53009</v>
      </c>
      <c r="J1931" s="158">
        <f>IFERROR(_xll.qlIndexFixing(Index1M,$H1931,TRUE,_xll.ohTrigger(RecalcTrigger,Trigger1M)),NA())</f>
        <v>2.2481052926300395E-2</v>
      </c>
      <c r="K1931" s="44">
        <f>IFERROR(_xll.qlIndexFixing(Index3M,H1931,TRUE,_xll.ohTrigger(RecalcTrigger,Trigger3M)),NA())</f>
        <v>2.3195321104268217E-2</v>
      </c>
      <c r="L1931" s="44">
        <f>IFERROR(_xll.qlIndexFixing(Index6M,$H1931,TRUE,_xll.ohTrigger(RecalcTrigger,Trigger6M)),NA())</f>
        <v>2.3465309230699768E-2</v>
      </c>
      <c r="M1931" s="158">
        <f>IFERROR(_xll.qlIndexFixing(ONIndex1M,I1931,TRUE,_xll.ohTrigger(RecalcTrigger,Trigger1M)),NA())</f>
        <v>2.2465388268386732E-2</v>
      </c>
      <c r="N1931" s="44">
        <f>IFERROR(_xll.qlIndexFixing(ONIndex3M,I1931,TRUE,_xll.ohTrigger(RecalcTrigger,Trigger3M)),NA())</f>
        <v>2.3142430417770754E-2</v>
      </c>
      <c r="O1931" s="159">
        <f>IFERROR(_xll.qlIndexFixing(ONIndex6M,I1931,TRUE,_xll.ohTrigger(RecalcTrigger,Trigger6M)),NA())</f>
        <v>2.3353136146715414E-2</v>
      </c>
    </row>
    <row r="1932" spans="2:15" x14ac:dyDescent="0.2">
      <c r="B1932" s="39" t="s">
        <v>42</v>
      </c>
      <c r="D1932" s="42">
        <f>_xll.qlCalendarAdvance(Calendar,$D1931,B1932,"f",FALSE)</f>
        <v>53014</v>
      </c>
      <c r="E1932" s="153">
        <f>_xll.qlInterestRateIndexValueDate(IndexON,D1932)</f>
        <v>53015</v>
      </c>
      <c r="F1932" s="168">
        <f>IFERROR(_xll.qlIndexFixing(IndexON,D1932,TRUE,_xll.ohTrigger(RecalcTrigger,TriggerON)),NA())</f>
        <v>2.3123312630897175E-2</v>
      </c>
      <c r="H1932" s="42">
        <f>_xll.qlCalendarAdvance(Calendar,$H1931,B1932,"f",FALSE)</f>
        <v>53014</v>
      </c>
      <c r="I1932" s="153">
        <f>_xll.qlInterestRateIndexValueDate(Index1M,$H1932)</f>
        <v>53016</v>
      </c>
      <c r="J1932" s="158">
        <f>IFERROR(_xll.qlIndexFixing(Index1M,$H1932,TRUE,_xll.ohTrigger(RecalcTrigger,Trigger1M)),NA())</f>
        <v>2.2478684445026431E-2</v>
      </c>
      <c r="K1932" s="44">
        <f>IFERROR(_xll.qlIndexFixing(Index3M,H1932,TRUE,_xll.ohTrigger(RecalcTrigger,Trigger3M)),NA())</f>
        <v>2.3193232984147358E-2</v>
      </c>
      <c r="L1932" s="44">
        <f>IFERROR(_xll.qlIndexFixing(Index6M,$H1932,TRUE,_xll.ohTrigger(RecalcTrigger,Trigger6M)),NA())</f>
        <v>2.3463573014951358E-2</v>
      </c>
      <c r="M1932" s="158">
        <f>IFERROR(_xll.qlIndexFixing(ONIndex1M,I1932,TRUE,_xll.ohTrigger(RecalcTrigger,Trigger1M)),NA())</f>
        <v>2.2462940732133063E-2</v>
      </c>
      <c r="N1932" s="44">
        <f>IFERROR(_xll.qlIndexFixing(ONIndex3M,I1932,TRUE,_xll.ohTrigger(RecalcTrigger,Trigger3M)),NA())</f>
        <v>2.3140008011415247E-2</v>
      </c>
      <c r="O1932" s="159">
        <f>IFERROR(_xll.qlIndexFixing(ONIndex6M,I1932,TRUE,_xll.ohTrigger(RecalcTrigger,Trigger6M)),NA())</f>
        <v>2.335065932588698E-2</v>
      </c>
    </row>
    <row r="1933" spans="2:15" x14ac:dyDescent="0.2">
      <c r="B1933" s="39" t="s">
        <v>42</v>
      </c>
      <c r="D1933" s="42">
        <f>_xll.qlCalendarAdvance(Calendar,$D1932,B1933,"f",FALSE)</f>
        <v>53021</v>
      </c>
      <c r="E1933" s="153">
        <f>_xll.qlInterestRateIndexValueDate(IndexON,D1933)</f>
        <v>53022</v>
      </c>
      <c r="F1933" s="168">
        <f>IFERROR(_xll.qlIndexFixing(IndexON,D1933,TRUE,_xll.ohTrigger(RecalcTrigger,TriggerON)),NA())</f>
        <v>2.3120949818071779E-2</v>
      </c>
      <c r="H1933" s="42">
        <f>_xll.qlCalendarAdvance(Calendar,$H1932,B1933,"f",FALSE)</f>
        <v>53021</v>
      </c>
      <c r="I1933" s="153">
        <f>_xll.qlInterestRateIndexValueDate(Index1M,$H1933)</f>
        <v>53023</v>
      </c>
      <c r="J1933" s="158">
        <f>IFERROR(_xll.qlIndexFixing(Index1M,$H1933,TRUE,_xll.ohTrigger(RecalcTrigger,Trigger1M)),NA())</f>
        <v>2.2478546863145543E-2</v>
      </c>
      <c r="K1933" s="44">
        <f>IFERROR(_xll.qlIndexFixing(Index3M,H1933,TRUE,_xll.ohTrigger(RecalcTrigger,Trigger3M)),NA())</f>
        <v>2.3193044173456488E-2</v>
      </c>
      <c r="L1933" s="44">
        <f>IFERROR(_xll.qlIndexFixing(Index6M,$H1933,TRUE,_xll.ohTrigger(RecalcTrigger,Trigger6M)),NA())</f>
        <v>2.3465222635815949E-2</v>
      </c>
      <c r="M1933" s="158">
        <f>IFERROR(_xll.qlIndexFixing(ONIndex1M,I1933,TRUE,_xll.ohTrigger(RecalcTrigger,Trigger1M)),NA())</f>
        <v>2.2460554384133857E-2</v>
      </c>
      <c r="N1933" s="44">
        <f>IFERROR(_xll.qlIndexFixing(ONIndex3M,I1933,TRUE,_xll.ohTrigger(RecalcTrigger,Trigger3M)),NA())</f>
        <v>2.3137646165336534E-2</v>
      </c>
      <c r="O1933" s="159">
        <f>IFERROR(_xll.qlIndexFixing(ONIndex6M,I1933,TRUE,_xll.ohTrigger(RecalcTrigger,Trigger6M)),NA())</f>
        <v>2.3348244425527298E-2</v>
      </c>
    </row>
    <row r="1934" spans="2:15" x14ac:dyDescent="0.2">
      <c r="B1934" s="39" t="s">
        <v>42</v>
      </c>
      <c r="D1934" s="42">
        <f>_xll.qlCalendarAdvance(Calendar,$D1933,B1934,"f",FALSE)</f>
        <v>53028</v>
      </c>
      <c r="E1934" s="153">
        <f>_xll.qlInterestRateIndexValueDate(IndexON,D1934)</f>
        <v>53029</v>
      </c>
      <c r="F1934" s="168">
        <f>IFERROR(_xll.qlIndexFixing(IndexON,D1934,TRUE,_xll.ohTrigger(RecalcTrigger,TriggerON)),NA())</f>
        <v>2.3118646500455142E-2</v>
      </c>
      <c r="H1934" s="42">
        <f>_xll.qlCalendarAdvance(Calendar,$H1933,B1934,"f",FALSE)</f>
        <v>53028</v>
      </c>
      <c r="I1934" s="153">
        <f>_xll.qlInterestRateIndexValueDate(Index1M,$H1934)</f>
        <v>53030</v>
      </c>
      <c r="J1934" s="158">
        <f>IFERROR(_xll.qlIndexFixing(Index1M,$H1934,TRUE,_xll.ohTrigger(RecalcTrigger,Trigger1M)),NA())</f>
        <v>2.2476865629990881E-2</v>
      </c>
      <c r="K1934" s="44">
        <f>IFERROR(_xll.qlIndexFixing(Index3M,H1934,TRUE,_xll.ohTrigger(RecalcTrigger,Trigger3M)),NA())</f>
        <v>2.3191090536804036E-2</v>
      </c>
      <c r="L1934" s="44">
        <f>IFERROR(_xll.qlIndexFixing(Index6M,$H1934,TRUE,_xll.ohTrigger(RecalcTrigger,Trigger6M)),NA())</f>
        <v>2.3463633576249008E-2</v>
      </c>
      <c r="M1934" s="158">
        <f>IFERROR(_xll.qlIndexFixing(ONIndex1M,I1934,TRUE,_xll.ohTrigger(RecalcTrigger,Trigger1M)),NA())</f>
        <v>2.2458229224708859E-2</v>
      </c>
      <c r="N1934" s="44">
        <f>IFERROR(_xll.qlIndexFixing(ONIndex3M,I1934,TRUE,_xll.ohTrigger(RecalcTrigger,Trigger3M)),NA())</f>
        <v>2.3135344879294806E-2</v>
      </c>
      <c r="O1934" s="159">
        <f>IFERROR(_xll.qlIndexFixing(ONIndex6M,I1934,TRUE,_xll.ohTrigger(RecalcTrigger,Trigger6M)),NA())</f>
        <v>2.3345891445636369E-2</v>
      </c>
    </row>
    <row r="1935" spans="2:15" x14ac:dyDescent="0.2">
      <c r="B1935" s="39" t="s">
        <v>42</v>
      </c>
      <c r="D1935" s="42">
        <f>_xll.qlCalendarAdvance(Calendar,$D1934,B1935,"f",FALSE)</f>
        <v>53035</v>
      </c>
      <c r="E1935" s="153">
        <f>_xll.qlInterestRateIndexValueDate(IndexON,D1935)</f>
        <v>53036</v>
      </c>
      <c r="F1935" s="168">
        <f>IFERROR(_xll.qlIndexFixing(IndexON,D1935,TRUE,_xll.ohTrigger(RecalcTrigger,TriggerON)),NA())</f>
        <v>2.3116402678207137E-2</v>
      </c>
      <c r="H1935" s="42">
        <f>_xll.qlCalendarAdvance(Calendar,$H1934,B1935,"f",FALSE)</f>
        <v>53035</v>
      </c>
      <c r="I1935" s="153">
        <f>_xll.qlInterestRateIndexValueDate(Index1M,$H1935)</f>
        <v>53037</v>
      </c>
      <c r="J1935" s="158">
        <f>IFERROR(_xll.qlIndexFixing(Index1M,$H1935,TRUE,_xll.ohTrigger(RecalcTrigger,Trigger1M)),NA())</f>
        <v>2.2474150287591921E-2</v>
      </c>
      <c r="K1935" s="44">
        <f>IFERROR(_xll.qlIndexFixing(Index3M,H1935,TRUE,_xll.ohTrigger(RecalcTrigger,Trigger3M)),NA())</f>
        <v>2.3189197816250708E-2</v>
      </c>
      <c r="L1935" s="44">
        <f>IFERROR(_xll.qlIndexFixing(Index6M,$H1935,TRUE,_xll.ohTrigger(RecalcTrigger,Trigger6M)),NA())</f>
        <v>2.3462107185033006E-2</v>
      </c>
      <c r="M1935" s="158">
        <f>IFERROR(_xll.qlIndexFixing(ONIndex1M,I1935,TRUE,_xll.ohTrigger(RecalcTrigger,Trigger1M)),NA())</f>
        <v>2.245596525361826E-2</v>
      </c>
      <c r="N1935" s="44">
        <f>IFERROR(_xll.qlIndexFixing(ONIndex3M,I1935,TRUE,_xll.ohTrigger(RecalcTrigger,Trigger3M)),NA())</f>
        <v>2.3133104153449935E-2</v>
      </c>
      <c r="O1935" s="159">
        <f>IFERROR(_xll.qlIndexFixing(ONIndex6M,I1935,TRUE,_xll.ohTrigger(RecalcTrigger,Trigger6M)),NA())</f>
        <v>2.3343600386374064E-2</v>
      </c>
    </row>
    <row r="1936" spans="2:15" x14ac:dyDescent="0.2">
      <c r="B1936" s="39" t="s">
        <v>42</v>
      </c>
      <c r="D1936" s="42">
        <f>_xll.qlCalendarAdvance(Calendar,$D1935,B1936,"f",FALSE)</f>
        <v>53042</v>
      </c>
      <c r="E1936" s="153">
        <f>_xll.qlInterestRateIndexValueDate(IndexON,D1936)</f>
        <v>53043</v>
      </c>
      <c r="F1936" s="168">
        <f>IFERROR(_xll.qlIndexFixing(IndexON,D1936,TRUE,_xll.ohTrigger(RecalcTrigger,TriggerON)),NA())</f>
        <v>2.3114218351167892E-2</v>
      </c>
      <c r="H1936" s="42">
        <f>_xll.qlCalendarAdvance(Calendar,$H1935,B1936,"f",FALSE)</f>
        <v>53042</v>
      </c>
      <c r="I1936" s="153">
        <f>_xll.qlInterestRateIndexValueDate(Index1M,$H1936)</f>
        <v>53044</v>
      </c>
      <c r="J1936" s="158">
        <f>IFERROR(_xll.qlIndexFixing(Index1M,$H1936,TRUE,_xll.ohTrigger(RecalcTrigger,Trigger1M)),NA())</f>
        <v>2.2472043960669041E-2</v>
      </c>
      <c r="K1936" s="44">
        <f>IFERROR(_xll.qlIndexFixing(Index3M,H1936,TRUE,_xll.ohTrigger(RecalcTrigger,Trigger3M)),NA())</f>
        <v>2.3189246354482891E-2</v>
      </c>
      <c r="L1936" s="44">
        <f>IFERROR(_xll.qlIndexFixing(Index6M,$H1936,TRUE,_xll.ohTrigger(RecalcTrigger,Trigger6M)),NA())</f>
        <v>2.346064346202225E-2</v>
      </c>
      <c r="M1936" s="158">
        <f>IFERROR(_xll.qlIndexFixing(ONIndex1M,I1936,TRUE,_xll.ohTrigger(RecalcTrigger,Trigger1M)),NA())</f>
        <v>2.2453762471021932E-2</v>
      </c>
      <c r="N1936" s="44">
        <f>IFERROR(_xll.qlIndexFixing(ONIndex3M,I1936,TRUE,_xll.ohTrigger(RecalcTrigger,Trigger3M)),NA())</f>
        <v>2.3130923987881857E-2</v>
      </c>
      <c r="O1936" s="159">
        <f>IFERROR(_xll.qlIndexFixing(ONIndex6M,I1936,TRUE,_xll.ohTrigger(RecalcTrigger,Trigger6M)),NA())</f>
        <v>2.3341371247580511E-2</v>
      </c>
    </row>
    <row r="1937" spans="2:15" x14ac:dyDescent="0.2">
      <c r="B1937" s="39" t="s">
        <v>42</v>
      </c>
      <c r="D1937" s="42">
        <f>_xll.qlCalendarAdvance(Calendar,$D1936,B1937,"f",FALSE)</f>
        <v>53049</v>
      </c>
      <c r="E1937" s="153">
        <f>_xll.qlInterestRateIndexValueDate(IndexON,D1937)</f>
        <v>53050</v>
      </c>
      <c r="F1937" s="168">
        <f>IFERROR(_xll.qlIndexFixing(IndexON,D1937,TRUE,_xll.ohTrigger(RecalcTrigger,TriggerON)),NA())</f>
        <v>2.3112093519417343E-2</v>
      </c>
      <c r="H1937" s="42">
        <f>_xll.qlCalendarAdvance(Calendar,$H1936,B1937,"f",FALSE)</f>
        <v>53049</v>
      </c>
      <c r="I1937" s="153">
        <f>_xll.qlInterestRateIndexValueDate(Index1M,$H1937)</f>
        <v>53051</v>
      </c>
      <c r="J1937" s="158">
        <f>IFERROR(_xll.qlIndexFixing(Index1M,$H1937,TRUE,_xll.ohTrigger(RecalcTrigger,Trigger1M)),NA())</f>
        <v>2.2468320155869869E-2</v>
      </c>
      <c r="K1937" s="44">
        <f>IFERROR(_xll.qlIndexFixing(Index3M,H1937,TRUE,_xll.ohTrigger(RecalcTrigger,Trigger3M)),NA())</f>
        <v>2.3185595123091256E-2</v>
      </c>
      <c r="L1937" s="44">
        <f>IFERROR(_xll.qlIndexFixing(Index6M,$H1937,TRUE,_xll.ohTrigger(RecalcTrigger,Trigger6M)),NA())</f>
        <v>2.3457194611472245E-2</v>
      </c>
      <c r="M1937" s="158">
        <f>IFERROR(_xll.qlIndexFixing(ONIndex1M,I1937,TRUE,_xll.ohTrigger(RecalcTrigger,Trigger1M)),NA())</f>
        <v>2.2451620876760003E-2</v>
      </c>
      <c r="N1937" s="44">
        <f>IFERROR(_xll.qlIndexFixing(ONIndex3M,I1937,TRUE,_xll.ohTrigger(RecalcTrigger,Trigger3M)),NA())</f>
        <v>2.3128804382430701E-2</v>
      </c>
      <c r="O1937" s="159">
        <f>IFERROR(_xll.qlIndexFixing(ONIndex6M,I1937,TRUE,_xll.ohTrigger(RecalcTrigger,Trigger6M)),NA())</f>
        <v>2.3339204029415583E-2</v>
      </c>
    </row>
    <row r="1938" spans="2:15" x14ac:dyDescent="0.2">
      <c r="B1938" s="39" t="s">
        <v>42</v>
      </c>
      <c r="D1938" s="42">
        <f>_xll.qlCalendarAdvance(Calendar,$D1937,B1938,"f",FALSE)</f>
        <v>53056</v>
      </c>
      <c r="E1938" s="153">
        <f>_xll.qlInterestRateIndexValueDate(IndexON,D1938)</f>
        <v>53057</v>
      </c>
      <c r="F1938" s="168">
        <f>IFERROR(_xll.qlIndexFixing(IndexON,D1938,TRUE,_xll.ohTrigger(RecalcTrigger,TriggerON)),NA())</f>
        <v>2.3110028183115361E-2</v>
      </c>
      <c r="H1938" s="42">
        <f>_xll.qlCalendarAdvance(Calendar,$H1937,B1938,"f",FALSE)</f>
        <v>53056</v>
      </c>
      <c r="I1938" s="153">
        <f>_xll.qlInterestRateIndexValueDate(Index1M,$H1938)</f>
        <v>53058</v>
      </c>
      <c r="J1938" s="158">
        <f>IFERROR(_xll.qlIndexFixing(Index1M,$H1938,TRUE,_xll.ohTrigger(RecalcTrigger,Trigger1M)),NA())</f>
        <v>2.2468015228353788E-2</v>
      </c>
      <c r="K1938" s="44">
        <f>IFERROR(_xll.qlIndexFixing(Index3M,H1938,TRUE,_xll.ohTrigger(RecalcTrigger,Trigger3M)),NA())</f>
        <v>2.3183250753345784E-2</v>
      </c>
      <c r="L1938" s="44">
        <f>IFERROR(_xll.qlIndexFixing(Index6M,$H1938,TRUE,_xll.ohTrigger(RecalcTrigger,Trigger6M)),NA())</f>
        <v>2.3455843058317823E-2</v>
      </c>
      <c r="M1938" s="158">
        <f>IFERROR(_xll.qlIndexFixing(ONIndex1M,I1938,TRUE,_xll.ohTrigger(RecalcTrigger,Trigger1M)),NA())</f>
        <v>2.2448957308034423E-2</v>
      </c>
      <c r="N1938" s="44">
        <f>IFERROR(_xll.qlIndexFixing(ONIndex3M,I1938,TRUE,_xll.ohTrigger(RecalcTrigger,Trigger3M)),NA())</f>
        <v>2.312616816174895E-2</v>
      </c>
      <c r="O1938" s="159">
        <f>IFERROR(_xll.qlIndexFixing(ONIndex6M,I1938,TRUE,_xll.ohTrigger(RecalcTrigger,Trigger6M)),NA())</f>
        <v>2.3336508591222938E-2</v>
      </c>
    </row>
    <row r="1939" spans="2:15" x14ac:dyDescent="0.2">
      <c r="B1939" s="39" t="s">
        <v>42</v>
      </c>
      <c r="D1939" s="42">
        <f>_xll.qlCalendarAdvance(Calendar,$D1938,B1939,"f",FALSE)</f>
        <v>53063</v>
      </c>
      <c r="E1939" s="153">
        <f>_xll.qlInterestRateIndexValueDate(IndexON,D1939)</f>
        <v>53064</v>
      </c>
      <c r="F1939" s="168">
        <f>IFERROR(_xll.qlIndexFixing(IndexON,D1939,TRUE,_xll.ohTrigger(RecalcTrigger,TriggerON)),NA())</f>
        <v>2.3108022342102075E-2</v>
      </c>
      <c r="H1939" s="42">
        <f>_xll.qlCalendarAdvance(Calendar,$H1938,B1939,"f",FALSE)</f>
        <v>53063</v>
      </c>
      <c r="I1939" s="153">
        <f>_xll.qlInterestRateIndexValueDate(Index1M,$H1939)</f>
        <v>53065</v>
      </c>
      <c r="J1939" s="158">
        <f>IFERROR(_xll.qlIndexFixing(Index1M,$H1939,TRUE,_xll.ohTrigger(RecalcTrigger,Trigger1M)),NA())</f>
        <v>2.2466092822901462E-2</v>
      </c>
      <c r="K1939" s="44">
        <f>IFERROR(_xll.qlIndexFixing(Index3M,H1939,TRUE,_xll.ohTrigger(RecalcTrigger,Trigger3M)),NA())</f>
        <v>2.318159745137573E-2</v>
      </c>
      <c r="L1939" s="44">
        <f>IFERROR(_xll.qlIndexFixing(Index6M,$H1939,TRUE,_xll.ohTrigger(RecalcTrigger,Trigger6M)),NA())</f>
        <v>2.3454554160801021E-2</v>
      </c>
      <c r="M1939" s="158">
        <f>IFERROR(_xll.qlIndexFixing(ONIndex1M,I1939,TRUE,_xll.ohTrigger(RecalcTrigger,Trigger1M)),NA())</f>
        <v>2.2447521253639025E-2</v>
      </c>
      <c r="N1939" s="44">
        <f>IFERROR(_xll.qlIndexFixing(ONIndex3M,I1939,TRUE,_xll.ohTrigger(RecalcTrigger,Trigger3M)),NA())</f>
        <v>2.3124746851959088E-2</v>
      </c>
      <c r="O1939" s="159">
        <f>IFERROR(_xll.qlIndexFixing(ONIndex6M,I1939,TRUE,_xll.ohTrigger(RecalcTrigger,Trigger6M)),NA())</f>
        <v>2.3335055354571921E-2</v>
      </c>
    </row>
    <row r="1940" spans="2:15" x14ac:dyDescent="0.2">
      <c r="B1940" s="39" t="s">
        <v>42</v>
      </c>
      <c r="D1940" s="42">
        <f>_xll.qlCalendarAdvance(Calendar,$D1939,B1940,"f",FALSE)</f>
        <v>53070</v>
      </c>
      <c r="E1940" s="153">
        <f>_xll.qlInterestRateIndexValueDate(IndexON,D1940)</f>
        <v>53071</v>
      </c>
      <c r="F1940" s="168">
        <f>IFERROR(_xll.qlIndexFixing(IndexON,D1940,TRUE,_xll.ohTrigger(RecalcTrigger,TriggerON)),NA())</f>
        <v>2.3106075996217612E-2</v>
      </c>
      <c r="H1940" s="42">
        <f>_xll.qlCalendarAdvance(Calendar,$H1939,B1940,"f",FALSE)</f>
        <v>53070</v>
      </c>
      <c r="I1940" s="153">
        <f>_xll.qlInterestRateIndexValueDate(Index1M,$H1940)</f>
        <v>53072</v>
      </c>
      <c r="J1940" s="158">
        <f>IFERROR(_xll.qlIndexFixing(Index1M,$H1940,TRUE,_xll.ohTrigger(RecalcTrigger,Trigger1M)),NA())</f>
        <v>2.2464231724538541E-2</v>
      </c>
      <c r="K1940" s="44">
        <f>IFERROR(_xll.qlIndexFixing(Index3M,H1940,TRUE,_xll.ohTrigger(RecalcTrigger,Trigger3M)),NA())</f>
        <v>2.318000506118064E-2</v>
      </c>
      <c r="L1940" s="44">
        <f>IFERROR(_xll.qlIndexFixing(Index6M,$H1940,TRUE,_xll.ohTrigger(RecalcTrigger,Trigger6M)),NA())</f>
        <v>2.3453327918798655E-2</v>
      </c>
      <c r="M1940" s="158">
        <f>IFERROR(_xll.qlIndexFixing(ONIndex1M,I1940,TRUE,_xll.ohTrigger(RecalcTrigger,Trigger1M)),NA())</f>
        <v>2.2445563224700038E-2</v>
      </c>
      <c r="N1940" s="44">
        <f>IFERROR(_xll.qlIndexFixing(ONIndex3M,I1940,TRUE,_xll.ohTrigger(RecalcTrigger,Trigger3M)),NA())</f>
        <v>2.3122808927098504E-2</v>
      </c>
      <c r="O1940" s="159">
        <f>IFERROR(_xll.qlIndexFixing(ONIndex6M,I1940,TRUE,_xll.ohTrigger(RecalcTrigger,Trigger6M)),NA())</f>
        <v>2.3333073897973122E-2</v>
      </c>
    </row>
    <row r="1941" spans="2:15" x14ac:dyDescent="0.2">
      <c r="B1941" s="39" t="s">
        <v>42</v>
      </c>
      <c r="D1941" s="42">
        <f>_xll.qlCalendarAdvance(Calendar,$D1940,B1941,"f",FALSE)</f>
        <v>53077</v>
      </c>
      <c r="E1941" s="153">
        <f>_xll.qlInterestRateIndexValueDate(IndexON,D1941)</f>
        <v>53078</v>
      </c>
      <c r="F1941" s="168">
        <f>IFERROR(_xll.qlIndexFixing(IndexON,D1941,TRUE,_xll.ohTrigger(RecalcTrigger,TriggerON)),NA())</f>
        <v>2.3104189145701781E-2</v>
      </c>
      <c r="H1941" s="42">
        <f>_xll.qlCalendarAdvance(Calendar,$H1940,B1941,"f",FALSE)</f>
        <v>53077</v>
      </c>
      <c r="I1941" s="153">
        <f>_xll.qlInterestRateIndexValueDate(Index1M,$H1941)</f>
        <v>53079</v>
      </c>
      <c r="J1941" s="158">
        <f>IFERROR(_xll.qlIndexFixing(Index1M,$H1941,TRUE,_xll.ohTrigger(RecalcTrigger,Trigger1M)),NA())</f>
        <v>2.2463009431116537E-2</v>
      </c>
      <c r="K1941" s="44">
        <f>IFERROR(_xll.qlIndexFixing(Index3M,H1941,TRUE,_xll.ohTrigger(RecalcTrigger,Trigger3M)),NA())</f>
        <v>2.317847358268673E-2</v>
      </c>
      <c r="L1941" s="44">
        <f>IFERROR(_xll.qlIndexFixing(Index6M,$H1941,TRUE,_xll.ohTrigger(RecalcTrigger,Trigger6M)),NA())</f>
        <v>2.3452164332196285E-2</v>
      </c>
      <c r="M1941" s="158">
        <f>IFERROR(_xll.qlIndexFixing(ONIndex1M,I1941,TRUE,_xll.ohTrigger(RecalcTrigger,Trigger1M)),NA())</f>
        <v>2.2443400401899183E-2</v>
      </c>
      <c r="N1941" s="44">
        <f>IFERROR(_xll.qlIndexFixing(ONIndex3M,I1941,TRUE,_xll.ohTrigger(RecalcTrigger,Trigger3M)),NA())</f>
        <v>2.3120668311014114E-2</v>
      </c>
      <c r="O1941" s="159">
        <f>IFERROR(_xll.qlIndexFixing(ONIndex6M,I1941,TRUE,_xll.ohTrigger(RecalcTrigger,Trigger6M)),NA())</f>
        <v>2.333088519715254E-2</v>
      </c>
    </row>
    <row r="1942" spans="2:15" x14ac:dyDescent="0.2">
      <c r="B1942" s="39" t="s">
        <v>42</v>
      </c>
      <c r="D1942" s="42">
        <f>_xll.qlCalendarAdvance(Calendar,$D1941,B1942,"f",FALSE)</f>
        <v>53084</v>
      </c>
      <c r="E1942" s="153">
        <f>_xll.qlInterestRateIndexValueDate(IndexON,D1942)</f>
        <v>53085</v>
      </c>
      <c r="F1942" s="168">
        <f>IFERROR(_xll.qlIndexFixing(IndexON,D1942,TRUE,_xll.ohTrigger(RecalcTrigger,TriggerON)),NA())</f>
        <v>2.3102361790554582E-2</v>
      </c>
      <c r="H1942" s="42">
        <f>_xll.qlCalendarAdvance(Calendar,$H1941,B1942,"f",FALSE)</f>
        <v>53084</v>
      </c>
      <c r="I1942" s="153">
        <f>_xll.qlInterestRateIndexValueDate(Index1M,$H1942)</f>
        <v>53086</v>
      </c>
      <c r="J1942" s="158">
        <f>IFERROR(_xll.qlIndexFixing(Index1M,$H1942,TRUE,_xll.ohTrigger(RecalcTrigger,Trigger1M)),NA())</f>
        <v>2.2460693448968505E-2</v>
      </c>
      <c r="K1942" s="44">
        <f>IFERROR(_xll.qlIndexFixing(Index3M,H1942,TRUE,_xll.ohTrigger(RecalcTrigger,Trigger3M)),NA())</f>
        <v>2.3177654416117553E-2</v>
      </c>
      <c r="L1942" s="44">
        <f>IFERROR(_xll.qlIndexFixing(Index6M,$H1942,TRUE,_xll.ohTrigger(RecalcTrigger,Trigger6M)),NA())</f>
        <v>2.3453177148821003E-2</v>
      </c>
      <c r="M1942" s="158">
        <f>IFERROR(_xll.qlIndexFixing(ONIndex1M,I1942,TRUE,_xll.ohTrigger(RecalcTrigger,Trigger1M)),NA())</f>
        <v>2.2441830732065071E-2</v>
      </c>
      <c r="N1942" s="44">
        <f>IFERROR(_xll.qlIndexFixing(ONIndex3M,I1942,TRUE,_xll.ohTrigger(RecalcTrigger,Trigger3M)),NA())</f>
        <v>2.3119114757648163E-2</v>
      </c>
      <c r="O1942" s="159">
        <f>IFERROR(_xll.qlIndexFixing(ONIndex6M,I1942,TRUE,_xll.ohTrigger(RecalcTrigger,Trigger6M)),NA())</f>
        <v>2.3329296746261718E-2</v>
      </c>
    </row>
    <row r="1943" spans="2:15" x14ac:dyDescent="0.2">
      <c r="B1943" s="39" t="s">
        <v>42</v>
      </c>
      <c r="D1943" s="42">
        <f>_xll.qlCalendarAdvance(Calendar,$D1942,B1943,"f",FALSE)</f>
        <v>53091</v>
      </c>
      <c r="E1943" s="153">
        <f>_xll.qlInterestRateIndexValueDate(IndexON,D1943)</f>
        <v>53092</v>
      </c>
      <c r="F1943" s="168">
        <f>IFERROR(_xll.qlIndexFixing(IndexON,D1943,TRUE,_xll.ohTrigger(RecalcTrigger,TriggerON)),NA())</f>
        <v>2.3100593930616142E-2</v>
      </c>
      <c r="H1943" s="42">
        <f>_xll.qlCalendarAdvance(Calendar,$H1942,B1943,"f",FALSE)</f>
        <v>53091</v>
      </c>
      <c r="I1943" s="153">
        <f>_xll.qlInterestRateIndexValueDate(Index1M,$H1943)</f>
        <v>53093</v>
      </c>
      <c r="J1943" s="158">
        <f>IFERROR(_xll.qlIndexFixing(Index1M,$H1943,TRUE,_xll.ohTrigger(RecalcTrigger,Trigger1M)),NA())</f>
        <v>2.2459016271706433E-2</v>
      </c>
      <c r="K1943" s="44">
        <f>IFERROR(_xll.qlIndexFixing(Index3M,H1943,TRUE,_xll.ohTrigger(RecalcTrigger,Trigger3M)),NA())</f>
        <v>2.3176249021429101E-2</v>
      </c>
      <c r="L1943" s="44">
        <f>IFERROR(_xll.qlIndexFixing(Index6M,$H1943,TRUE,_xll.ohTrigger(RecalcTrigger,Trigger6M)),NA())</f>
        <v>2.3452152099650299E-2</v>
      </c>
      <c r="M1943" s="158">
        <f>IFERROR(_xll.qlIndexFixing(ONIndex1M,I1943,TRUE,_xll.ohTrigger(RecalcTrigger,Trigger1M)),NA())</f>
        <v>2.2440056268289155E-2</v>
      </c>
      <c r="N1943" s="44">
        <f>IFERROR(_xll.qlIndexFixing(ONIndex3M,I1943,TRUE,_xll.ohTrigger(RecalcTrigger,Trigger3M)),NA())</f>
        <v>2.3117358513138342E-2</v>
      </c>
      <c r="O1943" s="159">
        <f>IFERROR(_xll.qlIndexFixing(ONIndex6M,I1943,TRUE,_xll.ohTrigger(RecalcTrigger,Trigger6M)),NA())</f>
        <v>2.3327501051308985E-2</v>
      </c>
    </row>
    <row r="1944" spans="2:15" x14ac:dyDescent="0.2">
      <c r="B1944" s="39" t="s">
        <v>42</v>
      </c>
      <c r="D1944" s="42">
        <f>_xll.qlCalendarAdvance(Calendar,$D1943,B1944,"f",FALSE)</f>
        <v>53098</v>
      </c>
      <c r="E1944" s="153">
        <f>_xll.qlInterestRateIndexValueDate(IndexON,D1944)</f>
        <v>53099</v>
      </c>
      <c r="F1944" s="168">
        <f>IFERROR(_xll.qlIndexFixing(IndexON,D1944,TRUE,_xll.ohTrigger(RecalcTrigger,TriggerON)),NA())</f>
        <v>2.3099507014219256E-2</v>
      </c>
      <c r="H1944" s="42">
        <f>_xll.qlCalendarAdvance(Calendar,$H1943,B1944,"f",FALSE)</f>
        <v>53098</v>
      </c>
      <c r="I1944" s="153">
        <f>_xll.qlInterestRateIndexValueDate(Index1M,$H1944)</f>
        <v>53101</v>
      </c>
      <c r="J1944" s="158">
        <f>IFERROR(_xll.qlIndexFixing(Index1M,$H1944,TRUE,_xll.ohTrigger(RecalcTrigger,Trigger1M)),NA())</f>
        <v>2.2456584066131748E-2</v>
      </c>
      <c r="K1944" s="44">
        <f>IFERROR(_xll.qlIndexFixing(Index3M,H1944,TRUE,_xll.ohTrigger(RecalcTrigger,Trigger3M)),NA())</f>
        <v>2.3176039822910572E-2</v>
      </c>
      <c r="L1944" s="44">
        <f>IFERROR(_xll.qlIndexFixing(Index6M,$H1944,TRUE,_xll.ohTrigger(RecalcTrigger,Trigger6M)),NA())</f>
        <v>2.3450342861745178E-2</v>
      </c>
      <c r="M1944" s="158">
        <f>IFERROR(_xll.qlIndexFixing(ONIndex1M,I1944,TRUE,_xll.ohTrigger(RecalcTrigger,Trigger1M)),NA())</f>
        <v>2.243810323431461E-2</v>
      </c>
      <c r="N1944" s="44">
        <f>IFERROR(_xll.qlIndexFixing(ONIndex3M,I1944,TRUE,_xll.ohTrigger(RecalcTrigger,Trigger3M)),NA())</f>
        <v>2.311542553192325E-2</v>
      </c>
      <c r="O1944" s="159">
        <f>IFERROR(_xll.qlIndexFixing(ONIndex6M,I1944,TRUE,_xll.ohTrigger(RecalcTrigger,Trigger6M)),NA())</f>
        <v>2.3325524649386864E-2</v>
      </c>
    </row>
    <row r="1945" spans="2:15" x14ac:dyDescent="0.2">
      <c r="B1945" s="39" t="s">
        <v>42</v>
      </c>
      <c r="D1945" s="42">
        <f>_xll.qlCalendarAdvance(Calendar,$D1944,B1945,"f",FALSE)</f>
        <v>53105</v>
      </c>
      <c r="E1945" s="153">
        <f>_xll.qlInterestRateIndexValueDate(IndexON,D1945)</f>
        <v>53106</v>
      </c>
      <c r="F1945" s="168">
        <f>IFERROR(_xll.qlIndexFixing(IndexON,D1945,TRUE,_xll.ohTrigger(RecalcTrigger,TriggerON)),NA())</f>
        <v>2.3097236696765222E-2</v>
      </c>
      <c r="H1945" s="42">
        <f>_xll.qlCalendarAdvance(Calendar,$H1944,B1945,"f",FALSE)</f>
        <v>53105</v>
      </c>
      <c r="I1945" s="153">
        <f>_xll.qlInterestRateIndexValueDate(Index1M,$H1945)</f>
        <v>53107</v>
      </c>
      <c r="J1945" s="158">
        <f>IFERROR(_xll.qlIndexFixing(Index1M,$H1945,TRUE,_xll.ohTrigger(RecalcTrigger,Trigger1M)),NA())</f>
        <v>2.2455845838080801E-2</v>
      </c>
      <c r="K1945" s="44">
        <f>IFERROR(_xll.qlIndexFixing(Index3M,H1945,TRUE,_xll.ohTrigger(RecalcTrigger,Trigger3M)),NA())</f>
        <v>2.3173620978217357E-2</v>
      </c>
      <c r="L1945" s="44">
        <f>IFERROR(_xll.qlIndexFixing(Index6M,$H1945,TRUE,_xll.ohTrigger(RecalcTrigger,Trigger6M)),NA())</f>
        <v>2.3450290002964422E-2</v>
      </c>
      <c r="M1945" s="158">
        <f>IFERROR(_xll.qlIndexFixing(ONIndex1M,I1945,TRUE,_xll.ohTrigger(RecalcTrigger,Trigger1M)),NA())</f>
        <v>2.2436459888695026E-2</v>
      </c>
      <c r="N1945" s="44">
        <f>IFERROR(_xll.qlIndexFixing(ONIndex3M,I1945,TRUE,_xll.ohTrigger(RecalcTrigger,Trigger3M)),NA())</f>
        <v>2.3113799059206741E-2</v>
      </c>
      <c r="O1945" s="159">
        <f>IFERROR(_xll.qlIndexFixing(ONIndex6M,I1945,TRUE,_xll.ohTrigger(RecalcTrigger,Trigger6M)),NA())</f>
        <v>2.3323861641175725E-2</v>
      </c>
    </row>
    <row r="1946" spans="2:15" x14ac:dyDescent="0.2">
      <c r="B1946" s="39" t="s">
        <v>42</v>
      </c>
      <c r="D1946" s="42">
        <f>_xll.qlCalendarAdvance(Calendar,$D1945,B1946,"f",FALSE)</f>
        <v>53112</v>
      </c>
      <c r="E1946" s="153">
        <f>_xll.qlInterestRateIndexValueDate(IndexON,D1946)</f>
        <v>53113</v>
      </c>
      <c r="F1946" s="168">
        <f>IFERROR(_xll.qlIndexFixing(IndexON,D1946,TRUE,_xll.ohTrigger(RecalcTrigger,TriggerON)),NA())</f>
        <v>2.3095647322692869E-2</v>
      </c>
      <c r="H1946" s="42">
        <f>_xll.qlCalendarAdvance(Calendar,$H1945,B1946,"f",FALSE)</f>
        <v>53112</v>
      </c>
      <c r="I1946" s="153">
        <f>_xll.qlInterestRateIndexValueDate(Index1M,$H1946)</f>
        <v>53114</v>
      </c>
      <c r="J1946" s="158">
        <f>IFERROR(_xll.qlIndexFixing(Index1M,$H1946,TRUE,_xll.ohTrigger(RecalcTrigger,Trigger1M)),NA())</f>
        <v>2.2454352581672277E-2</v>
      </c>
      <c r="K1946" s="44">
        <f>IFERROR(_xll.qlIndexFixing(Index3M,H1946,TRUE,_xll.ohTrigger(RecalcTrigger,Trigger3M)),NA())</f>
        <v>2.3172398329574156E-2</v>
      </c>
      <c r="L1946" s="44">
        <f>IFERROR(_xll.qlIndexFixing(Index6M,$H1946,TRUE,_xll.ohTrigger(RecalcTrigger,Trigger6M)),NA())</f>
        <v>2.3447286226533488E-2</v>
      </c>
      <c r="M1946" s="158">
        <f>IFERROR(_xll.qlIndexFixing(ONIndex1M,I1946,TRUE,_xll.ohTrigger(RecalcTrigger,Trigger1M)),NA())</f>
        <v>2.2435100007607289E-2</v>
      </c>
      <c r="N1946" s="44">
        <f>IFERROR(_xll.qlIndexFixing(ONIndex3M,I1946,TRUE,_xll.ohTrigger(RecalcTrigger,Trigger3M)),NA())</f>
        <v>2.3112453140710087E-2</v>
      </c>
      <c r="O1946" s="159">
        <f>IFERROR(_xll.qlIndexFixing(ONIndex6M,I1946,TRUE,_xll.ohTrigger(RecalcTrigger,Trigger6M)),NA())</f>
        <v>2.33224854892633E-2</v>
      </c>
    </row>
    <row r="1947" spans="2:15" x14ac:dyDescent="0.2">
      <c r="B1947" s="39" t="s">
        <v>42</v>
      </c>
      <c r="D1947" s="42">
        <f>_xll.qlCalendarAdvance(Calendar,$D1946,B1947,"f",FALSE)</f>
        <v>53119</v>
      </c>
      <c r="E1947" s="153">
        <f>_xll.qlInterestRateIndexValueDate(IndexON,D1947)</f>
        <v>53120</v>
      </c>
      <c r="F1947" s="168">
        <f>IFERROR(_xll.qlIndexFixing(IndexON,D1947,TRUE,_xll.ohTrigger(RecalcTrigger,TriggerON)),NA())</f>
        <v>2.3094117444069084E-2</v>
      </c>
      <c r="H1947" s="42">
        <f>_xll.qlCalendarAdvance(Calendar,$H1946,B1947,"f",FALSE)</f>
        <v>53119</v>
      </c>
      <c r="I1947" s="153">
        <f>_xll.qlInterestRateIndexValueDate(Index1M,$H1947)</f>
        <v>53121</v>
      </c>
      <c r="J1947" s="158">
        <f>IFERROR(_xll.qlIndexFixing(Index1M,$H1947,TRUE,_xll.ohTrigger(RecalcTrigger,Trigger1M)),NA())</f>
        <v>2.2452920632158313E-2</v>
      </c>
      <c r="K1947" s="44">
        <f>IFERROR(_xll.qlIndexFixing(Index3M,H1947,TRUE,_xll.ohTrigger(RecalcTrigger,Trigger3M)),NA())</f>
        <v>2.3171236596158603E-2</v>
      </c>
      <c r="L1947" s="44" t="e">
        <f>IFERROR(_xll.qlIndexFixing(Index6M,$H1947,TRUE,_xll.ohTrigger(RecalcTrigger,Trigger6M)),NA())</f>
        <v>#N/A</v>
      </c>
      <c r="M1947" s="158">
        <f>IFERROR(_xll.qlIndexFixing(ONIndex1M,I1947,TRUE,_xll.ohTrigger(RecalcTrigger,Trigger1M)),NA())</f>
        <v>2.243357029756865E-2</v>
      </c>
      <c r="N1947" s="44">
        <f>IFERROR(_xll.qlIndexFixing(ONIndex3M,I1947,TRUE,_xll.ohTrigger(RecalcTrigger,Trigger3M)),NA())</f>
        <v>2.3110939136827824E-2</v>
      </c>
      <c r="O1947" s="159">
        <f>IFERROR(_xll.qlIndexFixing(ONIndex6M,I1947,TRUE,_xll.ohTrigger(RecalcTrigger,Trigger6M)),NA())</f>
        <v>2.3320937476345449E-2</v>
      </c>
    </row>
    <row r="1948" spans="2:15" x14ac:dyDescent="0.2">
      <c r="B1948" s="39" t="s">
        <v>42</v>
      </c>
      <c r="D1948" s="42">
        <f>_xll.qlCalendarAdvance(Calendar,$D1947,B1948,"f",FALSE)</f>
        <v>53126</v>
      </c>
      <c r="E1948" s="153">
        <f>_xll.qlInterestRateIndexValueDate(IndexON,D1948)</f>
        <v>53127</v>
      </c>
      <c r="F1948" s="168">
        <f>IFERROR(_xll.qlIndexFixing(IndexON,D1948,TRUE,_xll.ohTrigger(RecalcTrigger,TriggerON)),NA())</f>
        <v>2.3092647060414251E-2</v>
      </c>
      <c r="H1948" s="42">
        <f>_xll.qlCalendarAdvance(Calendar,$H1947,B1948,"f",FALSE)</f>
        <v>53126</v>
      </c>
      <c r="I1948" s="153">
        <f>_xll.qlInterestRateIndexValueDate(Index1M,$H1948)</f>
        <v>53128</v>
      </c>
      <c r="J1948" s="158">
        <f>IFERROR(_xll.qlIndexFixing(Index1M,$H1948,TRUE,_xll.ohTrigger(RecalcTrigger,Trigger1M)),NA())</f>
        <v>2.2451549989523922E-2</v>
      </c>
      <c r="K1948" s="44">
        <f>IFERROR(_xll.qlIndexFixing(Index3M,H1948,TRUE,_xll.ohTrigger(RecalcTrigger,Trigger3M)),NA())</f>
        <v>2.3170135777923775E-2</v>
      </c>
      <c r="L1948" s="44" t="e">
        <f>IFERROR(_xll.qlIndexFixing(Index6M,$H1948,TRUE,_xll.ohTrigger(RecalcTrigger,Trigger6M)),NA())</f>
        <v>#N/A</v>
      </c>
      <c r="M1948" s="158">
        <f>IFERROR(_xll.qlIndexFixing(ONIndex1M,I1948,TRUE,_xll.ohTrigger(RecalcTrigger,Trigger1M)),NA())</f>
        <v>2.243210177586441E-2</v>
      </c>
      <c r="N1948" s="44">
        <f>IFERROR(_xll.qlIndexFixing(ONIndex3M,I1948,TRUE,_xll.ohTrigger(RecalcTrigger,Trigger3M)),NA())</f>
        <v>2.3109485693222354E-2</v>
      </c>
      <c r="O1948" s="159">
        <f>IFERROR(_xll.qlIndexFixing(ONIndex6M,I1948,TRUE,_xll.ohTrigger(RecalcTrigger,Trigger6M)),NA())</f>
        <v>2.331945138389635E-2</v>
      </c>
    </row>
    <row r="1949" spans="2:15" x14ac:dyDescent="0.2">
      <c r="B1949" s="39" t="s">
        <v>42</v>
      </c>
      <c r="D1949" s="42">
        <f>_xll.qlCalendarAdvance(Calendar,$D1948,B1949,"f",FALSE)</f>
        <v>53133</v>
      </c>
      <c r="E1949" s="153">
        <f>_xll.qlInterestRateIndexValueDate(IndexON,D1949)</f>
        <v>53134</v>
      </c>
      <c r="F1949" s="168">
        <f>IFERROR(_xll.qlIndexFixing(IndexON,D1949,TRUE,_xll.ohTrigger(RecalcTrigger,TriggerON)),NA())</f>
        <v>2.3091236172367857E-2</v>
      </c>
      <c r="H1949" s="42">
        <f>_xll.qlCalendarAdvance(Calendar,$H1948,B1949,"f",FALSE)</f>
        <v>53133</v>
      </c>
      <c r="I1949" s="153">
        <f>_xll.qlInterestRateIndexValueDate(Index1M,$H1949)</f>
        <v>53135</v>
      </c>
      <c r="J1949" s="158">
        <f>IFERROR(_xll.qlIndexFixing(Index1M,$H1949,TRUE,_xll.ohTrigger(RecalcTrigger,Trigger1M)),NA())</f>
        <v>2.2450240653746623E-2</v>
      </c>
      <c r="K1949" s="44">
        <f>IFERROR(_xll.qlIndexFixing(Index3M,H1949,TRUE,_xll.ohTrigger(RecalcTrigger,Trigger3M)),NA())</f>
        <v>2.316909587481146E-2</v>
      </c>
      <c r="L1949" s="44" t="e">
        <f>IFERROR(_xll.qlIndexFixing(Index6M,$H1949,TRUE,_xll.ohTrigger(RecalcTrigger,Trigger6M)),NA())</f>
        <v>#N/A</v>
      </c>
      <c r="M1949" s="158">
        <f>IFERROR(_xll.qlIndexFixing(ONIndex1M,I1949,TRUE,_xll.ohTrigger(RecalcTrigger,Trigger1M)),NA())</f>
        <v>2.2430498389960363E-2</v>
      </c>
      <c r="N1949" s="44">
        <f>IFERROR(_xll.qlIndexFixing(ONIndex3M,I1949,TRUE,_xll.ohTrigger(RecalcTrigger,Trigger3M)),NA())</f>
        <v>2.3107898770069468E-2</v>
      </c>
      <c r="O1949" s="159">
        <f>IFERROR(_xll.qlIndexFixing(ONIndex6M,I1949,TRUE,_xll.ohTrigger(RecalcTrigger,Trigger6M)),NA())</f>
        <v>2.3317828813658181E-2</v>
      </c>
    </row>
    <row r="1950" spans="2:15" x14ac:dyDescent="0.2">
      <c r="B1950" s="39" t="s">
        <v>42</v>
      </c>
      <c r="D1950" s="42">
        <f>_xll.qlCalendarAdvance(Calendar,$D1949,B1950,"f",FALSE)</f>
        <v>53140</v>
      </c>
      <c r="E1950" s="153">
        <f>_xll.qlInterestRateIndexValueDate(IndexON,D1950)</f>
        <v>53141</v>
      </c>
      <c r="F1950" s="168">
        <f>IFERROR(_xll.qlIndexFixing(IndexON,D1950,TRUE,_xll.ohTrigger(RecalcTrigger,TriggerON)),NA())</f>
        <v>2.3089884779530223E-2</v>
      </c>
      <c r="H1950" s="42">
        <f>_xll.qlCalendarAdvance(Calendar,$H1949,B1950,"f",FALSE)</f>
        <v>53140</v>
      </c>
      <c r="I1950" s="153">
        <f>_xll.qlInterestRateIndexValueDate(Index1M,$H1950)</f>
        <v>53142</v>
      </c>
      <c r="J1950" s="158">
        <f>IFERROR(_xll.qlIndexFixing(Index1M,$H1950,TRUE,_xll.ohTrigger(RecalcTrigger,Trigger1M)),NA())</f>
        <v>2.2448992624796438E-2</v>
      </c>
      <c r="K1950" s="44">
        <f>IFERROR(_xll.qlIndexFixing(Index3M,H1950,TRUE,_xll.ohTrigger(RecalcTrigger,Trigger3M)),NA())</f>
        <v>2.316811688677908E-2</v>
      </c>
      <c r="L1950" s="44" t="e">
        <f>IFERROR(_xll.qlIndexFixing(Index6M,$H1950,TRUE,_xll.ohTrigger(RecalcTrigger,Trigger6M)),NA())</f>
        <v>#N/A</v>
      </c>
      <c r="M1950" s="158">
        <f>IFERROR(_xll.qlIndexFixing(ONIndex1M,I1950,TRUE,_xll.ohTrigger(RecalcTrigger,Trigger1M)),NA())</f>
        <v>2.2429348297778873E-2</v>
      </c>
      <c r="N1950" s="44">
        <f>IFERROR(_xll.qlIndexFixing(ONIndex3M,I1950,TRUE,_xll.ohTrigger(RecalcTrigger,Trigger3M)),NA())</f>
        <v>2.3106760486282241E-2</v>
      </c>
      <c r="O1950" s="159">
        <f>IFERROR(_xll.qlIndexFixing(ONIndex6M,I1950,TRUE,_xll.ohTrigger(RecalcTrigger,Trigger6M)),NA())</f>
        <v>2.3316664960724154E-2</v>
      </c>
    </row>
    <row r="1951" spans="2:15" x14ac:dyDescent="0.2">
      <c r="B1951" s="39" t="s">
        <v>42</v>
      </c>
      <c r="D1951" s="42">
        <f>_xll.qlCalendarAdvance(Calendar,$D1950,B1951,"f",FALSE)</f>
        <v>53147</v>
      </c>
      <c r="E1951" s="153">
        <f>_xll.qlInterestRateIndexValueDate(IndexON,D1951)</f>
        <v>53148</v>
      </c>
      <c r="F1951" s="168">
        <f>IFERROR(_xll.qlIndexFixing(IndexON,D1951,TRUE,_xll.ohTrigger(RecalcTrigger,TriggerON)),NA())</f>
        <v>2.3088592881901349E-2</v>
      </c>
      <c r="H1951" s="42">
        <f>_xll.qlCalendarAdvance(Calendar,$H1950,B1951,"f",FALSE)</f>
        <v>53147</v>
      </c>
      <c r="I1951" s="153">
        <f>_xll.qlInterestRateIndexValueDate(Index1M,$H1951)</f>
        <v>53149</v>
      </c>
      <c r="J1951" s="158">
        <f>IFERROR(_xll.qlIndexFixing(Index1M,$H1951,TRUE,_xll.ohTrigger(RecalcTrigger,Trigger1M)),NA())</f>
        <v>2.2447805902665874E-2</v>
      </c>
      <c r="K1951" s="44">
        <f>IFERROR(_xll.qlIndexFixing(Index3M,H1951,TRUE,_xll.ohTrigger(RecalcTrigger,Trigger3M)),NA())</f>
        <v>2.3167198813778846E-2</v>
      </c>
      <c r="L1951" s="44" t="e">
        <f>IFERROR(_xll.qlIndexFixing(Index6M,$H1951,TRUE,_xll.ohTrigger(RecalcTrigger,Trigger6M)),NA())</f>
        <v>#N/A</v>
      </c>
      <c r="M1951" s="158">
        <f>IFERROR(_xll.qlIndexFixing(ONIndex1M,I1951,TRUE,_xll.ohTrigger(RecalcTrigger,Trigger1M)),NA())</f>
        <v>2.2428063341397575E-2</v>
      </c>
      <c r="N1951" s="44">
        <f>IFERROR(_xll.qlIndexFixing(ONIndex3M,I1951,TRUE,_xll.ohTrigger(RecalcTrigger,Trigger3M)),NA())</f>
        <v>2.3105488723187406E-2</v>
      </c>
      <c r="O1951" s="159">
        <f>IFERROR(_xll.qlIndexFixing(ONIndex6M,I1951,TRUE,_xll.ohTrigger(RecalcTrigger,Trigger6M)),NA())</f>
        <v>2.3315364629841184E-2</v>
      </c>
    </row>
    <row r="1952" spans="2:15" x14ac:dyDescent="0.2">
      <c r="B1952" s="39" t="s">
        <v>42</v>
      </c>
      <c r="D1952" s="42">
        <f>_xll.qlCalendarAdvance(Calendar,$D1951,B1952,"f",FALSE)</f>
        <v>53154</v>
      </c>
      <c r="E1952" s="153">
        <f>_xll.qlInterestRateIndexValueDate(IndexON,D1952)</f>
        <v>53155</v>
      </c>
      <c r="F1952" s="168">
        <f>IFERROR(_xll.qlIndexFixing(IndexON,D1952,TRUE,_xll.ohTrigger(RecalcTrigger,TriggerON)),NA())</f>
        <v>2.3087360479641106E-2</v>
      </c>
      <c r="H1952" s="42">
        <f>_xll.qlCalendarAdvance(Calendar,$H1951,B1952,"f",FALSE)</f>
        <v>53154</v>
      </c>
      <c r="I1952" s="153">
        <f>_xll.qlInterestRateIndexValueDate(Index1M,$H1952)</f>
        <v>53156</v>
      </c>
      <c r="J1952" s="158">
        <f>IFERROR(_xll.qlIndexFixing(Index1M,$H1952,TRUE,_xll.ohTrigger(RecalcTrigger,Trigger1M)),NA())</f>
        <v>2.2446680487329951E-2</v>
      </c>
      <c r="K1952" s="44">
        <f>IFERROR(_xll.qlIndexFixing(Index3M,H1952,TRUE,_xll.ohTrigger(RecalcTrigger,Trigger3M)),NA())</f>
        <v>2.316634165576819E-2</v>
      </c>
      <c r="L1952" s="44" t="e">
        <f>IFERROR(_xll.qlIndexFixing(Index6M,$H1952,TRUE,_xll.ohTrigger(RecalcTrigger,Trigger6M)),NA())</f>
        <v>#N/A</v>
      </c>
      <c r="M1952" s="158">
        <f>IFERROR(_xll.qlIndexFixing(ONIndex1M,I1952,TRUE,_xll.ohTrigger(RecalcTrigger,Trigger1M)),NA())</f>
        <v>2.242683957327074E-2</v>
      </c>
      <c r="N1952" s="44">
        <f>IFERROR(_xll.qlIndexFixing(ONIndex3M,I1952,TRUE,_xll.ohTrigger(RecalcTrigger,Trigger3M)),NA())</f>
        <v>2.3104277520129557E-2</v>
      </c>
      <c r="O1952" s="159">
        <f>IFERROR(_xll.qlIndexFixing(ONIndex6M,I1952,TRUE,_xll.ohTrigger(RecalcTrigger,Trigger6M)),NA())</f>
        <v>2.3314126219586839E-2</v>
      </c>
    </row>
    <row r="1953" spans="2:15" x14ac:dyDescent="0.2">
      <c r="B1953" s="39" t="s">
        <v>42</v>
      </c>
      <c r="D1953" s="42">
        <f>_xll.qlCalendarAdvance(Calendar,$D1952,B1953,"f",FALSE)</f>
        <v>53161</v>
      </c>
      <c r="E1953" s="153">
        <f>_xll.qlInterestRateIndexValueDate(IndexON,D1953)</f>
        <v>53162</v>
      </c>
      <c r="F1953" s="168">
        <f>IFERROR(_xll.qlIndexFixing(IndexON,D1953,TRUE,_xll.ohTrigger(RecalcTrigger,TriggerON)),NA())</f>
        <v>2.3086187572669559E-2</v>
      </c>
      <c r="H1953" s="42">
        <f>_xll.qlCalendarAdvance(Calendar,$H1952,B1953,"f",FALSE)</f>
        <v>53161</v>
      </c>
      <c r="I1953" s="153">
        <f>_xll.qlInterestRateIndexValueDate(Index1M,$H1953)</f>
        <v>53163</v>
      </c>
      <c r="J1953" s="158">
        <f>IFERROR(_xll.qlIndexFixing(Index1M,$H1953,TRUE,_xll.ohTrigger(RecalcTrigger,Trigger1M)),NA())</f>
        <v>2.2445616378766187E-2</v>
      </c>
      <c r="K1953" s="44">
        <f>IFERROR(_xll.qlIndexFixing(Index3M,H1953,TRUE,_xll.ohTrigger(RecalcTrigger,Trigger3M)),NA())</f>
        <v>2.3165545412706271E-2</v>
      </c>
      <c r="L1953" s="44" t="e">
        <f>IFERROR(_xll.qlIndexFixing(Index6M,$H1953,TRUE,_xll.ohTrigger(RecalcTrigger,Trigger6M)),NA())</f>
        <v>#N/A</v>
      </c>
      <c r="M1953" s="158">
        <f>IFERROR(_xll.qlIndexFixing(ONIndex1M,I1953,TRUE,_xll.ohTrigger(RecalcTrigger,Trigger1M)),NA())</f>
        <v>2.2425676993718113E-2</v>
      </c>
      <c r="N1953" s="44">
        <f>IFERROR(_xll.qlIndexFixing(ONIndex3M,I1953,TRUE,_xll.ohTrigger(RecalcTrigger,Trigger3M)),NA())</f>
        <v>2.3103126877188629E-2</v>
      </c>
      <c r="O1953" s="159">
        <f>IFERROR(_xll.qlIndexFixing(ONIndex6M,I1953,TRUE,_xll.ohTrigger(RecalcTrigger,Trigger6M)),NA())</f>
        <v>2.3312949729721311E-2</v>
      </c>
    </row>
    <row r="1954" spans="2:15" x14ac:dyDescent="0.2">
      <c r="B1954" s="39" t="s">
        <v>42</v>
      </c>
      <c r="D1954" s="42">
        <f>_xll.qlCalendarAdvance(Calendar,$D1953,B1954,"f",FALSE)</f>
        <v>53168</v>
      </c>
      <c r="E1954" s="153">
        <f>_xll.qlInterestRateIndexValueDate(IndexON,D1954)</f>
        <v>53169</v>
      </c>
      <c r="F1954" s="168">
        <f>IFERROR(_xll.qlIndexFixing(IndexON,D1954,TRUE,_xll.ohTrigger(RecalcTrigger,TriggerON)),NA())</f>
        <v>2.3085074160986707E-2</v>
      </c>
      <c r="H1954" s="42">
        <f>_xll.qlCalendarAdvance(Calendar,$H1953,B1954,"f",FALSE)</f>
        <v>53168</v>
      </c>
      <c r="I1954" s="153">
        <f>_xll.qlInterestRateIndexValueDate(Index1M,$H1954)</f>
        <v>53170</v>
      </c>
      <c r="J1954" s="158">
        <f>IFERROR(_xll.qlIndexFixing(Index1M,$H1954,TRUE,_xll.ohTrigger(RecalcTrigger,Trigger1M)),NA())</f>
        <v>2.2444613576962091E-2</v>
      </c>
      <c r="K1954" s="44">
        <f>IFERROR(_xll.qlIndexFixing(Index3M,H1954,TRUE,_xll.ohTrigger(RecalcTrigger,Trigger3M)),NA())</f>
        <v>2.3164810084557466E-2</v>
      </c>
      <c r="L1954" s="44" t="e">
        <f>IFERROR(_xll.qlIndexFixing(Index6M,$H1954,TRUE,_xll.ohTrigger(RecalcTrigger,Trigger6M)),NA())</f>
        <v>#N/A</v>
      </c>
      <c r="M1954" s="158">
        <f>IFERROR(_xll.qlIndexFixing(ONIndex1M,I1954,TRUE,_xll.ohTrigger(RecalcTrigger,Trigger1M)),NA())</f>
        <v>2.2424575602499885E-2</v>
      </c>
      <c r="N1954" s="44">
        <f>IFERROR(_xll.qlIndexFixing(ONIndex3M,I1954,TRUE,_xll.ohTrigger(RecalcTrigger,Trigger3M)),NA())</f>
        <v>2.3102036794524494E-2</v>
      </c>
      <c r="O1954" s="159">
        <f>IFERROR(_xll.qlIndexFixing(ONIndex6M,I1954,TRUE,_xll.ohTrigger(RecalcTrigger,Trigger6M)),NA())</f>
        <v>2.3311835160484407E-2</v>
      </c>
    </row>
    <row r="1955" spans="2:15" x14ac:dyDescent="0.2">
      <c r="B1955" s="39" t="s">
        <v>42</v>
      </c>
      <c r="D1955" s="42">
        <f>_xll.qlCalendarAdvance(Calendar,$D1954,B1955,"f",FALSE)</f>
        <v>53175</v>
      </c>
      <c r="E1955" s="153">
        <f>_xll.qlInterestRateIndexValueDate(IndexON,D1955)</f>
        <v>53176</v>
      </c>
      <c r="F1955" s="168">
        <f>IFERROR(_xll.qlIndexFixing(IndexON,D1955,TRUE,_xll.ohTrigger(RecalcTrigger,TriggerON)),NA())</f>
        <v>2.3084020244512615E-2</v>
      </c>
      <c r="H1955" s="42">
        <f>_xll.qlCalendarAdvance(Calendar,$H1954,B1955,"f",FALSE)</f>
        <v>53175</v>
      </c>
      <c r="I1955" s="153">
        <f>_xll.qlInterestRateIndexValueDate(Index1M,$H1955)</f>
        <v>53177</v>
      </c>
      <c r="J1955" s="158">
        <f>IFERROR(_xll.qlIndexFixing(Index1M,$H1955,TRUE,_xll.ohTrigger(RecalcTrigger,Trigger1M)),NA())</f>
        <v>2.2443672081900179E-2</v>
      </c>
      <c r="K1955" s="44">
        <f>IFERROR(_xll.qlIndexFixing(Index3M,H1955,TRUE,_xll.ohTrigger(RecalcTrigger,Trigger3M)),NA())</f>
        <v>2.3164135671287889E-2</v>
      </c>
      <c r="L1955" s="44" t="e">
        <f>IFERROR(_xll.qlIndexFixing(Index6M,$H1955,TRUE,_xll.ohTrigger(RecalcTrigger,Trigger6M)),NA())</f>
        <v>#N/A</v>
      </c>
      <c r="M1955" s="158">
        <f>IFERROR(_xll.qlIndexFixing(ONIndex1M,I1955,TRUE,_xll.ohTrigger(RecalcTrigger,Trigger1M)),NA())</f>
        <v>2.2423535399695993E-2</v>
      </c>
      <c r="N1955" s="44">
        <f>IFERROR(_xll.qlIndexFixing(ONIndex3M,I1955,TRUE,_xll.ohTrigger(RecalcTrigger,Trigger3M)),NA())</f>
        <v>2.3101007271897345E-2</v>
      </c>
      <c r="O1955" s="159">
        <f>IFERROR(_xll.qlIndexFixing(ONIndex6M,I1955,TRUE,_xll.ohTrigger(RecalcTrigger,Trigger6M)),NA())</f>
        <v>2.3310782511636319E-2</v>
      </c>
    </row>
    <row r="1956" spans="2:15" x14ac:dyDescent="0.2">
      <c r="B1956" s="39" t="s">
        <v>42</v>
      </c>
      <c r="D1956" s="42">
        <f>_xll.qlCalendarAdvance(Calendar,$D1955,B1956,"f",FALSE)</f>
        <v>53182</v>
      </c>
      <c r="E1956" s="153">
        <f>_xll.qlInterestRateIndexValueDate(IndexON,D1956)</f>
        <v>53183</v>
      </c>
      <c r="F1956" s="168">
        <f>IFERROR(_xll.qlIndexFixing(IndexON,D1956,TRUE,_xll.ohTrigger(RecalcTrigger,TriggerON)),NA())</f>
        <v>2.3083025823407155E-2</v>
      </c>
      <c r="H1956" s="42">
        <f>_xll.qlCalendarAdvance(Calendar,$H1955,B1956,"f",FALSE)</f>
        <v>53182</v>
      </c>
      <c r="I1956" s="153">
        <f>_xll.qlInterestRateIndexValueDate(Index1M,$H1956)</f>
        <v>53184</v>
      </c>
      <c r="J1956" s="158">
        <f>IFERROR(_xll.qlIndexFixing(Index1M,$H1956,TRUE,_xll.ohTrigger(RecalcTrigger,Trigger1M)),NA())</f>
        <v>2.2442791893560465E-2</v>
      </c>
      <c r="K1956" s="44">
        <f>IFERROR(_xll.qlIndexFixing(Index3M,H1956,TRUE,_xll.ohTrigger(RecalcTrigger,Trigger3M)),NA())</f>
        <v>2.3163522172865391E-2</v>
      </c>
      <c r="L1956" s="44" t="e">
        <f>IFERROR(_xll.qlIndexFixing(Index6M,$H1956,TRUE,_xll.ohTrigger(RecalcTrigger,Trigger6M)),NA())</f>
        <v>#N/A</v>
      </c>
      <c r="M1956" s="158">
        <f>IFERROR(_xll.qlIndexFixing(ONIndex1M,I1956,TRUE,_xll.ohTrigger(RecalcTrigger,Trigger1M)),NA())</f>
        <v>2.24225563852265E-2</v>
      </c>
      <c r="N1956" s="44">
        <f>IFERROR(_xll.qlIndexFixing(ONIndex3M,I1956,TRUE,_xll.ohTrigger(RecalcTrigger,Trigger3M)),NA())</f>
        <v>2.3100038309467052E-2</v>
      </c>
      <c r="O1956" s="159">
        <f>IFERROR(_xll.qlIndexFixing(ONIndex6M,I1956,TRUE,_xll.ohTrigger(RecalcTrigger,Trigger6M)),NA())</f>
        <v>2.3309791783416856E-2</v>
      </c>
    </row>
    <row r="1957" spans="2:15" x14ac:dyDescent="0.2">
      <c r="B1957" s="39" t="s">
        <v>42</v>
      </c>
      <c r="D1957" s="42">
        <f>_xll.qlCalendarAdvance(Calendar,$D1956,B1957,"f",FALSE)</f>
        <v>53189</v>
      </c>
      <c r="E1957" s="153">
        <f>_xll.qlInterestRateIndexValueDate(IndexON,D1957)</f>
        <v>53190</v>
      </c>
      <c r="F1957" s="168">
        <f>IFERROR(_xll.qlIndexFixing(IndexON,D1957,TRUE,_xll.ohTrigger(RecalcTrigger,TriggerON)),NA())</f>
        <v>2.3082090897510454E-2</v>
      </c>
      <c r="H1957" s="42">
        <f>_xll.qlCalendarAdvance(Calendar,$H1956,B1957,"f",FALSE)</f>
        <v>53189</v>
      </c>
      <c r="I1957" s="153">
        <f>_xll.qlInterestRateIndexValueDate(Index1M,$H1957)</f>
        <v>53191</v>
      </c>
      <c r="J1957" s="158">
        <f>IFERROR(_xll.qlIndexFixing(Index1M,$H1957,TRUE,_xll.ohTrigger(RecalcTrigger,Trigger1M)),NA())</f>
        <v>2.2441973011937955E-2</v>
      </c>
      <c r="K1957" s="44">
        <f>IFERROR(_xll.qlIndexFixing(Index3M,H1957,TRUE,_xll.ohTrigger(RecalcTrigger,Trigger3M)),NA())</f>
        <v>2.3162969589261298E-2</v>
      </c>
      <c r="L1957" s="44" t="e">
        <f>IFERROR(_xll.qlIndexFixing(Index6M,$H1957,TRUE,_xll.ohTrigger(RecalcTrigger,Trigger6M)),NA())</f>
        <v>#N/A</v>
      </c>
      <c r="M1957" s="158">
        <f>IFERROR(_xll.qlIndexFixing(ONIndex1M,I1957,TRUE,_xll.ohTrigger(RecalcTrigger,Trigger1M)),NA())</f>
        <v>2.2421638559171342E-2</v>
      </c>
      <c r="N1957" s="44">
        <f>IFERROR(_xll.qlIndexFixing(ONIndex3M,I1957,TRUE,_xll.ohTrigger(RecalcTrigger,Trigger3M)),NA())</f>
        <v>2.3099129907233618E-2</v>
      </c>
      <c r="O1957" s="159">
        <f>IFERROR(_xll.qlIndexFixing(ONIndex6M,I1957,TRUE,_xll.ohTrigger(RecalcTrigger,Trigger6M)),NA())</f>
        <v>2.3308862975746081E-2</v>
      </c>
    </row>
    <row r="1958" spans="2:15" x14ac:dyDescent="0.2">
      <c r="B1958" s="39" t="s">
        <v>42</v>
      </c>
      <c r="D1958" s="42">
        <f>_xll.qlCalendarAdvance(Calendar,$D1957,B1958,"f",FALSE)</f>
        <v>53196</v>
      </c>
      <c r="E1958" s="153">
        <f>_xll.qlInterestRateIndexValueDate(IndexON,D1958)</f>
        <v>53197</v>
      </c>
      <c r="F1958" s="168">
        <f>IFERROR(_xll.qlIndexFixing(IndexON,D1958,TRUE,_xll.ohTrigger(RecalcTrigger,TriggerON)),NA())</f>
        <v>2.3081215466822513E-2</v>
      </c>
      <c r="H1958" s="42">
        <f>_xll.qlCalendarAdvance(Calendar,$H1957,B1958,"f",FALSE)</f>
        <v>53196</v>
      </c>
      <c r="I1958" s="153">
        <f>_xll.qlInterestRateIndexValueDate(Index1M,$H1958)</f>
        <v>53198</v>
      </c>
      <c r="J1958" s="158">
        <f>IFERROR(_xll.qlIndexFixing(Index1M,$H1958,TRUE,_xll.ohTrigger(RecalcTrigger,Trigger1M)),NA())</f>
        <v>2.2441215437010165E-2</v>
      </c>
      <c r="K1958" s="44">
        <f>IFERROR(_xll.qlIndexFixing(Index3M,H1958,TRUE,_xll.ohTrigger(RecalcTrigger,Trigger3M)),NA())</f>
        <v>2.3162477920450415E-2</v>
      </c>
      <c r="L1958" s="44" t="e">
        <f>IFERROR(_xll.qlIndexFixing(Index6M,$H1958,TRUE,_xll.ohTrigger(RecalcTrigger,Trigger6M)),NA())</f>
        <v>#N/A</v>
      </c>
      <c r="M1958" s="158">
        <f>IFERROR(_xll.qlIndexFixing(ONIndex1M,I1958,TRUE,_xll.ohTrigger(RecalcTrigger,Trigger1M)),NA())</f>
        <v>2.2420781921610455E-2</v>
      </c>
      <c r="N1958" s="44">
        <f>IFERROR(_xll.qlIndexFixing(ONIndex3M,I1958,TRUE,_xll.ohTrigger(RecalcTrigger,Trigger3M)),NA())</f>
        <v>2.3098282065117104E-2</v>
      </c>
      <c r="O1958" s="159">
        <f>IFERROR(_xll.qlIndexFixing(ONIndex6M,I1958,TRUE,_xll.ohTrigger(RecalcTrigger,Trigger6M)),NA())</f>
        <v>2.3307996088464122E-2</v>
      </c>
    </row>
    <row r="1959" spans="2:15" x14ac:dyDescent="0.2">
      <c r="B1959" s="39" t="s">
        <v>42</v>
      </c>
      <c r="D1959" s="42">
        <f>_xll.qlCalendarAdvance(Calendar,$D1958,B1959,"f",FALSE)</f>
        <v>53203</v>
      </c>
      <c r="E1959" s="153">
        <f>_xll.qlInterestRateIndexValueDate(IndexON,D1959)</f>
        <v>53204</v>
      </c>
      <c r="F1959" s="168">
        <f>IFERROR(_xll.qlIndexFixing(IndexON,D1959,TRUE,_xll.ohTrigger(RecalcTrigger,TriggerON)),NA())</f>
        <v>2.308039953158314E-2</v>
      </c>
      <c r="H1959" s="42">
        <f>_xll.qlCalendarAdvance(Calendar,$H1958,B1959,"f",FALSE)</f>
        <v>53203</v>
      </c>
      <c r="I1959" s="153">
        <f>_xll.qlInterestRateIndexValueDate(Index1M,$H1959)</f>
        <v>53205</v>
      </c>
      <c r="J1959" s="158">
        <f>IFERROR(_xll.qlIndexFixing(Index1M,$H1959,TRUE,_xll.ohTrigger(RecalcTrigger,Trigger1M)),NA())</f>
        <v>2.24385569301431E-2</v>
      </c>
      <c r="K1959" s="44">
        <f>IFERROR(_xll.qlIndexFixing(Index3M,H1959,TRUE,_xll.ohTrigger(RecalcTrigger,Trigger3M)),NA())</f>
        <v>2.3161322804132013E-2</v>
      </c>
      <c r="L1959" s="44" t="e">
        <f>IFERROR(_xll.qlIndexFixing(Index6M,$H1959,TRUE,_xll.ohTrigger(RecalcTrigger,Trigger6M)),NA())</f>
        <v>#N/A</v>
      </c>
      <c r="M1959" s="158">
        <f>IFERROR(_xll.qlIndexFixing(ONIndex1M,I1959,TRUE,_xll.ohTrigger(RecalcTrigger,Trigger1M)),NA())</f>
        <v>2.2419986472383968E-2</v>
      </c>
      <c r="N1959" s="44">
        <f>IFERROR(_xll.qlIndexFixing(ONIndex3M,I1959,TRUE,_xll.ohTrigger(RecalcTrigger,Trigger3M)),NA())</f>
        <v>2.3097494783197448E-2</v>
      </c>
      <c r="O1959" s="159">
        <f>IFERROR(_xll.qlIndexFixing(ONIndex6M,I1959,TRUE,_xll.ohTrigger(RecalcTrigger,Trigger6M)),NA())</f>
        <v>2.3307191121810789E-2</v>
      </c>
    </row>
    <row r="1960" spans="2:15" x14ac:dyDescent="0.2">
      <c r="B1960" s="39" t="s">
        <v>42</v>
      </c>
      <c r="D1960" s="42">
        <f>_xll.qlCalendarAdvance(Calendar,$D1959,B1960,"f",FALSE)</f>
        <v>53210</v>
      </c>
      <c r="E1960" s="153">
        <f>_xll.qlInterestRateIndexValueDate(IndexON,D1960)</f>
        <v>53211</v>
      </c>
      <c r="F1960" s="168">
        <f>IFERROR(_xll.qlIndexFixing(IndexON,D1960,TRUE,_xll.ohTrigger(RecalcTrigger,TriggerON)),NA())</f>
        <v>2.3079643091552526E-2</v>
      </c>
      <c r="H1960" s="42">
        <f>_xll.qlCalendarAdvance(Calendar,$H1959,B1960,"f",FALSE)</f>
        <v>53210</v>
      </c>
      <c r="I1960" s="153">
        <f>_xll.qlInterestRateIndexValueDate(Index1M,$H1960)</f>
        <v>53212</v>
      </c>
      <c r="J1960" s="158">
        <f>IFERROR(_xll.qlIndexFixing(Index1M,$H1960,TRUE,_xll.ohTrigger(RecalcTrigger,Trigger1M)),NA())</f>
        <v>2.2439884207206273E-2</v>
      </c>
      <c r="K1960" s="44" t="e">
        <f>IFERROR(_xll.qlIndexFixing(Index3M,H1960,TRUE,_xll.ohTrigger(RecalcTrigger,Trigger3M)),NA())</f>
        <v>#N/A</v>
      </c>
      <c r="L1960" s="44" t="e">
        <f>IFERROR(_xll.qlIndexFixing(Index6M,$H1960,TRUE,_xll.ohTrigger(RecalcTrigger,Trigger6M)),NA())</f>
        <v>#N/A</v>
      </c>
      <c r="M1960" s="158">
        <f>IFERROR(_xll.qlIndexFixing(ONIndex1M,I1960,TRUE,_xll.ohTrigger(RecalcTrigger,Trigger1M)),NA())</f>
        <v>2.2419252211651752E-2</v>
      </c>
      <c r="N1960" s="44">
        <f>IFERROR(_xll.qlIndexFixing(ONIndex3M,I1960,TRUE,_xll.ohTrigger(RecalcTrigger,Trigger3M)),NA())</f>
        <v>2.3096768061314776E-2</v>
      </c>
      <c r="O1960" s="159">
        <f>IFERROR(_xll.qlIndexFixing(ONIndex6M,I1960,TRUE,_xll.ohTrigger(RecalcTrigger,Trigger6M)),NA())</f>
        <v>2.3306448075626207E-2</v>
      </c>
    </row>
    <row r="1961" spans="2:15" x14ac:dyDescent="0.2">
      <c r="B1961" s="39" t="s">
        <v>42</v>
      </c>
      <c r="D1961" s="42">
        <f>_xll.qlCalendarAdvance(Calendar,$D1960,B1961,"f",FALSE)</f>
        <v>53217</v>
      </c>
      <c r="E1961" s="153">
        <f>_xll.qlInterestRateIndexValueDate(IndexON,D1961)</f>
        <v>53218</v>
      </c>
      <c r="F1961" s="168">
        <f>IFERROR(_xll.qlIndexFixing(IndexON,D1961,TRUE,_xll.ohTrigger(RecalcTrigger,TriggerON)),NA())</f>
        <v>2.3078946146890544E-2</v>
      </c>
      <c r="H1961" s="42">
        <f>_xll.qlCalendarAdvance(Calendar,$H1960,B1961,"f",FALSE)</f>
        <v>53217</v>
      </c>
      <c r="I1961" s="153">
        <f>_xll.qlInterestRateIndexValueDate(Index1M,$H1961)</f>
        <v>53219</v>
      </c>
      <c r="J1961" s="158">
        <f>IFERROR(_xll.qlIndexFixing(Index1M,$H1961,TRUE,_xll.ohTrigger(RecalcTrigger,Trigger1M)),NA())</f>
        <v>2.2439310552310188E-2</v>
      </c>
      <c r="K1961" s="44" t="e">
        <f>IFERROR(_xll.qlIndexFixing(Index3M,H1961,TRUE,_xll.ohTrigger(RecalcTrigger,Trigger3M)),NA())</f>
        <v>#N/A</v>
      </c>
      <c r="L1961" s="44" t="e">
        <f>IFERROR(_xll.qlIndexFixing(Index6M,$H1961,TRUE,_xll.ohTrigger(RecalcTrigger,Trigger6M)),NA())</f>
        <v>#N/A</v>
      </c>
      <c r="M1961" s="158">
        <f>IFERROR(_xll.qlIndexFixing(ONIndex1M,I1961,TRUE,_xll.ohTrigger(RecalcTrigger,Trigger1M)),NA())</f>
        <v>2.2418579139174E-2</v>
      </c>
      <c r="N1961" s="44">
        <f>IFERROR(_xll.qlIndexFixing(ONIndex3M,I1961,TRUE,_xll.ohTrigger(RecalcTrigger,Trigger3M)),NA())</f>
        <v>2.3096101899708898E-2</v>
      </c>
      <c r="O1961" s="159">
        <f>IFERROR(_xll.qlIndexFixing(ONIndex6M,I1961,TRUE,_xll.ohTrigger(RecalcTrigger,Trigger6M)),NA())</f>
        <v>2.3305766949990314E-2</v>
      </c>
    </row>
    <row r="1962" spans="2:15" x14ac:dyDescent="0.2">
      <c r="B1962" s="39" t="s">
        <v>42</v>
      </c>
      <c r="D1962" s="42">
        <f>_xll.qlCalendarAdvance(Calendar,$D1961,B1962,"f",FALSE)</f>
        <v>53224</v>
      </c>
      <c r="E1962" s="153">
        <f>_xll.qlInterestRateIndexValueDate(IndexON,D1962)</f>
        <v>53225</v>
      </c>
      <c r="F1962" s="168">
        <f>IFERROR(_xll.qlIndexFixing(IndexON,D1962,TRUE,_xll.ohTrigger(RecalcTrigger,TriggerON)),NA())</f>
        <v>2.3078308697437322E-2</v>
      </c>
      <c r="H1962" s="42">
        <f>_xll.qlCalendarAdvance(Calendar,$H1961,B1962,"f",FALSE)</f>
        <v>53224</v>
      </c>
      <c r="I1962" s="153">
        <f>_xll.qlInterestRateIndexValueDate(Index1M,$H1962)</f>
        <v>53226</v>
      </c>
      <c r="J1962" s="158">
        <f>IFERROR(_xll.qlIndexFixing(Index1M,$H1962,TRUE,_xll.ohTrigger(RecalcTrigger,Trigger1M)),NA())</f>
        <v>2.2438798204061361E-2</v>
      </c>
      <c r="K1962" s="44" t="e">
        <f>IFERROR(_xll.qlIndexFixing(Index3M,H1962,TRUE,_xll.ohTrigger(RecalcTrigger,Trigger3M)),NA())</f>
        <v>#N/A</v>
      </c>
      <c r="L1962" s="44" t="e">
        <f>IFERROR(_xll.qlIndexFixing(Index6M,$H1962,TRUE,_xll.ohTrigger(RecalcTrigger,Trigger6M)),NA())</f>
        <v>#N/A</v>
      </c>
      <c r="M1962" s="158">
        <f>IFERROR(_xll.qlIndexFixing(ONIndex1M,I1962,TRUE,_xll.ohTrigger(RecalcTrigger,Trigger1M)),NA())</f>
        <v>2.2417967255190518E-2</v>
      </c>
      <c r="N1962" s="44">
        <f>IFERROR(_xll.qlIndexFixing(ONIndex3M,I1962,TRUE,_xll.ohTrigger(RecalcTrigger,Trigger3M)),NA())</f>
        <v>2.3095496298219942E-2</v>
      </c>
      <c r="O1962" s="159">
        <f>IFERROR(_xll.qlIndexFixing(ONIndex6M,I1962,TRUE,_xll.ohTrigger(RecalcTrigger,Trigger6M)),NA())</f>
        <v>2.3305147744823174E-2</v>
      </c>
    </row>
    <row r="1963" spans="2:15" x14ac:dyDescent="0.2">
      <c r="B1963" s="39" t="s">
        <v>42</v>
      </c>
      <c r="D1963" s="42">
        <f>_xll.qlCalendarAdvance(Calendar,$D1962,B1963,"f",FALSE)</f>
        <v>53231</v>
      </c>
      <c r="E1963" s="153">
        <f>_xll.qlInterestRateIndexValueDate(IndexON,D1963)</f>
        <v>53232</v>
      </c>
      <c r="F1963" s="168">
        <f>IFERROR(_xll.qlIndexFixing(IndexON,D1963,TRUE,_xll.ohTrigger(RecalcTrigger,TriggerON)),NA())</f>
        <v>2.3077730743352731E-2</v>
      </c>
      <c r="H1963" s="42">
        <f>_xll.qlCalendarAdvance(Calendar,$H1962,B1963,"f",FALSE)</f>
        <v>53231</v>
      </c>
      <c r="I1963" s="153">
        <f>_xll.qlInterestRateIndexValueDate(Index1M,$H1963)</f>
        <v>53233</v>
      </c>
      <c r="J1963" s="158">
        <f>IFERROR(_xll.qlIndexFixing(Index1M,$H1963,TRUE,_xll.ohTrigger(RecalcTrigger,Trigger1M)),NA())</f>
        <v>2.2438347162464789E-2</v>
      </c>
      <c r="K1963" s="44" t="e">
        <f>IFERROR(_xll.qlIndexFixing(Index3M,H1963,TRUE,_xll.ohTrigger(RecalcTrigger,Trigger3M)),NA())</f>
        <v>#N/A</v>
      </c>
      <c r="L1963" s="44" t="e">
        <f>IFERROR(_xll.qlIndexFixing(Index6M,$H1963,TRUE,_xll.ohTrigger(RecalcTrigger,Trigger6M)),NA())</f>
        <v>#N/A</v>
      </c>
      <c r="M1963" s="158">
        <f>IFERROR(_xll.qlIndexFixing(ONIndex1M,I1963,TRUE,_xll.ohTrigger(RecalcTrigger,Trigger1M)),NA())</f>
        <v>2.2417416559701309E-2</v>
      </c>
      <c r="N1963" s="44">
        <f>IFERROR(_xll.qlIndexFixing(ONIndex3M,I1963,TRUE,_xll.ohTrigger(RecalcTrigger,Trigger3M)),NA())</f>
        <v>2.3094951256847907E-2</v>
      </c>
      <c r="O1963" s="159">
        <f>IFERROR(_xll.qlIndexFixing(ONIndex6M,I1963,TRUE,_xll.ohTrigger(RecalcTrigger,Trigger6M)),NA())</f>
        <v>2.3304590460204722E-2</v>
      </c>
    </row>
    <row r="1964" spans="2:15" x14ac:dyDescent="0.2">
      <c r="B1964" s="39" t="s">
        <v>42</v>
      </c>
      <c r="D1964" s="42">
        <f>_xll.qlCalendarAdvance(Calendar,$D1963,B1964,"f",FALSE)</f>
        <v>53238</v>
      </c>
      <c r="E1964" s="153">
        <f>_xll.qlInterestRateIndexValueDate(IndexON,D1964)</f>
        <v>53239</v>
      </c>
      <c r="F1964" s="168">
        <f>IFERROR(_xll.qlIndexFixing(IndexON,D1964,TRUE,_xll.ohTrigger(RecalcTrigger,TriggerON)),NA())</f>
        <v>2.3077212284396964E-2</v>
      </c>
      <c r="H1964" s="42">
        <f>_xll.qlCalendarAdvance(Calendar,$H1963,B1964,"f",FALSE)</f>
        <v>53238</v>
      </c>
      <c r="I1964" s="153">
        <f>_xll.qlInterestRateIndexValueDate(Index1M,$H1964)</f>
        <v>53240</v>
      </c>
      <c r="J1964" s="158">
        <f>IFERROR(_xll.qlIndexFixing(Index1M,$H1964,TRUE,_xll.ohTrigger(RecalcTrigger,Trigger1M)),NA())</f>
        <v>2.2437957427505484E-2</v>
      </c>
      <c r="K1964" s="44" t="e">
        <f>IFERROR(_xll.qlIndexFixing(Index3M,H1964,TRUE,_xll.ohTrigger(RecalcTrigger,Trigger3M)),NA())</f>
        <v>#N/A</v>
      </c>
      <c r="L1964" s="44" t="e">
        <f>IFERROR(_xll.qlIndexFixing(Index6M,$H1964,TRUE,_xll.ohTrigger(RecalcTrigger,Trigger6M)),NA())</f>
        <v>#N/A</v>
      </c>
      <c r="M1964" s="158">
        <f>IFERROR(_xll.qlIndexFixing(ONIndex1M,I1964,TRUE,_xll.ohTrigger(RecalcTrigger,Trigger1M)),NA())</f>
        <v>2.2416927052386626E-2</v>
      </c>
      <c r="N1964" s="44">
        <f>IFERROR(_xll.qlIndexFixing(ONIndex3M,I1964,TRUE,_xll.ohTrigger(RecalcTrigger,Trigger3M)),NA())</f>
        <v>2.3094466775672728E-2</v>
      </c>
      <c r="O1964" s="159">
        <f>IFERROR(_xll.qlIndexFixing(ONIndex6M,I1964,TRUE,_xll.ohTrigger(RecalcTrigger,Trigger6M)),NA())</f>
        <v>2.3304095096055022E-2</v>
      </c>
    </row>
    <row r="1965" spans="2:15" x14ac:dyDescent="0.2">
      <c r="B1965" s="39" t="s">
        <v>42</v>
      </c>
      <c r="D1965" s="42">
        <f>_xll.qlCalendarAdvance(Calendar,$D1964,B1965,"f",FALSE)</f>
        <v>53245</v>
      </c>
      <c r="E1965" s="153">
        <f>_xll.qlInterestRateIndexValueDate(IndexON,D1965)</f>
        <v>53246</v>
      </c>
      <c r="F1965" s="168">
        <f>IFERROR(_xll.qlIndexFixing(IndexON,D1965,TRUE,_xll.ohTrigger(RecalcTrigger,TriggerON)),NA())</f>
        <v>2.3076753320889765E-2</v>
      </c>
      <c r="H1965" s="42">
        <f>_xll.qlCalendarAdvance(Calendar,$H1964,B1965,"f",FALSE)</f>
        <v>53245</v>
      </c>
      <c r="I1965" s="153">
        <f>_xll.qlInterestRateIndexValueDate(Index1M,$H1965)</f>
        <v>53247</v>
      </c>
      <c r="J1965" s="158">
        <f>IFERROR(_xll.qlIndexFixing(Index1M,$H1965,TRUE,_xll.ohTrigger(RecalcTrigger,Trigger1M)),NA())</f>
        <v>2.2437628999178449E-2</v>
      </c>
      <c r="K1965" s="44" t="e">
        <f>IFERROR(_xll.qlIndexFixing(Index3M,H1965,TRUE,_xll.ohTrigger(RecalcTrigger,Trigger3M)),NA())</f>
        <v>#N/A</v>
      </c>
      <c r="L1965" s="44" t="e">
        <f>IFERROR(_xll.qlIndexFixing(Index6M,$H1965,TRUE,_xll.ohTrigger(RecalcTrigger,Trigger6M)),NA())</f>
        <v>#N/A</v>
      </c>
      <c r="M1965" s="158">
        <f>IFERROR(_xll.qlIndexFixing(ONIndex1M,I1965,TRUE,_xll.ohTrigger(RecalcTrigger,Trigger1M)),NA())</f>
        <v>2.2416498733566215E-2</v>
      </c>
      <c r="N1965" s="44">
        <f>IFERROR(_xll.qlIndexFixing(ONIndex3M,I1965,TRUE,_xll.ohTrigger(RecalcTrigger,Trigger3M)),NA())</f>
        <v>2.3094042854614472E-2</v>
      </c>
      <c r="O1965" s="159">
        <f>IFERROR(_xll.qlIndexFixing(ONIndex6M,I1965,TRUE,_xll.ohTrigger(RecalcTrigger,Trigger6M)),NA())</f>
        <v>2.3303661652454011E-2</v>
      </c>
    </row>
    <row r="1966" spans="2:15" x14ac:dyDescent="0.2">
      <c r="B1966" s="39" t="s">
        <v>42</v>
      </c>
      <c r="D1966" s="42">
        <f>_xll.qlCalendarAdvance(Calendar,$D1965,B1966,"f",FALSE)</f>
        <v>53252</v>
      </c>
      <c r="E1966" s="153">
        <f>_xll.qlInterestRateIndexValueDate(IndexON,D1966)</f>
        <v>53253</v>
      </c>
      <c r="F1966" s="168">
        <f>IFERROR(_xll.qlIndexFixing(IndexON,D1966,TRUE,_xll.ohTrigger(RecalcTrigger,TriggerON)),NA())</f>
        <v>2.3076353852511389E-2</v>
      </c>
      <c r="H1966" s="42">
        <f>_xll.qlCalendarAdvance(Calendar,$H1965,B1966,"f",FALSE)</f>
        <v>53252</v>
      </c>
      <c r="I1966" s="153">
        <f>_xll.qlInterestRateIndexValueDate(Index1M,$H1966)</f>
        <v>53254</v>
      </c>
      <c r="J1966" s="158">
        <f>IFERROR(_xll.qlIndexFixing(Index1M,$H1966,TRUE,_xll.ohTrigger(RecalcTrigger,Trigger1M)),NA())</f>
        <v>2.2437361877483686E-2</v>
      </c>
      <c r="K1966" s="44" t="e">
        <f>IFERROR(_xll.qlIndexFixing(Index3M,H1966,TRUE,_xll.ohTrigger(RecalcTrigger,Trigger3M)),NA())</f>
        <v>#N/A</v>
      </c>
      <c r="L1966" s="44" t="e">
        <f>IFERROR(_xll.qlIndexFixing(Index6M,$H1966,TRUE,_xll.ohTrigger(RecalcTrigger,Trigger6M)),NA())</f>
        <v>#N/A</v>
      </c>
      <c r="M1966" s="158">
        <f>IFERROR(_xll.qlIndexFixing(ONIndex1M,I1966,TRUE,_xll.ohTrigger(RecalcTrigger,Trigger1M)),NA())</f>
        <v>2.2416131603160139E-2</v>
      </c>
      <c r="N1966" s="44">
        <f>IFERROR(_xll.qlIndexFixing(ONIndex3M,I1966,TRUE,_xll.ohTrigger(RecalcTrigger,Trigger3M)),NA())</f>
        <v>2.3093679493753072E-2</v>
      </c>
      <c r="O1966" s="159">
        <f>IFERROR(_xll.qlIndexFixing(ONIndex6M,I1966,TRUE,_xll.ohTrigger(RecalcTrigger,Trigger6M)),NA())</f>
        <v>2.3303290129401688E-2</v>
      </c>
    </row>
    <row r="1967" spans="2:15" x14ac:dyDescent="0.2">
      <c r="B1967" s="39" t="s">
        <v>42</v>
      </c>
      <c r="D1967" s="42">
        <f>_xll.qlCalendarAdvance(Calendar,$D1966,B1967,"f",FALSE)</f>
        <v>53259</v>
      </c>
      <c r="E1967" s="153">
        <f>_xll.qlInterestRateIndexValueDate(IndexON,D1967)</f>
        <v>53260</v>
      </c>
      <c r="F1967" s="168">
        <f>IFERROR(_xll.qlIndexFixing(IndexON,D1967,TRUE,_xll.ohTrigger(RecalcTrigger,TriggerON)),NA())</f>
        <v>2.3076013879421708E-2</v>
      </c>
      <c r="H1967" s="42">
        <f>_xll.qlCalendarAdvance(Calendar,$H1966,B1967,"f",FALSE)</f>
        <v>53259</v>
      </c>
      <c r="I1967" s="153">
        <f>_xll.qlInterestRateIndexValueDate(Index1M,$H1967)</f>
        <v>53261</v>
      </c>
      <c r="J1967" s="158">
        <f>IFERROR(_xll.qlIndexFixing(Index1M,$H1967,TRUE,_xll.ohTrigger(RecalcTrigger,Trigger1M)),NA())</f>
        <v>2.2437156062408703E-2</v>
      </c>
      <c r="K1967" s="44" t="e">
        <f>IFERROR(_xll.qlIndexFixing(Index3M,H1967,TRUE,_xll.ohTrigger(RecalcTrigger,Trigger3M)),NA())</f>
        <v>#N/A</v>
      </c>
      <c r="L1967" s="44" t="e">
        <f>IFERROR(_xll.qlIndexFixing(Index6M,$H1967,TRUE,_xll.ohTrigger(RecalcTrigger,Trigger6M)),NA())</f>
        <v>#N/A</v>
      </c>
      <c r="M1967" s="158">
        <f>IFERROR(_xll.qlIndexFixing(ONIndex1M,I1967,TRUE,_xll.ohTrigger(RecalcTrigger,Trigger1M)),NA())</f>
        <v>2.2415825661168398E-2</v>
      </c>
      <c r="N1967" s="44">
        <f>IFERROR(_xll.qlIndexFixing(ONIndex3M,I1967,TRUE,_xll.ohTrigger(RecalcTrigger,Trigger3M)),NA())</f>
        <v>2.3093376693008594E-2</v>
      </c>
      <c r="O1967" s="159">
        <f>IFERROR(_xll.qlIndexFixing(ONIndex6M,I1967,TRUE,_xll.ohTrigger(RecalcTrigger,Trigger6M)),NA())</f>
        <v>2.3302980526818118E-2</v>
      </c>
    </row>
    <row r="1968" spans="2:15" x14ac:dyDescent="0.2">
      <c r="B1968" s="39" t="s">
        <v>42</v>
      </c>
      <c r="D1968" s="42">
        <f>_xll.qlCalendarAdvance(Calendar,$D1967,B1968,"f",FALSE)</f>
        <v>53266</v>
      </c>
      <c r="E1968" s="153">
        <f>_xll.qlInterestRateIndexValueDate(IndexON,D1968)</f>
        <v>53267</v>
      </c>
      <c r="F1968" s="168">
        <f>IFERROR(_xll.qlIndexFixing(IndexON,D1968,TRUE,_xll.ohTrigger(RecalcTrigger,TriggerON)),NA())</f>
        <v>2.307573340170066E-2</v>
      </c>
      <c r="H1968" s="42">
        <f>_xll.qlCalendarAdvance(Calendar,$H1967,B1968,"f",FALSE)</f>
        <v>53266</v>
      </c>
      <c r="I1968" s="153">
        <f>_xll.qlInterestRateIndexValueDate(Index1M,$H1968)</f>
        <v>53268</v>
      </c>
      <c r="J1968" s="158" t="e">
        <f>IFERROR(_xll.qlIndexFixing(Index1M,$H1968,TRUE,_xll.ohTrigger(RecalcTrigger,Trigger1M)),NA())</f>
        <v>#N/A</v>
      </c>
      <c r="K1968" s="44" t="e">
        <f>IFERROR(_xll.qlIndexFixing(Index3M,H1968,TRUE,_xll.ohTrigger(RecalcTrigger,Trigger3M)),NA())</f>
        <v>#N/A</v>
      </c>
      <c r="L1968" s="44" t="e">
        <f>IFERROR(_xll.qlIndexFixing(Index6M,$H1968,TRUE,_xll.ohTrigger(RecalcTrigger,Trigger6M)),NA())</f>
        <v>#N/A</v>
      </c>
      <c r="M1968" s="158">
        <f>IFERROR(_xll.qlIndexFixing(ONIndex1M,I1968,TRUE,_xll.ohTrigger(RecalcTrigger,Trigger1M)),NA())</f>
        <v>2.2415580907590993E-2</v>
      </c>
      <c r="N1968" s="44">
        <f>IFERROR(_xll.qlIndexFixing(ONIndex3M,I1968,TRUE,_xll.ohTrigger(RecalcTrigger,Trigger3M)),NA())</f>
        <v>2.3093134452301101E-2</v>
      </c>
      <c r="O1968" s="159">
        <f>IFERROR(_xll.qlIndexFixing(ONIndex6M,I1968,TRUE,_xll.ohTrigger(RecalcTrigger,Trigger6M)),NA())</f>
        <v>2.33027328447033E-2</v>
      </c>
    </row>
    <row r="1969" spans="2:15" x14ac:dyDescent="0.2">
      <c r="B1969" s="39" t="s">
        <v>42</v>
      </c>
      <c r="D1969" s="42">
        <f>_xll.qlCalendarAdvance(Calendar,$D1968,B1969,"f",FALSE)</f>
        <v>53273</v>
      </c>
      <c r="E1969" s="153">
        <f>_xll.qlInterestRateIndexValueDate(IndexON,D1969)</f>
        <v>53274</v>
      </c>
      <c r="F1969" s="168">
        <f>IFERROR(_xll.qlIndexFixing(IndexON,D1969,TRUE,_xll.ohTrigger(RecalcTrigger,TriggerON)),NA())</f>
        <v>2.3075512419268307E-2</v>
      </c>
      <c r="H1969" s="42">
        <f>_xll.qlCalendarAdvance(Calendar,$H1968,B1969,"f",FALSE)</f>
        <v>53273</v>
      </c>
      <c r="I1969" s="153">
        <f>_xll.qlInterestRateIndexValueDate(Index1M,$H1969)</f>
        <v>53275</v>
      </c>
      <c r="J1969" s="158" t="e">
        <f>IFERROR(_xll.qlIndexFixing(Index1M,$H1969,TRUE,_xll.ohTrigger(RecalcTrigger,Trigger1M)),NA())</f>
        <v>#N/A</v>
      </c>
      <c r="K1969" s="44" t="e">
        <f>IFERROR(_xll.qlIndexFixing(Index3M,H1969,TRUE,_xll.ohTrigger(RecalcTrigger,Trigger3M)),NA())</f>
        <v>#N/A</v>
      </c>
      <c r="L1969" s="44" t="e">
        <f>IFERROR(_xll.qlIndexFixing(Index6M,$H1969,TRUE,_xll.ohTrigger(RecalcTrigger,Trigger6M)),NA())</f>
        <v>#N/A</v>
      </c>
      <c r="M1969" s="158">
        <f>IFERROR(_xll.qlIndexFixing(ONIndex1M,I1969,TRUE,_xll.ohTrigger(RecalcTrigger,Trigger1M)),NA())</f>
        <v>2.2415397342427923E-2</v>
      </c>
      <c r="N1969" s="44">
        <f>IFERROR(_xll.qlIndexFixing(ONIndex3M,I1969,TRUE,_xll.ohTrigger(RecalcTrigger,Trigger3M)),NA())</f>
        <v>2.3092952771950337E-2</v>
      </c>
      <c r="O1969" s="159">
        <f>IFERROR(_xll.qlIndexFixing(ONIndex6M,I1969,TRUE,_xll.ohTrigger(RecalcTrigger,Trigger6M)),NA())</f>
        <v>2.3302547083217107E-2</v>
      </c>
    </row>
    <row r="1970" spans="2:15" x14ac:dyDescent="0.2">
      <c r="B1970" s="39" t="s">
        <v>42</v>
      </c>
      <c r="D1970" s="42">
        <f>_xll.qlCalendarAdvance(Calendar,$D1969,B1970,"f",FALSE)</f>
        <v>53280</v>
      </c>
      <c r="E1970" s="153">
        <f>_xll.qlInterestRateIndexValueDate(IndexON,D1970)</f>
        <v>53281</v>
      </c>
      <c r="F1970" s="168">
        <f>IFERROR(_xll.qlIndexFixing(IndexON,D1970,TRUE,_xll.ohTrigger(RecalcTrigger,TriggerON)),NA())</f>
        <v>2.3075350932044714E-2</v>
      </c>
      <c r="H1970" s="42">
        <f>_xll.qlCalendarAdvance(Calendar,$H1969,B1970,"f",FALSE)</f>
        <v>53280</v>
      </c>
      <c r="I1970" s="153">
        <f>_xll.qlInterestRateIndexValueDate(Index1M,$H1970)</f>
        <v>53282</v>
      </c>
      <c r="J1970" s="158" t="e">
        <f>IFERROR(_xll.qlIndexFixing(Index1M,$H1970,TRUE,_xll.ohTrigger(RecalcTrigger,Trigger1M)),NA())</f>
        <v>#N/A</v>
      </c>
      <c r="K1970" s="44" t="e">
        <f>IFERROR(_xll.qlIndexFixing(Index3M,H1970,TRUE,_xll.ohTrigger(RecalcTrigger,Trigger3M)),NA())</f>
        <v>#N/A</v>
      </c>
      <c r="L1970" s="44" t="e">
        <f>IFERROR(_xll.qlIndexFixing(Index6M,$H1970,TRUE,_xll.ohTrigger(RecalcTrigger,Trigger6M)),NA())</f>
        <v>#N/A</v>
      </c>
      <c r="M1970" s="158">
        <f>IFERROR(_xll.qlIndexFixing(ONIndex1M,I1970,TRUE,_xll.ohTrigger(RecalcTrigger,Trigger1M)),NA())</f>
        <v>2.2415274965599252E-2</v>
      </c>
      <c r="N1970" s="44">
        <f>IFERROR(_xll.qlIndexFixing(ONIndex3M,I1970,TRUE,_xll.ohTrigger(RecalcTrigger,Trigger3M)),NA())</f>
        <v>2.3092831651636558E-2</v>
      </c>
      <c r="O1970" s="159">
        <f>IFERROR(_xll.qlIndexFixing(ONIndex6M,I1970,TRUE,_xll.ohTrigger(RecalcTrigger,Trigger6M)),NA())</f>
        <v>2.3302423242199666E-2</v>
      </c>
    </row>
    <row r="1971" spans="2:15" x14ac:dyDescent="0.2">
      <c r="B1971" s="39" t="s">
        <v>42</v>
      </c>
      <c r="D1971" s="42">
        <f>_xll.qlCalendarAdvance(Calendar,$D1970,B1971,"f",FALSE)</f>
        <v>53287</v>
      </c>
      <c r="E1971" s="153">
        <f>_xll.qlInterestRateIndexValueDate(IndexON,D1971)</f>
        <v>53288</v>
      </c>
      <c r="F1971" s="168">
        <f>IFERROR(_xll.qlIndexFixing(IndexON,D1971,TRUE,_xll.ohTrigger(RecalcTrigger,TriggerON)),NA())</f>
        <v>2.3075248940189752E-2</v>
      </c>
      <c r="H1971" s="42">
        <f>_xll.qlCalendarAdvance(Calendar,$H1970,B1971,"f",FALSE)</f>
        <v>53287</v>
      </c>
      <c r="I1971" s="153">
        <f>_xll.qlInterestRateIndexValueDate(Index1M,$H1971)</f>
        <v>53289</v>
      </c>
      <c r="J1971" s="158" t="e">
        <f>IFERROR(_xll.qlIndexFixing(Index1M,$H1971,TRUE,_xll.ohTrigger(RecalcTrigger,Trigger1M)),NA())</f>
        <v>#N/A</v>
      </c>
      <c r="K1971" s="44" t="e">
        <f>IFERROR(_xll.qlIndexFixing(Index3M,H1971,TRUE,_xll.ohTrigger(RecalcTrigger,Trigger3M)),NA())</f>
        <v>#N/A</v>
      </c>
      <c r="L1971" s="44" t="e">
        <f>IFERROR(_xll.qlIndexFixing(Index6M,$H1971,TRUE,_xll.ohTrigger(RecalcTrigger,Trigger6M)),NA())</f>
        <v>#N/A</v>
      </c>
      <c r="M1971" s="158">
        <f>IFERROR(_xll.qlIndexFixing(ONIndex1M,I1971,TRUE,_xll.ohTrigger(RecalcTrigger,Trigger1M)),NA())</f>
        <v>2.2415213777264853E-2</v>
      </c>
      <c r="N1971" s="44">
        <f>IFERROR(_xll.qlIndexFixing(ONIndex3M,I1971,TRUE,_xll.ohTrigger(RecalcTrigger,Trigger3M)),NA())</f>
        <v>2.3092771091439701E-2</v>
      </c>
      <c r="O1971" s="159">
        <f>IFERROR(_xll.qlIndexFixing(ONIndex6M,I1971,TRUE,_xll.ohTrigger(RecalcTrigger,Trigger6M)),NA())</f>
        <v>2.3302361321730913E-2</v>
      </c>
    </row>
    <row r="1972" spans="2:15" x14ac:dyDescent="0.2">
      <c r="B1972" s="39" t="s">
        <v>42</v>
      </c>
      <c r="D1972" s="42">
        <f>_xll.qlCalendarAdvance(Calendar,$D1971,B1972,"f",FALSE)</f>
        <v>53294</v>
      </c>
      <c r="E1972" s="153">
        <f>_xll.qlInterestRateIndexValueDate(IndexON,D1972)</f>
        <v>53295</v>
      </c>
      <c r="F1972" s="168">
        <f>IFERROR(_xll.qlIndexFixing(IndexON,D1972,TRUE,_xll.ohTrigger(RecalcTrigger,TriggerON)),NA())</f>
        <v>2.3075206443463614E-2</v>
      </c>
      <c r="H1972" s="42">
        <f>_xll.qlCalendarAdvance(Calendar,$H1971,B1972,"f",FALSE)</f>
        <v>53294</v>
      </c>
      <c r="I1972" s="153">
        <f>_xll.qlInterestRateIndexValueDate(Index1M,$H1972)</f>
        <v>53296</v>
      </c>
      <c r="J1972" s="158" t="e">
        <f>IFERROR(_xll.qlIndexFixing(Index1M,$H1972,TRUE,_xll.ohTrigger(RecalcTrigger,Trigger1M)),NA())</f>
        <v>#N/A</v>
      </c>
      <c r="K1972" s="44" t="e">
        <f>IFERROR(_xll.qlIndexFixing(Index3M,H1972,TRUE,_xll.ohTrigger(RecalcTrigger,Trigger3M)),NA())</f>
        <v>#N/A</v>
      </c>
      <c r="L1972" s="44" t="e">
        <f>IFERROR(_xll.qlIndexFixing(Index6M,$H1972,TRUE,_xll.ohTrigger(RecalcTrigger,Trigger6M)),NA())</f>
        <v>#N/A</v>
      </c>
      <c r="M1972" s="158" t="e">
        <f>IFERROR(_xll.qlIndexFixing(ONIndex1M,I1972,TRUE,_xll.ohTrigger(RecalcTrigger,Trigger1M)),NA())</f>
        <v>#N/A</v>
      </c>
      <c r="N1972" s="44" t="e">
        <f>IFERROR(_xll.qlIndexFixing(ONIndex3M,I1972,TRUE,_xll.ohTrigger(RecalcTrigger,Trigger3M)),NA())</f>
        <v>#N/A</v>
      </c>
      <c r="O1972" s="159" t="e">
        <f>IFERROR(_xll.qlIndexFixing(ONIndex6M,I1972,TRUE,_xll.ohTrigger(RecalcTrigger,Trigger6M)),NA())</f>
        <v>#N/A</v>
      </c>
    </row>
    <row r="1973" spans="2:15" x14ac:dyDescent="0.2">
      <c r="B1973" s="39" t="s">
        <v>42</v>
      </c>
      <c r="D1973" s="42">
        <f>_xll.qlCalendarAdvance(Calendar,$D1972,B1973,"f",FALSE)</f>
        <v>53301</v>
      </c>
      <c r="E1973" s="153">
        <f>_xll.qlInterestRateIndexValueDate(IndexON,D1973)</f>
        <v>53302</v>
      </c>
      <c r="F1973" s="168" t="e">
        <f>IFERROR(_xll.qlIndexFixing(IndexON,D1973,TRUE,_xll.ohTrigger(RecalcTrigger,TriggerON)),NA())</f>
        <v>#N/A</v>
      </c>
      <c r="H1973" s="42">
        <f>_xll.qlCalendarAdvance(Calendar,$H1972,B1973,"f",FALSE)</f>
        <v>53301</v>
      </c>
      <c r="I1973" s="153">
        <f>_xll.qlInterestRateIndexValueDate(Index1M,$H1973)</f>
        <v>53303</v>
      </c>
      <c r="J1973" s="158" t="e">
        <f>IFERROR(_xll.qlIndexFixing(Index1M,$H1973,TRUE,_xll.ohTrigger(RecalcTrigger,Trigger1M)),NA())</f>
        <v>#N/A</v>
      </c>
      <c r="K1973" s="44" t="e">
        <f>IFERROR(_xll.qlIndexFixing(Index3M,H1973,TRUE,_xll.ohTrigger(RecalcTrigger,Trigger3M)),NA())</f>
        <v>#N/A</v>
      </c>
      <c r="L1973" s="44" t="e">
        <f>IFERROR(_xll.qlIndexFixing(Index6M,$H1973,TRUE,_xll.ohTrigger(RecalcTrigger,Trigger6M)),NA())</f>
        <v>#N/A</v>
      </c>
      <c r="M1973" s="158" t="e">
        <f>IFERROR(_xll.qlIndexFixing(ONIndex1M,I1973,TRUE,_xll.ohTrigger(RecalcTrigger,Trigger1M)),NA())</f>
        <v>#N/A</v>
      </c>
      <c r="N1973" s="44" t="e">
        <f>IFERROR(_xll.qlIndexFixing(ONIndex3M,I1973,TRUE,_xll.ohTrigger(RecalcTrigger,Trigger3M)),NA())</f>
        <v>#N/A</v>
      </c>
      <c r="O1973" s="159" t="e">
        <f>IFERROR(_xll.qlIndexFixing(ONIndex6M,I1973,TRUE,_xll.ohTrigger(RecalcTrigger,Trigger6M)),NA())</f>
        <v>#N/A</v>
      </c>
    </row>
    <row r="1974" spans="2:15" x14ac:dyDescent="0.2">
      <c r="B1974" s="39" t="s">
        <v>42</v>
      </c>
      <c r="D1974" s="42">
        <f>_xll.qlCalendarAdvance(Calendar,$D1973,B1974,"f",FALSE)</f>
        <v>53308</v>
      </c>
      <c r="E1974" s="153">
        <f>_xll.qlInterestRateIndexValueDate(IndexON,D1974)</f>
        <v>53309</v>
      </c>
      <c r="F1974" s="168"/>
      <c r="H1974" s="42">
        <f>_xll.qlCalendarAdvance(Calendar,$H1973,B1974,"f",FALSE)</f>
        <v>53308</v>
      </c>
      <c r="I1974" s="153">
        <f>_xll.qlInterestRateIndexValueDate(Index1M,$H1974)</f>
        <v>53310</v>
      </c>
      <c r="J1974" s="158"/>
      <c r="K1974" s="44"/>
      <c r="L1974" s="44"/>
      <c r="M1974" s="158"/>
      <c r="N1974" s="44"/>
      <c r="O1974" s="159"/>
    </row>
    <row r="1975" spans="2:15" x14ac:dyDescent="0.2">
      <c r="B1975" s="39" t="s">
        <v>42</v>
      </c>
      <c r="D1975" s="42">
        <f>_xll.qlCalendarAdvance(Calendar,$D1974,B1975,"f",FALSE)</f>
        <v>53315</v>
      </c>
      <c r="E1975" s="153">
        <f>_xll.qlInterestRateIndexValueDate(IndexON,D1975)</f>
        <v>53316</v>
      </c>
      <c r="F1975" s="168"/>
      <c r="H1975" s="42">
        <f>_xll.qlCalendarAdvance(Calendar,$H1974,B1975,"f",FALSE)</f>
        <v>53315</v>
      </c>
      <c r="I1975" s="153">
        <f>_xll.qlInterestRateIndexValueDate(Index1M,$H1975)</f>
        <v>53317</v>
      </c>
      <c r="J1975" s="158"/>
      <c r="K1975" s="44"/>
      <c r="L1975" s="44"/>
      <c r="M1975" s="158"/>
      <c r="N1975" s="44"/>
      <c r="O1975" s="159"/>
    </row>
    <row r="1976" spans="2:15" x14ac:dyDescent="0.2">
      <c r="B1976" s="39" t="s">
        <v>42</v>
      </c>
      <c r="D1976" s="42">
        <f>_xll.qlCalendarAdvance(Calendar,$D1975,B1976,"f",FALSE)</f>
        <v>53323</v>
      </c>
      <c r="E1976" s="153">
        <f>_xll.qlInterestRateIndexValueDate(IndexON,D1976)</f>
        <v>53324</v>
      </c>
      <c r="F1976" s="168"/>
      <c r="H1976" s="42">
        <f>_xll.qlCalendarAdvance(Calendar,$H1975,B1976,"f",FALSE)</f>
        <v>53323</v>
      </c>
      <c r="I1976" s="153">
        <f>_xll.qlInterestRateIndexValueDate(Index1M,$H1976)</f>
        <v>53325</v>
      </c>
      <c r="J1976" s="158"/>
      <c r="K1976" s="44"/>
      <c r="L1976" s="44"/>
      <c r="M1976" s="158"/>
      <c r="N1976" s="44"/>
      <c r="O1976" s="159"/>
    </row>
    <row r="1977" spans="2:15" x14ac:dyDescent="0.2">
      <c r="B1977" s="39" t="s">
        <v>42</v>
      </c>
      <c r="D1977" s="42">
        <f>_xll.qlCalendarAdvance(Calendar,$D1976,B1977,"f",FALSE)</f>
        <v>53330</v>
      </c>
      <c r="E1977" s="153">
        <f>_xll.qlInterestRateIndexValueDate(IndexON,D1977)</f>
        <v>53331</v>
      </c>
      <c r="F1977" s="168"/>
      <c r="H1977" s="42">
        <f>_xll.qlCalendarAdvance(Calendar,$H1976,B1977,"f",FALSE)</f>
        <v>53330</v>
      </c>
      <c r="I1977" s="153">
        <f>_xll.qlInterestRateIndexValueDate(Index1M,$H1977)</f>
        <v>53332</v>
      </c>
      <c r="J1977" s="158"/>
      <c r="K1977" s="44"/>
      <c r="L1977" s="44"/>
      <c r="M1977" s="158"/>
      <c r="N1977" s="44"/>
      <c r="O1977" s="159"/>
    </row>
    <row r="1978" spans="2:15" x14ac:dyDescent="0.2">
      <c r="B1978" s="39" t="s">
        <v>42</v>
      </c>
      <c r="D1978" s="42">
        <f>_xll.qlCalendarAdvance(Calendar,$D1977,B1978,"f",FALSE)</f>
        <v>53337</v>
      </c>
      <c r="E1978" s="153">
        <f>_xll.qlInterestRateIndexValueDate(IndexON,D1978)</f>
        <v>53338</v>
      </c>
      <c r="F1978" s="168"/>
      <c r="H1978" s="42">
        <f>_xll.qlCalendarAdvance(Calendar,$H1977,B1978,"f",FALSE)</f>
        <v>53337</v>
      </c>
      <c r="I1978" s="153">
        <f>_xll.qlInterestRateIndexValueDate(Index1M,$H1978)</f>
        <v>53339</v>
      </c>
      <c r="J1978" s="158"/>
      <c r="K1978" s="44"/>
      <c r="L1978" s="44"/>
      <c r="M1978" s="158"/>
      <c r="N1978" s="44"/>
      <c r="O1978" s="159"/>
    </row>
    <row r="1979" spans="2:15" x14ac:dyDescent="0.2">
      <c r="B1979" s="39" t="s">
        <v>42</v>
      </c>
      <c r="D1979" s="42">
        <f>_xll.qlCalendarAdvance(Calendar,$D1978,B1979,"f",FALSE)</f>
        <v>53344</v>
      </c>
      <c r="E1979" s="153">
        <f>_xll.qlInterestRateIndexValueDate(IndexON,D1979)</f>
        <v>53345</v>
      </c>
      <c r="F1979" s="168"/>
      <c r="H1979" s="42">
        <f>_xll.qlCalendarAdvance(Calendar,$H1978,B1979,"f",FALSE)</f>
        <v>53344</v>
      </c>
      <c r="I1979" s="153">
        <f>_xll.qlInterestRateIndexValueDate(Index1M,$H1979)</f>
        <v>53346</v>
      </c>
      <c r="J1979" s="158"/>
      <c r="K1979" s="44"/>
      <c r="L1979" s="44"/>
      <c r="M1979" s="158"/>
      <c r="N1979" s="44"/>
      <c r="O1979" s="159"/>
    </row>
    <row r="1980" spans="2:15" x14ac:dyDescent="0.2">
      <c r="B1980" s="39" t="s">
        <v>42</v>
      </c>
      <c r="D1980" s="42">
        <f>_xll.qlCalendarAdvance(Calendar,$D1979,B1980,"f",FALSE)</f>
        <v>53351</v>
      </c>
      <c r="E1980" s="153">
        <f>_xll.qlInterestRateIndexValueDate(IndexON,D1980)</f>
        <v>53352</v>
      </c>
      <c r="F1980" s="168"/>
      <c r="H1980" s="42">
        <f>_xll.qlCalendarAdvance(Calendar,$H1979,B1980,"f",FALSE)</f>
        <v>53351</v>
      </c>
      <c r="I1980" s="153">
        <f>_xll.qlInterestRateIndexValueDate(Index1M,$H1980)</f>
        <v>53353</v>
      </c>
      <c r="J1980" s="158"/>
      <c r="K1980" s="44"/>
      <c r="L1980" s="44"/>
      <c r="M1980" s="158"/>
      <c r="N1980" s="44"/>
      <c r="O1980" s="159"/>
    </row>
    <row r="1981" spans="2:15" x14ac:dyDescent="0.2">
      <c r="B1981" s="39" t="s">
        <v>42</v>
      </c>
      <c r="D1981" s="42">
        <f>_xll.qlCalendarAdvance(Calendar,$D1980,B1981,"f",FALSE)</f>
        <v>53358</v>
      </c>
      <c r="E1981" s="153">
        <f>_xll.qlInterestRateIndexValueDate(IndexON,D1981)</f>
        <v>53359</v>
      </c>
      <c r="F1981" s="168"/>
      <c r="H1981" s="42">
        <f>_xll.qlCalendarAdvance(Calendar,$H1980,B1981,"f",FALSE)</f>
        <v>53358</v>
      </c>
      <c r="I1981" s="153">
        <f>_xll.qlInterestRateIndexValueDate(Index1M,$H1981)</f>
        <v>53360</v>
      </c>
      <c r="J1981" s="158"/>
      <c r="K1981" s="44"/>
      <c r="L1981" s="44"/>
      <c r="M1981" s="158"/>
      <c r="N1981" s="44"/>
      <c r="O1981" s="159"/>
    </row>
    <row r="1982" spans="2:15" x14ac:dyDescent="0.2">
      <c r="B1982" s="39" t="s">
        <v>42</v>
      </c>
      <c r="D1982" s="42">
        <f>_xll.qlCalendarAdvance(Calendar,$D1981,B1982,"f",FALSE)</f>
        <v>53365</v>
      </c>
      <c r="E1982" s="153">
        <f>_xll.qlInterestRateIndexValueDate(IndexON,D1982)</f>
        <v>53366</v>
      </c>
      <c r="F1982" s="168"/>
      <c r="H1982" s="42">
        <f>_xll.qlCalendarAdvance(Calendar,$H1981,B1982,"f",FALSE)</f>
        <v>53365</v>
      </c>
      <c r="I1982" s="153">
        <f>_xll.qlInterestRateIndexValueDate(Index1M,$H1982)</f>
        <v>53367</v>
      </c>
      <c r="J1982" s="158"/>
      <c r="K1982" s="44"/>
      <c r="L1982" s="44"/>
      <c r="M1982" s="158"/>
      <c r="N1982" s="44"/>
      <c r="O1982" s="159"/>
    </row>
    <row r="1983" spans="2:15" x14ac:dyDescent="0.2">
      <c r="B1983" s="39" t="s">
        <v>42</v>
      </c>
      <c r="D1983" s="42">
        <f>_xll.qlCalendarAdvance(Calendar,$D1982,B1983,"f",FALSE)</f>
        <v>53372</v>
      </c>
      <c r="E1983" s="153">
        <f>_xll.qlInterestRateIndexValueDate(IndexON,D1983)</f>
        <v>53373</v>
      </c>
      <c r="F1983" s="168"/>
      <c r="H1983" s="42">
        <f>_xll.qlCalendarAdvance(Calendar,$H1982,B1983,"f",FALSE)</f>
        <v>53372</v>
      </c>
      <c r="I1983" s="153">
        <f>_xll.qlInterestRateIndexValueDate(Index1M,$H1983)</f>
        <v>53374</v>
      </c>
      <c r="J1983" s="158"/>
      <c r="K1983" s="44"/>
      <c r="L1983" s="44"/>
      <c r="M1983" s="158"/>
      <c r="N1983" s="44"/>
      <c r="O1983" s="159"/>
    </row>
    <row r="1984" spans="2:15" x14ac:dyDescent="0.2">
      <c r="B1984" s="39" t="s">
        <v>42</v>
      </c>
      <c r="D1984" s="42">
        <f>_xll.qlCalendarAdvance(Calendar,$D1983,B1984,"f",FALSE)</f>
        <v>53379</v>
      </c>
      <c r="E1984" s="153">
        <f>_xll.qlInterestRateIndexValueDate(IndexON,D1984)</f>
        <v>53380</v>
      </c>
      <c r="F1984" s="168"/>
      <c r="H1984" s="42">
        <f>_xll.qlCalendarAdvance(Calendar,$H1983,B1984,"f",FALSE)</f>
        <v>53379</v>
      </c>
      <c r="I1984" s="153">
        <f>_xll.qlInterestRateIndexValueDate(Index1M,$H1984)</f>
        <v>53381</v>
      </c>
      <c r="J1984" s="158"/>
      <c r="K1984" s="44"/>
      <c r="L1984" s="44"/>
      <c r="M1984" s="158"/>
      <c r="N1984" s="44"/>
      <c r="O1984" s="159"/>
    </row>
    <row r="1985" spans="2:15" x14ac:dyDescent="0.2">
      <c r="B1985" s="39" t="s">
        <v>42</v>
      </c>
      <c r="D1985" s="42">
        <f>_xll.qlCalendarAdvance(Calendar,$D1984,B1985,"f",FALSE)</f>
        <v>53386</v>
      </c>
      <c r="E1985" s="153">
        <f>_xll.qlInterestRateIndexValueDate(IndexON,D1985)</f>
        <v>53387</v>
      </c>
      <c r="F1985" s="168"/>
      <c r="H1985" s="42">
        <f>_xll.qlCalendarAdvance(Calendar,$H1984,B1985,"f",FALSE)</f>
        <v>53386</v>
      </c>
      <c r="I1985" s="153">
        <f>_xll.qlInterestRateIndexValueDate(Index1M,$H1985)</f>
        <v>53388</v>
      </c>
      <c r="J1985" s="158"/>
      <c r="K1985" s="44"/>
      <c r="L1985" s="44"/>
      <c r="M1985" s="158"/>
      <c r="N1985" s="44"/>
      <c r="O1985" s="159"/>
    </row>
    <row r="1986" spans="2:15" x14ac:dyDescent="0.2">
      <c r="B1986" s="39" t="s">
        <v>42</v>
      </c>
      <c r="D1986" s="42">
        <f>_xll.qlCalendarAdvance(Calendar,$D1985,B1986,"f",FALSE)</f>
        <v>53393</v>
      </c>
      <c r="E1986" s="153">
        <f>_xll.qlInterestRateIndexValueDate(IndexON,D1986)</f>
        <v>53394</v>
      </c>
      <c r="F1986" s="168"/>
      <c r="H1986" s="42">
        <f>_xll.qlCalendarAdvance(Calendar,$H1985,B1986,"f",FALSE)</f>
        <v>53393</v>
      </c>
      <c r="I1986" s="153">
        <f>_xll.qlInterestRateIndexValueDate(Index1M,$H1986)</f>
        <v>53395</v>
      </c>
      <c r="J1986" s="158"/>
      <c r="K1986" s="44"/>
      <c r="L1986" s="44"/>
      <c r="M1986" s="158"/>
      <c r="N1986" s="44"/>
      <c r="O1986" s="159"/>
    </row>
    <row r="1987" spans="2:15" x14ac:dyDescent="0.2">
      <c r="B1987" s="39" t="s">
        <v>42</v>
      </c>
      <c r="D1987" s="42">
        <f>_xll.qlCalendarAdvance(Calendar,$D1986,B1987,"f",FALSE)</f>
        <v>53400</v>
      </c>
      <c r="E1987" s="153">
        <f>_xll.qlInterestRateIndexValueDate(IndexON,D1987)</f>
        <v>53401</v>
      </c>
      <c r="F1987" s="168"/>
      <c r="H1987" s="42">
        <f>_xll.qlCalendarAdvance(Calendar,$H1986,B1987,"f",FALSE)</f>
        <v>53400</v>
      </c>
      <c r="I1987" s="153">
        <f>_xll.qlInterestRateIndexValueDate(Index1M,$H1987)</f>
        <v>53402</v>
      </c>
      <c r="J1987" s="158"/>
      <c r="K1987" s="44"/>
      <c r="L1987" s="44"/>
      <c r="M1987" s="158"/>
      <c r="N1987" s="44"/>
      <c r="O1987" s="159"/>
    </row>
    <row r="1988" spans="2:15" x14ac:dyDescent="0.2">
      <c r="B1988" s="39" t="s">
        <v>42</v>
      </c>
      <c r="D1988" s="42">
        <f>_xll.qlCalendarAdvance(Calendar,$D1987,B1988,"f",FALSE)</f>
        <v>53407</v>
      </c>
      <c r="E1988" s="153">
        <f>_xll.qlInterestRateIndexValueDate(IndexON,D1988)</f>
        <v>53408</v>
      </c>
      <c r="F1988" s="168"/>
      <c r="H1988" s="42">
        <f>_xll.qlCalendarAdvance(Calendar,$H1987,B1988,"f",FALSE)</f>
        <v>53407</v>
      </c>
      <c r="I1988" s="153">
        <f>_xll.qlInterestRateIndexValueDate(Index1M,$H1988)</f>
        <v>53413</v>
      </c>
      <c r="J1988" s="158"/>
      <c r="K1988" s="44"/>
      <c r="L1988" s="44"/>
      <c r="M1988" s="158"/>
      <c r="N1988" s="44"/>
      <c r="O1988" s="159"/>
    </row>
    <row r="1989" spans="2:15" x14ac:dyDescent="0.2">
      <c r="B1989" s="39" t="s">
        <v>42</v>
      </c>
      <c r="D1989" s="42">
        <f>_xll.qlCalendarAdvance(Calendar,$D1988,B1989,"f",FALSE)</f>
        <v>53414</v>
      </c>
      <c r="E1989" s="153">
        <f>_xll.qlInterestRateIndexValueDate(IndexON,D1989)</f>
        <v>53415</v>
      </c>
      <c r="F1989" s="168"/>
      <c r="H1989" s="42">
        <f>_xll.qlCalendarAdvance(Calendar,$H1988,B1989,"f",FALSE)</f>
        <v>53414</v>
      </c>
      <c r="I1989" s="153">
        <f>_xll.qlInterestRateIndexValueDate(Index1M,$H1989)</f>
        <v>53416</v>
      </c>
      <c r="J1989" s="158"/>
      <c r="K1989" s="44"/>
      <c r="L1989" s="44"/>
      <c r="M1989" s="158"/>
      <c r="N1989" s="44"/>
      <c r="O1989" s="159"/>
    </row>
    <row r="1990" spans="2:15" x14ac:dyDescent="0.2">
      <c r="B1990" s="39" t="s">
        <v>42</v>
      </c>
      <c r="D1990" s="42">
        <f>_xll.qlCalendarAdvance(Calendar,$D1989,B1990,"f",FALSE)</f>
        <v>53421</v>
      </c>
      <c r="E1990" s="153">
        <f>_xll.qlInterestRateIndexValueDate(IndexON,D1990)</f>
        <v>53422</v>
      </c>
      <c r="F1990" s="168"/>
      <c r="H1990" s="42">
        <f>_xll.qlCalendarAdvance(Calendar,$H1989,B1990,"f",FALSE)</f>
        <v>53421</v>
      </c>
      <c r="I1990" s="153">
        <f>_xll.qlInterestRateIndexValueDate(Index1M,$H1990)</f>
        <v>53423</v>
      </c>
      <c r="J1990" s="158"/>
      <c r="K1990" s="44"/>
      <c r="L1990" s="44"/>
      <c r="M1990" s="158"/>
      <c r="N1990" s="44"/>
      <c r="O1990" s="159"/>
    </row>
    <row r="1991" spans="2:15" x14ac:dyDescent="0.2">
      <c r="B1991" s="39" t="s">
        <v>42</v>
      </c>
      <c r="D1991" s="42">
        <f>_xll.qlCalendarAdvance(Calendar,$D1990,B1991,"f",FALSE)</f>
        <v>53428</v>
      </c>
      <c r="E1991" s="153">
        <f>_xll.qlInterestRateIndexValueDate(IndexON,D1991)</f>
        <v>53429</v>
      </c>
      <c r="F1991" s="168"/>
      <c r="H1991" s="42">
        <f>_xll.qlCalendarAdvance(Calendar,$H1990,B1991,"f",FALSE)</f>
        <v>53428</v>
      </c>
      <c r="I1991" s="153">
        <f>_xll.qlInterestRateIndexValueDate(Index1M,$H1991)</f>
        <v>53430</v>
      </c>
      <c r="J1991" s="158"/>
      <c r="K1991" s="44"/>
      <c r="L1991" s="44"/>
      <c r="M1991" s="158"/>
      <c r="N1991" s="44"/>
      <c r="O1991" s="159"/>
    </row>
    <row r="1992" spans="2:15" x14ac:dyDescent="0.2">
      <c r="B1992" s="39" t="s">
        <v>42</v>
      </c>
      <c r="D1992" s="42">
        <f>_xll.qlCalendarAdvance(Calendar,$D1991,B1992,"f",FALSE)</f>
        <v>53435</v>
      </c>
      <c r="E1992" s="153">
        <f>_xll.qlInterestRateIndexValueDate(IndexON,D1992)</f>
        <v>53436</v>
      </c>
      <c r="F1992" s="168"/>
      <c r="H1992" s="42">
        <f>_xll.qlCalendarAdvance(Calendar,$H1991,B1992,"f",FALSE)</f>
        <v>53435</v>
      </c>
      <c r="I1992" s="153">
        <f>_xll.qlInterestRateIndexValueDate(Index1M,$H1992)</f>
        <v>53437</v>
      </c>
      <c r="J1992" s="158"/>
      <c r="K1992" s="44"/>
      <c r="L1992" s="44"/>
      <c r="M1992" s="158"/>
      <c r="N1992" s="44"/>
      <c r="O1992" s="159"/>
    </row>
    <row r="1993" spans="2:15" x14ac:dyDescent="0.2">
      <c r="B1993" s="39" t="s">
        <v>42</v>
      </c>
      <c r="D1993" s="42">
        <f>_xll.qlCalendarAdvance(Calendar,$D1992,B1993,"f",FALSE)</f>
        <v>53442</v>
      </c>
      <c r="E1993" s="153">
        <f>_xll.qlInterestRateIndexValueDate(IndexON,D1993)</f>
        <v>53443</v>
      </c>
      <c r="F1993" s="168"/>
      <c r="H1993" s="42">
        <f>_xll.qlCalendarAdvance(Calendar,$H1992,B1993,"f",FALSE)</f>
        <v>53442</v>
      </c>
      <c r="I1993" s="153">
        <f>_xll.qlInterestRateIndexValueDate(Index1M,$H1993)</f>
        <v>53444</v>
      </c>
      <c r="J1993" s="158"/>
      <c r="K1993" s="44"/>
      <c r="L1993" s="44"/>
      <c r="M1993" s="158"/>
      <c r="N1993" s="44"/>
      <c r="O1993" s="159"/>
    </row>
    <row r="1994" spans="2:15" x14ac:dyDescent="0.2">
      <c r="B1994" s="39" t="s">
        <v>42</v>
      </c>
      <c r="D1994" s="42">
        <f>_xll.qlCalendarAdvance(Calendar,$D1993,B1994,"f",FALSE)</f>
        <v>53449</v>
      </c>
      <c r="E1994" s="153">
        <f>_xll.qlInterestRateIndexValueDate(IndexON,D1994)</f>
        <v>53451</v>
      </c>
      <c r="F1994" s="168"/>
      <c r="H1994" s="42">
        <f>_xll.qlCalendarAdvance(Calendar,$H1993,B1994,"f",FALSE)</f>
        <v>53449</v>
      </c>
      <c r="I1994" s="153">
        <f>_xll.qlInterestRateIndexValueDate(Index1M,$H1994)</f>
        <v>53454</v>
      </c>
      <c r="J1994" s="158"/>
      <c r="K1994" s="44"/>
      <c r="L1994" s="44"/>
      <c r="M1994" s="158"/>
      <c r="N1994" s="44"/>
      <c r="O1994" s="159"/>
    </row>
    <row r="1995" spans="2:15" x14ac:dyDescent="0.2">
      <c r="B1995" s="39" t="s">
        <v>42</v>
      </c>
      <c r="D1995" s="42">
        <f>_xll.qlCalendarAdvance(Calendar,$D1994,B1995,"f",FALSE)</f>
        <v>53456</v>
      </c>
      <c r="E1995" s="153">
        <f>_xll.qlInterestRateIndexValueDate(IndexON,D1995)</f>
        <v>53457</v>
      </c>
      <c r="F1995" s="168"/>
      <c r="H1995" s="42">
        <f>_xll.qlCalendarAdvance(Calendar,$H1994,B1995,"f",FALSE)</f>
        <v>53456</v>
      </c>
      <c r="I1995" s="153">
        <f>_xll.qlInterestRateIndexValueDate(Index1M,$H1995)</f>
        <v>53458</v>
      </c>
      <c r="J1995" s="158"/>
      <c r="K1995" s="44"/>
      <c r="L1995" s="44"/>
      <c r="M1995" s="158"/>
      <c r="N1995" s="44"/>
      <c r="O1995" s="159"/>
    </row>
    <row r="1996" spans="2:15" x14ac:dyDescent="0.2">
      <c r="B1996" s="39" t="s">
        <v>42</v>
      </c>
      <c r="D1996" s="42">
        <f>_xll.qlCalendarAdvance(Calendar,$D1995,B1996,"f",FALSE)</f>
        <v>53463</v>
      </c>
      <c r="E1996" s="153">
        <f>_xll.qlInterestRateIndexValueDate(IndexON,D1996)</f>
        <v>53464</v>
      </c>
      <c r="F1996" s="168"/>
      <c r="H1996" s="42">
        <f>_xll.qlCalendarAdvance(Calendar,$H1995,B1996,"f",FALSE)</f>
        <v>53463</v>
      </c>
      <c r="I1996" s="153">
        <f>_xll.qlInterestRateIndexValueDate(Index1M,$H1996)</f>
        <v>53465</v>
      </c>
      <c r="J1996" s="158"/>
      <c r="K1996" s="44"/>
      <c r="L1996" s="44"/>
      <c r="M1996" s="158"/>
      <c r="N1996" s="44"/>
      <c r="O1996" s="159"/>
    </row>
    <row r="1997" spans="2:15" x14ac:dyDescent="0.2">
      <c r="B1997" s="39" t="s">
        <v>42</v>
      </c>
      <c r="D1997" s="42">
        <f>_xll.qlCalendarAdvance(Calendar,$D1996,B1997,"f",FALSE)</f>
        <v>53470</v>
      </c>
      <c r="E1997" s="153">
        <f>_xll.qlInterestRateIndexValueDate(IndexON,D1997)</f>
        <v>53471</v>
      </c>
      <c r="F1997" s="168"/>
      <c r="H1997" s="42">
        <f>_xll.qlCalendarAdvance(Calendar,$H1996,B1997,"f",FALSE)</f>
        <v>53470</v>
      </c>
      <c r="I1997" s="153">
        <f>_xll.qlInterestRateIndexValueDate(Index1M,$H1997)</f>
        <v>53472</v>
      </c>
      <c r="J1997" s="158"/>
      <c r="K1997" s="44"/>
      <c r="L1997" s="44"/>
      <c r="M1997" s="158"/>
      <c r="N1997" s="44"/>
      <c r="O1997" s="159"/>
    </row>
    <row r="1998" spans="2:15" x14ac:dyDescent="0.2">
      <c r="B1998" s="39" t="s">
        <v>42</v>
      </c>
      <c r="D1998" s="42">
        <f>_xll.qlCalendarAdvance(Calendar,$D1997,B1998,"f",FALSE)</f>
        <v>53477</v>
      </c>
      <c r="E1998" s="153">
        <f>_xll.qlInterestRateIndexValueDate(IndexON,D1998)</f>
        <v>53478</v>
      </c>
      <c r="F1998" s="168"/>
      <c r="H1998" s="42">
        <f>_xll.qlCalendarAdvance(Calendar,$H1997,B1998,"f",FALSE)</f>
        <v>53477</v>
      </c>
      <c r="I1998" s="153">
        <f>_xll.qlInterestRateIndexValueDate(Index1M,$H1998)</f>
        <v>53479</v>
      </c>
      <c r="J1998" s="158"/>
      <c r="K1998" s="44"/>
      <c r="L1998" s="44"/>
      <c r="M1998" s="158"/>
      <c r="N1998" s="44"/>
      <c r="O1998" s="159"/>
    </row>
    <row r="1999" spans="2:15" x14ac:dyDescent="0.2">
      <c r="B1999" s="39" t="s">
        <v>42</v>
      </c>
      <c r="D1999" s="42">
        <f>_xll.qlCalendarAdvance(Calendar,$D1998,B1999,"f",FALSE)</f>
        <v>53484</v>
      </c>
      <c r="E1999" s="153">
        <f>_xll.qlInterestRateIndexValueDate(IndexON,D1999)</f>
        <v>53485</v>
      </c>
      <c r="F1999" s="168"/>
      <c r="H1999" s="42">
        <f>_xll.qlCalendarAdvance(Calendar,$H1998,B1999,"f",FALSE)</f>
        <v>53484</v>
      </c>
      <c r="I1999" s="153">
        <f>_xll.qlInterestRateIndexValueDate(Index1M,$H1999)</f>
        <v>53486</v>
      </c>
      <c r="J1999" s="158"/>
      <c r="K1999" s="44"/>
      <c r="L1999" s="44"/>
      <c r="M1999" s="158"/>
      <c r="N1999" s="44"/>
      <c r="O1999" s="159"/>
    </row>
    <row r="2000" spans="2:15" x14ac:dyDescent="0.2">
      <c r="B2000" s="39" t="s">
        <v>42</v>
      </c>
      <c r="D2000" s="42">
        <f>_xll.qlCalendarAdvance(Calendar,$D1999,B2000,"f",FALSE)</f>
        <v>53491</v>
      </c>
      <c r="E2000" s="153">
        <f>_xll.qlInterestRateIndexValueDate(IndexON,D2000)</f>
        <v>53492</v>
      </c>
      <c r="F2000" s="168"/>
      <c r="H2000" s="42">
        <f>_xll.qlCalendarAdvance(Calendar,$H1999,B2000,"f",FALSE)</f>
        <v>53491</v>
      </c>
      <c r="I2000" s="153">
        <f>_xll.qlInterestRateIndexValueDate(Index1M,$H2000)</f>
        <v>53493</v>
      </c>
      <c r="J2000" s="158"/>
      <c r="K2000" s="44"/>
      <c r="L2000" s="44"/>
      <c r="M2000" s="158"/>
      <c r="N2000" s="44"/>
      <c r="O2000" s="159"/>
    </row>
    <row r="2001" spans="2:15" x14ac:dyDescent="0.2">
      <c r="B2001" s="39" t="s">
        <v>42</v>
      </c>
      <c r="D2001" s="42">
        <f>_xll.qlCalendarAdvance(Calendar,$D2000,B2001,"f",FALSE)</f>
        <v>53498</v>
      </c>
      <c r="E2001" s="153">
        <f>_xll.qlInterestRateIndexValueDate(IndexON,D2001)</f>
        <v>53499</v>
      </c>
      <c r="F2001" s="168"/>
      <c r="H2001" s="42">
        <f>_xll.qlCalendarAdvance(Calendar,$H2000,B2001,"f",FALSE)</f>
        <v>53498</v>
      </c>
      <c r="I2001" s="153">
        <f>_xll.qlInterestRateIndexValueDate(Index1M,$H2001)</f>
        <v>53503</v>
      </c>
      <c r="J2001" s="158"/>
      <c r="K2001" s="44"/>
      <c r="L2001" s="44"/>
      <c r="M2001" s="158"/>
      <c r="N2001" s="44"/>
      <c r="O2001" s="159"/>
    </row>
    <row r="2002" spans="2:15" x14ac:dyDescent="0.2">
      <c r="B2002" s="39" t="s">
        <v>42</v>
      </c>
      <c r="D2002" s="42">
        <f>_xll.qlCalendarAdvance(Calendar,$D2001,B2002,"f",FALSE)</f>
        <v>53505</v>
      </c>
      <c r="E2002" s="153">
        <f>_xll.qlInterestRateIndexValueDate(IndexON,D2002)</f>
        <v>53506</v>
      </c>
      <c r="F2002" s="168"/>
      <c r="H2002" s="42">
        <f>_xll.qlCalendarAdvance(Calendar,$H2001,B2002,"f",FALSE)</f>
        <v>53505</v>
      </c>
      <c r="I2002" s="153">
        <f>_xll.qlInterestRateIndexValueDate(Index1M,$H2002)</f>
        <v>53507</v>
      </c>
      <c r="J2002" s="158"/>
      <c r="K2002" s="44"/>
      <c r="L2002" s="44"/>
      <c r="M2002" s="158"/>
      <c r="N2002" s="44"/>
      <c r="O2002" s="159"/>
    </row>
    <row r="2003" spans="2:15" x14ac:dyDescent="0.2">
      <c r="B2003" s="39" t="s">
        <v>42</v>
      </c>
      <c r="D2003" s="42">
        <f>_xll.qlCalendarAdvance(Calendar,$D2002,B2003,"f",FALSE)</f>
        <v>53512</v>
      </c>
      <c r="E2003" s="153">
        <f>_xll.qlInterestRateIndexValueDate(IndexON,D2003)</f>
        <v>53513</v>
      </c>
      <c r="F2003" s="168"/>
      <c r="H2003" s="42">
        <f>_xll.qlCalendarAdvance(Calendar,$H2002,B2003,"f",FALSE)</f>
        <v>53512</v>
      </c>
      <c r="I2003" s="153">
        <f>_xll.qlInterestRateIndexValueDate(Index1M,$H2003)</f>
        <v>53514</v>
      </c>
      <c r="J2003" s="158"/>
      <c r="K2003" s="44"/>
      <c r="L2003" s="44"/>
      <c r="M2003" s="158"/>
      <c r="N2003" s="44"/>
      <c r="O2003" s="159"/>
    </row>
    <row r="2004" spans="2:15" x14ac:dyDescent="0.2">
      <c r="B2004" s="39" t="s">
        <v>42</v>
      </c>
      <c r="D2004" s="42">
        <f>_xll.qlCalendarAdvance(Calendar,$D2003,B2004,"f",FALSE)</f>
        <v>53519</v>
      </c>
      <c r="E2004" s="153">
        <f>_xll.qlInterestRateIndexValueDate(IndexON,D2004)</f>
        <v>53520</v>
      </c>
      <c r="F2004" s="168"/>
      <c r="H2004" s="42">
        <f>_xll.qlCalendarAdvance(Calendar,$H2003,B2004,"f",FALSE)</f>
        <v>53519</v>
      </c>
      <c r="I2004" s="153">
        <f>_xll.qlInterestRateIndexValueDate(Index1M,$H2004)</f>
        <v>53521</v>
      </c>
      <c r="J2004" s="158"/>
      <c r="K2004" s="44"/>
      <c r="L2004" s="44"/>
      <c r="M2004" s="158"/>
      <c r="N2004" s="44"/>
      <c r="O2004" s="159"/>
    </row>
    <row r="2005" spans="2:15" x14ac:dyDescent="0.2">
      <c r="B2005" s="39" t="s">
        <v>42</v>
      </c>
      <c r="D2005" s="42">
        <f>_xll.qlCalendarAdvance(Calendar,$D2004,B2005,"f",FALSE)</f>
        <v>53526</v>
      </c>
      <c r="E2005" s="153">
        <f>_xll.qlInterestRateIndexValueDate(IndexON,D2005)</f>
        <v>53527</v>
      </c>
      <c r="F2005" s="168"/>
      <c r="H2005" s="42">
        <f>_xll.qlCalendarAdvance(Calendar,$H2004,B2005,"f",FALSE)</f>
        <v>53526</v>
      </c>
      <c r="I2005" s="153">
        <f>_xll.qlInterestRateIndexValueDate(Index1M,$H2005)</f>
        <v>53528</v>
      </c>
      <c r="J2005" s="158"/>
      <c r="K2005" s="44"/>
      <c r="L2005" s="44"/>
      <c r="M2005" s="158"/>
      <c r="N2005" s="44"/>
      <c r="O2005" s="159"/>
    </row>
    <row r="2006" spans="2:15" x14ac:dyDescent="0.2">
      <c r="B2006" s="39" t="s">
        <v>42</v>
      </c>
      <c r="D2006" s="42">
        <f>_xll.qlCalendarAdvance(Calendar,$D2005,B2006,"f",FALSE)</f>
        <v>53533</v>
      </c>
      <c r="E2006" s="153">
        <f>_xll.qlInterestRateIndexValueDate(IndexON,D2006)</f>
        <v>53534</v>
      </c>
      <c r="F2006" s="168"/>
      <c r="H2006" s="42">
        <f>_xll.qlCalendarAdvance(Calendar,$H2005,B2006,"f",FALSE)</f>
        <v>53533</v>
      </c>
      <c r="I2006" s="153">
        <f>_xll.qlInterestRateIndexValueDate(Index1M,$H2006)</f>
        <v>53535</v>
      </c>
      <c r="J2006" s="158"/>
      <c r="K2006" s="44"/>
      <c r="L2006" s="44"/>
      <c r="M2006" s="158"/>
      <c r="N2006" s="44"/>
      <c r="O2006" s="159"/>
    </row>
    <row r="2007" spans="2:15" x14ac:dyDescent="0.2">
      <c r="B2007" s="39" t="s">
        <v>42</v>
      </c>
      <c r="D2007" s="42">
        <f>_xll.qlCalendarAdvance(Calendar,$D2006,B2007,"f",FALSE)</f>
        <v>53540</v>
      </c>
      <c r="E2007" s="153">
        <f>_xll.qlInterestRateIndexValueDate(IndexON,D2007)</f>
        <v>53541</v>
      </c>
      <c r="F2007" s="168"/>
      <c r="H2007" s="42">
        <f>_xll.qlCalendarAdvance(Calendar,$H2006,B2007,"f",FALSE)</f>
        <v>53540</v>
      </c>
      <c r="I2007" s="153">
        <f>_xll.qlInterestRateIndexValueDate(Index1M,$H2007)</f>
        <v>53542</v>
      </c>
      <c r="J2007" s="158"/>
      <c r="K2007" s="44"/>
      <c r="L2007" s="44"/>
      <c r="M2007" s="158"/>
      <c r="N2007" s="44"/>
      <c r="O2007" s="159"/>
    </row>
    <row r="2008" spans="2:15" x14ac:dyDescent="0.2">
      <c r="B2008" s="39" t="s">
        <v>42</v>
      </c>
      <c r="D2008" s="42">
        <f>_xll.qlCalendarAdvance(Calendar,$D2007,B2008,"f",FALSE)</f>
        <v>53547</v>
      </c>
      <c r="E2008" s="153">
        <f>_xll.qlInterestRateIndexValueDate(IndexON,D2008)</f>
        <v>53548</v>
      </c>
      <c r="F2008" s="168"/>
      <c r="H2008" s="42">
        <f>_xll.qlCalendarAdvance(Calendar,$H2007,B2008,"f",FALSE)</f>
        <v>53547</v>
      </c>
      <c r="I2008" s="153">
        <f>_xll.qlInterestRateIndexValueDate(Index1M,$H2008)</f>
        <v>53549</v>
      </c>
      <c r="J2008" s="158"/>
      <c r="K2008" s="44"/>
      <c r="L2008" s="44"/>
      <c r="M2008" s="158"/>
      <c r="N2008" s="44"/>
      <c r="O2008" s="159"/>
    </row>
    <row r="2009" spans="2:15" x14ac:dyDescent="0.2">
      <c r="B2009" s="39" t="s">
        <v>42</v>
      </c>
      <c r="D2009" s="42">
        <f>_xll.qlCalendarAdvance(Calendar,$D2008,B2009,"f",FALSE)</f>
        <v>53554</v>
      </c>
      <c r="E2009" s="153">
        <f>_xll.qlInterestRateIndexValueDate(IndexON,D2009)</f>
        <v>53555</v>
      </c>
      <c r="F2009" s="168"/>
      <c r="H2009" s="42">
        <f>_xll.qlCalendarAdvance(Calendar,$H2008,B2009,"f",FALSE)</f>
        <v>53554</v>
      </c>
      <c r="I2009" s="153">
        <f>_xll.qlInterestRateIndexValueDate(Index1M,$H2009)</f>
        <v>53556</v>
      </c>
      <c r="J2009" s="158"/>
      <c r="K2009" s="44"/>
      <c r="L2009" s="44"/>
      <c r="M2009" s="158"/>
      <c r="N2009" s="44"/>
      <c r="O2009" s="159"/>
    </row>
    <row r="2010" spans="2:15" x14ac:dyDescent="0.2">
      <c r="B2010" s="39" t="s">
        <v>42</v>
      </c>
      <c r="D2010" s="42">
        <f>_xll.qlCalendarAdvance(Calendar,$D2009,B2010,"f",FALSE)</f>
        <v>53561</v>
      </c>
      <c r="E2010" s="153">
        <f>_xll.qlInterestRateIndexValueDate(IndexON,D2010)</f>
        <v>53562</v>
      </c>
      <c r="F2010" s="168"/>
      <c r="H2010" s="42">
        <f>_xll.qlCalendarAdvance(Calendar,$H2009,B2010,"f",FALSE)</f>
        <v>53561</v>
      </c>
      <c r="I2010" s="153">
        <f>_xll.qlInterestRateIndexValueDate(Index1M,$H2010)</f>
        <v>53563</v>
      </c>
      <c r="J2010" s="158"/>
      <c r="K2010" s="44"/>
      <c r="L2010" s="44"/>
      <c r="M2010" s="158"/>
      <c r="N2010" s="44"/>
      <c r="O2010" s="159"/>
    </row>
    <row r="2011" spans="2:15" x14ac:dyDescent="0.2">
      <c r="B2011" s="39" t="s">
        <v>42</v>
      </c>
      <c r="D2011" s="42">
        <f>_xll.qlCalendarAdvance(Calendar,$D2010,B2011,"f",FALSE)</f>
        <v>53568</v>
      </c>
      <c r="E2011" s="153">
        <f>_xll.qlInterestRateIndexValueDate(IndexON,D2011)</f>
        <v>53569</v>
      </c>
      <c r="F2011" s="168"/>
      <c r="H2011" s="42">
        <f>_xll.qlCalendarAdvance(Calendar,$H2010,B2011,"f",FALSE)</f>
        <v>53568</v>
      </c>
      <c r="I2011" s="153">
        <f>_xll.qlInterestRateIndexValueDate(Index1M,$H2011)</f>
        <v>53570</v>
      </c>
      <c r="J2011" s="158"/>
      <c r="K2011" s="44"/>
      <c r="L2011" s="44"/>
      <c r="M2011" s="158"/>
      <c r="N2011" s="44"/>
      <c r="O2011" s="159"/>
    </row>
    <row r="2012" spans="2:15" x14ac:dyDescent="0.2">
      <c r="B2012" s="39" t="s">
        <v>42</v>
      </c>
      <c r="D2012" s="42">
        <f>_xll.qlCalendarAdvance(Calendar,$D2011,B2012,"f",FALSE)</f>
        <v>53575</v>
      </c>
      <c r="E2012" s="153">
        <f>_xll.qlInterestRateIndexValueDate(IndexON,D2012)</f>
        <v>53576</v>
      </c>
      <c r="F2012" s="168"/>
      <c r="H2012" s="42">
        <f>_xll.qlCalendarAdvance(Calendar,$H2011,B2012,"f",FALSE)</f>
        <v>53575</v>
      </c>
      <c r="I2012" s="153">
        <f>_xll.qlInterestRateIndexValueDate(Index1M,$H2012)</f>
        <v>53577</v>
      </c>
      <c r="J2012" s="158"/>
      <c r="K2012" s="44"/>
      <c r="L2012" s="44"/>
      <c r="M2012" s="158"/>
      <c r="N2012" s="44"/>
      <c r="O2012" s="159"/>
    </row>
    <row r="2013" spans="2:15" x14ac:dyDescent="0.2">
      <c r="B2013" s="39" t="s">
        <v>42</v>
      </c>
      <c r="D2013" s="42">
        <f>_xll.qlCalendarAdvance(Calendar,$D2012,B2013,"f",FALSE)</f>
        <v>53582</v>
      </c>
      <c r="E2013" s="153">
        <f>_xll.qlInterestRateIndexValueDate(IndexON,D2013)</f>
        <v>53583</v>
      </c>
      <c r="F2013" s="168"/>
      <c r="H2013" s="42">
        <f>_xll.qlCalendarAdvance(Calendar,$H2012,B2013,"f",FALSE)</f>
        <v>53582</v>
      </c>
      <c r="I2013" s="153">
        <f>_xll.qlInterestRateIndexValueDate(Index1M,$H2013)</f>
        <v>53584</v>
      </c>
      <c r="J2013" s="158"/>
      <c r="K2013" s="44"/>
      <c r="L2013" s="44"/>
      <c r="M2013" s="158"/>
      <c r="N2013" s="44"/>
      <c r="O2013" s="159"/>
    </row>
    <row r="2014" spans="2:15" x14ac:dyDescent="0.2">
      <c r="B2014" s="39" t="s">
        <v>42</v>
      </c>
      <c r="D2014" s="42">
        <f>_xll.qlCalendarAdvance(Calendar,$D2013,B2014,"f",FALSE)</f>
        <v>53589</v>
      </c>
      <c r="E2014" s="153">
        <f>_xll.qlInterestRateIndexValueDate(IndexON,D2014)</f>
        <v>53590</v>
      </c>
      <c r="F2014" s="168"/>
      <c r="H2014" s="42">
        <f>_xll.qlCalendarAdvance(Calendar,$H2013,B2014,"f",FALSE)</f>
        <v>53589</v>
      </c>
      <c r="I2014" s="153">
        <f>_xll.qlInterestRateIndexValueDate(Index1M,$H2014)</f>
        <v>53591</v>
      </c>
      <c r="J2014" s="158"/>
      <c r="K2014" s="44"/>
      <c r="L2014" s="44"/>
      <c r="M2014" s="158"/>
      <c r="N2014" s="44"/>
      <c r="O2014" s="159"/>
    </row>
    <row r="2015" spans="2:15" x14ac:dyDescent="0.2">
      <c r="B2015" s="39" t="s">
        <v>42</v>
      </c>
      <c r="D2015" s="42">
        <f>_xll.qlCalendarAdvance(Calendar,$D2014,B2015,"f",FALSE)</f>
        <v>53596</v>
      </c>
      <c r="E2015" s="153">
        <f>_xll.qlInterestRateIndexValueDate(IndexON,D2015)</f>
        <v>53597</v>
      </c>
      <c r="F2015" s="168"/>
      <c r="H2015" s="42">
        <f>_xll.qlCalendarAdvance(Calendar,$H2014,B2015,"f",FALSE)</f>
        <v>53596</v>
      </c>
      <c r="I2015" s="153">
        <f>_xll.qlInterestRateIndexValueDate(Index1M,$H2015)</f>
        <v>53598</v>
      </c>
      <c r="J2015" s="158"/>
      <c r="K2015" s="44"/>
      <c r="L2015" s="44"/>
      <c r="M2015" s="158"/>
      <c r="N2015" s="44"/>
      <c r="O2015" s="159"/>
    </row>
    <row r="2016" spans="2:15" x14ac:dyDescent="0.2">
      <c r="B2016" s="39" t="s">
        <v>42</v>
      </c>
      <c r="D2016" s="42">
        <f>_xll.qlCalendarAdvance(Calendar,$D2015,B2016,"f",FALSE)</f>
        <v>53603</v>
      </c>
      <c r="E2016" s="153">
        <f>_xll.qlInterestRateIndexValueDate(IndexON,D2016)</f>
        <v>53604</v>
      </c>
      <c r="F2016" s="168"/>
      <c r="H2016" s="42">
        <f>_xll.qlCalendarAdvance(Calendar,$H2015,B2016,"f",FALSE)</f>
        <v>53603</v>
      </c>
      <c r="I2016" s="153">
        <f>_xll.qlInterestRateIndexValueDate(Index1M,$H2016)</f>
        <v>53605</v>
      </c>
      <c r="J2016" s="158"/>
      <c r="K2016" s="44"/>
      <c r="L2016" s="44"/>
      <c r="M2016" s="158"/>
      <c r="N2016" s="44"/>
      <c r="O2016" s="159"/>
    </row>
    <row r="2017" spans="2:15" x14ac:dyDescent="0.2">
      <c r="B2017" s="39" t="s">
        <v>42</v>
      </c>
      <c r="D2017" s="42">
        <f>_xll.qlCalendarAdvance(Calendar,$D2016,B2017,"f",FALSE)</f>
        <v>53610</v>
      </c>
      <c r="E2017" s="153">
        <f>_xll.qlInterestRateIndexValueDate(IndexON,D2017)</f>
        <v>53611</v>
      </c>
      <c r="F2017" s="168"/>
      <c r="H2017" s="42">
        <f>_xll.qlCalendarAdvance(Calendar,$H2016,B2017,"f",FALSE)</f>
        <v>53610</v>
      </c>
      <c r="I2017" s="153">
        <f>_xll.qlInterestRateIndexValueDate(Index1M,$H2017)</f>
        <v>53612</v>
      </c>
      <c r="J2017" s="158"/>
      <c r="K2017" s="44"/>
      <c r="L2017" s="44"/>
      <c r="M2017" s="158"/>
      <c r="N2017" s="44"/>
      <c r="O2017" s="159"/>
    </row>
    <row r="2018" spans="2:15" x14ac:dyDescent="0.2">
      <c r="B2018" s="39" t="s">
        <v>42</v>
      </c>
      <c r="D2018" s="42">
        <f>_xll.qlCalendarAdvance(Calendar,$D2017,B2018,"f",FALSE)</f>
        <v>53617</v>
      </c>
      <c r="E2018" s="153">
        <f>_xll.qlInterestRateIndexValueDate(IndexON,D2018)</f>
        <v>53618</v>
      </c>
      <c r="F2018" s="168"/>
      <c r="H2018" s="42">
        <f>_xll.qlCalendarAdvance(Calendar,$H2017,B2018,"f",FALSE)</f>
        <v>53617</v>
      </c>
      <c r="I2018" s="153">
        <f>_xll.qlInterestRateIndexValueDate(Index1M,$H2018)</f>
        <v>53619</v>
      </c>
      <c r="J2018" s="158"/>
      <c r="K2018" s="44"/>
      <c r="L2018" s="44"/>
      <c r="M2018" s="158"/>
      <c r="N2018" s="44"/>
      <c r="O2018" s="159"/>
    </row>
    <row r="2019" spans="2:15" x14ac:dyDescent="0.2">
      <c r="B2019" s="39" t="s">
        <v>42</v>
      </c>
      <c r="D2019" s="42">
        <f>_xll.qlCalendarAdvance(Calendar,$D2018,B2019,"f",FALSE)</f>
        <v>53624</v>
      </c>
      <c r="E2019" s="153">
        <f>_xll.qlInterestRateIndexValueDate(IndexON,D2019)</f>
        <v>53625</v>
      </c>
      <c r="F2019" s="168"/>
      <c r="H2019" s="42">
        <f>_xll.qlCalendarAdvance(Calendar,$H2018,B2019,"f",FALSE)</f>
        <v>53624</v>
      </c>
      <c r="I2019" s="153">
        <f>_xll.qlInterestRateIndexValueDate(Index1M,$H2019)</f>
        <v>53626</v>
      </c>
      <c r="J2019" s="158"/>
      <c r="K2019" s="44"/>
      <c r="L2019" s="44"/>
      <c r="M2019" s="158"/>
      <c r="N2019" s="44"/>
      <c r="O2019" s="159"/>
    </row>
    <row r="2020" spans="2:15" x14ac:dyDescent="0.2">
      <c r="B2020" s="39" t="s">
        <v>42</v>
      </c>
      <c r="D2020" s="42">
        <f>_xll.qlCalendarAdvance(Calendar,$D2019,B2020,"f",FALSE)</f>
        <v>53631</v>
      </c>
      <c r="E2020" s="153">
        <f>_xll.qlInterestRateIndexValueDate(IndexON,D2020)</f>
        <v>53632</v>
      </c>
      <c r="F2020" s="168"/>
      <c r="H2020" s="42">
        <f>_xll.qlCalendarAdvance(Calendar,$H2019,B2020,"f",FALSE)</f>
        <v>53631</v>
      </c>
      <c r="I2020" s="153">
        <f>_xll.qlInterestRateIndexValueDate(Index1M,$H2020)</f>
        <v>53633</v>
      </c>
      <c r="J2020" s="158"/>
      <c r="K2020" s="44"/>
      <c r="L2020" s="44"/>
      <c r="M2020" s="158"/>
      <c r="N2020" s="44"/>
      <c r="O2020" s="159"/>
    </row>
    <row r="2021" spans="2:15" x14ac:dyDescent="0.2">
      <c r="B2021" s="39" t="s">
        <v>42</v>
      </c>
      <c r="D2021" s="42">
        <f>_xll.qlCalendarAdvance(Calendar,$D2020,B2021,"f",FALSE)</f>
        <v>53638</v>
      </c>
      <c r="E2021" s="153">
        <f>_xll.qlInterestRateIndexValueDate(IndexON,D2021)</f>
        <v>53639</v>
      </c>
      <c r="F2021" s="168"/>
      <c r="H2021" s="42">
        <f>_xll.qlCalendarAdvance(Calendar,$H2020,B2021,"f",FALSE)</f>
        <v>53638</v>
      </c>
      <c r="I2021" s="153">
        <f>_xll.qlInterestRateIndexValueDate(Index1M,$H2021)</f>
        <v>53640</v>
      </c>
      <c r="J2021" s="158"/>
      <c r="K2021" s="44"/>
      <c r="L2021" s="44"/>
      <c r="M2021" s="158"/>
      <c r="N2021" s="44"/>
      <c r="O2021" s="159"/>
    </row>
    <row r="2022" spans="2:15" x14ac:dyDescent="0.2">
      <c r="B2022" s="39" t="s">
        <v>42</v>
      </c>
      <c r="D2022" s="42">
        <f>_xll.qlCalendarAdvance(Calendar,$D2021,B2022,"f",FALSE)</f>
        <v>53645</v>
      </c>
      <c r="E2022" s="153">
        <f>_xll.qlInterestRateIndexValueDate(IndexON,D2022)</f>
        <v>53646</v>
      </c>
      <c r="F2022" s="168"/>
      <c r="H2022" s="42">
        <f>_xll.qlCalendarAdvance(Calendar,$H2021,B2022,"f",FALSE)</f>
        <v>53645</v>
      </c>
      <c r="I2022" s="153">
        <f>_xll.qlInterestRateIndexValueDate(Index1M,$H2022)</f>
        <v>53647</v>
      </c>
      <c r="J2022" s="158"/>
      <c r="K2022" s="44"/>
      <c r="L2022" s="44"/>
      <c r="M2022" s="158"/>
      <c r="N2022" s="44"/>
      <c r="O2022" s="159"/>
    </row>
    <row r="2023" spans="2:15" x14ac:dyDescent="0.2">
      <c r="B2023" s="39" t="s">
        <v>42</v>
      </c>
      <c r="D2023" s="42">
        <f>_xll.qlCalendarAdvance(Calendar,$D2022,B2023,"f",FALSE)</f>
        <v>53652</v>
      </c>
      <c r="E2023" s="153">
        <f>_xll.qlInterestRateIndexValueDate(IndexON,D2023)</f>
        <v>53653</v>
      </c>
      <c r="F2023" s="168"/>
      <c r="H2023" s="42">
        <f>_xll.qlCalendarAdvance(Calendar,$H2022,B2023,"f",FALSE)</f>
        <v>53652</v>
      </c>
      <c r="I2023" s="153">
        <f>_xll.qlInterestRateIndexValueDate(Index1M,$H2023)</f>
        <v>53654</v>
      </c>
      <c r="J2023" s="158"/>
      <c r="K2023" s="44"/>
      <c r="L2023" s="44"/>
      <c r="M2023" s="158"/>
      <c r="N2023" s="44"/>
      <c r="O2023" s="159"/>
    </row>
    <row r="2024" spans="2:15" x14ac:dyDescent="0.2">
      <c r="B2024" s="39" t="s">
        <v>42</v>
      </c>
      <c r="D2024" s="42">
        <f>_xll.qlCalendarAdvance(Calendar,$D2023,B2024,"f",FALSE)</f>
        <v>53659</v>
      </c>
      <c r="E2024" s="153">
        <f>_xll.qlInterestRateIndexValueDate(IndexON,D2024)</f>
        <v>53660</v>
      </c>
      <c r="F2024" s="168"/>
      <c r="H2024" s="42">
        <f>_xll.qlCalendarAdvance(Calendar,$H2023,B2024,"f",FALSE)</f>
        <v>53659</v>
      </c>
      <c r="I2024" s="153">
        <f>_xll.qlInterestRateIndexValueDate(Index1M,$H2024)</f>
        <v>53661</v>
      </c>
      <c r="J2024" s="158"/>
      <c r="K2024" s="44"/>
      <c r="L2024" s="44"/>
      <c r="M2024" s="158"/>
      <c r="N2024" s="44"/>
      <c r="O2024" s="159"/>
    </row>
    <row r="2025" spans="2:15" x14ac:dyDescent="0.2">
      <c r="B2025" s="39" t="s">
        <v>42</v>
      </c>
      <c r="D2025" s="42">
        <f>_xll.qlCalendarAdvance(Calendar,$D2024,B2025,"f",FALSE)</f>
        <v>53666</v>
      </c>
      <c r="E2025" s="153">
        <f>_xll.qlInterestRateIndexValueDate(IndexON,D2025)</f>
        <v>53667</v>
      </c>
      <c r="F2025" s="168"/>
      <c r="H2025" s="42">
        <f>_xll.qlCalendarAdvance(Calendar,$H2024,B2025,"f",FALSE)</f>
        <v>53666</v>
      </c>
      <c r="I2025" s="153">
        <f>_xll.qlInterestRateIndexValueDate(Index1M,$H2025)</f>
        <v>53668</v>
      </c>
      <c r="J2025" s="158"/>
      <c r="K2025" s="44"/>
      <c r="L2025" s="44"/>
      <c r="M2025" s="158"/>
      <c r="N2025" s="44"/>
      <c r="O2025" s="159"/>
    </row>
    <row r="2026" spans="2:15" x14ac:dyDescent="0.2">
      <c r="B2026" s="39" t="s">
        <v>42</v>
      </c>
      <c r="D2026" s="42">
        <f>_xll.qlCalendarAdvance(Calendar,$D2025,B2026,"f",FALSE)</f>
        <v>53673</v>
      </c>
      <c r="E2026" s="153">
        <f>_xll.qlInterestRateIndexValueDate(IndexON,D2026)</f>
        <v>53674</v>
      </c>
      <c r="F2026" s="168"/>
      <c r="H2026" s="42">
        <f>_xll.qlCalendarAdvance(Calendar,$H2025,B2026,"f",FALSE)</f>
        <v>53673</v>
      </c>
      <c r="I2026" s="153">
        <f>_xll.qlInterestRateIndexValueDate(Index1M,$H2026)</f>
        <v>53675</v>
      </c>
      <c r="J2026" s="158"/>
      <c r="K2026" s="44"/>
      <c r="L2026" s="44"/>
      <c r="M2026" s="158"/>
      <c r="N2026" s="44"/>
      <c r="O2026" s="159"/>
    </row>
    <row r="2027" spans="2:15" x14ac:dyDescent="0.2">
      <c r="B2027" s="39" t="s">
        <v>42</v>
      </c>
      <c r="D2027" s="42">
        <f>_xll.qlCalendarAdvance(Calendar,$D2026,B2027,"f",FALSE)</f>
        <v>53680</v>
      </c>
      <c r="E2027" s="153">
        <f>_xll.qlInterestRateIndexValueDate(IndexON,D2027)</f>
        <v>53681</v>
      </c>
      <c r="F2027" s="168"/>
      <c r="H2027" s="42">
        <f>_xll.qlCalendarAdvance(Calendar,$H2026,B2027,"f",FALSE)</f>
        <v>53680</v>
      </c>
      <c r="I2027" s="153">
        <f>_xll.qlInterestRateIndexValueDate(Index1M,$H2027)</f>
        <v>53682</v>
      </c>
      <c r="J2027" s="158"/>
      <c r="K2027" s="44"/>
      <c r="L2027" s="44"/>
      <c r="M2027" s="158"/>
      <c r="N2027" s="44"/>
      <c r="O2027" s="159"/>
    </row>
    <row r="2028" spans="2:15" x14ac:dyDescent="0.2">
      <c r="B2028" s="39" t="s">
        <v>42</v>
      </c>
      <c r="D2028" s="42">
        <f>_xll.qlCalendarAdvance(Calendar,$D2027,B2028,"f",FALSE)</f>
        <v>53688</v>
      </c>
      <c r="E2028" s="153">
        <f>_xll.qlInterestRateIndexValueDate(IndexON,D2028)</f>
        <v>53689</v>
      </c>
      <c r="F2028" s="168"/>
      <c r="H2028" s="42">
        <f>_xll.qlCalendarAdvance(Calendar,$H2027,B2028,"f",FALSE)</f>
        <v>53688</v>
      </c>
      <c r="I2028" s="153">
        <f>_xll.qlInterestRateIndexValueDate(Index1M,$H2028)</f>
        <v>53694</v>
      </c>
      <c r="J2028" s="158"/>
      <c r="K2028" s="44"/>
      <c r="L2028" s="44"/>
      <c r="M2028" s="158"/>
      <c r="N2028" s="44"/>
      <c r="O2028" s="159"/>
    </row>
    <row r="2029" spans="2:15" x14ac:dyDescent="0.2">
      <c r="B2029" s="39" t="s">
        <v>42</v>
      </c>
      <c r="D2029" s="42">
        <f>_xll.qlCalendarAdvance(Calendar,$D2028,B2029,"f",FALSE)</f>
        <v>53695</v>
      </c>
      <c r="E2029" s="153">
        <f>_xll.qlInterestRateIndexValueDate(IndexON,D2029)</f>
        <v>53696</v>
      </c>
      <c r="F2029" s="168"/>
      <c r="H2029" s="42">
        <f>_xll.qlCalendarAdvance(Calendar,$H2028,B2029,"f",FALSE)</f>
        <v>53695</v>
      </c>
      <c r="I2029" s="153">
        <f>_xll.qlInterestRateIndexValueDate(Index1M,$H2029)</f>
        <v>53699</v>
      </c>
      <c r="J2029" s="158"/>
      <c r="K2029" s="44"/>
      <c r="L2029" s="44"/>
      <c r="M2029" s="158"/>
      <c r="N2029" s="44"/>
      <c r="O2029" s="159"/>
    </row>
    <row r="2030" spans="2:15" x14ac:dyDescent="0.2">
      <c r="B2030" s="39" t="s">
        <v>42</v>
      </c>
      <c r="D2030" s="42">
        <f>_xll.qlCalendarAdvance(Calendar,$D2029,B2030,"f",FALSE)</f>
        <v>53702</v>
      </c>
      <c r="E2030" s="153">
        <f>_xll.qlInterestRateIndexValueDate(IndexON,D2030)</f>
        <v>53703</v>
      </c>
      <c r="F2030" s="168"/>
      <c r="H2030" s="42">
        <f>_xll.qlCalendarAdvance(Calendar,$H2029,B2030,"f",FALSE)</f>
        <v>53702</v>
      </c>
      <c r="I2030" s="153">
        <f>_xll.qlInterestRateIndexValueDate(Index1M,$H2030)</f>
        <v>53706</v>
      </c>
      <c r="J2030" s="158"/>
      <c r="K2030" s="44"/>
      <c r="L2030" s="44"/>
      <c r="M2030" s="158"/>
      <c r="N2030" s="44"/>
      <c r="O2030" s="159"/>
    </row>
    <row r="2031" spans="2:15" x14ac:dyDescent="0.2">
      <c r="B2031" s="39" t="s">
        <v>42</v>
      </c>
      <c r="D2031" s="42">
        <f>_xll.qlCalendarAdvance(Calendar,$D2030,B2031,"f",FALSE)</f>
        <v>53709</v>
      </c>
      <c r="E2031" s="153">
        <f>_xll.qlInterestRateIndexValueDate(IndexON,D2031)</f>
        <v>53710</v>
      </c>
      <c r="F2031" s="168"/>
      <c r="H2031" s="42">
        <f>_xll.qlCalendarAdvance(Calendar,$H2030,B2031,"f",FALSE)</f>
        <v>53709</v>
      </c>
      <c r="I2031" s="153">
        <f>_xll.qlInterestRateIndexValueDate(Index1M,$H2031)</f>
        <v>53713</v>
      </c>
      <c r="J2031" s="158"/>
      <c r="K2031" s="44"/>
      <c r="L2031" s="44"/>
      <c r="M2031" s="158"/>
      <c r="N2031" s="44"/>
      <c r="O2031" s="159"/>
    </row>
    <row r="2032" spans="2:15" x14ac:dyDescent="0.2">
      <c r="B2032" s="39" t="s">
        <v>42</v>
      </c>
      <c r="D2032" s="42">
        <f>_xll.qlCalendarAdvance(Calendar,$D2031,B2032,"f",FALSE)</f>
        <v>53716</v>
      </c>
      <c r="E2032" s="153">
        <f>_xll.qlInterestRateIndexValueDate(IndexON,D2032)</f>
        <v>53717</v>
      </c>
      <c r="F2032" s="168"/>
      <c r="H2032" s="42">
        <f>_xll.qlCalendarAdvance(Calendar,$H2031,B2032,"f",FALSE)</f>
        <v>53716</v>
      </c>
      <c r="I2032" s="153">
        <f>_xll.qlInterestRateIndexValueDate(Index1M,$H2032)</f>
        <v>53720</v>
      </c>
      <c r="J2032" s="158"/>
      <c r="K2032" s="44"/>
      <c r="L2032" s="44"/>
      <c r="M2032" s="158"/>
      <c r="N2032" s="44"/>
      <c r="O2032" s="159"/>
    </row>
    <row r="2033" spans="2:15" x14ac:dyDescent="0.2">
      <c r="B2033" s="39" t="s">
        <v>42</v>
      </c>
      <c r="D2033" s="42">
        <f>_xll.qlCalendarAdvance(Calendar,$D2032,B2033,"f",FALSE)</f>
        <v>53723</v>
      </c>
      <c r="E2033" s="153">
        <f>_xll.qlInterestRateIndexValueDate(IndexON,D2033)</f>
        <v>53724</v>
      </c>
      <c r="F2033" s="168"/>
      <c r="H2033" s="42">
        <f>_xll.qlCalendarAdvance(Calendar,$H2032,B2033,"f",FALSE)</f>
        <v>53723</v>
      </c>
      <c r="I2033" s="153">
        <f>_xll.qlInterestRateIndexValueDate(Index1M,$H2033)</f>
        <v>53727</v>
      </c>
      <c r="J2033" s="158"/>
      <c r="K2033" s="44"/>
      <c r="L2033" s="44"/>
      <c r="M2033" s="158"/>
      <c r="N2033" s="44"/>
      <c r="O2033" s="159"/>
    </row>
    <row r="2034" spans="2:15" x14ac:dyDescent="0.2">
      <c r="B2034" s="39" t="s">
        <v>42</v>
      </c>
      <c r="D2034" s="42">
        <f>_xll.qlCalendarAdvance(Calendar,$D2033,B2034,"f",FALSE)</f>
        <v>53730</v>
      </c>
      <c r="E2034" s="153">
        <f>_xll.qlInterestRateIndexValueDate(IndexON,D2034)</f>
        <v>53731</v>
      </c>
      <c r="F2034" s="168"/>
      <c r="H2034" s="42">
        <f>_xll.qlCalendarAdvance(Calendar,$H2033,B2034,"f",FALSE)</f>
        <v>53730</v>
      </c>
      <c r="I2034" s="153">
        <f>_xll.qlInterestRateIndexValueDate(Index1M,$H2034)</f>
        <v>53734</v>
      </c>
      <c r="J2034" s="158"/>
      <c r="K2034" s="44"/>
      <c r="L2034" s="44"/>
      <c r="M2034" s="158"/>
      <c r="N2034" s="44"/>
      <c r="O2034" s="159"/>
    </row>
    <row r="2035" spans="2:15" x14ac:dyDescent="0.2">
      <c r="B2035" s="39" t="s">
        <v>42</v>
      </c>
      <c r="D2035" s="42">
        <f>_xll.qlCalendarAdvance(Calendar,$D2034,B2035,"f",FALSE)</f>
        <v>53737</v>
      </c>
      <c r="E2035" s="153">
        <f>_xll.qlInterestRateIndexValueDate(IndexON,D2035)</f>
        <v>53738</v>
      </c>
      <c r="F2035" s="168"/>
      <c r="H2035" s="42">
        <f>_xll.qlCalendarAdvance(Calendar,$H2034,B2035,"f",FALSE)</f>
        <v>53737</v>
      </c>
      <c r="I2035" s="153">
        <f>_xll.qlInterestRateIndexValueDate(Index1M,$H2035)</f>
        <v>53741</v>
      </c>
      <c r="J2035" s="158"/>
      <c r="K2035" s="44"/>
      <c r="L2035" s="44"/>
      <c r="M2035" s="158"/>
      <c r="N2035" s="44"/>
      <c r="O2035" s="159"/>
    </row>
    <row r="2036" spans="2:15" x14ac:dyDescent="0.2">
      <c r="B2036" s="39" t="s">
        <v>42</v>
      </c>
      <c r="D2036" s="42">
        <f>_xll.qlCalendarAdvance(Calendar,$D2035,B2036,"f",FALSE)</f>
        <v>53744</v>
      </c>
      <c r="E2036" s="153">
        <f>_xll.qlInterestRateIndexValueDate(IndexON,D2036)</f>
        <v>53745</v>
      </c>
      <c r="F2036" s="168"/>
      <c r="H2036" s="42">
        <f>_xll.qlCalendarAdvance(Calendar,$H2035,B2036,"f",FALSE)</f>
        <v>53744</v>
      </c>
      <c r="I2036" s="153">
        <f>_xll.qlInterestRateIndexValueDate(Index1M,$H2036)</f>
        <v>53748</v>
      </c>
      <c r="J2036" s="158"/>
      <c r="K2036" s="44"/>
      <c r="L2036" s="44"/>
      <c r="M2036" s="158"/>
      <c r="N2036" s="44"/>
      <c r="O2036" s="159"/>
    </row>
    <row r="2037" spans="2:15" x14ac:dyDescent="0.2">
      <c r="B2037" s="39" t="s">
        <v>42</v>
      </c>
      <c r="D2037" s="42">
        <f>_xll.qlCalendarAdvance(Calendar,$D2036,B2037,"f",FALSE)</f>
        <v>53751</v>
      </c>
      <c r="E2037" s="153">
        <f>_xll.qlInterestRateIndexValueDate(IndexON,D2037)</f>
        <v>53752</v>
      </c>
      <c r="F2037" s="168"/>
      <c r="H2037" s="42">
        <f>_xll.qlCalendarAdvance(Calendar,$H2036,B2037,"f",FALSE)</f>
        <v>53751</v>
      </c>
      <c r="I2037" s="153">
        <f>_xll.qlInterestRateIndexValueDate(Index1M,$H2037)</f>
        <v>53755</v>
      </c>
      <c r="J2037" s="158"/>
      <c r="K2037" s="44"/>
      <c r="L2037" s="44"/>
      <c r="M2037" s="158"/>
      <c r="N2037" s="44"/>
      <c r="O2037" s="159"/>
    </row>
    <row r="2038" spans="2:15" x14ac:dyDescent="0.2">
      <c r="B2038" s="39" t="s">
        <v>42</v>
      </c>
      <c r="D2038" s="42">
        <f>_xll.qlCalendarAdvance(Calendar,$D2037,B2038,"f",FALSE)</f>
        <v>53758</v>
      </c>
      <c r="E2038" s="153">
        <f>_xll.qlInterestRateIndexValueDate(IndexON,D2038)</f>
        <v>53759</v>
      </c>
      <c r="F2038" s="168"/>
      <c r="H2038" s="42">
        <f>_xll.qlCalendarAdvance(Calendar,$H2037,B2038,"f",FALSE)</f>
        <v>53758</v>
      </c>
      <c r="I2038" s="153">
        <f>_xll.qlInterestRateIndexValueDate(Index1M,$H2038)</f>
        <v>53762</v>
      </c>
      <c r="J2038" s="158"/>
      <c r="K2038" s="44"/>
      <c r="L2038" s="44"/>
      <c r="M2038" s="158"/>
      <c r="N2038" s="44"/>
      <c r="O2038" s="159"/>
    </row>
    <row r="2039" spans="2:15" x14ac:dyDescent="0.2">
      <c r="B2039" s="39" t="s">
        <v>42</v>
      </c>
      <c r="D2039" s="42">
        <f>_xll.qlCalendarAdvance(Calendar,$D2038,B2039,"f",FALSE)</f>
        <v>53765</v>
      </c>
      <c r="E2039" s="153">
        <f>_xll.qlInterestRateIndexValueDate(IndexON,D2039)</f>
        <v>53766</v>
      </c>
      <c r="F2039" s="168"/>
      <c r="H2039" s="42">
        <f>_xll.qlCalendarAdvance(Calendar,$H2038,B2039,"f",FALSE)</f>
        <v>53765</v>
      </c>
      <c r="I2039" s="153">
        <f>_xll.qlInterestRateIndexValueDate(Index1M,$H2039)</f>
        <v>53769</v>
      </c>
      <c r="J2039" s="158"/>
      <c r="K2039" s="44"/>
      <c r="L2039" s="44"/>
      <c r="M2039" s="158"/>
      <c r="N2039" s="44"/>
      <c r="O2039" s="159"/>
    </row>
    <row r="2040" spans="2:15" x14ac:dyDescent="0.2">
      <c r="B2040" s="39" t="s">
        <v>42</v>
      </c>
      <c r="D2040" s="42">
        <f>_xll.qlCalendarAdvance(Calendar,$D2039,B2040,"f",FALSE)</f>
        <v>53772</v>
      </c>
      <c r="E2040" s="153">
        <f>_xll.qlInterestRateIndexValueDate(IndexON,D2040)</f>
        <v>53773</v>
      </c>
      <c r="F2040" s="168"/>
      <c r="H2040" s="42">
        <f>_xll.qlCalendarAdvance(Calendar,$H2039,B2040,"f",FALSE)</f>
        <v>53772</v>
      </c>
      <c r="I2040" s="153">
        <f>_xll.qlInterestRateIndexValueDate(Index1M,$H2040)</f>
        <v>53776</v>
      </c>
      <c r="J2040" s="158"/>
      <c r="K2040" s="44"/>
      <c r="L2040" s="44"/>
      <c r="M2040" s="158"/>
      <c r="N2040" s="44"/>
      <c r="O2040" s="159"/>
    </row>
    <row r="2041" spans="2:15" x14ac:dyDescent="0.2">
      <c r="B2041" s="39" t="s">
        <v>42</v>
      </c>
      <c r="D2041" s="42">
        <f>_xll.qlCalendarAdvance(Calendar,$D2040,B2041,"f",FALSE)</f>
        <v>53779</v>
      </c>
      <c r="E2041" s="153">
        <f>_xll.qlInterestRateIndexValueDate(IndexON,D2041)</f>
        <v>53780</v>
      </c>
      <c r="F2041" s="168"/>
      <c r="H2041" s="42">
        <f>_xll.qlCalendarAdvance(Calendar,$H2040,B2041,"f",FALSE)</f>
        <v>53779</v>
      </c>
      <c r="I2041" s="153">
        <f>_xll.qlInterestRateIndexValueDate(Index1M,$H2041)</f>
        <v>53783</v>
      </c>
      <c r="J2041" s="158"/>
      <c r="K2041" s="44"/>
      <c r="L2041" s="44"/>
      <c r="M2041" s="158"/>
      <c r="N2041" s="44"/>
      <c r="O2041" s="159"/>
    </row>
    <row r="2042" spans="2:15" x14ac:dyDescent="0.2">
      <c r="B2042" s="39" t="s">
        <v>42</v>
      </c>
      <c r="D2042" s="42">
        <f>_xll.qlCalendarAdvance(Calendar,$D2041,B2042,"f",FALSE)</f>
        <v>53786</v>
      </c>
      <c r="E2042" s="153">
        <f>_xll.qlInterestRateIndexValueDate(IndexON,D2042)</f>
        <v>53787</v>
      </c>
      <c r="F2042" s="168"/>
      <c r="H2042" s="42">
        <f>_xll.qlCalendarAdvance(Calendar,$H2041,B2042,"f",FALSE)</f>
        <v>53786</v>
      </c>
      <c r="I2042" s="153">
        <f>_xll.qlInterestRateIndexValueDate(Index1M,$H2042)</f>
        <v>53790</v>
      </c>
      <c r="J2042" s="158"/>
      <c r="K2042" s="44"/>
      <c r="L2042" s="44"/>
      <c r="M2042" s="158"/>
      <c r="N2042" s="44"/>
      <c r="O2042" s="159"/>
    </row>
    <row r="2043" spans="2:15" x14ac:dyDescent="0.2">
      <c r="B2043" s="39" t="s">
        <v>42</v>
      </c>
      <c r="D2043" s="42">
        <f>_xll.qlCalendarAdvance(Calendar,$D2042,B2043,"f",FALSE)</f>
        <v>53793</v>
      </c>
      <c r="E2043" s="153">
        <f>_xll.qlInterestRateIndexValueDate(IndexON,D2043)</f>
        <v>53798</v>
      </c>
      <c r="F2043" s="168"/>
      <c r="H2043" s="42">
        <f>_xll.qlCalendarAdvance(Calendar,$H2042,B2043,"f",FALSE)</f>
        <v>53793</v>
      </c>
      <c r="I2043" s="153">
        <f>_xll.qlInterestRateIndexValueDate(Index1M,$H2043)</f>
        <v>53799</v>
      </c>
      <c r="J2043" s="158"/>
      <c r="K2043" s="44"/>
      <c r="L2043" s="44"/>
      <c r="M2043" s="158"/>
      <c r="N2043" s="44"/>
      <c r="O2043" s="159"/>
    </row>
    <row r="2044" spans="2:15" x14ac:dyDescent="0.2">
      <c r="B2044" s="39" t="s">
        <v>42</v>
      </c>
      <c r="D2044" s="42">
        <f>_xll.qlCalendarAdvance(Calendar,$D2043,B2044,"f",FALSE)</f>
        <v>53800</v>
      </c>
      <c r="E2044" s="153">
        <f>_xll.qlInterestRateIndexValueDate(IndexON,D2044)</f>
        <v>53801</v>
      </c>
      <c r="F2044" s="168"/>
      <c r="H2044" s="42">
        <f>_xll.qlCalendarAdvance(Calendar,$H2043,B2044,"f",FALSE)</f>
        <v>53800</v>
      </c>
      <c r="I2044" s="153">
        <f>_xll.qlInterestRateIndexValueDate(Index1M,$H2044)</f>
        <v>53804</v>
      </c>
      <c r="J2044" s="158"/>
      <c r="K2044" s="44"/>
      <c r="L2044" s="44"/>
      <c r="M2044" s="158"/>
      <c r="N2044" s="44"/>
      <c r="O2044" s="159"/>
    </row>
    <row r="2045" spans="2:15" x14ac:dyDescent="0.2">
      <c r="B2045" s="39" t="s">
        <v>42</v>
      </c>
      <c r="D2045" s="42">
        <f>_xll.qlCalendarAdvance(Calendar,$D2044,B2045,"f",FALSE)</f>
        <v>53807</v>
      </c>
      <c r="E2045" s="153">
        <f>_xll.qlInterestRateIndexValueDate(IndexON,D2045)</f>
        <v>53808</v>
      </c>
      <c r="F2045" s="168"/>
      <c r="H2045" s="42">
        <f>_xll.qlCalendarAdvance(Calendar,$H2044,B2045,"f",FALSE)</f>
        <v>53807</v>
      </c>
      <c r="I2045" s="153">
        <f>_xll.qlInterestRateIndexValueDate(Index1M,$H2045)</f>
        <v>53811</v>
      </c>
      <c r="J2045" s="158"/>
      <c r="K2045" s="44"/>
      <c r="L2045" s="44"/>
      <c r="M2045" s="158"/>
      <c r="N2045" s="44"/>
      <c r="O2045" s="159"/>
    </row>
    <row r="2046" spans="2:15" x14ac:dyDescent="0.2">
      <c r="B2046" s="39" t="s">
        <v>42</v>
      </c>
      <c r="D2046" s="42">
        <f>_xll.qlCalendarAdvance(Calendar,$D2045,B2046,"f",FALSE)</f>
        <v>53814</v>
      </c>
      <c r="E2046" s="153">
        <f>_xll.qlInterestRateIndexValueDate(IndexON,D2046)</f>
        <v>53815</v>
      </c>
      <c r="F2046" s="168"/>
      <c r="H2046" s="42">
        <f>_xll.qlCalendarAdvance(Calendar,$H2045,B2046,"f",FALSE)</f>
        <v>53814</v>
      </c>
      <c r="I2046" s="153">
        <f>_xll.qlInterestRateIndexValueDate(Index1M,$H2046)</f>
        <v>53818</v>
      </c>
      <c r="J2046" s="158"/>
      <c r="K2046" s="44"/>
      <c r="L2046" s="44"/>
      <c r="M2046" s="158"/>
      <c r="N2046" s="44"/>
      <c r="O2046" s="159"/>
    </row>
    <row r="2047" spans="2:15" x14ac:dyDescent="0.2">
      <c r="B2047" s="39" t="s">
        <v>42</v>
      </c>
      <c r="D2047" s="42">
        <f>_xll.qlCalendarAdvance(Calendar,$D2046,B2047,"f",FALSE)</f>
        <v>53821</v>
      </c>
      <c r="E2047" s="153">
        <f>_xll.qlInterestRateIndexValueDate(IndexON,D2047)</f>
        <v>53822</v>
      </c>
      <c r="F2047" s="168"/>
      <c r="H2047" s="42">
        <f>_xll.qlCalendarAdvance(Calendar,$H2046,B2047,"f",FALSE)</f>
        <v>53821</v>
      </c>
      <c r="I2047" s="153">
        <f>_xll.qlInterestRateIndexValueDate(Index1M,$H2047)</f>
        <v>53825</v>
      </c>
      <c r="J2047" s="158"/>
      <c r="K2047" s="44"/>
      <c r="L2047" s="44"/>
      <c r="M2047" s="158"/>
      <c r="N2047" s="44"/>
      <c r="O2047" s="159"/>
    </row>
    <row r="2048" spans="2:15" x14ac:dyDescent="0.2">
      <c r="B2048" s="39" t="s">
        <v>42</v>
      </c>
      <c r="D2048" s="42">
        <f>_xll.qlCalendarAdvance(Calendar,$D2047,B2048,"f",FALSE)</f>
        <v>53828</v>
      </c>
      <c r="E2048" s="153">
        <f>_xll.qlInterestRateIndexValueDate(IndexON,D2048)</f>
        <v>53829</v>
      </c>
      <c r="F2048" s="168"/>
      <c r="H2048" s="42">
        <f>_xll.qlCalendarAdvance(Calendar,$H2047,B2048,"f",FALSE)</f>
        <v>53828</v>
      </c>
      <c r="I2048" s="153">
        <f>_xll.qlInterestRateIndexValueDate(Index1M,$H2048)</f>
        <v>53832</v>
      </c>
      <c r="J2048" s="158"/>
      <c r="K2048" s="44"/>
      <c r="L2048" s="44"/>
      <c r="M2048" s="158"/>
      <c r="N2048" s="44"/>
      <c r="O2048" s="159"/>
    </row>
    <row r="2049" spans="2:15" x14ac:dyDescent="0.2">
      <c r="B2049" s="39" t="s">
        <v>42</v>
      </c>
      <c r="D2049" s="42">
        <f>_xll.qlCalendarAdvance(Calendar,$D2048,B2049,"f",FALSE)</f>
        <v>53836</v>
      </c>
      <c r="E2049" s="153">
        <f>_xll.qlInterestRateIndexValueDate(IndexON,D2049)</f>
        <v>53839</v>
      </c>
      <c r="F2049" s="168"/>
      <c r="H2049" s="42">
        <f>_xll.qlCalendarAdvance(Calendar,$H2048,B2049,"f",FALSE)</f>
        <v>53836</v>
      </c>
      <c r="I2049" s="153">
        <f>_xll.qlInterestRateIndexValueDate(Index1M,$H2049)</f>
        <v>53840</v>
      </c>
      <c r="J2049" s="158"/>
      <c r="K2049" s="44"/>
      <c r="L2049" s="44"/>
      <c r="M2049" s="158"/>
      <c r="N2049" s="44"/>
      <c r="O2049" s="159"/>
    </row>
    <row r="2050" spans="2:15" x14ac:dyDescent="0.2">
      <c r="B2050" s="39" t="s">
        <v>42</v>
      </c>
      <c r="D2050" s="42">
        <f>_xll.qlCalendarAdvance(Calendar,$D2049,B2050,"f",FALSE)</f>
        <v>53843</v>
      </c>
      <c r="E2050" s="153">
        <f>_xll.qlInterestRateIndexValueDate(IndexON,D2050)</f>
        <v>53847</v>
      </c>
      <c r="F2050" s="168"/>
      <c r="H2050" s="42">
        <f>_xll.qlCalendarAdvance(Calendar,$H2049,B2050,"f",FALSE)</f>
        <v>53843</v>
      </c>
      <c r="I2050" s="153">
        <f>_xll.qlInterestRateIndexValueDate(Index1M,$H2050)</f>
        <v>53848</v>
      </c>
      <c r="J2050" s="158"/>
      <c r="K2050" s="44"/>
      <c r="L2050" s="44"/>
      <c r="M2050" s="158"/>
      <c r="N2050" s="44"/>
      <c r="O2050" s="159"/>
    </row>
    <row r="2051" spans="2:15" x14ac:dyDescent="0.2">
      <c r="B2051" s="39" t="s">
        <v>42</v>
      </c>
      <c r="D2051" s="42">
        <f>_xll.qlCalendarAdvance(Calendar,$D2050,B2051,"f",FALSE)</f>
        <v>53850</v>
      </c>
      <c r="E2051" s="153">
        <f>_xll.qlInterestRateIndexValueDate(IndexON,D2051)</f>
        <v>53853</v>
      </c>
      <c r="F2051" s="168"/>
      <c r="H2051" s="42">
        <f>_xll.qlCalendarAdvance(Calendar,$H2050,B2051,"f",FALSE)</f>
        <v>53850</v>
      </c>
      <c r="I2051" s="153">
        <f>_xll.qlInterestRateIndexValueDate(Index1M,$H2051)</f>
        <v>53854</v>
      </c>
      <c r="J2051" s="158"/>
      <c r="K2051" s="44"/>
      <c r="L2051" s="44"/>
      <c r="M2051" s="158"/>
      <c r="N2051" s="44"/>
      <c r="O2051" s="159"/>
    </row>
    <row r="2052" spans="2:15" x14ac:dyDescent="0.2">
      <c r="B2052" s="39" t="s">
        <v>42</v>
      </c>
      <c r="D2052" s="42">
        <f>_xll.qlCalendarAdvance(Calendar,$D2051,B2052,"f",FALSE)</f>
        <v>53857</v>
      </c>
      <c r="E2052" s="153">
        <f>_xll.qlInterestRateIndexValueDate(IndexON,D2052)</f>
        <v>53860</v>
      </c>
      <c r="F2052" s="168"/>
      <c r="H2052" s="42">
        <f>_xll.qlCalendarAdvance(Calendar,$H2051,B2052,"f",FALSE)</f>
        <v>53857</v>
      </c>
      <c r="I2052" s="153">
        <f>_xll.qlInterestRateIndexValueDate(Index1M,$H2052)</f>
        <v>53861</v>
      </c>
      <c r="J2052" s="158"/>
      <c r="K2052" s="44"/>
      <c r="L2052" s="44"/>
      <c r="M2052" s="158"/>
      <c r="N2052" s="44"/>
      <c r="O2052" s="159"/>
    </row>
    <row r="2053" spans="2:15" x14ac:dyDescent="0.2">
      <c r="B2053" s="39" t="s">
        <v>42</v>
      </c>
      <c r="D2053" s="42">
        <f>_xll.qlCalendarAdvance(Calendar,$D2052,B2053,"f",FALSE)</f>
        <v>53867</v>
      </c>
      <c r="E2053" s="153">
        <f>_xll.qlInterestRateIndexValueDate(IndexON,D2053)</f>
        <v>53868</v>
      </c>
      <c r="F2053" s="168"/>
      <c r="H2053" s="42">
        <f>_xll.qlCalendarAdvance(Calendar,$H2052,B2053,"f",FALSE)</f>
        <v>53867</v>
      </c>
      <c r="I2053" s="153">
        <f>_xll.qlInterestRateIndexValueDate(Index1M,$H2053)</f>
        <v>53869</v>
      </c>
      <c r="J2053" s="158"/>
      <c r="K2053" s="44"/>
      <c r="L2053" s="44"/>
      <c r="M2053" s="158"/>
      <c r="N2053" s="44"/>
      <c r="O2053" s="159"/>
    </row>
    <row r="2054" spans="2:15" x14ac:dyDescent="0.2">
      <c r="B2054" s="39" t="s">
        <v>42</v>
      </c>
      <c r="D2054" s="42">
        <f>_xll.qlCalendarAdvance(Calendar,$D2053,B2054,"f",FALSE)</f>
        <v>53874</v>
      </c>
      <c r="E2054" s="153">
        <f>_xll.qlInterestRateIndexValueDate(IndexON,D2054)</f>
        <v>53875</v>
      </c>
      <c r="F2054" s="168"/>
      <c r="H2054" s="42">
        <f>_xll.qlCalendarAdvance(Calendar,$H2053,B2054,"f",FALSE)</f>
        <v>53874</v>
      </c>
      <c r="I2054" s="153">
        <f>_xll.qlInterestRateIndexValueDate(Index1M,$H2054)</f>
        <v>53876</v>
      </c>
      <c r="J2054" s="158"/>
      <c r="K2054" s="44"/>
      <c r="L2054" s="44"/>
      <c r="M2054" s="158"/>
      <c r="N2054" s="44"/>
      <c r="O2054" s="159"/>
    </row>
    <row r="2055" spans="2:15" x14ac:dyDescent="0.2">
      <c r="B2055" s="39" t="s">
        <v>42</v>
      </c>
      <c r="D2055" s="42">
        <f>_xll.qlCalendarAdvance(Calendar,$D2054,B2055,"f",FALSE)</f>
        <v>53881</v>
      </c>
      <c r="E2055" s="153">
        <f>_xll.qlInterestRateIndexValueDate(IndexON,D2055)</f>
        <v>53882</v>
      </c>
      <c r="F2055" s="168"/>
      <c r="H2055" s="42">
        <f>_xll.qlCalendarAdvance(Calendar,$H2054,B2055,"f",FALSE)</f>
        <v>53881</v>
      </c>
      <c r="I2055" s="153">
        <f>_xll.qlInterestRateIndexValueDate(Index1M,$H2055)</f>
        <v>53883</v>
      </c>
      <c r="J2055" s="158"/>
      <c r="K2055" s="44"/>
      <c r="L2055" s="44"/>
      <c r="M2055" s="158"/>
      <c r="N2055" s="44"/>
      <c r="O2055" s="159"/>
    </row>
    <row r="2056" spans="2:15" x14ac:dyDescent="0.2">
      <c r="B2056" s="39" t="s">
        <v>42</v>
      </c>
      <c r="D2056" s="42">
        <f>_xll.qlCalendarAdvance(Calendar,$D2055,B2056,"f",FALSE)</f>
        <v>53888</v>
      </c>
      <c r="E2056" s="153">
        <f>_xll.qlInterestRateIndexValueDate(IndexON,D2056)</f>
        <v>53889</v>
      </c>
      <c r="F2056" s="168"/>
      <c r="H2056" s="42">
        <f>_xll.qlCalendarAdvance(Calendar,$H2055,B2056,"f",FALSE)</f>
        <v>53888</v>
      </c>
      <c r="I2056" s="153">
        <f>_xll.qlInterestRateIndexValueDate(Index1M,$H2056)</f>
        <v>53890</v>
      </c>
      <c r="J2056" s="158"/>
      <c r="K2056" s="44"/>
      <c r="L2056" s="44"/>
      <c r="M2056" s="158"/>
      <c r="N2056" s="44"/>
      <c r="O2056" s="159"/>
    </row>
    <row r="2057" spans="2:15" x14ac:dyDescent="0.2">
      <c r="B2057" s="39" t="s">
        <v>42</v>
      </c>
      <c r="D2057" s="42">
        <f>_xll.qlCalendarAdvance(Calendar,$D2056,B2057,"f",FALSE)</f>
        <v>53895</v>
      </c>
      <c r="E2057" s="153">
        <f>_xll.qlInterestRateIndexValueDate(IndexON,D2057)</f>
        <v>53896</v>
      </c>
      <c r="F2057" s="168"/>
      <c r="H2057" s="42">
        <f>_xll.qlCalendarAdvance(Calendar,$H2056,B2057,"f",FALSE)</f>
        <v>53895</v>
      </c>
      <c r="I2057" s="153">
        <f>_xll.qlInterestRateIndexValueDate(Index1M,$H2057)</f>
        <v>53897</v>
      </c>
      <c r="J2057" s="158"/>
      <c r="K2057" s="44"/>
      <c r="L2057" s="44"/>
      <c r="M2057" s="158"/>
      <c r="N2057" s="44"/>
      <c r="O2057" s="159"/>
    </row>
    <row r="2058" spans="2:15" x14ac:dyDescent="0.2">
      <c r="B2058" s="39" t="s">
        <v>42</v>
      </c>
      <c r="D2058" s="42">
        <f>_xll.qlCalendarAdvance(Calendar,$D2057,B2058,"f",FALSE)</f>
        <v>53902</v>
      </c>
      <c r="E2058" s="153">
        <f>_xll.qlInterestRateIndexValueDate(IndexON,D2058)</f>
        <v>53903</v>
      </c>
      <c r="F2058" s="168"/>
      <c r="H2058" s="42">
        <f>_xll.qlCalendarAdvance(Calendar,$H2057,B2058,"f",FALSE)</f>
        <v>53902</v>
      </c>
      <c r="I2058" s="153">
        <f>_xll.qlInterestRateIndexValueDate(Index1M,$H2058)</f>
        <v>53904</v>
      </c>
      <c r="J2058" s="158"/>
      <c r="K2058" s="44"/>
      <c r="L2058" s="44"/>
      <c r="M2058" s="158"/>
      <c r="N2058" s="44"/>
      <c r="O2058" s="159"/>
    </row>
    <row r="2059" spans="2:15" x14ac:dyDescent="0.2">
      <c r="B2059" s="39" t="s">
        <v>42</v>
      </c>
      <c r="D2059" s="42">
        <f>_xll.qlCalendarAdvance(Calendar,$D2058,B2059,"f",FALSE)</f>
        <v>53909</v>
      </c>
      <c r="E2059" s="153">
        <f>_xll.qlInterestRateIndexValueDate(IndexON,D2059)</f>
        <v>53910</v>
      </c>
      <c r="F2059" s="168"/>
      <c r="H2059" s="42">
        <f>_xll.qlCalendarAdvance(Calendar,$H2058,B2059,"f",FALSE)</f>
        <v>53909</v>
      </c>
      <c r="I2059" s="153">
        <f>_xll.qlInterestRateIndexValueDate(Index1M,$H2059)</f>
        <v>53911</v>
      </c>
      <c r="J2059" s="158"/>
      <c r="K2059" s="44"/>
      <c r="L2059" s="44"/>
      <c r="M2059" s="158"/>
      <c r="N2059" s="44"/>
      <c r="O2059" s="159"/>
    </row>
    <row r="2060" spans="2:15" x14ac:dyDescent="0.2">
      <c r="B2060" s="39" t="s">
        <v>42</v>
      </c>
      <c r="D2060" s="42">
        <f>_xll.qlCalendarAdvance(Calendar,$D2059,B2060,"f",FALSE)</f>
        <v>53916</v>
      </c>
      <c r="E2060" s="153">
        <f>_xll.qlInterestRateIndexValueDate(IndexON,D2060)</f>
        <v>53917</v>
      </c>
      <c r="F2060" s="168"/>
      <c r="H2060" s="42">
        <f>_xll.qlCalendarAdvance(Calendar,$H2059,B2060,"f",FALSE)</f>
        <v>53916</v>
      </c>
      <c r="I2060" s="153">
        <f>_xll.qlInterestRateIndexValueDate(Index1M,$H2060)</f>
        <v>53918</v>
      </c>
      <c r="J2060" s="158"/>
      <c r="K2060" s="44"/>
      <c r="L2060" s="44"/>
      <c r="M2060" s="158"/>
      <c r="N2060" s="44"/>
      <c r="O2060" s="159"/>
    </row>
    <row r="2061" spans="2:15" x14ac:dyDescent="0.2">
      <c r="B2061" s="39" t="s">
        <v>42</v>
      </c>
      <c r="D2061" s="42">
        <f>_xll.qlCalendarAdvance(Calendar,$D2060,B2061,"f",FALSE)</f>
        <v>53923</v>
      </c>
      <c r="E2061" s="153">
        <f>_xll.qlInterestRateIndexValueDate(IndexON,D2061)</f>
        <v>53924</v>
      </c>
      <c r="F2061" s="168"/>
      <c r="H2061" s="42">
        <f>_xll.qlCalendarAdvance(Calendar,$H2060,B2061,"f",FALSE)</f>
        <v>53923</v>
      </c>
      <c r="I2061" s="153">
        <f>_xll.qlInterestRateIndexValueDate(Index1M,$H2061)</f>
        <v>53925</v>
      </c>
      <c r="J2061" s="158"/>
      <c r="K2061" s="44"/>
      <c r="L2061" s="44"/>
      <c r="M2061" s="158"/>
      <c r="N2061" s="44"/>
      <c r="O2061" s="159"/>
    </row>
    <row r="2062" spans="2:15" x14ac:dyDescent="0.2">
      <c r="B2062" s="39" t="s">
        <v>42</v>
      </c>
      <c r="D2062" s="42">
        <f>_xll.qlCalendarAdvance(Calendar,$D2061,B2062,"f",FALSE)</f>
        <v>53930</v>
      </c>
      <c r="E2062" s="153">
        <f>_xll.qlInterestRateIndexValueDate(IndexON,D2062)</f>
        <v>53931</v>
      </c>
      <c r="F2062" s="168"/>
      <c r="H2062" s="42">
        <f>_xll.qlCalendarAdvance(Calendar,$H2061,B2062,"f",FALSE)</f>
        <v>53930</v>
      </c>
      <c r="I2062" s="153">
        <f>_xll.qlInterestRateIndexValueDate(Index1M,$H2062)</f>
        <v>53932</v>
      </c>
      <c r="J2062" s="158"/>
      <c r="K2062" s="44"/>
      <c r="L2062" s="44"/>
      <c r="M2062" s="158"/>
      <c r="N2062" s="44"/>
      <c r="O2062" s="159"/>
    </row>
    <row r="2063" spans="2:15" x14ac:dyDescent="0.2">
      <c r="B2063" s="39" t="s">
        <v>42</v>
      </c>
      <c r="D2063" s="42">
        <f>_xll.qlCalendarAdvance(Calendar,$D2062,B2063,"f",FALSE)</f>
        <v>53937</v>
      </c>
      <c r="E2063" s="153">
        <f>_xll.qlInterestRateIndexValueDate(IndexON,D2063)</f>
        <v>53938</v>
      </c>
      <c r="F2063" s="168"/>
      <c r="H2063" s="42">
        <f>_xll.qlCalendarAdvance(Calendar,$H2062,B2063,"f",FALSE)</f>
        <v>53937</v>
      </c>
      <c r="I2063" s="153">
        <f>_xll.qlInterestRateIndexValueDate(Index1M,$H2063)</f>
        <v>53939</v>
      </c>
      <c r="J2063" s="158"/>
      <c r="K2063" s="44"/>
      <c r="L2063" s="44"/>
      <c r="M2063" s="158"/>
      <c r="N2063" s="44"/>
      <c r="O2063" s="159"/>
    </row>
    <row r="2064" spans="2:15" x14ac:dyDescent="0.2">
      <c r="B2064" s="39" t="s">
        <v>42</v>
      </c>
      <c r="D2064" s="42">
        <f>_xll.qlCalendarAdvance(Calendar,$D2063,B2064,"f",FALSE)</f>
        <v>53944</v>
      </c>
      <c r="E2064" s="153">
        <f>_xll.qlInterestRateIndexValueDate(IndexON,D2064)</f>
        <v>53945</v>
      </c>
      <c r="F2064" s="168"/>
      <c r="H2064" s="42">
        <f>_xll.qlCalendarAdvance(Calendar,$H2063,B2064,"f",FALSE)</f>
        <v>53944</v>
      </c>
      <c r="I2064" s="153">
        <f>_xll.qlInterestRateIndexValueDate(Index1M,$H2064)</f>
        <v>53946</v>
      </c>
      <c r="J2064" s="158"/>
      <c r="K2064" s="44"/>
      <c r="L2064" s="44"/>
      <c r="M2064" s="158"/>
      <c r="N2064" s="44"/>
      <c r="O2064" s="159"/>
    </row>
    <row r="2065" spans="2:15" x14ac:dyDescent="0.2">
      <c r="B2065" s="39" t="s">
        <v>42</v>
      </c>
      <c r="D2065" s="42">
        <f>_xll.qlCalendarAdvance(Calendar,$D2064,B2065,"f",FALSE)</f>
        <v>53951</v>
      </c>
      <c r="E2065" s="153">
        <f>_xll.qlInterestRateIndexValueDate(IndexON,D2065)</f>
        <v>53952</v>
      </c>
      <c r="F2065" s="168"/>
      <c r="H2065" s="42">
        <f>_xll.qlCalendarAdvance(Calendar,$H2064,B2065,"f",FALSE)</f>
        <v>53951</v>
      </c>
      <c r="I2065" s="153">
        <f>_xll.qlInterestRateIndexValueDate(Index1M,$H2065)</f>
        <v>53953</v>
      </c>
      <c r="J2065" s="158"/>
      <c r="K2065" s="44"/>
      <c r="L2065" s="44"/>
      <c r="M2065" s="158"/>
      <c r="N2065" s="44"/>
      <c r="O2065" s="159"/>
    </row>
    <row r="2066" spans="2:15" x14ac:dyDescent="0.2">
      <c r="B2066" s="39" t="s">
        <v>42</v>
      </c>
      <c r="D2066" s="42">
        <f>_xll.qlCalendarAdvance(Calendar,$D2065,B2066,"f",FALSE)</f>
        <v>53958</v>
      </c>
      <c r="E2066" s="153">
        <f>_xll.qlInterestRateIndexValueDate(IndexON,D2066)</f>
        <v>53959</v>
      </c>
      <c r="F2066" s="168"/>
      <c r="H2066" s="42">
        <f>_xll.qlCalendarAdvance(Calendar,$H2065,B2066,"f",FALSE)</f>
        <v>53958</v>
      </c>
      <c r="I2066" s="153">
        <f>_xll.qlInterestRateIndexValueDate(Index1M,$H2066)</f>
        <v>53960</v>
      </c>
      <c r="J2066" s="158"/>
      <c r="K2066" s="44"/>
      <c r="L2066" s="44"/>
      <c r="M2066" s="158"/>
      <c r="N2066" s="44"/>
      <c r="O2066" s="159"/>
    </row>
    <row r="2067" spans="2:15" x14ac:dyDescent="0.2">
      <c r="B2067" s="39" t="s">
        <v>42</v>
      </c>
      <c r="D2067" s="42">
        <f>_xll.qlCalendarAdvance(Calendar,$D2066,B2067,"f",FALSE)</f>
        <v>53965</v>
      </c>
      <c r="E2067" s="153">
        <f>_xll.qlInterestRateIndexValueDate(IndexON,D2067)</f>
        <v>53966</v>
      </c>
      <c r="F2067" s="168"/>
      <c r="H2067" s="42">
        <f>_xll.qlCalendarAdvance(Calendar,$H2066,B2067,"f",FALSE)</f>
        <v>53965</v>
      </c>
      <c r="I2067" s="153">
        <f>_xll.qlInterestRateIndexValueDate(Index1M,$H2067)</f>
        <v>53967</v>
      </c>
      <c r="J2067" s="158"/>
      <c r="K2067" s="44"/>
      <c r="L2067" s="44"/>
      <c r="M2067" s="158"/>
      <c r="N2067" s="44"/>
      <c r="O2067" s="159"/>
    </row>
    <row r="2068" spans="2:15" x14ac:dyDescent="0.2">
      <c r="B2068" s="39" t="s">
        <v>42</v>
      </c>
      <c r="D2068" s="42">
        <f>_xll.qlCalendarAdvance(Calendar,$D2067,B2068,"f",FALSE)</f>
        <v>53972</v>
      </c>
      <c r="E2068" s="153">
        <f>_xll.qlInterestRateIndexValueDate(IndexON,D2068)</f>
        <v>53973</v>
      </c>
      <c r="F2068" s="168"/>
      <c r="H2068" s="42">
        <f>_xll.qlCalendarAdvance(Calendar,$H2067,B2068,"f",FALSE)</f>
        <v>53972</v>
      </c>
      <c r="I2068" s="153">
        <f>_xll.qlInterestRateIndexValueDate(Index1M,$H2068)</f>
        <v>53974</v>
      </c>
      <c r="J2068" s="158"/>
      <c r="K2068" s="44"/>
      <c r="L2068" s="44"/>
      <c r="M2068" s="158"/>
      <c r="N2068" s="44"/>
      <c r="O2068" s="159"/>
    </row>
    <row r="2069" spans="2:15" x14ac:dyDescent="0.2">
      <c r="B2069" s="39" t="s">
        <v>42</v>
      </c>
      <c r="D2069" s="42">
        <f>_xll.qlCalendarAdvance(Calendar,$D2068,B2069,"f",FALSE)</f>
        <v>53979</v>
      </c>
      <c r="E2069" s="153">
        <f>_xll.qlInterestRateIndexValueDate(IndexON,D2069)</f>
        <v>53980</v>
      </c>
      <c r="F2069" s="168"/>
      <c r="H2069" s="42">
        <f>_xll.qlCalendarAdvance(Calendar,$H2068,B2069,"f",FALSE)</f>
        <v>53979</v>
      </c>
      <c r="I2069" s="153">
        <f>_xll.qlInterestRateIndexValueDate(Index1M,$H2069)</f>
        <v>53981</v>
      </c>
      <c r="J2069" s="158"/>
      <c r="K2069" s="44"/>
      <c r="L2069" s="44"/>
      <c r="M2069" s="158"/>
      <c r="N2069" s="44"/>
      <c r="O2069" s="159"/>
    </row>
    <row r="2070" spans="2:15" x14ac:dyDescent="0.2">
      <c r="B2070" s="39" t="s">
        <v>42</v>
      </c>
      <c r="D2070" s="42">
        <f>_xll.qlCalendarAdvance(Calendar,$D2069,B2070,"f",FALSE)</f>
        <v>53986</v>
      </c>
      <c r="E2070" s="153">
        <f>_xll.qlInterestRateIndexValueDate(IndexON,D2070)</f>
        <v>53987</v>
      </c>
      <c r="F2070" s="168"/>
      <c r="H2070" s="42">
        <f>_xll.qlCalendarAdvance(Calendar,$H2069,B2070,"f",FALSE)</f>
        <v>53986</v>
      </c>
      <c r="I2070" s="153">
        <f>_xll.qlInterestRateIndexValueDate(Index1M,$H2070)</f>
        <v>53988</v>
      </c>
      <c r="J2070" s="158"/>
      <c r="K2070" s="44"/>
      <c r="L2070" s="44"/>
      <c r="M2070" s="158"/>
      <c r="N2070" s="44"/>
      <c r="O2070" s="159"/>
    </row>
    <row r="2071" spans="2:15" x14ac:dyDescent="0.2">
      <c r="B2071" s="39" t="s">
        <v>42</v>
      </c>
      <c r="D2071" s="42">
        <f>_xll.qlCalendarAdvance(Calendar,$D2070,B2071,"f",FALSE)</f>
        <v>53993</v>
      </c>
      <c r="E2071" s="153">
        <f>_xll.qlInterestRateIndexValueDate(IndexON,D2071)</f>
        <v>53994</v>
      </c>
      <c r="F2071" s="168"/>
      <c r="H2071" s="42">
        <f>_xll.qlCalendarAdvance(Calendar,$H2070,B2071,"f",FALSE)</f>
        <v>53993</v>
      </c>
      <c r="I2071" s="153">
        <f>_xll.qlInterestRateIndexValueDate(Index1M,$H2071)</f>
        <v>53995</v>
      </c>
      <c r="J2071" s="158"/>
      <c r="K2071" s="44"/>
      <c r="L2071" s="44"/>
      <c r="M2071" s="158"/>
      <c r="N2071" s="44"/>
      <c r="O2071" s="159"/>
    </row>
    <row r="2072" spans="2:15" x14ac:dyDescent="0.2">
      <c r="B2072" s="39" t="s">
        <v>42</v>
      </c>
      <c r="D2072" s="42">
        <f>_xll.qlCalendarAdvance(Calendar,$D2071,B2072,"f",FALSE)</f>
        <v>54000</v>
      </c>
      <c r="E2072" s="153">
        <f>_xll.qlInterestRateIndexValueDate(IndexON,D2072)</f>
        <v>54001</v>
      </c>
      <c r="F2072" s="168"/>
      <c r="H2072" s="42">
        <f>_xll.qlCalendarAdvance(Calendar,$H2071,B2072,"f",FALSE)</f>
        <v>54000</v>
      </c>
      <c r="I2072" s="153">
        <f>_xll.qlInterestRateIndexValueDate(Index1M,$H2072)</f>
        <v>54002</v>
      </c>
      <c r="J2072" s="158"/>
      <c r="K2072" s="44"/>
      <c r="L2072" s="44"/>
      <c r="M2072" s="158"/>
      <c r="N2072" s="44"/>
      <c r="O2072" s="159"/>
    </row>
    <row r="2073" spans="2:15" x14ac:dyDescent="0.2">
      <c r="B2073" s="39" t="s">
        <v>42</v>
      </c>
      <c r="D2073" s="42">
        <f>_xll.qlCalendarAdvance(Calendar,$D2072,B2073,"f",FALSE)</f>
        <v>54007</v>
      </c>
      <c r="E2073" s="153">
        <f>_xll.qlInterestRateIndexValueDate(IndexON,D2073)</f>
        <v>54008</v>
      </c>
      <c r="F2073" s="168"/>
      <c r="H2073" s="42">
        <f>_xll.qlCalendarAdvance(Calendar,$H2072,B2073,"f",FALSE)</f>
        <v>54007</v>
      </c>
      <c r="I2073" s="153">
        <f>_xll.qlInterestRateIndexValueDate(Index1M,$H2073)</f>
        <v>54009</v>
      </c>
      <c r="J2073" s="158"/>
      <c r="K2073" s="44"/>
      <c r="L2073" s="44"/>
      <c r="M2073" s="158"/>
      <c r="N2073" s="44"/>
      <c r="O2073" s="159"/>
    </row>
    <row r="2074" spans="2:15" x14ac:dyDescent="0.2">
      <c r="B2074" s="39" t="s">
        <v>42</v>
      </c>
      <c r="D2074" s="42">
        <f>_xll.qlCalendarAdvance(Calendar,$D2073,B2074,"f",FALSE)</f>
        <v>54014</v>
      </c>
      <c r="E2074" s="153">
        <f>_xll.qlInterestRateIndexValueDate(IndexON,D2074)</f>
        <v>54015</v>
      </c>
      <c r="F2074" s="168"/>
      <c r="H2074" s="42">
        <f>_xll.qlCalendarAdvance(Calendar,$H2073,B2074,"f",FALSE)</f>
        <v>54014</v>
      </c>
      <c r="I2074" s="153">
        <f>_xll.qlInterestRateIndexValueDate(Index1M,$H2074)</f>
        <v>54016</v>
      </c>
      <c r="J2074" s="158"/>
      <c r="K2074" s="44"/>
      <c r="L2074" s="44"/>
      <c r="M2074" s="158"/>
      <c r="N2074" s="44"/>
      <c r="O2074" s="159"/>
    </row>
    <row r="2075" spans="2:15" x14ac:dyDescent="0.2">
      <c r="B2075" s="39" t="s">
        <v>42</v>
      </c>
      <c r="D2075" s="42">
        <f>_xll.qlCalendarAdvance(Calendar,$D2074,B2075,"f",FALSE)</f>
        <v>54021</v>
      </c>
      <c r="E2075" s="153">
        <f>_xll.qlInterestRateIndexValueDate(IndexON,D2075)</f>
        <v>54022</v>
      </c>
      <c r="F2075" s="168"/>
      <c r="H2075" s="42">
        <f>_xll.qlCalendarAdvance(Calendar,$H2074,B2075,"f",FALSE)</f>
        <v>54021</v>
      </c>
      <c r="I2075" s="153">
        <f>_xll.qlInterestRateIndexValueDate(Index1M,$H2075)</f>
        <v>54023</v>
      </c>
      <c r="J2075" s="158"/>
      <c r="K2075" s="44"/>
      <c r="L2075" s="44"/>
      <c r="M2075" s="158"/>
      <c r="N2075" s="44"/>
      <c r="O2075" s="159"/>
    </row>
    <row r="2076" spans="2:15" x14ac:dyDescent="0.2">
      <c r="B2076" s="39" t="s">
        <v>42</v>
      </c>
      <c r="D2076" s="42">
        <f>_xll.qlCalendarAdvance(Calendar,$D2075,B2076,"f",FALSE)</f>
        <v>54028</v>
      </c>
      <c r="E2076" s="153">
        <f>_xll.qlInterestRateIndexValueDate(IndexON,D2076)</f>
        <v>54029</v>
      </c>
      <c r="F2076" s="168"/>
      <c r="H2076" s="42">
        <f>_xll.qlCalendarAdvance(Calendar,$H2075,B2076,"f",FALSE)</f>
        <v>54028</v>
      </c>
      <c r="I2076" s="153">
        <f>_xll.qlInterestRateIndexValueDate(Index1M,$H2076)</f>
        <v>54030</v>
      </c>
      <c r="J2076" s="158"/>
      <c r="K2076" s="44"/>
      <c r="L2076" s="44"/>
      <c r="M2076" s="158"/>
      <c r="N2076" s="44"/>
      <c r="O2076" s="159"/>
    </row>
    <row r="2077" spans="2:15" x14ac:dyDescent="0.2">
      <c r="B2077" s="39" t="s">
        <v>42</v>
      </c>
      <c r="D2077" s="42">
        <f>_xll.qlCalendarAdvance(Calendar,$D2076,B2077,"f",FALSE)</f>
        <v>54035</v>
      </c>
      <c r="E2077" s="153">
        <f>_xll.qlInterestRateIndexValueDate(IndexON,D2077)</f>
        <v>54036</v>
      </c>
      <c r="F2077" s="168"/>
      <c r="H2077" s="42">
        <f>_xll.qlCalendarAdvance(Calendar,$H2076,B2077,"f",FALSE)</f>
        <v>54035</v>
      </c>
      <c r="I2077" s="153">
        <f>_xll.qlInterestRateIndexValueDate(Index1M,$H2077)</f>
        <v>54037</v>
      </c>
      <c r="J2077" s="158"/>
      <c r="K2077" s="44"/>
      <c r="L2077" s="44"/>
      <c r="M2077" s="158"/>
      <c r="N2077" s="44"/>
      <c r="O2077" s="159"/>
    </row>
    <row r="2078" spans="2:15" x14ac:dyDescent="0.2">
      <c r="B2078" s="39" t="s">
        <v>42</v>
      </c>
      <c r="D2078" s="42">
        <f>_xll.qlCalendarAdvance(Calendar,$D2077,B2078,"f",FALSE)</f>
        <v>54042</v>
      </c>
      <c r="E2078" s="153">
        <f>_xll.qlInterestRateIndexValueDate(IndexON,D2078)</f>
        <v>54043</v>
      </c>
      <c r="F2078" s="168"/>
      <c r="H2078" s="42">
        <f>_xll.qlCalendarAdvance(Calendar,$H2077,B2078,"f",FALSE)</f>
        <v>54042</v>
      </c>
      <c r="I2078" s="153">
        <f>_xll.qlInterestRateIndexValueDate(Index1M,$H2078)</f>
        <v>54044</v>
      </c>
      <c r="J2078" s="158"/>
      <c r="K2078" s="44"/>
      <c r="L2078" s="44"/>
      <c r="M2078" s="158"/>
      <c r="N2078" s="44"/>
      <c r="O2078" s="159"/>
    </row>
    <row r="2079" spans="2:15" x14ac:dyDescent="0.2">
      <c r="B2079" s="39" t="s">
        <v>42</v>
      </c>
      <c r="D2079" s="42">
        <f>_xll.qlCalendarAdvance(Calendar,$D2078,B2079,"f",FALSE)</f>
        <v>54049</v>
      </c>
      <c r="E2079" s="153">
        <f>_xll.qlInterestRateIndexValueDate(IndexON,D2079)</f>
        <v>54053</v>
      </c>
      <c r="F2079" s="168"/>
      <c r="H2079" s="42">
        <f>_xll.qlCalendarAdvance(Calendar,$H2078,B2079,"f",FALSE)</f>
        <v>54049</v>
      </c>
      <c r="I2079" s="153">
        <f>_xll.qlInterestRateIndexValueDate(Index1M,$H2079)</f>
        <v>54056</v>
      </c>
      <c r="J2079" s="158"/>
      <c r="K2079" s="44"/>
      <c r="L2079" s="44"/>
      <c r="M2079" s="158"/>
      <c r="N2079" s="44"/>
      <c r="O2079" s="159"/>
    </row>
    <row r="2080" spans="2:15" x14ac:dyDescent="0.2">
      <c r="B2080" s="39" t="s">
        <v>42</v>
      </c>
      <c r="D2080" s="42">
        <f>_xll.qlCalendarAdvance(Calendar,$D2079,B2080,"f",FALSE)</f>
        <v>54056</v>
      </c>
      <c r="E2080" s="153">
        <f>_xll.qlInterestRateIndexValueDate(IndexON,D2080)</f>
        <v>54059</v>
      </c>
      <c r="F2080" s="168"/>
      <c r="H2080" s="42">
        <f>_xll.qlCalendarAdvance(Calendar,$H2079,B2080,"f",FALSE)</f>
        <v>54056</v>
      </c>
      <c r="I2080" s="153">
        <f>_xll.qlInterestRateIndexValueDate(Index1M,$H2080)</f>
        <v>54060</v>
      </c>
      <c r="J2080" s="158"/>
      <c r="K2080" s="44"/>
      <c r="L2080" s="44"/>
      <c r="M2080" s="158"/>
      <c r="N2080" s="44"/>
      <c r="O2080" s="159"/>
    </row>
    <row r="2081" spans="2:15" x14ac:dyDescent="0.2">
      <c r="B2081" s="39" t="s">
        <v>42</v>
      </c>
      <c r="D2081" s="42">
        <f>_xll.qlCalendarAdvance(Calendar,$D2080,B2081,"f",FALSE)</f>
        <v>54064</v>
      </c>
      <c r="E2081" s="153">
        <f>_xll.qlInterestRateIndexValueDate(IndexON,D2081)</f>
        <v>54065</v>
      </c>
      <c r="F2081" s="168"/>
      <c r="H2081" s="42">
        <f>_xll.qlCalendarAdvance(Calendar,$H2080,B2081,"f",FALSE)</f>
        <v>54064</v>
      </c>
      <c r="I2081" s="153">
        <f>_xll.qlInterestRateIndexValueDate(Index1M,$H2081)</f>
        <v>54066</v>
      </c>
      <c r="J2081" s="158"/>
      <c r="K2081" s="44"/>
      <c r="L2081" s="44"/>
      <c r="M2081" s="158"/>
      <c r="N2081" s="44"/>
      <c r="O2081" s="159"/>
    </row>
    <row r="2082" spans="2:15" x14ac:dyDescent="0.2">
      <c r="B2082" s="39" t="s">
        <v>42</v>
      </c>
      <c r="D2082" s="42">
        <f>_xll.qlCalendarAdvance(Calendar,$D2081,B2082,"f",FALSE)</f>
        <v>54071</v>
      </c>
      <c r="E2082" s="153">
        <f>_xll.qlInterestRateIndexValueDate(IndexON,D2082)</f>
        <v>54072</v>
      </c>
      <c r="F2082" s="168"/>
      <c r="H2082" s="42">
        <f>_xll.qlCalendarAdvance(Calendar,$H2081,B2082,"f",FALSE)</f>
        <v>54071</v>
      </c>
      <c r="I2082" s="153">
        <f>_xll.qlInterestRateIndexValueDate(Index1M,$H2082)</f>
        <v>54073</v>
      </c>
      <c r="J2082" s="158"/>
      <c r="K2082" s="44"/>
      <c r="L2082" s="44"/>
      <c r="M2082" s="158"/>
      <c r="N2082" s="44"/>
      <c r="O2082" s="159"/>
    </row>
    <row r="2083" spans="2:15" x14ac:dyDescent="0.2">
      <c r="B2083" s="39" t="s">
        <v>42</v>
      </c>
      <c r="D2083" s="42">
        <f>_xll.qlCalendarAdvance(Calendar,$D2082,B2083,"f",FALSE)</f>
        <v>54078</v>
      </c>
      <c r="E2083" s="153">
        <f>_xll.qlInterestRateIndexValueDate(IndexON,D2083)</f>
        <v>54079</v>
      </c>
      <c r="F2083" s="168"/>
      <c r="H2083" s="42">
        <f>_xll.qlCalendarAdvance(Calendar,$H2082,B2083,"f",FALSE)</f>
        <v>54078</v>
      </c>
      <c r="I2083" s="153">
        <f>_xll.qlInterestRateIndexValueDate(Index1M,$H2083)</f>
        <v>54080</v>
      </c>
      <c r="J2083" s="158"/>
      <c r="K2083" s="44"/>
      <c r="L2083" s="44"/>
      <c r="M2083" s="158"/>
      <c r="N2083" s="44"/>
      <c r="O2083" s="159"/>
    </row>
    <row r="2084" spans="2:15" x14ac:dyDescent="0.2">
      <c r="B2084" s="39" t="s">
        <v>42</v>
      </c>
      <c r="D2084" s="42">
        <f>_xll.qlCalendarAdvance(Calendar,$D2083,B2084,"f",FALSE)</f>
        <v>54085</v>
      </c>
      <c r="E2084" s="153">
        <f>_xll.qlInterestRateIndexValueDate(IndexON,D2084)</f>
        <v>54086</v>
      </c>
      <c r="F2084" s="168"/>
      <c r="H2084" s="42">
        <f>_xll.qlCalendarAdvance(Calendar,$H2083,B2084,"f",FALSE)</f>
        <v>54085</v>
      </c>
      <c r="I2084" s="153">
        <f>_xll.qlInterestRateIndexValueDate(Index1M,$H2084)</f>
        <v>54087</v>
      </c>
      <c r="J2084" s="158"/>
      <c r="K2084" s="44"/>
      <c r="L2084" s="44"/>
      <c r="M2084" s="158"/>
      <c r="N2084" s="44"/>
      <c r="O2084" s="159"/>
    </row>
    <row r="2085" spans="2:15" x14ac:dyDescent="0.2">
      <c r="B2085" s="39" t="s">
        <v>42</v>
      </c>
      <c r="D2085" s="42">
        <f>_xll.qlCalendarAdvance(Calendar,$D2084,B2085,"f",FALSE)</f>
        <v>54092</v>
      </c>
      <c r="E2085" s="153">
        <f>_xll.qlInterestRateIndexValueDate(IndexON,D2085)</f>
        <v>54093</v>
      </c>
      <c r="F2085" s="168"/>
      <c r="H2085" s="42">
        <f>_xll.qlCalendarAdvance(Calendar,$H2084,B2085,"f",FALSE)</f>
        <v>54092</v>
      </c>
      <c r="I2085" s="153">
        <f>_xll.qlInterestRateIndexValueDate(Index1M,$H2085)</f>
        <v>54094</v>
      </c>
      <c r="J2085" s="158"/>
      <c r="K2085" s="44"/>
      <c r="L2085" s="44"/>
      <c r="M2085" s="158"/>
      <c r="N2085" s="44"/>
      <c r="O2085" s="159"/>
    </row>
    <row r="2086" spans="2:15" x14ac:dyDescent="0.2">
      <c r="B2086" s="39" t="s">
        <v>42</v>
      </c>
      <c r="D2086" s="42">
        <f>_xll.qlCalendarAdvance(Calendar,$D2085,B2086,"f",FALSE)</f>
        <v>54099</v>
      </c>
      <c r="E2086" s="153">
        <f>_xll.qlInterestRateIndexValueDate(IndexON,D2086)</f>
        <v>54100</v>
      </c>
      <c r="F2086" s="168"/>
      <c r="H2086" s="42">
        <f>_xll.qlCalendarAdvance(Calendar,$H2085,B2086,"f",FALSE)</f>
        <v>54099</v>
      </c>
      <c r="I2086" s="153">
        <f>_xll.qlInterestRateIndexValueDate(Index1M,$H2086)</f>
        <v>54101</v>
      </c>
      <c r="J2086" s="158"/>
      <c r="K2086" s="44"/>
      <c r="L2086" s="44"/>
      <c r="M2086" s="158"/>
      <c r="N2086" s="44"/>
      <c r="O2086" s="159"/>
    </row>
    <row r="2087" spans="2:15" x14ac:dyDescent="0.2">
      <c r="B2087" s="39" t="s">
        <v>42</v>
      </c>
      <c r="D2087" s="42">
        <f>_xll.qlCalendarAdvance(Calendar,$D2086,B2087,"f",FALSE)</f>
        <v>54106</v>
      </c>
      <c r="E2087" s="153">
        <f>_xll.qlInterestRateIndexValueDate(IndexON,D2087)</f>
        <v>54107</v>
      </c>
      <c r="F2087" s="168"/>
      <c r="H2087" s="42">
        <f>_xll.qlCalendarAdvance(Calendar,$H2086,B2087,"f",FALSE)</f>
        <v>54106</v>
      </c>
      <c r="I2087" s="153">
        <f>_xll.qlInterestRateIndexValueDate(Index1M,$H2087)</f>
        <v>54108</v>
      </c>
      <c r="J2087" s="158"/>
      <c r="K2087" s="44"/>
      <c r="L2087" s="44"/>
      <c r="M2087" s="158"/>
      <c r="N2087" s="44"/>
      <c r="O2087" s="159"/>
    </row>
    <row r="2088" spans="2:15" x14ac:dyDescent="0.2">
      <c r="B2088" s="39" t="s">
        <v>42</v>
      </c>
      <c r="D2088" s="42">
        <f>_xll.qlCalendarAdvance(Calendar,$D2087,B2088,"f",FALSE)</f>
        <v>54113</v>
      </c>
      <c r="E2088" s="153">
        <f>_xll.qlInterestRateIndexValueDate(IndexON,D2088)</f>
        <v>54114</v>
      </c>
      <c r="F2088" s="168"/>
      <c r="H2088" s="42">
        <f>_xll.qlCalendarAdvance(Calendar,$H2087,B2088,"f",FALSE)</f>
        <v>54113</v>
      </c>
      <c r="I2088" s="153">
        <f>_xll.qlInterestRateIndexValueDate(Index1M,$H2088)</f>
        <v>54115</v>
      </c>
      <c r="J2088" s="158"/>
      <c r="K2088" s="44"/>
      <c r="L2088" s="44"/>
      <c r="M2088" s="158"/>
      <c r="N2088" s="44"/>
      <c r="O2088" s="159"/>
    </row>
    <row r="2089" spans="2:15" x14ac:dyDescent="0.2">
      <c r="B2089" s="39" t="s">
        <v>42</v>
      </c>
      <c r="D2089" s="42">
        <f>_xll.qlCalendarAdvance(Calendar,$D2088,B2089,"f",FALSE)</f>
        <v>54120</v>
      </c>
      <c r="E2089" s="153">
        <f>_xll.qlInterestRateIndexValueDate(IndexON,D2089)</f>
        <v>54121</v>
      </c>
      <c r="F2089" s="168"/>
      <c r="H2089" s="42">
        <f>_xll.qlCalendarAdvance(Calendar,$H2088,B2089,"f",FALSE)</f>
        <v>54120</v>
      </c>
      <c r="I2089" s="153">
        <f>_xll.qlInterestRateIndexValueDate(Index1M,$H2089)</f>
        <v>54122</v>
      </c>
      <c r="J2089" s="158"/>
      <c r="K2089" s="44"/>
      <c r="L2089" s="44"/>
      <c r="M2089" s="158"/>
      <c r="N2089" s="44"/>
      <c r="O2089" s="159"/>
    </row>
    <row r="2090" spans="2:15" x14ac:dyDescent="0.2">
      <c r="B2090" s="39" t="s">
        <v>42</v>
      </c>
      <c r="D2090" s="42">
        <f>_xll.qlCalendarAdvance(Calendar,$D2089,B2090,"f",FALSE)</f>
        <v>54127</v>
      </c>
      <c r="E2090" s="153">
        <f>_xll.qlInterestRateIndexValueDate(IndexON,D2090)</f>
        <v>54128</v>
      </c>
      <c r="F2090" s="168"/>
      <c r="H2090" s="42">
        <f>_xll.qlCalendarAdvance(Calendar,$H2089,B2090,"f",FALSE)</f>
        <v>54127</v>
      </c>
      <c r="I2090" s="153">
        <f>_xll.qlInterestRateIndexValueDate(Index1M,$H2090)</f>
        <v>54129</v>
      </c>
      <c r="J2090" s="158"/>
      <c r="K2090" s="44"/>
      <c r="L2090" s="44"/>
      <c r="M2090" s="158"/>
      <c r="N2090" s="44"/>
      <c r="O2090" s="159"/>
    </row>
    <row r="2091" spans="2:15" x14ac:dyDescent="0.2">
      <c r="B2091" s="39" t="s">
        <v>42</v>
      </c>
      <c r="D2091" s="42">
        <f>_xll.qlCalendarAdvance(Calendar,$D2090,B2091,"f",FALSE)</f>
        <v>54134</v>
      </c>
      <c r="E2091" s="153">
        <f>_xll.qlInterestRateIndexValueDate(IndexON,D2091)</f>
        <v>54135</v>
      </c>
      <c r="F2091" s="168"/>
      <c r="H2091" s="42">
        <f>_xll.qlCalendarAdvance(Calendar,$H2090,B2091,"f",FALSE)</f>
        <v>54134</v>
      </c>
      <c r="I2091" s="153">
        <f>_xll.qlInterestRateIndexValueDate(Index1M,$H2091)</f>
        <v>54136</v>
      </c>
      <c r="J2091" s="158"/>
      <c r="K2091" s="44"/>
      <c r="L2091" s="44"/>
      <c r="M2091" s="158"/>
      <c r="N2091" s="44"/>
      <c r="O2091" s="159"/>
    </row>
    <row r="2092" spans="2:15" x14ac:dyDescent="0.2">
      <c r="B2092" s="39" t="s">
        <v>42</v>
      </c>
      <c r="D2092" s="42">
        <f>_xll.qlCalendarAdvance(Calendar,$D2091,B2092,"f",FALSE)</f>
        <v>54141</v>
      </c>
      <c r="E2092" s="153">
        <f>_xll.qlInterestRateIndexValueDate(IndexON,D2092)</f>
        <v>54142</v>
      </c>
      <c r="F2092" s="168"/>
      <c r="H2092" s="42">
        <f>_xll.qlCalendarAdvance(Calendar,$H2091,B2092,"f",FALSE)</f>
        <v>54141</v>
      </c>
      <c r="I2092" s="153">
        <f>_xll.qlInterestRateIndexValueDate(Index1M,$H2092)</f>
        <v>54143</v>
      </c>
      <c r="J2092" s="158"/>
      <c r="K2092" s="44"/>
      <c r="L2092" s="44"/>
      <c r="M2092" s="158"/>
      <c r="N2092" s="44"/>
      <c r="O2092" s="159"/>
    </row>
    <row r="2093" spans="2:15" x14ac:dyDescent="0.2">
      <c r="B2093" s="39" t="s">
        <v>42</v>
      </c>
      <c r="D2093" s="42">
        <f>_xll.qlCalendarAdvance(Calendar,$D2092,B2093,"f",FALSE)</f>
        <v>54148</v>
      </c>
      <c r="E2093" s="153">
        <f>_xll.qlInterestRateIndexValueDate(IndexON,D2093)</f>
        <v>54149</v>
      </c>
      <c r="F2093" s="168"/>
      <c r="H2093" s="42">
        <f>_xll.qlCalendarAdvance(Calendar,$H2092,B2093,"f",FALSE)</f>
        <v>54148</v>
      </c>
      <c r="I2093" s="153">
        <f>_xll.qlInterestRateIndexValueDate(Index1M,$H2093)</f>
        <v>54150</v>
      </c>
      <c r="J2093" s="158"/>
      <c r="K2093" s="44"/>
      <c r="L2093" s="44"/>
      <c r="M2093" s="158"/>
      <c r="N2093" s="44"/>
      <c r="O2093" s="159"/>
    </row>
    <row r="2094" spans="2:15" x14ac:dyDescent="0.2">
      <c r="B2094" s="39" t="s">
        <v>42</v>
      </c>
      <c r="D2094" s="42">
        <f>_xll.qlCalendarAdvance(Calendar,$D2093,B2094,"f",FALSE)</f>
        <v>54155</v>
      </c>
      <c r="E2094" s="153">
        <f>_xll.qlInterestRateIndexValueDate(IndexON,D2094)</f>
        <v>54156</v>
      </c>
      <c r="F2094" s="168"/>
      <c r="H2094" s="42">
        <f>_xll.qlCalendarAdvance(Calendar,$H2093,B2094,"f",FALSE)</f>
        <v>54155</v>
      </c>
      <c r="I2094" s="153">
        <f>_xll.qlInterestRateIndexValueDate(Index1M,$H2094)</f>
        <v>54157</v>
      </c>
      <c r="J2094" s="158"/>
      <c r="K2094" s="44"/>
      <c r="L2094" s="44"/>
      <c r="M2094" s="158"/>
      <c r="N2094" s="44"/>
      <c r="O2094" s="159"/>
    </row>
    <row r="2095" spans="2:15" x14ac:dyDescent="0.2">
      <c r="B2095" s="39" t="s">
        <v>42</v>
      </c>
      <c r="D2095" s="42">
        <f>_xll.qlCalendarAdvance(Calendar,$D2094,B2095,"f",FALSE)</f>
        <v>54162</v>
      </c>
      <c r="E2095" s="153">
        <f>_xll.qlInterestRateIndexValueDate(IndexON,D2095)</f>
        <v>54163</v>
      </c>
      <c r="F2095" s="168"/>
      <c r="H2095" s="42">
        <f>_xll.qlCalendarAdvance(Calendar,$H2094,B2095,"f",FALSE)</f>
        <v>54162</v>
      </c>
      <c r="I2095" s="153">
        <f>_xll.qlInterestRateIndexValueDate(Index1M,$H2095)</f>
        <v>54164</v>
      </c>
      <c r="J2095" s="158"/>
      <c r="K2095" s="44"/>
      <c r="L2095" s="44"/>
      <c r="M2095" s="158"/>
      <c r="N2095" s="44"/>
      <c r="O2095" s="159"/>
    </row>
    <row r="2096" spans="2:15" x14ac:dyDescent="0.2">
      <c r="B2096" s="39" t="s">
        <v>42</v>
      </c>
      <c r="D2096" s="42">
        <f>_xll.qlCalendarAdvance(Calendar,$D2095,B2096,"f",FALSE)</f>
        <v>54169</v>
      </c>
      <c r="E2096" s="153">
        <f>_xll.qlInterestRateIndexValueDate(IndexON,D2096)</f>
        <v>54170</v>
      </c>
      <c r="F2096" s="168"/>
      <c r="H2096" s="42">
        <f>_xll.qlCalendarAdvance(Calendar,$H2095,B2096,"f",FALSE)</f>
        <v>54169</v>
      </c>
      <c r="I2096" s="153">
        <f>_xll.qlInterestRateIndexValueDate(Index1M,$H2096)</f>
        <v>54171</v>
      </c>
      <c r="J2096" s="158"/>
      <c r="K2096" s="44"/>
      <c r="L2096" s="44"/>
      <c r="M2096" s="158"/>
      <c r="N2096" s="44"/>
      <c r="O2096" s="159"/>
    </row>
    <row r="2097" spans="2:15" x14ac:dyDescent="0.2">
      <c r="B2097" s="39" t="s">
        <v>42</v>
      </c>
      <c r="D2097" s="42">
        <f>_xll.qlCalendarAdvance(Calendar,$D2096,B2097,"f",FALSE)</f>
        <v>54176</v>
      </c>
      <c r="E2097" s="153">
        <f>_xll.qlInterestRateIndexValueDate(IndexON,D2097)</f>
        <v>54177</v>
      </c>
      <c r="F2097" s="168"/>
      <c r="H2097" s="42">
        <f>_xll.qlCalendarAdvance(Calendar,$H2096,B2097,"f",FALSE)</f>
        <v>54176</v>
      </c>
      <c r="I2097" s="153">
        <f>_xll.qlInterestRateIndexValueDate(Index1M,$H2097)</f>
        <v>54178</v>
      </c>
      <c r="J2097" s="158"/>
      <c r="K2097" s="44"/>
      <c r="L2097" s="44"/>
      <c r="M2097" s="158"/>
      <c r="N2097" s="44"/>
      <c r="O2097" s="159"/>
    </row>
    <row r="2098" spans="2:15" x14ac:dyDescent="0.2">
      <c r="B2098" s="39" t="s">
        <v>42</v>
      </c>
      <c r="D2098" s="42">
        <f>_xll.qlCalendarAdvance(Calendar,$D2097,B2098,"f",FALSE)</f>
        <v>54183</v>
      </c>
      <c r="E2098" s="153">
        <f>_xll.qlInterestRateIndexValueDate(IndexON,D2098)</f>
        <v>54184</v>
      </c>
      <c r="F2098" s="168"/>
      <c r="H2098" s="42">
        <f>_xll.qlCalendarAdvance(Calendar,$H2097,B2098,"f",FALSE)</f>
        <v>54183</v>
      </c>
      <c r="I2098" s="153">
        <f>_xll.qlInterestRateIndexValueDate(Index1M,$H2098)</f>
        <v>54185</v>
      </c>
      <c r="J2098" s="158"/>
      <c r="K2098" s="44"/>
      <c r="L2098" s="44"/>
      <c r="M2098" s="158"/>
      <c r="N2098" s="44"/>
      <c r="O2098" s="159"/>
    </row>
    <row r="2099" spans="2:15" x14ac:dyDescent="0.2">
      <c r="B2099" s="39" t="s">
        <v>42</v>
      </c>
      <c r="D2099" s="42">
        <f>_xll.qlCalendarAdvance(Calendar,$D2098,B2099,"f",FALSE)</f>
        <v>54190</v>
      </c>
      <c r="E2099" s="153">
        <f>_xll.qlInterestRateIndexValueDate(IndexON,D2099)</f>
        <v>54191</v>
      </c>
      <c r="F2099" s="168"/>
      <c r="H2099" s="42">
        <f>_xll.qlCalendarAdvance(Calendar,$H2098,B2099,"f",FALSE)</f>
        <v>54190</v>
      </c>
      <c r="I2099" s="153">
        <f>_xll.qlInterestRateIndexValueDate(Index1M,$H2099)</f>
        <v>54193</v>
      </c>
      <c r="J2099" s="158"/>
      <c r="K2099" s="44"/>
      <c r="L2099" s="44"/>
      <c r="M2099" s="158"/>
      <c r="N2099" s="44"/>
      <c r="O2099" s="159"/>
    </row>
    <row r="2100" spans="2:15" x14ac:dyDescent="0.2">
      <c r="B2100" s="39" t="s">
        <v>42</v>
      </c>
      <c r="D2100" s="42">
        <f>_xll.qlCalendarAdvance(Calendar,$D2099,B2100,"f",FALSE)</f>
        <v>54197</v>
      </c>
      <c r="E2100" s="153">
        <f>_xll.qlInterestRateIndexValueDate(IndexON,D2100)</f>
        <v>54198</v>
      </c>
      <c r="F2100" s="168"/>
      <c r="H2100" s="42">
        <f>_xll.qlCalendarAdvance(Calendar,$H2099,B2100,"f",FALSE)</f>
        <v>54197</v>
      </c>
      <c r="I2100" s="153">
        <f>_xll.qlInterestRateIndexValueDate(Index1M,$H2100)</f>
        <v>54199</v>
      </c>
      <c r="J2100" s="158"/>
      <c r="K2100" s="44"/>
      <c r="L2100" s="44"/>
      <c r="M2100" s="158"/>
      <c r="N2100" s="44"/>
      <c r="O2100" s="159"/>
    </row>
    <row r="2101" spans="2:15" x14ac:dyDescent="0.2">
      <c r="B2101" s="39" t="s">
        <v>42</v>
      </c>
      <c r="D2101" s="42">
        <f>_xll.qlCalendarAdvance(Calendar,$D2100,B2101,"f",FALSE)</f>
        <v>54204</v>
      </c>
      <c r="E2101" s="153">
        <f>_xll.qlInterestRateIndexValueDate(IndexON,D2101)</f>
        <v>54205</v>
      </c>
      <c r="F2101" s="168"/>
      <c r="H2101" s="42">
        <f>_xll.qlCalendarAdvance(Calendar,$H2100,B2101,"f",FALSE)</f>
        <v>54204</v>
      </c>
      <c r="I2101" s="153">
        <f>_xll.qlInterestRateIndexValueDate(Index1M,$H2101)</f>
        <v>54206</v>
      </c>
      <c r="J2101" s="158"/>
      <c r="K2101" s="44"/>
      <c r="L2101" s="44"/>
      <c r="M2101" s="158"/>
      <c r="N2101" s="44"/>
      <c r="O2101" s="159"/>
    </row>
    <row r="2102" spans="2:15" x14ac:dyDescent="0.2">
      <c r="B2102" s="39" t="s">
        <v>42</v>
      </c>
      <c r="D2102" s="42">
        <f>_xll.qlCalendarAdvance(Calendar,$D2101,B2102,"f",FALSE)</f>
        <v>54211</v>
      </c>
      <c r="E2102" s="153">
        <f>_xll.qlInterestRateIndexValueDate(IndexON,D2102)</f>
        <v>54212</v>
      </c>
      <c r="F2102" s="168"/>
      <c r="H2102" s="42">
        <f>_xll.qlCalendarAdvance(Calendar,$H2101,B2102,"f",FALSE)</f>
        <v>54211</v>
      </c>
      <c r="I2102" s="153">
        <f>_xll.qlInterestRateIndexValueDate(Index1M,$H2102)</f>
        <v>54213</v>
      </c>
      <c r="J2102" s="158"/>
      <c r="K2102" s="44"/>
      <c r="L2102" s="44"/>
      <c r="M2102" s="158"/>
      <c r="N2102" s="44"/>
      <c r="O2102" s="159"/>
    </row>
    <row r="2103" spans="2:15" x14ac:dyDescent="0.2">
      <c r="B2103" s="39" t="s">
        <v>42</v>
      </c>
      <c r="D2103" s="42">
        <f>_xll.qlCalendarAdvance(Calendar,$D2102,B2103,"f",FALSE)</f>
        <v>54218</v>
      </c>
      <c r="E2103" s="153">
        <f>_xll.qlInterestRateIndexValueDate(IndexON,D2103)</f>
        <v>54219</v>
      </c>
      <c r="F2103" s="168"/>
      <c r="H2103" s="42">
        <f>_xll.qlCalendarAdvance(Calendar,$H2102,B2103,"f",FALSE)</f>
        <v>54218</v>
      </c>
      <c r="I2103" s="153">
        <f>_xll.qlInterestRateIndexValueDate(Index1M,$H2103)</f>
        <v>54220</v>
      </c>
      <c r="J2103" s="158"/>
      <c r="K2103" s="44"/>
      <c r="L2103" s="44"/>
      <c r="M2103" s="158"/>
      <c r="N2103" s="44"/>
      <c r="O2103" s="159"/>
    </row>
    <row r="2104" spans="2:15" x14ac:dyDescent="0.2">
      <c r="B2104" s="39" t="s">
        <v>42</v>
      </c>
      <c r="D2104" s="42">
        <f>_xll.qlCalendarAdvance(Calendar,$D2103,B2104,"f",FALSE)</f>
        <v>54225</v>
      </c>
      <c r="E2104" s="153">
        <f>_xll.qlInterestRateIndexValueDate(IndexON,D2104)</f>
        <v>54226</v>
      </c>
      <c r="F2104" s="168"/>
      <c r="H2104" s="42">
        <f>_xll.qlCalendarAdvance(Calendar,$H2103,B2104,"f",FALSE)</f>
        <v>54225</v>
      </c>
      <c r="I2104" s="153">
        <f>_xll.qlInterestRateIndexValueDate(Index1M,$H2104)</f>
        <v>54227</v>
      </c>
      <c r="J2104" s="158"/>
      <c r="K2104" s="44"/>
      <c r="L2104" s="44"/>
      <c r="M2104" s="158"/>
      <c r="N2104" s="44"/>
      <c r="O2104" s="159"/>
    </row>
    <row r="2105" spans="2:15" x14ac:dyDescent="0.2">
      <c r="B2105" s="39" t="s">
        <v>42</v>
      </c>
      <c r="D2105" s="42">
        <f>_xll.qlCalendarAdvance(Calendar,$D2104,B2105,"f",FALSE)</f>
        <v>54232</v>
      </c>
      <c r="E2105" s="153">
        <f>_xll.qlInterestRateIndexValueDate(IndexON,D2105)</f>
        <v>54233</v>
      </c>
      <c r="F2105" s="168"/>
      <c r="H2105" s="42">
        <f>_xll.qlCalendarAdvance(Calendar,$H2104,B2105,"f",FALSE)</f>
        <v>54232</v>
      </c>
      <c r="I2105" s="153">
        <f>_xll.qlInterestRateIndexValueDate(Index1M,$H2105)</f>
        <v>54234</v>
      </c>
      <c r="J2105" s="158"/>
      <c r="K2105" s="44"/>
      <c r="L2105" s="44"/>
      <c r="M2105" s="158"/>
      <c r="N2105" s="44"/>
      <c r="O2105" s="159"/>
    </row>
    <row r="2106" spans="2:15" x14ac:dyDescent="0.2">
      <c r="B2106" s="39" t="s">
        <v>42</v>
      </c>
      <c r="D2106" s="42">
        <f>_xll.qlCalendarAdvance(Calendar,$D2105,B2106,"f",FALSE)</f>
        <v>54239</v>
      </c>
      <c r="E2106" s="153">
        <f>_xll.qlInterestRateIndexValueDate(IndexON,D2106)</f>
        <v>54240</v>
      </c>
      <c r="F2106" s="168"/>
      <c r="H2106" s="42">
        <f>_xll.qlCalendarAdvance(Calendar,$H2105,B2106,"f",FALSE)</f>
        <v>54239</v>
      </c>
      <c r="I2106" s="153">
        <f>_xll.qlInterestRateIndexValueDate(Index1M,$H2106)</f>
        <v>54241</v>
      </c>
      <c r="J2106" s="158"/>
      <c r="K2106" s="44"/>
      <c r="L2106" s="44"/>
      <c r="M2106" s="158"/>
      <c r="N2106" s="44"/>
      <c r="O2106" s="159"/>
    </row>
    <row r="2107" spans="2:15" x14ac:dyDescent="0.2">
      <c r="B2107" s="39" t="s">
        <v>42</v>
      </c>
      <c r="D2107" s="42">
        <f>_xll.qlCalendarAdvance(Calendar,$D2106,B2107,"f",FALSE)</f>
        <v>54246</v>
      </c>
      <c r="E2107" s="153">
        <f>_xll.qlInterestRateIndexValueDate(IndexON,D2107)</f>
        <v>54247</v>
      </c>
      <c r="F2107" s="168"/>
      <c r="H2107" s="42">
        <f>_xll.qlCalendarAdvance(Calendar,$H2106,B2107,"f",FALSE)</f>
        <v>54246</v>
      </c>
      <c r="I2107" s="153">
        <f>_xll.qlInterestRateIndexValueDate(Index1M,$H2107)</f>
        <v>54248</v>
      </c>
      <c r="J2107" s="158"/>
      <c r="K2107" s="44"/>
      <c r="L2107" s="44"/>
      <c r="M2107" s="158"/>
      <c r="N2107" s="44"/>
      <c r="O2107" s="159"/>
    </row>
    <row r="2108" spans="2:15" x14ac:dyDescent="0.2">
      <c r="B2108" s="39" t="s">
        <v>42</v>
      </c>
      <c r="D2108" s="42">
        <f>_xll.qlCalendarAdvance(Calendar,$D2107,B2108,"f",FALSE)</f>
        <v>54253</v>
      </c>
      <c r="E2108" s="153">
        <f>_xll.qlInterestRateIndexValueDate(IndexON,D2108)</f>
        <v>54254</v>
      </c>
      <c r="F2108" s="168"/>
      <c r="H2108" s="42">
        <f>_xll.qlCalendarAdvance(Calendar,$H2107,B2108,"f",FALSE)</f>
        <v>54253</v>
      </c>
      <c r="I2108" s="153">
        <f>_xll.qlInterestRateIndexValueDate(Index1M,$H2108)</f>
        <v>54255</v>
      </c>
      <c r="J2108" s="158"/>
      <c r="K2108" s="44"/>
      <c r="L2108" s="44"/>
      <c r="M2108" s="158"/>
      <c r="N2108" s="44"/>
      <c r="O2108" s="159"/>
    </row>
    <row r="2109" spans="2:15" x14ac:dyDescent="0.2">
      <c r="B2109" s="39" t="s">
        <v>42</v>
      </c>
      <c r="D2109" s="42">
        <f>_xll.qlCalendarAdvance(Calendar,$D2108,B2109,"f",FALSE)</f>
        <v>54260</v>
      </c>
      <c r="E2109" s="153">
        <f>_xll.qlInterestRateIndexValueDate(IndexON,D2109)</f>
        <v>54261</v>
      </c>
      <c r="F2109" s="168"/>
      <c r="H2109" s="42">
        <f>_xll.qlCalendarAdvance(Calendar,$H2108,B2109,"f",FALSE)</f>
        <v>54260</v>
      </c>
      <c r="I2109" s="153">
        <f>_xll.qlInterestRateIndexValueDate(Index1M,$H2109)</f>
        <v>54262</v>
      </c>
      <c r="J2109" s="158"/>
      <c r="K2109" s="44"/>
      <c r="L2109" s="44"/>
      <c r="M2109" s="158"/>
      <c r="N2109" s="44"/>
      <c r="O2109" s="159"/>
    </row>
    <row r="2110" spans="2:15" x14ac:dyDescent="0.2">
      <c r="B2110" s="39" t="s">
        <v>42</v>
      </c>
      <c r="D2110" s="42">
        <f>_xll.qlCalendarAdvance(Calendar,$D2109,B2110,"f",FALSE)</f>
        <v>54267</v>
      </c>
      <c r="E2110" s="153">
        <f>_xll.qlInterestRateIndexValueDate(IndexON,D2110)</f>
        <v>54268</v>
      </c>
      <c r="F2110" s="168"/>
      <c r="H2110" s="42">
        <f>_xll.qlCalendarAdvance(Calendar,$H2109,B2110,"f",FALSE)</f>
        <v>54267</v>
      </c>
      <c r="I2110" s="153">
        <f>_xll.qlInterestRateIndexValueDate(Index1M,$H2110)</f>
        <v>54269</v>
      </c>
      <c r="J2110" s="158"/>
      <c r="K2110" s="44"/>
      <c r="L2110" s="44"/>
      <c r="M2110" s="158"/>
      <c r="N2110" s="44"/>
      <c r="O2110" s="159"/>
    </row>
    <row r="2111" spans="2:15" x14ac:dyDescent="0.2">
      <c r="B2111" s="39" t="s">
        <v>42</v>
      </c>
      <c r="D2111" s="42">
        <f>_xll.qlCalendarAdvance(Calendar,$D2110,B2111,"f",FALSE)</f>
        <v>54274</v>
      </c>
      <c r="E2111" s="153">
        <f>_xll.qlInterestRateIndexValueDate(IndexON,D2111)</f>
        <v>54275</v>
      </c>
      <c r="F2111" s="168"/>
      <c r="H2111" s="42">
        <f>_xll.qlCalendarAdvance(Calendar,$H2110,B2111,"f",FALSE)</f>
        <v>54274</v>
      </c>
      <c r="I2111" s="153">
        <f>_xll.qlInterestRateIndexValueDate(Index1M,$H2111)</f>
        <v>54276</v>
      </c>
      <c r="J2111" s="158"/>
      <c r="K2111" s="44"/>
      <c r="L2111" s="44"/>
      <c r="M2111" s="158"/>
      <c r="N2111" s="44"/>
      <c r="O2111" s="159"/>
    </row>
    <row r="2112" spans="2:15" x14ac:dyDescent="0.2">
      <c r="B2112" s="39" t="s">
        <v>42</v>
      </c>
      <c r="D2112" s="42">
        <f>_xll.qlCalendarAdvance(Calendar,$D2111,B2112,"f",FALSE)</f>
        <v>54281</v>
      </c>
      <c r="E2112" s="153">
        <f>_xll.qlInterestRateIndexValueDate(IndexON,D2112)</f>
        <v>54282</v>
      </c>
      <c r="F2112" s="168"/>
      <c r="H2112" s="42">
        <f>_xll.qlCalendarAdvance(Calendar,$H2111,B2112,"f",FALSE)</f>
        <v>54281</v>
      </c>
      <c r="I2112" s="153">
        <f>_xll.qlInterestRateIndexValueDate(Index1M,$H2112)</f>
        <v>54283</v>
      </c>
      <c r="J2112" s="158"/>
      <c r="K2112" s="44"/>
      <c r="L2112" s="44"/>
      <c r="M2112" s="158"/>
      <c r="N2112" s="44"/>
      <c r="O2112" s="159"/>
    </row>
    <row r="2113" spans="2:15" x14ac:dyDescent="0.2">
      <c r="B2113" s="39" t="s">
        <v>42</v>
      </c>
      <c r="D2113" s="42">
        <f>_xll.qlCalendarAdvance(Calendar,$D2112,B2113,"f",FALSE)</f>
        <v>54288</v>
      </c>
      <c r="E2113" s="153">
        <f>_xll.qlInterestRateIndexValueDate(IndexON,D2113)</f>
        <v>54289</v>
      </c>
      <c r="F2113" s="168"/>
      <c r="H2113" s="42">
        <f>_xll.qlCalendarAdvance(Calendar,$H2112,B2113,"f",FALSE)</f>
        <v>54288</v>
      </c>
      <c r="I2113" s="153">
        <f>_xll.qlInterestRateIndexValueDate(Index1M,$H2113)</f>
        <v>54290</v>
      </c>
      <c r="J2113" s="158"/>
      <c r="K2113" s="44"/>
      <c r="L2113" s="44"/>
      <c r="M2113" s="158"/>
      <c r="N2113" s="44"/>
      <c r="O2113" s="159"/>
    </row>
    <row r="2114" spans="2:15" x14ac:dyDescent="0.2">
      <c r="B2114" s="39" t="s">
        <v>42</v>
      </c>
      <c r="D2114" s="42">
        <f>_xll.qlCalendarAdvance(Calendar,$D2113,B2114,"f",FALSE)</f>
        <v>54295</v>
      </c>
      <c r="E2114" s="153">
        <f>_xll.qlInterestRateIndexValueDate(IndexON,D2114)</f>
        <v>54296</v>
      </c>
      <c r="F2114" s="168"/>
      <c r="H2114" s="42">
        <f>_xll.qlCalendarAdvance(Calendar,$H2113,B2114,"f",FALSE)</f>
        <v>54295</v>
      </c>
      <c r="I2114" s="153">
        <f>_xll.qlInterestRateIndexValueDate(Index1M,$H2114)</f>
        <v>54297</v>
      </c>
      <c r="J2114" s="158"/>
      <c r="K2114" s="44"/>
      <c r="L2114" s="44"/>
      <c r="M2114" s="158"/>
      <c r="N2114" s="44"/>
      <c r="O2114" s="159"/>
    </row>
    <row r="2115" spans="2:15" x14ac:dyDescent="0.2">
      <c r="B2115" s="39" t="s">
        <v>42</v>
      </c>
      <c r="D2115" s="42">
        <f>_xll.qlCalendarAdvance(Calendar,$D2114,B2115,"f",FALSE)</f>
        <v>54302</v>
      </c>
      <c r="E2115" s="153">
        <f>_xll.qlInterestRateIndexValueDate(IndexON,D2115)</f>
        <v>54303</v>
      </c>
      <c r="F2115" s="168"/>
      <c r="H2115" s="42">
        <f>_xll.qlCalendarAdvance(Calendar,$H2114,B2115,"f",FALSE)</f>
        <v>54302</v>
      </c>
      <c r="I2115" s="153">
        <f>_xll.qlInterestRateIndexValueDate(Index1M,$H2115)</f>
        <v>54304</v>
      </c>
      <c r="J2115" s="158"/>
      <c r="K2115" s="44"/>
      <c r="L2115" s="44"/>
      <c r="M2115" s="158"/>
      <c r="N2115" s="44"/>
      <c r="O2115" s="159"/>
    </row>
    <row r="2116" spans="2:15" x14ac:dyDescent="0.2">
      <c r="B2116" s="39" t="s">
        <v>42</v>
      </c>
      <c r="D2116" s="42">
        <f>_xll.qlCalendarAdvance(Calendar,$D2115,B2116,"f",FALSE)</f>
        <v>54309</v>
      </c>
      <c r="E2116" s="153">
        <f>_xll.qlInterestRateIndexValueDate(IndexON,D2116)</f>
        <v>54310</v>
      </c>
      <c r="F2116" s="168"/>
      <c r="H2116" s="42">
        <f>_xll.qlCalendarAdvance(Calendar,$H2115,B2116,"f",FALSE)</f>
        <v>54309</v>
      </c>
      <c r="I2116" s="153">
        <f>_xll.qlInterestRateIndexValueDate(Index1M,$H2116)</f>
        <v>54311</v>
      </c>
      <c r="J2116" s="158"/>
      <c r="K2116" s="44"/>
      <c r="L2116" s="44"/>
      <c r="M2116" s="158"/>
      <c r="N2116" s="44"/>
      <c r="O2116" s="159"/>
    </row>
    <row r="2117" spans="2:15" x14ac:dyDescent="0.2">
      <c r="B2117" s="39" t="s">
        <v>42</v>
      </c>
      <c r="D2117" s="42">
        <f>_xll.qlCalendarAdvance(Calendar,$D2116,B2117,"f",FALSE)</f>
        <v>54316</v>
      </c>
      <c r="E2117" s="153">
        <f>_xll.qlInterestRateIndexValueDate(IndexON,D2117)</f>
        <v>54317</v>
      </c>
      <c r="F2117" s="168"/>
      <c r="H2117" s="42">
        <f>_xll.qlCalendarAdvance(Calendar,$H2116,B2117,"f",FALSE)</f>
        <v>54316</v>
      </c>
      <c r="I2117" s="153">
        <f>_xll.qlInterestRateIndexValueDate(Index1M,$H2117)</f>
        <v>54318</v>
      </c>
      <c r="J2117" s="158"/>
      <c r="K2117" s="44"/>
      <c r="L2117" s="44"/>
      <c r="M2117" s="158"/>
      <c r="N2117" s="44"/>
      <c r="O2117" s="159"/>
    </row>
    <row r="2118" spans="2:15" x14ac:dyDescent="0.2">
      <c r="B2118" s="39" t="s">
        <v>42</v>
      </c>
      <c r="D2118" s="42">
        <f>_xll.qlCalendarAdvance(Calendar,$D2117,B2118,"f",FALSE)</f>
        <v>54323</v>
      </c>
      <c r="E2118" s="153">
        <f>_xll.qlInterestRateIndexValueDate(IndexON,D2118)</f>
        <v>54324</v>
      </c>
      <c r="F2118" s="168"/>
      <c r="H2118" s="42">
        <f>_xll.qlCalendarAdvance(Calendar,$H2117,B2118,"f",FALSE)</f>
        <v>54323</v>
      </c>
      <c r="I2118" s="153">
        <f>_xll.qlInterestRateIndexValueDate(Index1M,$H2118)</f>
        <v>54325</v>
      </c>
      <c r="J2118" s="158"/>
      <c r="K2118" s="44"/>
      <c r="L2118" s="44"/>
      <c r="M2118" s="158"/>
      <c r="N2118" s="44"/>
      <c r="O2118" s="159"/>
    </row>
    <row r="2119" spans="2:15" x14ac:dyDescent="0.2">
      <c r="B2119" s="39" t="s">
        <v>42</v>
      </c>
      <c r="D2119" s="42">
        <f>_xll.qlCalendarAdvance(Calendar,$D2118,B2119,"f",FALSE)</f>
        <v>54330</v>
      </c>
      <c r="E2119" s="153">
        <f>_xll.qlInterestRateIndexValueDate(IndexON,D2119)</f>
        <v>54331</v>
      </c>
      <c r="F2119" s="168"/>
      <c r="H2119" s="42">
        <f>_xll.qlCalendarAdvance(Calendar,$H2118,B2119,"f",FALSE)</f>
        <v>54330</v>
      </c>
      <c r="I2119" s="153">
        <f>_xll.qlInterestRateIndexValueDate(Index1M,$H2119)</f>
        <v>54332</v>
      </c>
      <c r="J2119" s="158"/>
      <c r="K2119" s="44"/>
      <c r="L2119" s="44"/>
      <c r="M2119" s="158"/>
      <c r="N2119" s="44"/>
      <c r="O2119" s="159"/>
    </row>
    <row r="2120" spans="2:15" x14ac:dyDescent="0.2">
      <c r="B2120" s="39" t="s">
        <v>42</v>
      </c>
      <c r="D2120" s="42">
        <f>_xll.qlCalendarAdvance(Calendar,$D2119,B2120,"f",FALSE)</f>
        <v>54337</v>
      </c>
      <c r="E2120" s="153">
        <f>_xll.qlInterestRateIndexValueDate(IndexON,D2120)</f>
        <v>54338</v>
      </c>
      <c r="F2120" s="168"/>
      <c r="H2120" s="42">
        <f>_xll.qlCalendarAdvance(Calendar,$H2119,B2120,"f",FALSE)</f>
        <v>54337</v>
      </c>
      <c r="I2120" s="153">
        <f>_xll.qlInterestRateIndexValueDate(Index1M,$H2120)</f>
        <v>54339</v>
      </c>
      <c r="J2120" s="158"/>
      <c r="K2120" s="44"/>
      <c r="L2120" s="44"/>
      <c r="M2120" s="158"/>
      <c r="N2120" s="44"/>
      <c r="O2120" s="159"/>
    </row>
    <row r="2121" spans="2:15" x14ac:dyDescent="0.2">
      <c r="B2121" s="39" t="s">
        <v>42</v>
      </c>
      <c r="D2121" s="42">
        <f>_xll.qlCalendarAdvance(Calendar,$D2120,B2121,"f",FALSE)</f>
        <v>54344</v>
      </c>
      <c r="E2121" s="153">
        <f>_xll.qlInterestRateIndexValueDate(IndexON,D2121)</f>
        <v>54345</v>
      </c>
      <c r="F2121" s="168"/>
      <c r="H2121" s="42">
        <f>_xll.qlCalendarAdvance(Calendar,$H2120,B2121,"f",FALSE)</f>
        <v>54344</v>
      </c>
      <c r="I2121" s="153">
        <f>_xll.qlInterestRateIndexValueDate(Index1M,$H2121)</f>
        <v>54346</v>
      </c>
      <c r="J2121" s="158"/>
      <c r="K2121" s="44"/>
      <c r="L2121" s="44"/>
      <c r="M2121" s="158"/>
      <c r="N2121" s="44"/>
      <c r="O2121" s="159"/>
    </row>
    <row r="2122" spans="2:15" x14ac:dyDescent="0.2">
      <c r="B2122" s="39" t="s">
        <v>42</v>
      </c>
      <c r="D2122" s="42">
        <f>_xll.qlCalendarAdvance(Calendar,$D2121,B2122,"f",FALSE)</f>
        <v>54351</v>
      </c>
      <c r="E2122" s="153">
        <f>_xll.qlInterestRateIndexValueDate(IndexON,D2122)</f>
        <v>54352</v>
      </c>
      <c r="F2122" s="168"/>
      <c r="H2122" s="42">
        <f>_xll.qlCalendarAdvance(Calendar,$H2121,B2122,"f",FALSE)</f>
        <v>54351</v>
      </c>
      <c r="I2122" s="153">
        <f>_xll.qlInterestRateIndexValueDate(Index1M,$H2122)</f>
        <v>54353</v>
      </c>
      <c r="J2122" s="158"/>
      <c r="K2122" s="44"/>
      <c r="L2122" s="44"/>
      <c r="M2122" s="158"/>
      <c r="N2122" s="44"/>
      <c r="O2122" s="159"/>
    </row>
    <row r="2123" spans="2:15" x14ac:dyDescent="0.2">
      <c r="B2123" s="39" t="s">
        <v>42</v>
      </c>
      <c r="D2123" s="42">
        <f>_xll.qlCalendarAdvance(Calendar,$D2122,B2123,"f",FALSE)</f>
        <v>54358</v>
      </c>
      <c r="E2123" s="153">
        <f>_xll.qlInterestRateIndexValueDate(IndexON,D2123)</f>
        <v>54359</v>
      </c>
      <c r="F2123" s="168"/>
      <c r="H2123" s="42">
        <f>_xll.qlCalendarAdvance(Calendar,$H2122,B2123,"f",FALSE)</f>
        <v>54358</v>
      </c>
      <c r="I2123" s="153">
        <f>_xll.qlInterestRateIndexValueDate(Index1M,$H2123)</f>
        <v>54360</v>
      </c>
      <c r="J2123" s="158"/>
      <c r="K2123" s="44"/>
      <c r="L2123" s="44"/>
      <c r="M2123" s="158"/>
      <c r="N2123" s="44"/>
      <c r="O2123" s="159"/>
    </row>
    <row r="2124" spans="2:15" x14ac:dyDescent="0.2">
      <c r="B2124" s="39" t="s">
        <v>42</v>
      </c>
      <c r="D2124" s="42">
        <f>_xll.qlCalendarAdvance(Calendar,$D2123,B2124,"f",FALSE)</f>
        <v>54365</v>
      </c>
      <c r="E2124" s="153">
        <f>_xll.qlInterestRateIndexValueDate(IndexON,D2124)</f>
        <v>54366</v>
      </c>
      <c r="F2124" s="168"/>
      <c r="H2124" s="42">
        <f>_xll.qlCalendarAdvance(Calendar,$H2123,B2124,"f",FALSE)</f>
        <v>54365</v>
      </c>
      <c r="I2124" s="153">
        <f>_xll.qlInterestRateIndexValueDate(Index1M,$H2124)</f>
        <v>54367</v>
      </c>
      <c r="J2124" s="158"/>
      <c r="K2124" s="44"/>
      <c r="L2124" s="44"/>
      <c r="M2124" s="158"/>
      <c r="N2124" s="44"/>
      <c r="O2124" s="159"/>
    </row>
    <row r="2125" spans="2:15" x14ac:dyDescent="0.2">
      <c r="B2125" s="39" t="s">
        <v>42</v>
      </c>
      <c r="D2125" s="42">
        <f>_xll.qlCalendarAdvance(Calendar,$D2124,B2125,"f",FALSE)</f>
        <v>54372</v>
      </c>
      <c r="E2125" s="153">
        <f>_xll.qlInterestRateIndexValueDate(IndexON,D2125)</f>
        <v>54373</v>
      </c>
      <c r="F2125" s="168"/>
      <c r="H2125" s="42">
        <f>_xll.qlCalendarAdvance(Calendar,$H2124,B2125,"f",FALSE)</f>
        <v>54372</v>
      </c>
      <c r="I2125" s="153">
        <f>_xll.qlInterestRateIndexValueDate(Index1M,$H2125)</f>
        <v>54374</v>
      </c>
      <c r="J2125" s="158"/>
      <c r="K2125" s="44"/>
      <c r="L2125" s="44"/>
      <c r="M2125" s="158"/>
      <c r="N2125" s="44"/>
      <c r="O2125" s="159"/>
    </row>
    <row r="2126" spans="2:15" x14ac:dyDescent="0.2">
      <c r="B2126" s="39" t="s">
        <v>42</v>
      </c>
      <c r="D2126" s="42">
        <f>_xll.qlCalendarAdvance(Calendar,$D2125,B2126,"f",FALSE)</f>
        <v>54379</v>
      </c>
      <c r="E2126" s="153">
        <f>_xll.qlInterestRateIndexValueDate(IndexON,D2126)</f>
        <v>54380</v>
      </c>
      <c r="F2126" s="168"/>
      <c r="H2126" s="42">
        <f>_xll.qlCalendarAdvance(Calendar,$H2125,B2126,"f",FALSE)</f>
        <v>54379</v>
      </c>
      <c r="I2126" s="153">
        <f>_xll.qlInterestRateIndexValueDate(Index1M,$H2126)</f>
        <v>54381</v>
      </c>
      <c r="J2126" s="158"/>
      <c r="K2126" s="44"/>
      <c r="L2126" s="44"/>
      <c r="M2126" s="158"/>
      <c r="N2126" s="44"/>
      <c r="O2126" s="159"/>
    </row>
    <row r="2127" spans="2:15" x14ac:dyDescent="0.2">
      <c r="B2127" s="39" t="s">
        <v>42</v>
      </c>
      <c r="D2127" s="42">
        <f>_xll.qlCalendarAdvance(Calendar,$D2126,B2127,"f",FALSE)</f>
        <v>54386</v>
      </c>
      <c r="E2127" s="153">
        <f>_xll.qlInterestRateIndexValueDate(IndexON,D2127)</f>
        <v>54387</v>
      </c>
      <c r="F2127" s="168"/>
      <c r="H2127" s="42">
        <f>_xll.qlCalendarAdvance(Calendar,$H2126,B2127,"f",FALSE)</f>
        <v>54386</v>
      </c>
      <c r="I2127" s="153">
        <f>_xll.qlInterestRateIndexValueDate(Index1M,$H2127)</f>
        <v>54388</v>
      </c>
      <c r="J2127" s="158"/>
      <c r="K2127" s="44"/>
      <c r="L2127" s="44"/>
      <c r="M2127" s="158"/>
      <c r="N2127" s="44"/>
      <c r="O2127" s="159"/>
    </row>
    <row r="2128" spans="2:15" x14ac:dyDescent="0.2">
      <c r="B2128" s="39" t="s">
        <v>42</v>
      </c>
      <c r="D2128" s="42">
        <f>_xll.qlCalendarAdvance(Calendar,$D2127,B2128,"f",FALSE)</f>
        <v>54393</v>
      </c>
      <c r="E2128" s="153">
        <f>_xll.qlInterestRateIndexValueDate(IndexON,D2128)</f>
        <v>54394</v>
      </c>
      <c r="F2128" s="168"/>
      <c r="H2128" s="42">
        <f>_xll.qlCalendarAdvance(Calendar,$H2127,B2128,"f",FALSE)</f>
        <v>54393</v>
      </c>
      <c r="I2128" s="153">
        <f>_xll.qlInterestRateIndexValueDate(Index1M,$H2128)</f>
        <v>54395</v>
      </c>
      <c r="J2128" s="158"/>
      <c r="K2128" s="44"/>
      <c r="L2128" s="44"/>
      <c r="M2128" s="158"/>
      <c r="N2128" s="44"/>
      <c r="O2128" s="159"/>
    </row>
    <row r="2129" spans="2:15" x14ac:dyDescent="0.2">
      <c r="B2129" s="39" t="s">
        <v>42</v>
      </c>
      <c r="D2129" s="42">
        <f>_xll.qlCalendarAdvance(Calendar,$D2128,B2129,"f",FALSE)</f>
        <v>54400</v>
      </c>
      <c r="E2129" s="153">
        <f>_xll.qlInterestRateIndexValueDate(IndexON,D2129)</f>
        <v>54401</v>
      </c>
      <c r="F2129" s="168"/>
      <c r="H2129" s="42">
        <f>_xll.qlCalendarAdvance(Calendar,$H2128,B2129,"f",FALSE)</f>
        <v>54400</v>
      </c>
      <c r="I2129" s="153">
        <f>_xll.qlInterestRateIndexValueDate(Index1M,$H2129)</f>
        <v>54402</v>
      </c>
      <c r="J2129" s="158"/>
      <c r="K2129" s="44"/>
      <c r="L2129" s="44"/>
      <c r="M2129" s="158"/>
      <c r="N2129" s="44"/>
      <c r="O2129" s="159"/>
    </row>
    <row r="2130" spans="2:15" x14ac:dyDescent="0.2">
      <c r="B2130" s="39" t="s">
        <v>42</v>
      </c>
      <c r="D2130" s="42">
        <f>_xll.qlCalendarAdvance(Calendar,$D2129,B2130,"f",FALSE)</f>
        <v>54407</v>
      </c>
      <c r="E2130" s="153">
        <f>_xll.qlInterestRateIndexValueDate(IndexON,D2130)</f>
        <v>54408</v>
      </c>
      <c r="F2130" s="168"/>
      <c r="H2130" s="42">
        <f>_xll.qlCalendarAdvance(Calendar,$H2129,B2130,"f",FALSE)</f>
        <v>54407</v>
      </c>
      <c r="I2130" s="153">
        <f>_xll.qlInterestRateIndexValueDate(Index1M,$H2130)</f>
        <v>54409</v>
      </c>
      <c r="J2130" s="158"/>
      <c r="K2130" s="44"/>
      <c r="L2130" s="44"/>
      <c r="M2130" s="158"/>
      <c r="N2130" s="44"/>
      <c r="O2130" s="159"/>
    </row>
    <row r="2131" spans="2:15" x14ac:dyDescent="0.2">
      <c r="B2131" s="39" t="s">
        <v>42</v>
      </c>
      <c r="D2131" s="42">
        <f>_xll.qlCalendarAdvance(Calendar,$D2130,B2131,"f",FALSE)</f>
        <v>54414</v>
      </c>
      <c r="E2131" s="153">
        <f>_xll.qlInterestRateIndexValueDate(IndexON,D2131)</f>
        <v>54415</v>
      </c>
      <c r="F2131" s="168"/>
      <c r="H2131" s="42">
        <f>_xll.qlCalendarAdvance(Calendar,$H2130,B2131,"f",FALSE)</f>
        <v>54414</v>
      </c>
      <c r="I2131" s="153">
        <f>_xll.qlInterestRateIndexValueDate(Index1M,$H2131)</f>
        <v>54420</v>
      </c>
      <c r="J2131" s="158"/>
      <c r="K2131" s="44"/>
      <c r="L2131" s="44"/>
      <c r="M2131" s="158"/>
      <c r="N2131" s="44"/>
      <c r="O2131" s="159"/>
    </row>
    <row r="2132" spans="2:15" x14ac:dyDescent="0.2">
      <c r="B2132" s="39" t="s">
        <v>42</v>
      </c>
      <c r="D2132" s="42">
        <f>_xll.qlCalendarAdvance(Calendar,$D2131,B2132,"f",FALSE)</f>
        <v>54421</v>
      </c>
      <c r="E2132" s="153">
        <f>_xll.qlInterestRateIndexValueDate(IndexON,D2132)</f>
        <v>54422</v>
      </c>
      <c r="F2132" s="168"/>
      <c r="H2132" s="42">
        <f>_xll.qlCalendarAdvance(Calendar,$H2131,B2132,"f",FALSE)</f>
        <v>54421</v>
      </c>
      <c r="I2132" s="153">
        <f>_xll.qlInterestRateIndexValueDate(Index1M,$H2132)</f>
        <v>54427</v>
      </c>
      <c r="J2132" s="158"/>
      <c r="K2132" s="44"/>
      <c r="L2132" s="44"/>
      <c r="M2132" s="158"/>
      <c r="N2132" s="44"/>
      <c r="O2132" s="159"/>
    </row>
    <row r="2133" spans="2:15" x14ac:dyDescent="0.2">
      <c r="B2133" s="39" t="s">
        <v>42</v>
      </c>
      <c r="D2133" s="42">
        <f>_xll.qlCalendarAdvance(Calendar,$D2132,B2133,"f",FALSE)</f>
        <v>54428</v>
      </c>
      <c r="E2133" s="153">
        <f>_xll.qlInterestRateIndexValueDate(IndexON,D2133)</f>
        <v>54430</v>
      </c>
      <c r="F2133" s="168"/>
      <c r="H2133" s="42">
        <f>_xll.qlCalendarAdvance(Calendar,$H2132,B2133,"f",FALSE)</f>
        <v>54428</v>
      </c>
      <c r="I2133" s="153">
        <f>_xll.qlInterestRateIndexValueDate(Index1M,$H2133)</f>
        <v>54431</v>
      </c>
      <c r="J2133" s="158"/>
      <c r="K2133" s="44"/>
      <c r="L2133" s="44"/>
      <c r="M2133" s="158"/>
      <c r="N2133" s="44"/>
      <c r="O2133" s="159"/>
    </row>
    <row r="2134" spans="2:15" x14ac:dyDescent="0.2">
      <c r="B2134" s="39" t="s">
        <v>42</v>
      </c>
      <c r="D2134" s="42">
        <f>_xll.qlCalendarAdvance(Calendar,$D2133,B2134,"f",FALSE)</f>
        <v>54435</v>
      </c>
      <c r="E2134" s="153">
        <f>_xll.qlInterestRateIndexValueDate(IndexON,D2134)</f>
        <v>54436</v>
      </c>
      <c r="F2134" s="168"/>
      <c r="H2134" s="42">
        <f>_xll.qlCalendarAdvance(Calendar,$H2133,B2134,"f",FALSE)</f>
        <v>54435</v>
      </c>
      <c r="I2134" s="153">
        <f>_xll.qlInterestRateIndexValueDate(Index1M,$H2134)</f>
        <v>54437</v>
      </c>
      <c r="J2134" s="158"/>
      <c r="K2134" s="44"/>
      <c r="L2134" s="44"/>
      <c r="M2134" s="158"/>
      <c r="N2134" s="44"/>
      <c r="O2134" s="159"/>
    </row>
    <row r="2135" spans="2:15" x14ac:dyDescent="0.2">
      <c r="B2135" s="39" t="s">
        <v>42</v>
      </c>
      <c r="D2135" s="42">
        <f>_xll.qlCalendarAdvance(Calendar,$D2134,B2135,"f",FALSE)</f>
        <v>54442</v>
      </c>
      <c r="E2135" s="153">
        <f>_xll.qlInterestRateIndexValueDate(IndexON,D2135)</f>
        <v>54443</v>
      </c>
      <c r="F2135" s="168"/>
      <c r="H2135" s="42">
        <f>_xll.qlCalendarAdvance(Calendar,$H2134,B2135,"f",FALSE)</f>
        <v>54442</v>
      </c>
      <c r="I2135" s="153">
        <f>_xll.qlInterestRateIndexValueDate(Index1M,$H2135)</f>
        <v>54444</v>
      </c>
      <c r="J2135" s="158"/>
      <c r="K2135" s="44"/>
      <c r="L2135" s="44"/>
      <c r="M2135" s="158"/>
      <c r="N2135" s="44"/>
      <c r="O2135" s="159"/>
    </row>
    <row r="2136" spans="2:15" x14ac:dyDescent="0.2">
      <c r="B2136" s="39" t="s">
        <v>42</v>
      </c>
      <c r="D2136" s="42">
        <f>_xll.qlCalendarAdvance(Calendar,$D2135,B2136,"f",FALSE)</f>
        <v>54449</v>
      </c>
      <c r="E2136" s="153">
        <f>_xll.qlInterestRateIndexValueDate(IndexON,D2136)</f>
        <v>54450</v>
      </c>
      <c r="F2136" s="168"/>
      <c r="H2136" s="42">
        <f>_xll.qlCalendarAdvance(Calendar,$H2135,B2136,"f",FALSE)</f>
        <v>54449</v>
      </c>
      <c r="I2136" s="153">
        <f>_xll.qlInterestRateIndexValueDate(Index1M,$H2136)</f>
        <v>54451</v>
      </c>
      <c r="J2136" s="158"/>
      <c r="K2136" s="44"/>
      <c r="L2136" s="44"/>
      <c r="M2136" s="158"/>
      <c r="N2136" s="44"/>
      <c r="O2136" s="159"/>
    </row>
    <row r="2137" spans="2:15" x14ac:dyDescent="0.2">
      <c r="B2137" s="39" t="s">
        <v>42</v>
      </c>
      <c r="D2137" s="42">
        <f>_xll.qlCalendarAdvance(Calendar,$D2136,B2137,"f",FALSE)</f>
        <v>54456</v>
      </c>
      <c r="E2137" s="153">
        <f>_xll.qlInterestRateIndexValueDate(IndexON,D2137)</f>
        <v>54457</v>
      </c>
      <c r="F2137" s="168"/>
      <c r="H2137" s="42">
        <f>_xll.qlCalendarAdvance(Calendar,$H2136,B2137,"f",FALSE)</f>
        <v>54456</v>
      </c>
      <c r="I2137" s="153">
        <f>_xll.qlInterestRateIndexValueDate(Index1M,$H2137)</f>
        <v>54458</v>
      </c>
      <c r="J2137" s="158"/>
      <c r="K2137" s="44"/>
      <c r="L2137" s="44"/>
      <c r="M2137" s="158"/>
      <c r="N2137" s="44"/>
      <c r="O2137" s="159"/>
    </row>
    <row r="2138" spans="2:15" x14ac:dyDescent="0.2">
      <c r="B2138" s="39" t="s">
        <v>42</v>
      </c>
      <c r="D2138" s="42">
        <f>_xll.qlCalendarAdvance(Calendar,$D2137,B2138,"f",FALSE)</f>
        <v>54463</v>
      </c>
      <c r="E2138" s="153">
        <f>_xll.qlInterestRateIndexValueDate(IndexON,D2138)</f>
        <v>54464</v>
      </c>
      <c r="F2138" s="168"/>
      <c r="H2138" s="42">
        <f>_xll.qlCalendarAdvance(Calendar,$H2137,B2138,"f",FALSE)</f>
        <v>54463</v>
      </c>
      <c r="I2138" s="153">
        <f>_xll.qlInterestRateIndexValueDate(Index1M,$H2138)</f>
        <v>54465</v>
      </c>
      <c r="J2138" s="158"/>
      <c r="K2138" s="44"/>
      <c r="L2138" s="44"/>
      <c r="M2138" s="158"/>
      <c r="N2138" s="44"/>
      <c r="O2138" s="159"/>
    </row>
    <row r="2139" spans="2:15" x14ac:dyDescent="0.2">
      <c r="B2139" s="39" t="s">
        <v>42</v>
      </c>
      <c r="D2139" s="42">
        <f>_xll.qlCalendarAdvance(Calendar,$D2138,B2139,"f",FALSE)</f>
        <v>54470</v>
      </c>
      <c r="E2139" s="153">
        <f>_xll.qlInterestRateIndexValueDate(IndexON,D2139)</f>
        <v>54471</v>
      </c>
      <c r="F2139" s="168"/>
      <c r="H2139" s="42">
        <f>_xll.qlCalendarAdvance(Calendar,$H2138,B2139,"f",FALSE)</f>
        <v>54470</v>
      </c>
      <c r="I2139" s="153">
        <f>_xll.qlInterestRateIndexValueDate(Index1M,$H2139)</f>
        <v>54472</v>
      </c>
      <c r="J2139" s="158"/>
      <c r="K2139" s="44"/>
      <c r="L2139" s="44"/>
      <c r="M2139" s="158"/>
      <c r="N2139" s="44"/>
      <c r="O2139" s="159"/>
    </row>
    <row r="2140" spans="2:15" x14ac:dyDescent="0.2">
      <c r="B2140" s="39" t="s">
        <v>42</v>
      </c>
      <c r="D2140" s="42">
        <f>_xll.qlCalendarAdvance(Calendar,$D2139,B2140,"f",FALSE)</f>
        <v>54477</v>
      </c>
      <c r="E2140" s="153">
        <f>_xll.qlInterestRateIndexValueDate(IndexON,D2140)</f>
        <v>54478</v>
      </c>
      <c r="F2140" s="168"/>
      <c r="H2140" s="42">
        <f>_xll.qlCalendarAdvance(Calendar,$H2139,B2140,"f",FALSE)</f>
        <v>54477</v>
      </c>
      <c r="I2140" s="153">
        <f>_xll.qlInterestRateIndexValueDate(Index1M,$H2140)</f>
        <v>54479</v>
      </c>
      <c r="J2140" s="158"/>
      <c r="K2140" s="44"/>
      <c r="L2140" s="44"/>
      <c r="M2140" s="158"/>
      <c r="N2140" s="44"/>
      <c r="O2140" s="159"/>
    </row>
    <row r="2141" spans="2:15" x14ac:dyDescent="0.2">
      <c r="B2141" s="39" t="s">
        <v>42</v>
      </c>
      <c r="D2141" s="42">
        <f>_xll.qlCalendarAdvance(Calendar,$D2140,B2141,"f",FALSE)</f>
        <v>54484</v>
      </c>
      <c r="E2141" s="153">
        <f>_xll.qlInterestRateIndexValueDate(IndexON,D2141)</f>
        <v>54485</v>
      </c>
      <c r="F2141" s="168"/>
      <c r="H2141" s="42">
        <f>_xll.qlCalendarAdvance(Calendar,$H2140,B2141,"f",FALSE)</f>
        <v>54484</v>
      </c>
      <c r="I2141" s="153">
        <f>_xll.qlInterestRateIndexValueDate(Index1M,$H2141)</f>
        <v>54486</v>
      </c>
      <c r="J2141" s="158"/>
      <c r="K2141" s="44"/>
      <c r="L2141" s="44"/>
      <c r="M2141" s="158"/>
      <c r="N2141" s="44"/>
      <c r="O2141" s="159"/>
    </row>
    <row r="2142" spans="2:15" x14ac:dyDescent="0.2">
      <c r="B2142" s="39" t="s">
        <v>42</v>
      </c>
      <c r="D2142" s="42">
        <f>_xll.qlCalendarAdvance(Calendar,$D2141,B2142,"f",FALSE)</f>
        <v>54491</v>
      </c>
      <c r="E2142" s="153">
        <f>_xll.qlInterestRateIndexValueDate(IndexON,D2142)</f>
        <v>54492</v>
      </c>
      <c r="F2142" s="168"/>
      <c r="H2142" s="42">
        <f>_xll.qlCalendarAdvance(Calendar,$H2141,B2142,"f",FALSE)</f>
        <v>54491</v>
      </c>
      <c r="I2142" s="153">
        <f>_xll.qlInterestRateIndexValueDate(Index1M,$H2142)</f>
        <v>54493</v>
      </c>
      <c r="J2142" s="158"/>
      <c r="K2142" s="44"/>
      <c r="L2142" s="44"/>
      <c r="M2142" s="158"/>
      <c r="N2142" s="44"/>
      <c r="O2142" s="159"/>
    </row>
    <row r="2143" spans="2:15" x14ac:dyDescent="0.2">
      <c r="B2143" s="39" t="s">
        <v>42</v>
      </c>
      <c r="D2143" s="42">
        <f>_xll.qlCalendarAdvance(Calendar,$D2142,B2143,"f",FALSE)</f>
        <v>54498</v>
      </c>
      <c r="E2143" s="153">
        <f>_xll.qlInterestRateIndexValueDate(IndexON,D2143)</f>
        <v>54499</v>
      </c>
      <c r="F2143" s="168"/>
      <c r="H2143" s="42">
        <f>_xll.qlCalendarAdvance(Calendar,$H2142,B2143,"f",FALSE)</f>
        <v>54498</v>
      </c>
      <c r="I2143" s="153">
        <f>_xll.qlInterestRateIndexValueDate(Index1M,$H2143)</f>
        <v>54500</v>
      </c>
      <c r="J2143" s="158"/>
      <c r="K2143" s="44"/>
      <c r="L2143" s="44"/>
      <c r="M2143" s="158"/>
      <c r="N2143" s="44"/>
      <c r="O2143" s="159"/>
    </row>
    <row r="2144" spans="2:15" x14ac:dyDescent="0.2">
      <c r="B2144" s="39" t="s">
        <v>42</v>
      </c>
      <c r="D2144" s="42">
        <f>_xll.qlCalendarAdvance(Calendar,$D2143,B2144,"f",FALSE)</f>
        <v>54505</v>
      </c>
      <c r="E2144" s="153">
        <f>_xll.qlInterestRateIndexValueDate(IndexON,D2144)</f>
        <v>54506</v>
      </c>
      <c r="F2144" s="168"/>
      <c r="H2144" s="42">
        <f>_xll.qlCalendarAdvance(Calendar,$H2143,B2144,"f",FALSE)</f>
        <v>54505</v>
      </c>
      <c r="I2144" s="153">
        <f>_xll.qlInterestRateIndexValueDate(Index1M,$H2144)</f>
        <v>54507</v>
      </c>
      <c r="J2144" s="158"/>
      <c r="K2144" s="44"/>
      <c r="L2144" s="44"/>
      <c r="M2144" s="158"/>
      <c r="N2144" s="44"/>
      <c r="O2144" s="159"/>
    </row>
    <row r="2145" spans="2:15" x14ac:dyDescent="0.2">
      <c r="B2145" s="39" t="s">
        <v>42</v>
      </c>
      <c r="D2145" s="42">
        <f>_xll.qlCalendarAdvance(Calendar,$D2144,B2145,"f",FALSE)</f>
        <v>54512</v>
      </c>
      <c r="E2145" s="153">
        <f>_xll.qlInterestRateIndexValueDate(IndexON,D2145)</f>
        <v>54513</v>
      </c>
      <c r="F2145" s="168"/>
      <c r="H2145" s="42">
        <f>_xll.qlCalendarAdvance(Calendar,$H2144,B2145,"f",FALSE)</f>
        <v>54512</v>
      </c>
      <c r="I2145" s="153">
        <f>_xll.qlInterestRateIndexValueDate(Index1M,$H2145)</f>
        <v>54514</v>
      </c>
      <c r="J2145" s="158"/>
      <c r="K2145" s="44"/>
      <c r="L2145" s="44"/>
      <c r="M2145" s="158"/>
      <c r="N2145" s="44"/>
      <c r="O2145" s="159"/>
    </row>
    <row r="2146" spans="2:15" x14ac:dyDescent="0.2">
      <c r="B2146" s="39" t="s">
        <v>42</v>
      </c>
      <c r="D2146" s="42">
        <f>_xll.qlCalendarAdvance(Calendar,$D2145,B2146,"f",FALSE)</f>
        <v>54519</v>
      </c>
      <c r="E2146" s="153">
        <f>_xll.qlInterestRateIndexValueDate(IndexON,D2146)</f>
        <v>54520</v>
      </c>
      <c r="F2146" s="168"/>
      <c r="H2146" s="42">
        <f>_xll.qlCalendarAdvance(Calendar,$H2145,B2146,"f",FALSE)</f>
        <v>54519</v>
      </c>
      <c r="I2146" s="153">
        <f>_xll.qlInterestRateIndexValueDate(Index1M,$H2146)</f>
        <v>54521</v>
      </c>
      <c r="J2146" s="158"/>
      <c r="K2146" s="44"/>
      <c r="L2146" s="44"/>
      <c r="M2146" s="158"/>
      <c r="N2146" s="44"/>
      <c r="O2146" s="159"/>
    </row>
    <row r="2147" spans="2:15" x14ac:dyDescent="0.2">
      <c r="B2147" s="39" t="s">
        <v>42</v>
      </c>
      <c r="D2147" s="42">
        <f>_xll.qlCalendarAdvance(Calendar,$D2146,B2147,"f",FALSE)</f>
        <v>54526</v>
      </c>
      <c r="E2147" s="153">
        <f>_xll.qlInterestRateIndexValueDate(IndexON,D2147)</f>
        <v>54527</v>
      </c>
      <c r="F2147" s="168"/>
      <c r="H2147" s="42">
        <f>_xll.qlCalendarAdvance(Calendar,$H2146,B2147,"f",FALSE)</f>
        <v>54526</v>
      </c>
      <c r="I2147" s="153">
        <f>_xll.qlInterestRateIndexValueDate(Index1M,$H2147)</f>
        <v>54528</v>
      </c>
      <c r="J2147" s="158"/>
      <c r="K2147" s="44"/>
      <c r="L2147" s="44"/>
      <c r="M2147" s="158"/>
      <c r="N2147" s="44"/>
      <c r="O2147" s="159"/>
    </row>
    <row r="2148" spans="2:15" x14ac:dyDescent="0.2">
      <c r="B2148" s="39" t="s">
        <v>42</v>
      </c>
      <c r="D2148" s="42">
        <f>_xll.qlCalendarAdvance(Calendar,$D2147,B2148,"f",FALSE)</f>
        <v>54533</v>
      </c>
      <c r="E2148" s="153">
        <f>_xll.qlInterestRateIndexValueDate(IndexON,D2148)</f>
        <v>54534</v>
      </c>
      <c r="F2148" s="168"/>
      <c r="H2148" s="42">
        <f>_xll.qlCalendarAdvance(Calendar,$H2147,B2148,"f",FALSE)</f>
        <v>54533</v>
      </c>
      <c r="I2148" s="153">
        <f>_xll.qlInterestRateIndexValueDate(Index1M,$H2148)</f>
        <v>54535</v>
      </c>
      <c r="J2148" s="158"/>
      <c r="K2148" s="44"/>
      <c r="L2148" s="44"/>
      <c r="M2148" s="158"/>
      <c r="N2148" s="44"/>
      <c r="O2148" s="159"/>
    </row>
    <row r="2149" spans="2:15" x14ac:dyDescent="0.2">
      <c r="B2149" s="39" t="s">
        <v>42</v>
      </c>
      <c r="D2149" s="42">
        <f>_xll.qlCalendarAdvance(Calendar,$D2148,B2149,"f",FALSE)</f>
        <v>54540</v>
      </c>
      <c r="E2149" s="153">
        <f>_xll.qlInterestRateIndexValueDate(IndexON,D2149)</f>
        <v>54541</v>
      </c>
      <c r="F2149" s="168"/>
      <c r="H2149" s="42">
        <f>_xll.qlCalendarAdvance(Calendar,$H2148,B2149,"f",FALSE)</f>
        <v>54540</v>
      </c>
      <c r="I2149" s="153">
        <f>_xll.qlInterestRateIndexValueDate(Index1M,$H2149)</f>
        <v>54542</v>
      </c>
      <c r="J2149" s="158"/>
      <c r="K2149" s="44"/>
      <c r="L2149" s="44"/>
      <c r="M2149" s="158"/>
      <c r="N2149" s="44"/>
      <c r="O2149" s="159"/>
    </row>
    <row r="2150" spans="2:15" x14ac:dyDescent="0.2">
      <c r="B2150" s="39" t="s">
        <v>42</v>
      </c>
      <c r="D2150" s="42">
        <f>_xll.qlCalendarAdvance(Calendar,$D2149,B2150,"f",FALSE)</f>
        <v>54547</v>
      </c>
      <c r="E2150" s="153">
        <f>_xll.qlInterestRateIndexValueDate(IndexON,D2150)</f>
        <v>54548</v>
      </c>
      <c r="F2150" s="168"/>
      <c r="H2150" s="42">
        <f>_xll.qlCalendarAdvance(Calendar,$H2149,B2150,"f",FALSE)</f>
        <v>54547</v>
      </c>
      <c r="I2150" s="153">
        <f>_xll.qlInterestRateIndexValueDate(Index1M,$H2150)</f>
        <v>54549</v>
      </c>
      <c r="J2150" s="158"/>
      <c r="K2150" s="44"/>
      <c r="L2150" s="44"/>
      <c r="M2150" s="158"/>
      <c r="N2150" s="44"/>
      <c r="O2150" s="159"/>
    </row>
    <row r="2151" spans="2:15" x14ac:dyDescent="0.2">
      <c r="B2151" s="39" t="s">
        <v>42</v>
      </c>
      <c r="D2151" s="42">
        <f>_xll.qlCalendarAdvance(Calendar,$D2150,B2151,"f",FALSE)</f>
        <v>54554</v>
      </c>
      <c r="E2151" s="153">
        <f>_xll.qlInterestRateIndexValueDate(IndexON,D2151)</f>
        <v>54555</v>
      </c>
      <c r="F2151" s="168"/>
      <c r="H2151" s="42">
        <f>_xll.qlCalendarAdvance(Calendar,$H2150,B2151,"f",FALSE)</f>
        <v>54554</v>
      </c>
      <c r="I2151" s="153">
        <f>_xll.qlInterestRateIndexValueDate(Index1M,$H2151)</f>
        <v>54556</v>
      </c>
      <c r="J2151" s="158"/>
      <c r="K2151" s="44"/>
      <c r="L2151" s="44"/>
      <c r="M2151" s="158"/>
      <c r="N2151" s="44"/>
      <c r="O2151" s="159"/>
    </row>
    <row r="2152" spans="2:15" x14ac:dyDescent="0.2">
      <c r="B2152" s="39" t="s">
        <v>42</v>
      </c>
      <c r="D2152" s="42">
        <f>_xll.qlCalendarAdvance(Calendar,$D2151,B2152,"f",FALSE)</f>
        <v>54561</v>
      </c>
      <c r="E2152" s="153">
        <f>_xll.qlInterestRateIndexValueDate(IndexON,D2152)</f>
        <v>54562</v>
      </c>
      <c r="F2152" s="168"/>
      <c r="H2152" s="42">
        <f>_xll.qlCalendarAdvance(Calendar,$H2151,B2152,"f",FALSE)</f>
        <v>54561</v>
      </c>
      <c r="I2152" s="153">
        <f>_xll.qlInterestRateIndexValueDate(Index1M,$H2152)</f>
        <v>54563</v>
      </c>
      <c r="J2152" s="158"/>
      <c r="K2152" s="44"/>
      <c r="L2152" s="44"/>
      <c r="M2152" s="158"/>
      <c r="N2152" s="44"/>
      <c r="O2152" s="159"/>
    </row>
    <row r="2153" spans="2:15" x14ac:dyDescent="0.2">
      <c r="B2153" s="39" t="s">
        <v>42</v>
      </c>
      <c r="D2153" s="42">
        <f>_xll.qlCalendarAdvance(Calendar,$D2152,B2153,"f",FALSE)</f>
        <v>54568</v>
      </c>
      <c r="E2153" s="153">
        <f>_xll.qlInterestRateIndexValueDate(IndexON,D2153)</f>
        <v>54569</v>
      </c>
      <c r="F2153" s="168"/>
      <c r="H2153" s="42">
        <f>_xll.qlCalendarAdvance(Calendar,$H2152,B2153,"f",FALSE)</f>
        <v>54568</v>
      </c>
      <c r="I2153" s="153">
        <f>_xll.qlInterestRateIndexValueDate(Index1M,$H2153)</f>
        <v>54571</v>
      </c>
      <c r="J2153" s="158"/>
      <c r="K2153" s="44"/>
      <c r="L2153" s="44"/>
      <c r="M2153" s="158"/>
      <c r="N2153" s="44"/>
      <c r="O2153" s="159"/>
    </row>
    <row r="2154" spans="2:15" x14ac:dyDescent="0.2">
      <c r="B2154" s="39" t="s">
        <v>42</v>
      </c>
      <c r="D2154" s="42">
        <f>_xll.qlCalendarAdvance(Calendar,$D2153,B2154,"f",FALSE)</f>
        <v>54575</v>
      </c>
      <c r="E2154" s="153">
        <f>_xll.qlInterestRateIndexValueDate(IndexON,D2154)</f>
        <v>54576</v>
      </c>
      <c r="F2154" s="168"/>
      <c r="H2154" s="42">
        <f>_xll.qlCalendarAdvance(Calendar,$H2153,B2154,"f",FALSE)</f>
        <v>54575</v>
      </c>
      <c r="I2154" s="153">
        <f>_xll.qlInterestRateIndexValueDate(Index1M,$H2154)</f>
        <v>54577</v>
      </c>
      <c r="J2154" s="158"/>
      <c r="K2154" s="44"/>
      <c r="L2154" s="44"/>
      <c r="M2154" s="158"/>
      <c r="N2154" s="44"/>
      <c r="O2154" s="159"/>
    </row>
    <row r="2155" spans="2:15" x14ac:dyDescent="0.2">
      <c r="B2155" s="39" t="s">
        <v>42</v>
      </c>
      <c r="D2155" s="42">
        <f>_xll.qlCalendarAdvance(Calendar,$D2154,B2155,"f",FALSE)</f>
        <v>54582</v>
      </c>
      <c r="E2155" s="153">
        <f>_xll.qlInterestRateIndexValueDate(IndexON,D2155)</f>
        <v>54583</v>
      </c>
      <c r="F2155" s="168"/>
      <c r="H2155" s="42">
        <f>_xll.qlCalendarAdvance(Calendar,$H2154,B2155,"f",FALSE)</f>
        <v>54582</v>
      </c>
      <c r="I2155" s="153">
        <f>_xll.qlInterestRateIndexValueDate(Index1M,$H2155)</f>
        <v>54584</v>
      </c>
      <c r="J2155" s="158"/>
      <c r="K2155" s="44"/>
      <c r="L2155" s="44"/>
      <c r="M2155" s="158"/>
      <c r="N2155" s="44"/>
      <c r="O2155" s="159"/>
    </row>
    <row r="2156" spans="2:15" x14ac:dyDescent="0.2">
      <c r="B2156" s="39" t="s">
        <v>42</v>
      </c>
      <c r="D2156" s="42">
        <f>_xll.qlCalendarAdvance(Calendar,$D2155,B2156,"f",FALSE)</f>
        <v>54589</v>
      </c>
      <c r="E2156" s="153">
        <f>_xll.qlInterestRateIndexValueDate(IndexON,D2156)</f>
        <v>54590</v>
      </c>
      <c r="F2156" s="168"/>
      <c r="H2156" s="42">
        <f>_xll.qlCalendarAdvance(Calendar,$H2155,B2156,"f",FALSE)</f>
        <v>54589</v>
      </c>
      <c r="I2156" s="153">
        <f>_xll.qlInterestRateIndexValueDate(Index1M,$H2156)</f>
        <v>54591</v>
      </c>
      <c r="J2156" s="158"/>
      <c r="K2156" s="44"/>
      <c r="L2156" s="44"/>
      <c r="M2156" s="158"/>
      <c r="N2156" s="44"/>
      <c r="O2156" s="159"/>
    </row>
    <row r="2157" spans="2:15" x14ac:dyDescent="0.2">
      <c r="B2157" s="39" t="s">
        <v>42</v>
      </c>
      <c r="D2157" s="42">
        <f>_xll.qlCalendarAdvance(Calendar,$D2156,B2157,"f",FALSE)</f>
        <v>54596</v>
      </c>
      <c r="E2157" s="153">
        <f>_xll.qlInterestRateIndexValueDate(IndexON,D2157)</f>
        <v>54597</v>
      </c>
      <c r="F2157" s="168"/>
      <c r="H2157" s="42">
        <f>_xll.qlCalendarAdvance(Calendar,$H2156,B2157,"f",FALSE)</f>
        <v>54596</v>
      </c>
      <c r="I2157" s="153">
        <f>_xll.qlInterestRateIndexValueDate(Index1M,$H2157)</f>
        <v>54598</v>
      </c>
      <c r="J2157" s="158"/>
      <c r="K2157" s="44"/>
      <c r="L2157" s="44"/>
      <c r="M2157" s="158"/>
      <c r="N2157" s="44"/>
      <c r="O2157" s="159"/>
    </row>
    <row r="2158" spans="2:15" x14ac:dyDescent="0.2">
      <c r="B2158" s="39" t="s">
        <v>42</v>
      </c>
      <c r="D2158" s="42">
        <f>_xll.qlCalendarAdvance(Calendar,$D2157,B2158,"f",FALSE)</f>
        <v>54603</v>
      </c>
      <c r="E2158" s="153">
        <f>_xll.qlInterestRateIndexValueDate(IndexON,D2158)</f>
        <v>54604</v>
      </c>
      <c r="F2158" s="168"/>
      <c r="H2158" s="42">
        <f>_xll.qlCalendarAdvance(Calendar,$H2157,B2158,"f",FALSE)</f>
        <v>54603</v>
      </c>
      <c r="I2158" s="153">
        <f>_xll.qlInterestRateIndexValueDate(Index1M,$H2158)</f>
        <v>54605</v>
      </c>
      <c r="J2158" s="158"/>
      <c r="K2158" s="44"/>
      <c r="L2158" s="44"/>
      <c r="M2158" s="158"/>
      <c r="N2158" s="44"/>
      <c r="O2158" s="159"/>
    </row>
    <row r="2159" spans="2:15" x14ac:dyDescent="0.2">
      <c r="B2159" s="39" t="s">
        <v>42</v>
      </c>
      <c r="D2159" s="42">
        <f>_xll.qlCalendarAdvance(Calendar,$D2158,B2159,"f",FALSE)</f>
        <v>54610</v>
      </c>
      <c r="E2159" s="153">
        <f>_xll.qlInterestRateIndexValueDate(IndexON,D2159)</f>
        <v>54611</v>
      </c>
      <c r="F2159" s="168"/>
      <c r="H2159" s="42">
        <f>_xll.qlCalendarAdvance(Calendar,$H2158,B2159,"f",FALSE)</f>
        <v>54610</v>
      </c>
      <c r="I2159" s="153">
        <f>_xll.qlInterestRateIndexValueDate(Index1M,$H2159)</f>
        <v>54612</v>
      </c>
      <c r="J2159" s="158"/>
      <c r="K2159" s="44"/>
      <c r="L2159" s="44"/>
      <c r="M2159" s="158"/>
      <c r="N2159" s="44"/>
      <c r="O2159" s="159"/>
    </row>
    <row r="2160" spans="2:15" x14ac:dyDescent="0.2">
      <c r="B2160" s="39" t="s">
        <v>42</v>
      </c>
      <c r="D2160" s="42">
        <f>_xll.qlCalendarAdvance(Calendar,$D2159,B2160,"f",FALSE)</f>
        <v>54617</v>
      </c>
      <c r="E2160" s="153">
        <f>_xll.qlInterestRateIndexValueDate(IndexON,D2160)</f>
        <v>54618</v>
      </c>
      <c r="F2160" s="168"/>
      <c r="H2160" s="42">
        <f>_xll.qlCalendarAdvance(Calendar,$H2159,B2160,"f",FALSE)</f>
        <v>54617</v>
      </c>
      <c r="I2160" s="153">
        <f>_xll.qlInterestRateIndexValueDate(Index1M,$H2160)</f>
        <v>54619</v>
      </c>
      <c r="J2160" s="158"/>
      <c r="K2160" s="44"/>
      <c r="L2160" s="44"/>
      <c r="M2160" s="158"/>
      <c r="N2160" s="44"/>
      <c r="O2160" s="159"/>
    </row>
    <row r="2161" spans="2:15" x14ac:dyDescent="0.2">
      <c r="B2161" s="39" t="s">
        <v>42</v>
      </c>
      <c r="D2161" s="42">
        <f>_xll.qlCalendarAdvance(Calendar,$D2160,B2161,"f",FALSE)</f>
        <v>54624</v>
      </c>
      <c r="E2161" s="153">
        <f>_xll.qlInterestRateIndexValueDate(IndexON,D2161)</f>
        <v>54625</v>
      </c>
      <c r="F2161" s="168"/>
      <c r="H2161" s="42">
        <f>_xll.qlCalendarAdvance(Calendar,$H2160,B2161,"f",FALSE)</f>
        <v>54624</v>
      </c>
      <c r="I2161" s="153">
        <f>_xll.qlInterestRateIndexValueDate(Index1M,$H2161)</f>
        <v>54626</v>
      </c>
      <c r="J2161" s="158"/>
      <c r="K2161" s="44"/>
      <c r="L2161" s="44"/>
      <c r="M2161" s="158"/>
      <c r="N2161" s="44"/>
      <c r="O2161" s="159"/>
    </row>
    <row r="2162" spans="2:15" x14ac:dyDescent="0.2">
      <c r="B2162" s="39" t="s">
        <v>42</v>
      </c>
      <c r="D2162" s="42">
        <f>_xll.qlCalendarAdvance(Calendar,$D2161,B2162,"f",FALSE)</f>
        <v>54631</v>
      </c>
      <c r="E2162" s="153">
        <f>_xll.qlInterestRateIndexValueDate(IndexON,D2162)</f>
        <v>54632</v>
      </c>
      <c r="F2162" s="168"/>
      <c r="H2162" s="42">
        <f>_xll.qlCalendarAdvance(Calendar,$H2161,B2162,"f",FALSE)</f>
        <v>54631</v>
      </c>
      <c r="I2162" s="153">
        <f>_xll.qlInterestRateIndexValueDate(Index1M,$H2162)</f>
        <v>54633</v>
      </c>
      <c r="J2162" s="158"/>
      <c r="K2162" s="44"/>
      <c r="L2162" s="44"/>
      <c r="M2162" s="158"/>
      <c r="N2162" s="44"/>
      <c r="O2162" s="159"/>
    </row>
    <row r="2163" spans="2:15" x14ac:dyDescent="0.2">
      <c r="B2163" s="39" t="s">
        <v>42</v>
      </c>
      <c r="D2163" s="42">
        <f>_xll.qlCalendarAdvance(Calendar,$D2162,B2163,"f",FALSE)</f>
        <v>54638</v>
      </c>
      <c r="E2163" s="153">
        <f>_xll.qlInterestRateIndexValueDate(IndexON,D2163)</f>
        <v>54639</v>
      </c>
      <c r="F2163" s="168"/>
      <c r="H2163" s="42">
        <f>_xll.qlCalendarAdvance(Calendar,$H2162,B2163,"f",FALSE)</f>
        <v>54638</v>
      </c>
      <c r="I2163" s="153">
        <f>_xll.qlInterestRateIndexValueDate(Index1M,$H2163)</f>
        <v>54640</v>
      </c>
      <c r="J2163" s="158"/>
      <c r="K2163" s="44"/>
      <c r="L2163" s="44"/>
      <c r="M2163" s="158"/>
      <c r="N2163" s="44"/>
      <c r="O2163" s="159"/>
    </row>
    <row r="2164" spans="2:15" x14ac:dyDescent="0.2">
      <c r="B2164" s="39" t="s">
        <v>42</v>
      </c>
      <c r="D2164" s="42">
        <f>_xll.qlCalendarAdvance(Calendar,$D2163,B2164,"f",FALSE)</f>
        <v>54645</v>
      </c>
      <c r="E2164" s="153">
        <f>_xll.qlInterestRateIndexValueDate(IndexON,D2164)</f>
        <v>54646</v>
      </c>
      <c r="F2164" s="168"/>
      <c r="H2164" s="42">
        <f>_xll.qlCalendarAdvance(Calendar,$H2163,B2164,"f",FALSE)</f>
        <v>54645</v>
      </c>
      <c r="I2164" s="153">
        <f>_xll.qlInterestRateIndexValueDate(Index1M,$H2164)</f>
        <v>54647</v>
      </c>
      <c r="J2164" s="158"/>
      <c r="K2164" s="44"/>
      <c r="L2164" s="44"/>
      <c r="M2164" s="158"/>
      <c r="N2164" s="44"/>
      <c r="O2164" s="159"/>
    </row>
    <row r="2165" spans="2:15" x14ac:dyDescent="0.2">
      <c r="B2165" s="39" t="s">
        <v>42</v>
      </c>
      <c r="D2165" s="42">
        <f>_xll.qlCalendarAdvance(Calendar,$D2164,B2165,"f",FALSE)</f>
        <v>54652</v>
      </c>
      <c r="E2165" s="153">
        <f>_xll.qlInterestRateIndexValueDate(IndexON,D2165)</f>
        <v>54653</v>
      </c>
      <c r="F2165" s="168"/>
      <c r="H2165" s="42">
        <f>_xll.qlCalendarAdvance(Calendar,$H2164,B2165,"f",FALSE)</f>
        <v>54652</v>
      </c>
      <c r="I2165" s="153">
        <f>_xll.qlInterestRateIndexValueDate(Index1M,$H2165)</f>
        <v>54654</v>
      </c>
      <c r="J2165" s="158"/>
      <c r="K2165" s="44"/>
      <c r="L2165" s="44"/>
      <c r="M2165" s="158"/>
      <c r="N2165" s="44"/>
      <c r="O2165" s="159"/>
    </row>
    <row r="2166" spans="2:15" x14ac:dyDescent="0.2">
      <c r="B2166" s="39" t="s">
        <v>42</v>
      </c>
      <c r="D2166" s="42">
        <f>_xll.qlCalendarAdvance(Calendar,$D2165,B2166,"f",FALSE)</f>
        <v>54659</v>
      </c>
      <c r="E2166" s="153">
        <f>_xll.qlInterestRateIndexValueDate(IndexON,D2166)</f>
        <v>54660</v>
      </c>
      <c r="F2166" s="168"/>
      <c r="H2166" s="42">
        <f>_xll.qlCalendarAdvance(Calendar,$H2165,B2166,"f",FALSE)</f>
        <v>54659</v>
      </c>
      <c r="I2166" s="153">
        <f>_xll.qlInterestRateIndexValueDate(Index1M,$H2166)</f>
        <v>54661</v>
      </c>
      <c r="J2166" s="158"/>
      <c r="K2166" s="44"/>
      <c r="L2166" s="44"/>
      <c r="M2166" s="158"/>
      <c r="N2166" s="44"/>
      <c r="O2166" s="159"/>
    </row>
    <row r="2167" spans="2:15" x14ac:dyDescent="0.2">
      <c r="B2167" s="39" t="s">
        <v>42</v>
      </c>
      <c r="D2167" s="42">
        <f>_xll.qlCalendarAdvance(Calendar,$D2166,B2167,"f",FALSE)</f>
        <v>54666</v>
      </c>
      <c r="E2167" s="153">
        <f>_xll.qlInterestRateIndexValueDate(IndexON,D2167)</f>
        <v>54667</v>
      </c>
      <c r="F2167" s="168"/>
      <c r="H2167" s="42">
        <f>_xll.qlCalendarAdvance(Calendar,$H2166,B2167,"f",FALSE)</f>
        <v>54666</v>
      </c>
      <c r="I2167" s="153">
        <f>_xll.qlInterestRateIndexValueDate(Index1M,$H2167)</f>
        <v>54668</v>
      </c>
      <c r="J2167" s="158"/>
      <c r="K2167" s="44"/>
      <c r="L2167" s="44"/>
      <c r="M2167" s="158"/>
      <c r="N2167" s="44"/>
      <c r="O2167" s="159"/>
    </row>
    <row r="2168" spans="2:15" x14ac:dyDescent="0.2">
      <c r="B2168" s="39" t="s">
        <v>42</v>
      </c>
      <c r="D2168" s="42">
        <f>_xll.qlCalendarAdvance(Calendar,$D2167,B2168,"f",FALSE)</f>
        <v>54673</v>
      </c>
      <c r="E2168" s="153">
        <f>_xll.qlInterestRateIndexValueDate(IndexON,D2168)</f>
        <v>54674</v>
      </c>
      <c r="F2168" s="168"/>
      <c r="H2168" s="42">
        <f>_xll.qlCalendarAdvance(Calendar,$H2167,B2168,"f",FALSE)</f>
        <v>54673</v>
      </c>
      <c r="I2168" s="153">
        <f>_xll.qlInterestRateIndexValueDate(Index1M,$H2168)</f>
        <v>54675</v>
      </c>
      <c r="J2168" s="158"/>
      <c r="K2168" s="44"/>
      <c r="L2168" s="44"/>
      <c r="M2168" s="158"/>
      <c r="N2168" s="44"/>
      <c r="O2168" s="159"/>
    </row>
    <row r="2169" spans="2:15" x14ac:dyDescent="0.2">
      <c r="B2169" s="39" t="s">
        <v>42</v>
      </c>
      <c r="D2169" s="42">
        <f>_xll.qlCalendarAdvance(Calendar,$D2168,B2169,"f",FALSE)</f>
        <v>54680</v>
      </c>
      <c r="E2169" s="153">
        <f>_xll.qlInterestRateIndexValueDate(IndexON,D2169)</f>
        <v>54681</v>
      </c>
      <c r="F2169" s="168"/>
      <c r="H2169" s="42">
        <f>_xll.qlCalendarAdvance(Calendar,$H2168,B2169,"f",FALSE)</f>
        <v>54680</v>
      </c>
      <c r="I2169" s="153">
        <f>_xll.qlInterestRateIndexValueDate(Index1M,$H2169)</f>
        <v>54682</v>
      </c>
      <c r="J2169" s="158"/>
      <c r="K2169" s="44"/>
      <c r="L2169" s="44"/>
      <c r="M2169" s="158"/>
      <c r="N2169" s="44"/>
      <c r="O2169" s="159"/>
    </row>
    <row r="2170" spans="2:15" x14ac:dyDescent="0.2">
      <c r="B2170" s="39" t="s">
        <v>42</v>
      </c>
      <c r="D2170" s="42">
        <f>_xll.qlCalendarAdvance(Calendar,$D2169,B2170,"f",FALSE)</f>
        <v>54687</v>
      </c>
      <c r="E2170" s="153">
        <f>_xll.qlInterestRateIndexValueDate(IndexON,D2170)</f>
        <v>54688</v>
      </c>
      <c r="F2170" s="168"/>
      <c r="H2170" s="42">
        <f>_xll.qlCalendarAdvance(Calendar,$H2169,B2170,"f",FALSE)</f>
        <v>54687</v>
      </c>
      <c r="I2170" s="153">
        <f>_xll.qlInterestRateIndexValueDate(Index1M,$H2170)</f>
        <v>54689</v>
      </c>
      <c r="J2170" s="158"/>
      <c r="K2170" s="44"/>
      <c r="L2170" s="44"/>
      <c r="M2170" s="158"/>
      <c r="N2170" s="44"/>
      <c r="O2170" s="159"/>
    </row>
    <row r="2171" spans="2:15" x14ac:dyDescent="0.2">
      <c r="B2171" s="39" t="s">
        <v>42</v>
      </c>
      <c r="D2171" s="42">
        <f>_xll.qlCalendarAdvance(Calendar,$D2170,B2171,"f",FALSE)</f>
        <v>54694</v>
      </c>
      <c r="E2171" s="153">
        <f>_xll.qlInterestRateIndexValueDate(IndexON,D2171)</f>
        <v>54695</v>
      </c>
      <c r="F2171" s="168"/>
      <c r="H2171" s="42">
        <f>_xll.qlCalendarAdvance(Calendar,$H2170,B2171,"f",FALSE)</f>
        <v>54694</v>
      </c>
      <c r="I2171" s="153">
        <f>_xll.qlInterestRateIndexValueDate(Index1M,$H2171)</f>
        <v>54696</v>
      </c>
      <c r="J2171" s="158"/>
      <c r="K2171" s="44"/>
      <c r="L2171" s="44"/>
      <c r="M2171" s="158"/>
      <c r="N2171" s="44"/>
      <c r="O2171" s="159"/>
    </row>
    <row r="2172" spans="2:15" x14ac:dyDescent="0.2">
      <c r="B2172" s="39" t="s">
        <v>42</v>
      </c>
      <c r="D2172" s="42">
        <f>_xll.qlCalendarAdvance(Calendar,$D2171,B2172,"f",FALSE)</f>
        <v>54701</v>
      </c>
      <c r="E2172" s="153">
        <f>_xll.qlInterestRateIndexValueDate(IndexON,D2172)</f>
        <v>54702</v>
      </c>
      <c r="F2172" s="168"/>
      <c r="H2172" s="42">
        <f>_xll.qlCalendarAdvance(Calendar,$H2171,B2172,"f",FALSE)</f>
        <v>54701</v>
      </c>
      <c r="I2172" s="153">
        <f>_xll.qlInterestRateIndexValueDate(Index1M,$H2172)</f>
        <v>54703</v>
      </c>
      <c r="J2172" s="158"/>
      <c r="K2172" s="44"/>
      <c r="L2172" s="44"/>
      <c r="M2172" s="158"/>
      <c r="N2172" s="44"/>
      <c r="O2172" s="159"/>
    </row>
    <row r="2173" spans="2:15" x14ac:dyDescent="0.2">
      <c r="B2173" s="39" t="s">
        <v>42</v>
      </c>
      <c r="D2173" s="42">
        <f>_xll.qlCalendarAdvance(Calendar,$D2172,B2173,"f",FALSE)</f>
        <v>54708</v>
      </c>
      <c r="E2173" s="153">
        <f>_xll.qlInterestRateIndexValueDate(IndexON,D2173)</f>
        <v>54709</v>
      </c>
      <c r="F2173" s="168"/>
      <c r="H2173" s="42">
        <f>_xll.qlCalendarAdvance(Calendar,$H2172,B2173,"f",FALSE)</f>
        <v>54708</v>
      </c>
      <c r="I2173" s="153">
        <f>_xll.qlInterestRateIndexValueDate(Index1M,$H2173)</f>
        <v>54710</v>
      </c>
      <c r="J2173" s="158"/>
      <c r="K2173" s="44"/>
      <c r="L2173" s="44"/>
      <c r="M2173" s="158"/>
      <c r="N2173" s="44"/>
      <c r="O2173" s="159"/>
    </row>
    <row r="2174" spans="2:15" x14ac:dyDescent="0.2">
      <c r="B2174" s="39" t="s">
        <v>42</v>
      </c>
      <c r="D2174" s="42">
        <f>_xll.qlCalendarAdvance(Calendar,$D2173,B2174,"f",FALSE)</f>
        <v>54715</v>
      </c>
      <c r="E2174" s="153">
        <f>_xll.qlInterestRateIndexValueDate(IndexON,D2174)</f>
        <v>54716</v>
      </c>
      <c r="F2174" s="168"/>
      <c r="H2174" s="42">
        <f>_xll.qlCalendarAdvance(Calendar,$H2173,B2174,"f",FALSE)</f>
        <v>54715</v>
      </c>
      <c r="I2174" s="153">
        <f>_xll.qlInterestRateIndexValueDate(Index1M,$H2174)</f>
        <v>54717</v>
      </c>
      <c r="J2174" s="158"/>
      <c r="K2174" s="44"/>
      <c r="L2174" s="44"/>
      <c r="M2174" s="158"/>
      <c r="N2174" s="44"/>
      <c r="O2174" s="159"/>
    </row>
    <row r="2175" spans="2:15" x14ac:dyDescent="0.2">
      <c r="B2175" s="39" t="s">
        <v>42</v>
      </c>
      <c r="D2175" s="42">
        <f>_xll.qlCalendarAdvance(Calendar,$D2174,B2175,"f",FALSE)</f>
        <v>54722</v>
      </c>
      <c r="E2175" s="153">
        <f>_xll.qlInterestRateIndexValueDate(IndexON,D2175)</f>
        <v>54723</v>
      </c>
      <c r="F2175" s="168"/>
      <c r="H2175" s="42">
        <f>_xll.qlCalendarAdvance(Calendar,$H2174,B2175,"f",FALSE)</f>
        <v>54722</v>
      </c>
      <c r="I2175" s="153">
        <f>_xll.qlInterestRateIndexValueDate(Index1M,$H2175)</f>
        <v>54724</v>
      </c>
      <c r="J2175" s="158"/>
      <c r="K2175" s="44"/>
      <c r="L2175" s="44"/>
      <c r="M2175" s="158"/>
      <c r="N2175" s="44"/>
      <c r="O2175" s="159"/>
    </row>
    <row r="2176" spans="2:15" x14ac:dyDescent="0.2">
      <c r="B2176" s="39" t="s">
        <v>42</v>
      </c>
      <c r="D2176" s="42">
        <f>_xll.qlCalendarAdvance(Calendar,$D2175,B2176,"f",FALSE)</f>
        <v>54729</v>
      </c>
      <c r="E2176" s="153">
        <f>_xll.qlInterestRateIndexValueDate(IndexON,D2176)</f>
        <v>54730</v>
      </c>
      <c r="F2176" s="168"/>
      <c r="H2176" s="42">
        <f>_xll.qlCalendarAdvance(Calendar,$H2175,B2176,"f",FALSE)</f>
        <v>54729</v>
      </c>
      <c r="I2176" s="153">
        <f>_xll.qlInterestRateIndexValueDate(Index1M,$H2176)</f>
        <v>54731</v>
      </c>
      <c r="J2176" s="158"/>
      <c r="K2176" s="44"/>
      <c r="L2176" s="44"/>
      <c r="M2176" s="158"/>
      <c r="N2176" s="44"/>
      <c r="O2176" s="159"/>
    </row>
    <row r="2177" spans="2:15" x14ac:dyDescent="0.2">
      <c r="B2177" s="39" t="s">
        <v>42</v>
      </c>
      <c r="D2177" s="42">
        <f>_xll.qlCalendarAdvance(Calendar,$D2176,B2177,"f",FALSE)</f>
        <v>54736</v>
      </c>
      <c r="E2177" s="153">
        <f>_xll.qlInterestRateIndexValueDate(IndexON,D2177)</f>
        <v>54737</v>
      </c>
      <c r="F2177" s="168"/>
      <c r="H2177" s="42">
        <f>_xll.qlCalendarAdvance(Calendar,$H2176,B2177,"f",FALSE)</f>
        <v>54736</v>
      </c>
      <c r="I2177" s="153">
        <f>_xll.qlInterestRateIndexValueDate(Index1M,$H2177)</f>
        <v>54738</v>
      </c>
      <c r="J2177" s="158"/>
      <c r="K2177" s="44"/>
      <c r="L2177" s="44"/>
      <c r="M2177" s="158"/>
      <c r="N2177" s="44"/>
      <c r="O2177" s="159"/>
    </row>
    <row r="2178" spans="2:15" x14ac:dyDescent="0.2">
      <c r="B2178" s="39" t="s">
        <v>42</v>
      </c>
      <c r="D2178" s="42">
        <f>_xll.qlCalendarAdvance(Calendar,$D2177,B2178,"f",FALSE)</f>
        <v>54743</v>
      </c>
      <c r="E2178" s="153">
        <f>_xll.qlInterestRateIndexValueDate(IndexON,D2178)</f>
        <v>54744</v>
      </c>
      <c r="F2178" s="168"/>
      <c r="H2178" s="42">
        <f>_xll.qlCalendarAdvance(Calendar,$H2177,B2178,"f",FALSE)</f>
        <v>54743</v>
      </c>
      <c r="I2178" s="153">
        <f>_xll.qlInterestRateIndexValueDate(Index1M,$H2178)</f>
        <v>54745</v>
      </c>
      <c r="J2178" s="158"/>
      <c r="K2178" s="44"/>
      <c r="L2178" s="44"/>
      <c r="M2178" s="158"/>
      <c r="N2178" s="44"/>
      <c r="O2178" s="159"/>
    </row>
    <row r="2179" spans="2:15" x14ac:dyDescent="0.2">
      <c r="B2179" s="39" t="s">
        <v>42</v>
      </c>
      <c r="D2179" s="42">
        <f>_xll.qlCalendarAdvance(Calendar,$D2178,B2179,"f",FALSE)</f>
        <v>54750</v>
      </c>
      <c r="E2179" s="153">
        <f>_xll.qlInterestRateIndexValueDate(IndexON,D2179)</f>
        <v>54751</v>
      </c>
      <c r="F2179" s="168"/>
      <c r="H2179" s="42">
        <f>_xll.qlCalendarAdvance(Calendar,$H2178,B2179,"f",FALSE)</f>
        <v>54750</v>
      </c>
      <c r="I2179" s="153">
        <f>_xll.qlInterestRateIndexValueDate(Index1M,$H2179)</f>
        <v>54752</v>
      </c>
      <c r="J2179" s="158"/>
      <c r="K2179" s="44"/>
      <c r="L2179" s="44"/>
      <c r="M2179" s="158"/>
      <c r="N2179" s="44"/>
      <c r="O2179" s="159"/>
    </row>
    <row r="2180" spans="2:15" x14ac:dyDescent="0.2">
      <c r="B2180" s="39" t="s">
        <v>42</v>
      </c>
      <c r="D2180" s="42">
        <f>_xll.qlCalendarAdvance(Calendar,$D2179,B2180,"f",FALSE)</f>
        <v>54757</v>
      </c>
      <c r="E2180" s="153">
        <f>_xll.qlInterestRateIndexValueDate(IndexON,D2180)</f>
        <v>54758</v>
      </c>
      <c r="F2180" s="168"/>
      <c r="H2180" s="42">
        <f>_xll.qlCalendarAdvance(Calendar,$H2179,B2180,"f",FALSE)</f>
        <v>54757</v>
      </c>
      <c r="I2180" s="153">
        <f>_xll.qlInterestRateIndexValueDate(Index1M,$H2180)</f>
        <v>54759</v>
      </c>
      <c r="J2180" s="158"/>
      <c r="K2180" s="44"/>
      <c r="L2180" s="44"/>
      <c r="M2180" s="158"/>
      <c r="N2180" s="44"/>
      <c r="O2180" s="159"/>
    </row>
    <row r="2181" spans="2:15" x14ac:dyDescent="0.2">
      <c r="B2181" s="39" t="s">
        <v>42</v>
      </c>
      <c r="D2181" s="42">
        <f>_xll.qlCalendarAdvance(Calendar,$D2180,B2181,"f",FALSE)</f>
        <v>54764</v>
      </c>
      <c r="E2181" s="153">
        <f>_xll.qlInterestRateIndexValueDate(IndexON,D2181)</f>
        <v>54765</v>
      </c>
      <c r="F2181" s="168"/>
      <c r="H2181" s="42">
        <f>_xll.qlCalendarAdvance(Calendar,$H2180,B2181,"f",FALSE)</f>
        <v>54764</v>
      </c>
      <c r="I2181" s="153">
        <f>_xll.qlInterestRateIndexValueDate(Index1M,$H2181)</f>
        <v>54766</v>
      </c>
      <c r="J2181" s="158"/>
      <c r="K2181" s="44"/>
      <c r="L2181" s="44"/>
      <c r="M2181" s="158"/>
      <c r="N2181" s="44"/>
      <c r="O2181" s="159"/>
    </row>
    <row r="2182" spans="2:15" x14ac:dyDescent="0.2">
      <c r="B2182" s="39" t="s">
        <v>42</v>
      </c>
      <c r="D2182" s="42">
        <f>_xll.qlCalendarAdvance(Calendar,$D2181,B2182,"f",FALSE)</f>
        <v>54771</v>
      </c>
      <c r="E2182" s="153">
        <f>_xll.qlInterestRateIndexValueDate(IndexON,D2182)</f>
        <v>54772</v>
      </c>
      <c r="F2182" s="168"/>
      <c r="H2182" s="42">
        <f>_xll.qlCalendarAdvance(Calendar,$H2181,B2182,"f",FALSE)</f>
        <v>54771</v>
      </c>
      <c r="I2182" s="153">
        <f>_xll.qlInterestRateIndexValueDate(Index1M,$H2182)</f>
        <v>54773</v>
      </c>
      <c r="J2182" s="158"/>
      <c r="K2182" s="44"/>
      <c r="L2182" s="44"/>
      <c r="M2182" s="158"/>
      <c r="N2182" s="44"/>
      <c r="O2182" s="159"/>
    </row>
    <row r="2183" spans="2:15" x14ac:dyDescent="0.2">
      <c r="B2183" s="39" t="s">
        <v>42</v>
      </c>
      <c r="D2183" s="42">
        <f>_xll.qlCalendarAdvance(Calendar,$D2182,B2183,"f",FALSE)</f>
        <v>54778</v>
      </c>
      <c r="E2183" s="153">
        <f>_xll.qlInterestRateIndexValueDate(IndexON,D2183)</f>
        <v>54779</v>
      </c>
      <c r="F2183" s="168"/>
      <c r="H2183" s="42">
        <f>_xll.qlCalendarAdvance(Calendar,$H2182,B2183,"f",FALSE)</f>
        <v>54778</v>
      </c>
      <c r="I2183" s="153">
        <f>_xll.qlInterestRateIndexValueDate(Index1M,$H2183)</f>
        <v>54780</v>
      </c>
      <c r="J2183" s="158"/>
      <c r="K2183" s="44"/>
      <c r="L2183" s="44"/>
      <c r="M2183" s="158"/>
      <c r="N2183" s="44"/>
      <c r="O2183" s="159"/>
    </row>
    <row r="2184" spans="2:15" x14ac:dyDescent="0.2">
      <c r="B2184" s="39" t="s">
        <v>42</v>
      </c>
      <c r="D2184" s="42">
        <f>_xll.qlCalendarAdvance(Calendar,$D2183,B2184,"f",FALSE)</f>
        <v>54785</v>
      </c>
      <c r="E2184" s="153">
        <f>_xll.qlInterestRateIndexValueDate(IndexON,D2184)</f>
        <v>54786</v>
      </c>
      <c r="F2184" s="168"/>
      <c r="H2184" s="42">
        <f>_xll.qlCalendarAdvance(Calendar,$H2183,B2184,"f",FALSE)</f>
        <v>54785</v>
      </c>
      <c r="I2184" s="153">
        <f>_xll.qlInterestRateIndexValueDate(Index1M,$H2184)</f>
        <v>54787</v>
      </c>
      <c r="J2184" s="158"/>
      <c r="K2184" s="44"/>
      <c r="L2184" s="44"/>
      <c r="M2184" s="158"/>
      <c r="N2184" s="44"/>
      <c r="O2184" s="159"/>
    </row>
    <row r="2185" spans="2:15" x14ac:dyDescent="0.2">
      <c r="B2185" s="39" t="s">
        <v>42</v>
      </c>
      <c r="D2185" s="42">
        <f>_xll.qlCalendarAdvance(Calendar,$D2184,B2185,"f",FALSE)</f>
        <v>54792</v>
      </c>
      <c r="E2185" s="153">
        <f>_xll.qlInterestRateIndexValueDate(IndexON,D2185)</f>
        <v>54793</v>
      </c>
      <c r="F2185" s="168"/>
      <c r="H2185" s="42">
        <f>_xll.qlCalendarAdvance(Calendar,$H2184,B2185,"f",FALSE)</f>
        <v>54792</v>
      </c>
      <c r="I2185" s="153">
        <f>_xll.qlInterestRateIndexValueDate(Index1M,$H2185)</f>
        <v>54795</v>
      </c>
      <c r="J2185" s="158"/>
      <c r="K2185" s="44"/>
      <c r="L2185" s="44"/>
      <c r="M2185" s="158"/>
      <c r="N2185" s="44"/>
      <c r="O2185" s="159"/>
    </row>
    <row r="2186" spans="2:15" x14ac:dyDescent="0.2">
      <c r="B2186" s="39" t="s">
        <v>42</v>
      </c>
      <c r="D2186" s="42">
        <f>_xll.qlCalendarAdvance(Calendar,$D2185,B2186,"f",FALSE)</f>
        <v>54799</v>
      </c>
      <c r="E2186" s="153">
        <f>_xll.qlInterestRateIndexValueDate(IndexON,D2186)</f>
        <v>54800</v>
      </c>
      <c r="F2186" s="168"/>
      <c r="H2186" s="42">
        <f>_xll.qlCalendarAdvance(Calendar,$H2185,B2186,"f",FALSE)</f>
        <v>54799</v>
      </c>
      <c r="I2186" s="153">
        <f>_xll.qlInterestRateIndexValueDate(Index1M,$H2186)</f>
        <v>54801</v>
      </c>
      <c r="J2186" s="158"/>
      <c r="K2186" s="44"/>
      <c r="L2186" s="44"/>
      <c r="M2186" s="158"/>
      <c r="N2186" s="44"/>
      <c r="O2186" s="159"/>
    </row>
    <row r="2187" spans="2:15" x14ac:dyDescent="0.2">
      <c r="B2187" s="39" t="s">
        <v>42</v>
      </c>
      <c r="D2187" s="42">
        <f>_xll.qlCalendarAdvance(Calendar,$D2186,B2187,"f",FALSE)</f>
        <v>54806</v>
      </c>
      <c r="E2187" s="153">
        <f>_xll.qlInterestRateIndexValueDate(IndexON,D2187)</f>
        <v>54807</v>
      </c>
      <c r="F2187" s="168"/>
      <c r="H2187" s="42">
        <f>_xll.qlCalendarAdvance(Calendar,$H2186,B2187,"f",FALSE)</f>
        <v>54806</v>
      </c>
      <c r="I2187" s="153">
        <f>_xll.qlInterestRateIndexValueDate(Index1M,$H2187)</f>
        <v>54808</v>
      </c>
      <c r="J2187" s="158"/>
      <c r="K2187" s="44"/>
      <c r="L2187" s="44"/>
      <c r="M2187" s="158"/>
      <c r="N2187" s="44"/>
      <c r="O2187" s="159"/>
    </row>
    <row r="2188" spans="2:15" x14ac:dyDescent="0.2">
      <c r="B2188" s="39" t="s">
        <v>42</v>
      </c>
      <c r="D2188" s="42">
        <f>_xll.qlCalendarAdvance(Calendar,$D2187,B2188,"f",FALSE)</f>
        <v>54813</v>
      </c>
      <c r="E2188" s="153">
        <f>_xll.qlInterestRateIndexValueDate(IndexON,D2188)</f>
        <v>54814</v>
      </c>
      <c r="F2188" s="168"/>
      <c r="H2188" s="42">
        <f>_xll.qlCalendarAdvance(Calendar,$H2187,B2188,"f",FALSE)</f>
        <v>54813</v>
      </c>
      <c r="I2188" s="153">
        <f>_xll.qlInterestRateIndexValueDate(Index1M,$H2188)</f>
        <v>54815</v>
      </c>
      <c r="J2188" s="158"/>
      <c r="K2188" s="44"/>
      <c r="L2188" s="44"/>
      <c r="M2188" s="158"/>
      <c r="N2188" s="44"/>
      <c r="O2188" s="159"/>
    </row>
    <row r="2189" spans="2:15" x14ac:dyDescent="0.2">
      <c r="B2189" s="39" t="s">
        <v>42</v>
      </c>
      <c r="D2189" s="42">
        <f>_xll.qlCalendarAdvance(Calendar,$D2188,B2189,"f",FALSE)</f>
        <v>54820</v>
      </c>
      <c r="E2189" s="153">
        <f>_xll.qlInterestRateIndexValueDate(IndexON,D2189)</f>
        <v>54821</v>
      </c>
      <c r="F2189" s="168"/>
      <c r="H2189" s="42">
        <f>_xll.qlCalendarAdvance(Calendar,$H2188,B2189,"f",FALSE)</f>
        <v>54820</v>
      </c>
      <c r="I2189" s="153">
        <f>_xll.qlInterestRateIndexValueDate(Index1M,$H2189)</f>
        <v>54822</v>
      </c>
      <c r="J2189" s="158"/>
      <c r="K2189" s="44"/>
      <c r="L2189" s="44"/>
      <c r="M2189" s="158"/>
      <c r="N2189" s="44"/>
      <c r="O2189" s="159"/>
    </row>
    <row r="2190" spans="2:15" x14ac:dyDescent="0.2">
      <c r="B2190" s="39" t="s">
        <v>42</v>
      </c>
      <c r="D2190" s="42">
        <f>_xll.qlCalendarAdvance(Calendar,$D2189,B2190,"f",FALSE)</f>
        <v>54827</v>
      </c>
      <c r="E2190" s="153">
        <f>_xll.qlInterestRateIndexValueDate(IndexON,D2190)</f>
        <v>54828</v>
      </c>
      <c r="F2190" s="168"/>
      <c r="H2190" s="42">
        <f>_xll.qlCalendarAdvance(Calendar,$H2189,B2190,"f",FALSE)</f>
        <v>54827</v>
      </c>
      <c r="I2190" s="153">
        <f>_xll.qlInterestRateIndexValueDate(Index1M,$H2190)</f>
        <v>54829</v>
      </c>
      <c r="J2190" s="158"/>
      <c r="K2190" s="44"/>
      <c r="L2190" s="44"/>
      <c r="M2190" s="158"/>
      <c r="N2190" s="44"/>
      <c r="O2190" s="159"/>
    </row>
    <row r="2191" spans="2:15" x14ac:dyDescent="0.2">
      <c r="B2191" s="39" t="s">
        <v>42</v>
      </c>
      <c r="D2191" s="42">
        <f>_xll.qlCalendarAdvance(Calendar,$D2190,B2191,"f",FALSE)</f>
        <v>54834</v>
      </c>
      <c r="E2191" s="153">
        <f>_xll.qlInterestRateIndexValueDate(IndexON,D2191)</f>
        <v>54835</v>
      </c>
      <c r="F2191" s="168"/>
      <c r="H2191" s="42">
        <f>_xll.qlCalendarAdvance(Calendar,$H2190,B2191,"f",FALSE)</f>
        <v>54834</v>
      </c>
      <c r="I2191" s="153">
        <f>_xll.qlInterestRateIndexValueDate(Index1M,$H2191)</f>
        <v>54836</v>
      </c>
      <c r="J2191" s="158"/>
      <c r="K2191" s="44"/>
      <c r="L2191" s="44"/>
      <c r="M2191" s="158"/>
      <c r="N2191" s="44"/>
      <c r="O2191" s="159"/>
    </row>
    <row r="2192" spans="2:15" x14ac:dyDescent="0.2">
      <c r="B2192" s="39" t="s">
        <v>42</v>
      </c>
      <c r="D2192" s="42">
        <f>_xll.qlCalendarAdvance(Calendar,$D2191,B2192,"f",FALSE)</f>
        <v>54841</v>
      </c>
      <c r="E2192" s="153">
        <f>_xll.qlInterestRateIndexValueDate(IndexON,D2192)</f>
        <v>54842</v>
      </c>
      <c r="F2192" s="168"/>
      <c r="H2192" s="42">
        <f>_xll.qlCalendarAdvance(Calendar,$H2191,B2192,"f",FALSE)</f>
        <v>54841</v>
      </c>
      <c r="I2192" s="153">
        <f>_xll.qlInterestRateIndexValueDate(Index1M,$H2192)</f>
        <v>54843</v>
      </c>
      <c r="J2192" s="158"/>
      <c r="K2192" s="44"/>
      <c r="L2192" s="44"/>
      <c r="M2192" s="158"/>
      <c r="N2192" s="44"/>
      <c r="O2192" s="159"/>
    </row>
    <row r="2193" spans="2:15" x14ac:dyDescent="0.2">
      <c r="B2193" s="39" t="s">
        <v>42</v>
      </c>
      <c r="D2193" s="42">
        <f>_xll.qlCalendarAdvance(Calendar,$D2192,B2193,"f",FALSE)</f>
        <v>54848</v>
      </c>
      <c r="E2193" s="153">
        <f>_xll.qlInterestRateIndexValueDate(IndexON,D2193)</f>
        <v>54849</v>
      </c>
      <c r="F2193" s="168"/>
      <c r="H2193" s="42">
        <f>_xll.qlCalendarAdvance(Calendar,$H2192,B2193,"f",FALSE)</f>
        <v>54848</v>
      </c>
      <c r="I2193" s="153">
        <f>_xll.qlInterestRateIndexValueDate(Index1M,$H2193)</f>
        <v>54850</v>
      </c>
      <c r="J2193" s="158"/>
      <c r="K2193" s="44"/>
      <c r="L2193" s="44"/>
      <c r="M2193" s="158"/>
      <c r="N2193" s="44"/>
      <c r="O2193" s="159"/>
    </row>
    <row r="2194" spans="2:15" x14ac:dyDescent="0.2">
      <c r="B2194" s="39" t="s">
        <v>42</v>
      </c>
      <c r="D2194" s="42">
        <f>_xll.qlCalendarAdvance(Calendar,$D2193,B2194,"f",FALSE)</f>
        <v>54855</v>
      </c>
      <c r="E2194" s="153">
        <f>_xll.qlInterestRateIndexValueDate(IndexON,D2194)</f>
        <v>54856</v>
      </c>
      <c r="F2194" s="168"/>
      <c r="H2194" s="42">
        <f>_xll.qlCalendarAdvance(Calendar,$H2193,B2194,"f",FALSE)</f>
        <v>54855</v>
      </c>
      <c r="I2194" s="153">
        <f>_xll.qlInterestRateIndexValueDate(Index1M,$H2194)</f>
        <v>54857</v>
      </c>
      <c r="J2194" s="158"/>
      <c r="K2194" s="44"/>
      <c r="L2194" s="44"/>
      <c r="M2194" s="158"/>
      <c r="N2194" s="44"/>
      <c r="O2194" s="159"/>
    </row>
    <row r="2195" spans="2:15" x14ac:dyDescent="0.2">
      <c r="B2195" s="39" t="s">
        <v>42</v>
      </c>
      <c r="D2195" s="42">
        <f>_xll.qlCalendarAdvance(Calendar,$D2194,B2195,"f",FALSE)</f>
        <v>54862</v>
      </c>
      <c r="E2195" s="153">
        <f>_xll.qlInterestRateIndexValueDate(IndexON,D2195)</f>
        <v>54863</v>
      </c>
      <c r="F2195" s="168"/>
      <c r="H2195" s="42">
        <f>_xll.qlCalendarAdvance(Calendar,$H2194,B2195,"f",FALSE)</f>
        <v>54862</v>
      </c>
      <c r="I2195" s="153">
        <f>_xll.qlInterestRateIndexValueDate(Index1M,$H2195)</f>
        <v>54864</v>
      </c>
      <c r="J2195" s="158"/>
      <c r="K2195" s="44"/>
      <c r="L2195" s="44"/>
      <c r="M2195" s="158"/>
      <c r="N2195" s="44"/>
      <c r="O2195" s="159"/>
    </row>
    <row r="2196" spans="2:15" x14ac:dyDescent="0.2">
      <c r="B2196" s="39" t="s">
        <v>42</v>
      </c>
      <c r="D2196" s="42">
        <f>_xll.qlCalendarAdvance(Calendar,$D2195,B2196,"f",FALSE)</f>
        <v>54869</v>
      </c>
      <c r="E2196" s="153">
        <f>_xll.qlInterestRateIndexValueDate(IndexON,D2196)</f>
        <v>54870</v>
      </c>
      <c r="F2196" s="168"/>
      <c r="H2196" s="42">
        <f>_xll.qlCalendarAdvance(Calendar,$H2195,B2196,"f",FALSE)</f>
        <v>54869</v>
      </c>
      <c r="I2196" s="153">
        <f>_xll.qlInterestRateIndexValueDate(Index1M,$H2196)</f>
        <v>54871</v>
      </c>
      <c r="J2196" s="158"/>
      <c r="K2196" s="44"/>
      <c r="L2196" s="44"/>
      <c r="M2196" s="158"/>
      <c r="N2196" s="44"/>
      <c r="O2196" s="159"/>
    </row>
    <row r="2197" spans="2:15" x14ac:dyDescent="0.2">
      <c r="B2197" s="39" t="s">
        <v>42</v>
      </c>
      <c r="D2197" s="42">
        <f>_xll.qlCalendarAdvance(Calendar,$D2196,B2197,"f",FALSE)</f>
        <v>54876</v>
      </c>
      <c r="E2197" s="153">
        <f>_xll.qlInterestRateIndexValueDate(IndexON,D2197)</f>
        <v>54877</v>
      </c>
      <c r="F2197" s="168"/>
      <c r="H2197" s="42">
        <f>_xll.qlCalendarAdvance(Calendar,$H2196,B2197,"f",FALSE)</f>
        <v>54876</v>
      </c>
      <c r="I2197" s="153">
        <f>_xll.qlInterestRateIndexValueDate(Index1M,$H2197)</f>
        <v>54878</v>
      </c>
      <c r="J2197" s="158"/>
      <c r="K2197" s="44"/>
      <c r="L2197" s="44"/>
      <c r="M2197" s="158"/>
      <c r="N2197" s="44"/>
      <c r="O2197" s="159"/>
    </row>
    <row r="2198" spans="2:15" x14ac:dyDescent="0.2">
      <c r="B2198" s="39" t="s">
        <v>42</v>
      </c>
      <c r="D2198" s="42">
        <f>_xll.qlCalendarAdvance(Calendar,$D2197,B2198,"f",FALSE)</f>
        <v>54883</v>
      </c>
      <c r="E2198" s="153">
        <f>_xll.qlInterestRateIndexValueDate(IndexON,D2198)</f>
        <v>54884</v>
      </c>
      <c r="F2198" s="168"/>
      <c r="H2198" s="42">
        <f>_xll.qlCalendarAdvance(Calendar,$H2197,B2198,"f",FALSE)</f>
        <v>54883</v>
      </c>
      <c r="I2198" s="153">
        <f>_xll.qlInterestRateIndexValueDate(Index1M,$H2198)</f>
        <v>54885</v>
      </c>
      <c r="J2198" s="158"/>
      <c r="K2198" s="44"/>
      <c r="L2198" s="44"/>
      <c r="M2198" s="158"/>
      <c r="N2198" s="44"/>
      <c r="O2198" s="159"/>
    </row>
    <row r="2199" spans="2:15" x14ac:dyDescent="0.2">
      <c r="B2199" s="39" t="s">
        <v>42</v>
      </c>
      <c r="D2199" s="42">
        <f>_xll.qlCalendarAdvance(Calendar,$D2198,B2199,"f",FALSE)</f>
        <v>54890</v>
      </c>
      <c r="E2199" s="153">
        <f>_xll.qlInterestRateIndexValueDate(IndexON,D2199)</f>
        <v>54891</v>
      </c>
      <c r="F2199" s="168"/>
      <c r="H2199" s="42">
        <f>_xll.qlCalendarAdvance(Calendar,$H2198,B2199,"f",FALSE)</f>
        <v>54890</v>
      </c>
      <c r="I2199" s="153">
        <f>_xll.qlInterestRateIndexValueDate(Index1M,$H2199)</f>
        <v>54892</v>
      </c>
      <c r="J2199" s="158"/>
      <c r="K2199" s="44"/>
      <c r="L2199" s="44"/>
      <c r="M2199" s="158"/>
      <c r="N2199" s="44"/>
      <c r="O2199" s="159"/>
    </row>
    <row r="2200" spans="2:15" x14ac:dyDescent="0.2">
      <c r="B2200" s="39" t="s">
        <v>42</v>
      </c>
      <c r="D2200" s="42">
        <f>_xll.qlCalendarAdvance(Calendar,$D2199,B2200,"f",FALSE)</f>
        <v>54897</v>
      </c>
      <c r="E2200" s="153">
        <f>_xll.qlInterestRateIndexValueDate(IndexON,D2200)</f>
        <v>54898</v>
      </c>
      <c r="F2200" s="168"/>
      <c r="H2200" s="42">
        <f>_xll.qlCalendarAdvance(Calendar,$H2199,B2200,"f",FALSE)</f>
        <v>54897</v>
      </c>
      <c r="I2200" s="153">
        <f>_xll.qlInterestRateIndexValueDate(Index1M,$H2200)</f>
        <v>54899</v>
      </c>
      <c r="J2200" s="158"/>
      <c r="K2200" s="44"/>
      <c r="L2200" s="44"/>
      <c r="M2200" s="158"/>
      <c r="N2200" s="44"/>
      <c r="O2200" s="159"/>
    </row>
    <row r="2201" spans="2:15" x14ac:dyDescent="0.2">
      <c r="B2201" s="39" t="s">
        <v>42</v>
      </c>
      <c r="D2201" s="42">
        <f>_xll.qlCalendarAdvance(Calendar,$D2200,B2201,"f",FALSE)</f>
        <v>54904</v>
      </c>
      <c r="E2201" s="153">
        <f>_xll.qlInterestRateIndexValueDate(IndexON,D2201)</f>
        <v>54905</v>
      </c>
      <c r="F2201" s="168"/>
      <c r="H2201" s="42">
        <f>_xll.qlCalendarAdvance(Calendar,$H2200,B2201,"f",FALSE)</f>
        <v>54904</v>
      </c>
      <c r="I2201" s="153">
        <f>_xll.qlInterestRateIndexValueDate(Index1M,$H2201)</f>
        <v>54906</v>
      </c>
      <c r="J2201" s="158"/>
      <c r="K2201" s="44"/>
      <c r="L2201" s="44"/>
      <c r="M2201" s="158"/>
      <c r="N2201" s="44"/>
      <c r="O2201" s="159"/>
    </row>
    <row r="2202" spans="2:15" x14ac:dyDescent="0.2">
      <c r="B2202" s="39" t="s">
        <v>42</v>
      </c>
      <c r="D2202" s="42">
        <f>_xll.qlCalendarAdvance(Calendar,$D2201,B2202,"f",FALSE)</f>
        <v>54911</v>
      </c>
      <c r="E2202" s="153">
        <f>_xll.qlInterestRateIndexValueDate(IndexON,D2202)</f>
        <v>54912</v>
      </c>
      <c r="F2202" s="168"/>
      <c r="H2202" s="42">
        <f>_xll.qlCalendarAdvance(Calendar,$H2201,B2202,"f",FALSE)</f>
        <v>54911</v>
      </c>
      <c r="I2202" s="153">
        <f>_xll.qlInterestRateIndexValueDate(Index1M,$H2202)</f>
        <v>54913</v>
      </c>
      <c r="J2202" s="158"/>
      <c r="K2202" s="44"/>
      <c r="L2202" s="44"/>
      <c r="M2202" s="158"/>
      <c r="N2202" s="44"/>
      <c r="O2202" s="159"/>
    </row>
    <row r="2203" spans="2:15" x14ac:dyDescent="0.2">
      <c r="B2203" s="39" t="s">
        <v>42</v>
      </c>
      <c r="D2203" s="42">
        <f>_xll.qlCalendarAdvance(Calendar,$D2202,B2203,"f",FALSE)</f>
        <v>54918</v>
      </c>
      <c r="E2203" s="153">
        <f>_xll.qlInterestRateIndexValueDate(IndexON,D2203)</f>
        <v>54919</v>
      </c>
      <c r="F2203" s="168"/>
      <c r="H2203" s="42">
        <f>_xll.qlCalendarAdvance(Calendar,$H2202,B2203,"f",FALSE)</f>
        <v>54918</v>
      </c>
      <c r="I2203" s="153">
        <f>_xll.qlInterestRateIndexValueDate(Index1M,$H2203)</f>
        <v>54920</v>
      </c>
      <c r="J2203" s="158"/>
      <c r="K2203" s="44"/>
      <c r="L2203" s="44"/>
      <c r="M2203" s="158"/>
      <c r="N2203" s="44"/>
      <c r="O2203" s="159"/>
    </row>
    <row r="2204" spans="2:15" x14ac:dyDescent="0.2">
      <c r="B2204" s="39" t="s">
        <v>42</v>
      </c>
      <c r="D2204" s="42">
        <f>_xll.qlCalendarAdvance(Calendar,$D2203,B2204,"f",FALSE)</f>
        <v>54925</v>
      </c>
      <c r="E2204" s="153">
        <f>_xll.qlInterestRateIndexValueDate(IndexON,D2204)</f>
        <v>54926</v>
      </c>
      <c r="F2204" s="168"/>
      <c r="H2204" s="42">
        <f>_xll.qlCalendarAdvance(Calendar,$H2203,B2204,"f",FALSE)</f>
        <v>54925</v>
      </c>
      <c r="I2204" s="153">
        <f>_xll.qlInterestRateIndexValueDate(Index1M,$H2204)</f>
        <v>54928</v>
      </c>
      <c r="J2204" s="158"/>
      <c r="K2204" s="44"/>
      <c r="L2204" s="44"/>
      <c r="M2204" s="158"/>
      <c r="N2204" s="44"/>
      <c r="O2204" s="159"/>
    </row>
    <row r="2205" spans="2:15" x14ac:dyDescent="0.2">
      <c r="B2205" s="39" t="s">
        <v>42</v>
      </c>
      <c r="D2205" s="42">
        <f>_xll.qlCalendarAdvance(Calendar,$D2204,B2205,"f",FALSE)</f>
        <v>54932</v>
      </c>
      <c r="E2205" s="153">
        <f>_xll.qlInterestRateIndexValueDate(IndexON,D2205)</f>
        <v>54933</v>
      </c>
      <c r="F2205" s="168"/>
      <c r="H2205" s="42">
        <f>_xll.qlCalendarAdvance(Calendar,$H2204,B2205,"f",FALSE)</f>
        <v>54932</v>
      </c>
      <c r="I2205" s="153">
        <f>_xll.qlInterestRateIndexValueDate(Index1M,$H2205)</f>
        <v>54934</v>
      </c>
      <c r="J2205" s="158"/>
      <c r="K2205" s="44"/>
      <c r="L2205" s="44"/>
      <c r="M2205" s="158"/>
      <c r="N2205" s="44"/>
      <c r="O2205" s="159"/>
    </row>
    <row r="2206" spans="2:15" x14ac:dyDescent="0.2">
      <c r="B2206" s="39" t="s">
        <v>42</v>
      </c>
      <c r="D2206" s="42">
        <f>_xll.qlCalendarAdvance(Calendar,$D2205,B2206,"f",FALSE)</f>
        <v>54939</v>
      </c>
      <c r="E2206" s="153">
        <f>_xll.qlInterestRateIndexValueDate(IndexON,D2206)</f>
        <v>54940</v>
      </c>
      <c r="F2206" s="168"/>
      <c r="H2206" s="42">
        <f>_xll.qlCalendarAdvance(Calendar,$H2205,B2206,"f",FALSE)</f>
        <v>54939</v>
      </c>
      <c r="I2206" s="153">
        <f>_xll.qlInterestRateIndexValueDate(Index1M,$H2206)</f>
        <v>54941</v>
      </c>
      <c r="J2206" s="158"/>
      <c r="K2206" s="44"/>
      <c r="L2206" s="44"/>
      <c r="M2206" s="158"/>
      <c r="N2206" s="44"/>
      <c r="O2206" s="159"/>
    </row>
    <row r="2207" spans="2:15" x14ac:dyDescent="0.2">
      <c r="B2207" s="39" t="s">
        <v>42</v>
      </c>
      <c r="D2207" s="42">
        <f>_xll.qlCalendarAdvance(Calendar,$D2206,B2207,"f",FALSE)</f>
        <v>54946</v>
      </c>
      <c r="E2207" s="153">
        <f>_xll.qlInterestRateIndexValueDate(IndexON,D2207)</f>
        <v>54947</v>
      </c>
      <c r="F2207" s="168"/>
      <c r="H2207" s="42">
        <f>_xll.qlCalendarAdvance(Calendar,$H2206,B2207,"f",FALSE)</f>
        <v>54946</v>
      </c>
      <c r="I2207" s="153">
        <f>_xll.qlInterestRateIndexValueDate(Index1M,$H2207)</f>
        <v>54948</v>
      </c>
      <c r="J2207" s="158"/>
      <c r="K2207" s="44"/>
      <c r="L2207" s="44"/>
      <c r="M2207" s="158"/>
      <c r="N2207" s="44"/>
      <c r="O2207" s="159"/>
    </row>
    <row r="2208" spans="2:15" x14ac:dyDescent="0.2">
      <c r="B2208" s="39" t="s">
        <v>42</v>
      </c>
      <c r="D2208" s="42">
        <f>_xll.qlCalendarAdvance(Calendar,$D2207,B2208,"f",FALSE)</f>
        <v>54953</v>
      </c>
      <c r="E2208" s="153">
        <f>_xll.qlInterestRateIndexValueDate(IndexON,D2208)</f>
        <v>54954</v>
      </c>
      <c r="F2208" s="168"/>
      <c r="H2208" s="42">
        <f>_xll.qlCalendarAdvance(Calendar,$H2207,B2208,"f",FALSE)</f>
        <v>54953</v>
      </c>
      <c r="I2208" s="153">
        <f>_xll.qlInterestRateIndexValueDate(Index1M,$H2208)</f>
        <v>54955</v>
      </c>
      <c r="J2208" s="158"/>
      <c r="K2208" s="44"/>
      <c r="L2208" s="44"/>
      <c r="M2208" s="158"/>
      <c r="N2208" s="44"/>
      <c r="O2208" s="159"/>
    </row>
    <row r="2209" spans="2:15" x14ac:dyDescent="0.2">
      <c r="B2209" s="39" t="s">
        <v>42</v>
      </c>
      <c r="D2209" s="42">
        <f>_xll.qlCalendarAdvance(Calendar,$D2208,B2209,"f",FALSE)</f>
        <v>54960</v>
      </c>
      <c r="E2209" s="153">
        <f>_xll.qlInterestRateIndexValueDate(IndexON,D2209)</f>
        <v>54961</v>
      </c>
      <c r="F2209" s="168"/>
      <c r="H2209" s="42">
        <f>_xll.qlCalendarAdvance(Calendar,$H2208,B2209,"f",FALSE)</f>
        <v>54960</v>
      </c>
      <c r="I2209" s="153">
        <f>_xll.qlInterestRateIndexValueDate(Index1M,$H2209)</f>
        <v>54962</v>
      </c>
      <c r="J2209" s="158"/>
      <c r="K2209" s="44"/>
      <c r="L2209" s="44"/>
      <c r="M2209" s="158"/>
      <c r="N2209" s="44"/>
      <c r="O2209" s="159"/>
    </row>
    <row r="2210" spans="2:15" x14ac:dyDescent="0.2">
      <c r="B2210" s="39" t="s">
        <v>42</v>
      </c>
      <c r="D2210" s="42">
        <f>_xll.qlCalendarAdvance(Calendar,$D2209,B2210,"f",FALSE)</f>
        <v>54967</v>
      </c>
      <c r="E2210" s="153">
        <f>_xll.qlInterestRateIndexValueDate(IndexON,D2210)</f>
        <v>54968</v>
      </c>
      <c r="F2210" s="168"/>
      <c r="H2210" s="42">
        <f>_xll.qlCalendarAdvance(Calendar,$H2209,B2210,"f",FALSE)</f>
        <v>54967</v>
      </c>
      <c r="I2210" s="153">
        <f>_xll.qlInterestRateIndexValueDate(Index1M,$H2210)</f>
        <v>54969</v>
      </c>
      <c r="J2210" s="158"/>
      <c r="K2210" s="44"/>
      <c r="L2210" s="44"/>
      <c r="M2210" s="158"/>
      <c r="N2210" s="44"/>
      <c r="O2210" s="159"/>
    </row>
    <row r="2211" spans="2:15" x14ac:dyDescent="0.2">
      <c r="B2211" s="39" t="s">
        <v>42</v>
      </c>
      <c r="D2211" s="42">
        <f>_xll.qlCalendarAdvance(Calendar,$D2210,B2211,"f",FALSE)</f>
        <v>54974</v>
      </c>
      <c r="E2211" s="153">
        <f>_xll.qlInterestRateIndexValueDate(IndexON,D2211)</f>
        <v>54975</v>
      </c>
      <c r="F2211" s="168"/>
      <c r="H2211" s="42">
        <f>_xll.qlCalendarAdvance(Calendar,$H2210,B2211,"f",FALSE)</f>
        <v>54974</v>
      </c>
      <c r="I2211" s="153">
        <f>_xll.qlInterestRateIndexValueDate(Index1M,$H2211)</f>
        <v>54976</v>
      </c>
      <c r="J2211" s="158"/>
      <c r="K2211" s="44"/>
      <c r="L2211" s="44"/>
      <c r="M2211" s="158"/>
      <c r="N2211" s="44"/>
      <c r="O2211" s="159"/>
    </row>
    <row r="2212" spans="2:15" x14ac:dyDescent="0.2">
      <c r="B2212" s="39" t="s">
        <v>42</v>
      </c>
      <c r="D2212" s="42">
        <f>_xll.qlCalendarAdvance(Calendar,$D2211,B2212,"f",FALSE)</f>
        <v>54981</v>
      </c>
      <c r="E2212" s="153">
        <f>_xll.qlInterestRateIndexValueDate(IndexON,D2212)</f>
        <v>54982</v>
      </c>
      <c r="F2212" s="168"/>
      <c r="H2212" s="42">
        <f>_xll.qlCalendarAdvance(Calendar,$H2211,B2212,"f",FALSE)</f>
        <v>54981</v>
      </c>
      <c r="I2212" s="153">
        <f>_xll.qlInterestRateIndexValueDate(Index1M,$H2212)</f>
        <v>54983</v>
      </c>
      <c r="J2212" s="158"/>
      <c r="K2212" s="44"/>
      <c r="L2212" s="44"/>
      <c r="M2212" s="158"/>
      <c r="N2212" s="44"/>
      <c r="O2212" s="159"/>
    </row>
    <row r="2213" spans="2:15" x14ac:dyDescent="0.2">
      <c r="B2213" s="39" t="s">
        <v>42</v>
      </c>
      <c r="D2213" s="42">
        <f>_xll.qlCalendarAdvance(Calendar,$D2212,B2213,"f",FALSE)</f>
        <v>54988</v>
      </c>
      <c r="E2213" s="153">
        <f>_xll.qlInterestRateIndexValueDate(IndexON,D2213)</f>
        <v>54989</v>
      </c>
      <c r="F2213" s="168"/>
      <c r="H2213" s="42">
        <f>_xll.qlCalendarAdvance(Calendar,$H2212,B2213,"f",FALSE)</f>
        <v>54988</v>
      </c>
      <c r="I2213" s="153">
        <f>_xll.qlInterestRateIndexValueDate(Index1M,$H2213)</f>
        <v>54990</v>
      </c>
      <c r="J2213" s="158"/>
      <c r="K2213" s="44"/>
      <c r="L2213" s="44"/>
      <c r="M2213" s="158"/>
      <c r="N2213" s="44"/>
      <c r="O2213" s="159"/>
    </row>
    <row r="2214" spans="2:15" x14ac:dyDescent="0.2">
      <c r="B2214" s="39" t="s">
        <v>42</v>
      </c>
      <c r="D2214" s="42">
        <f>_xll.qlCalendarAdvance(Calendar,$D2213,B2214,"f",FALSE)</f>
        <v>54995</v>
      </c>
      <c r="E2214" s="153">
        <f>_xll.qlInterestRateIndexValueDate(IndexON,D2214)</f>
        <v>54996</v>
      </c>
      <c r="F2214" s="168"/>
      <c r="H2214" s="42">
        <f>_xll.qlCalendarAdvance(Calendar,$H2213,B2214,"f",FALSE)</f>
        <v>54995</v>
      </c>
      <c r="I2214" s="153">
        <f>_xll.qlInterestRateIndexValueDate(Index1M,$H2214)</f>
        <v>54997</v>
      </c>
      <c r="J2214" s="158"/>
      <c r="K2214" s="44"/>
      <c r="L2214" s="44"/>
      <c r="M2214" s="158"/>
      <c r="N2214" s="44"/>
      <c r="O2214" s="159"/>
    </row>
    <row r="2215" spans="2:15" x14ac:dyDescent="0.2">
      <c r="B2215" s="39" t="s">
        <v>42</v>
      </c>
      <c r="D2215" s="42">
        <f>_xll.qlCalendarAdvance(Calendar,$D2214,B2215,"f",FALSE)</f>
        <v>55002</v>
      </c>
      <c r="E2215" s="153">
        <f>_xll.qlInterestRateIndexValueDate(IndexON,D2215)</f>
        <v>55003</v>
      </c>
      <c r="F2215" s="168"/>
      <c r="H2215" s="42">
        <f>_xll.qlCalendarAdvance(Calendar,$H2214,B2215,"f",FALSE)</f>
        <v>55002</v>
      </c>
      <c r="I2215" s="153">
        <f>_xll.qlInterestRateIndexValueDate(Index1M,$H2215)</f>
        <v>55004</v>
      </c>
      <c r="J2215" s="158"/>
      <c r="K2215" s="44"/>
      <c r="L2215" s="44"/>
      <c r="M2215" s="158"/>
      <c r="N2215" s="44"/>
      <c r="O2215" s="159"/>
    </row>
    <row r="2216" spans="2:15" x14ac:dyDescent="0.2">
      <c r="B2216" s="39" t="s">
        <v>42</v>
      </c>
      <c r="D2216" s="42">
        <f>_xll.qlCalendarAdvance(Calendar,$D2215,B2216,"f",FALSE)</f>
        <v>55009</v>
      </c>
      <c r="E2216" s="153">
        <f>_xll.qlInterestRateIndexValueDate(IndexON,D2216)</f>
        <v>55010</v>
      </c>
      <c r="F2216" s="168"/>
      <c r="H2216" s="42">
        <f>_xll.qlCalendarAdvance(Calendar,$H2215,B2216,"f",FALSE)</f>
        <v>55009</v>
      </c>
      <c r="I2216" s="153">
        <f>_xll.qlInterestRateIndexValueDate(Index1M,$H2216)</f>
        <v>55011</v>
      </c>
      <c r="J2216" s="158"/>
      <c r="K2216" s="44"/>
      <c r="L2216" s="44"/>
      <c r="M2216" s="158"/>
      <c r="N2216" s="44"/>
      <c r="O2216" s="159"/>
    </row>
    <row r="2217" spans="2:15" x14ac:dyDescent="0.2">
      <c r="B2217" s="39" t="s">
        <v>42</v>
      </c>
      <c r="D2217" s="42">
        <f>_xll.qlCalendarAdvance(Calendar,$D2216,B2217,"f",FALSE)</f>
        <v>55016</v>
      </c>
      <c r="E2217" s="153">
        <f>_xll.qlInterestRateIndexValueDate(IndexON,D2217)</f>
        <v>55017</v>
      </c>
      <c r="F2217" s="168"/>
      <c r="H2217" s="42">
        <f>_xll.qlCalendarAdvance(Calendar,$H2216,B2217,"f",FALSE)</f>
        <v>55016</v>
      </c>
      <c r="I2217" s="153">
        <f>_xll.qlInterestRateIndexValueDate(Index1M,$H2217)</f>
        <v>55018</v>
      </c>
      <c r="J2217" s="158"/>
      <c r="K2217" s="44"/>
      <c r="L2217" s="44"/>
      <c r="M2217" s="158"/>
      <c r="N2217" s="44"/>
      <c r="O2217" s="159"/>
    </row>
    <row r="2218" spans="2:15" x14ac:dyDescent="0.2">
      <c r="B2218" s="39" t="s">
        <v>42</v>
      </c>
      <c r="D2218" s="42">
        <f>_xll.qlCalendarAdvance(Calendar,$D2217,B2218,"f",FALSE)</f>
        <v>55023</v>
      </c>
      <c r="E2218" s="153">
        <f>_xll.qlInterestRateIndexValueDate(IndexON,D2218)</f>
        <v>55024</v>
      </c>
      <c r="F2218" s="168"/>
      <c r="H2218" s="42">
        <f>_xll.qlCalendarAdvance(Calendar,$H2217,B2218,"f",FALSE)</f>
        <v>55023</v>
      </c>
      <c r="I2218" s="153">
        <f>_xll.qlInterestRateIndexValueDate(Index1M,$H2218)</f>
        <v>55025</v>
      </c>
      <c r="J2218" s="158"/>
      <c r="K2218" s="44"/>
      <c r="L2218" s="44"/>
      <c r="M2218" s="158"/>
      <c r="N2218" s="44"/>
      <c r="O2218" s="159"/>
    </row>
    <row r="2219" spans="2:15" x14ac:dyDescent="0.2">
      <c r="B2219" s="39" t="s">
        <v>42</v>
      </c>
      <c r="D2219" s="42">
        <f>_xll.qlCalendarAdvance(Calendar,$D2218,B2219,"f",FALSE)</f>
        <v>55030</v>
      </c>
      <c r="E2219" s="153">
        <f>_xll.qlInterestRateIndexValueDate(IndexON,D2219)</f>
        <v>55031</v>
      </c>
      <c r="F2219" s="168"/>
      <c r="H2219" s="42">
        <f>_xll.qlCalendarAdvance(Calendar,$H2218,B2219,"f",FALSE)</f>
        <v>55030</v>
      </c>
      <c r="I2219" s="153">
        <f>_xll.qlInterestRateIndexValueDate(Index1M,$H2219)</f>
        <v>55032</v>
      </c>
      <c r="J2219" s="158"/>
      <c r="K2219" s="44"/>
      <c r="L2219" s="44"/>
      <c r="M2219" s="158"/>
      <c r="N2219" s="44"/>
      <c r="O2219" s="159"/>
    </row>
    <row r="2220" spans="2:15" x14ac:dyDescent="0.2">
      <c r="B2220" s="39" t="s">
        <v>42</v>
      </c>
      <c r="D2220" s="42">
        <f>_xll.qlCalendarAdvance(Calendar,$D2219,B2220,"f",FALSE)</f>
        <v>55037</v>
      </c>
      <c r="E2220" s="153">
        <f>_xll.qlInterestRateIndexValueDate(IndexON,D2220)</f>
        <v>55038</v>
      </c>
      <c r="F2220" s="168"/>
      <c r="H2220" s="42">
        <f>_xll.qlCalendarAdvance(Calendar,$H2219,B2220,"f",FALSE)</f>
        <v>55037</v>
      </c>
      <c r="I2220" s="153">
        <f>_xll.qlInterestRateIndexValueDate(Index1M,$H2220)</f>
        <v>55039</v>
      </c>
      <c r="J2220" s="158"/>
      <c r="K2220" s="44"/>
      <c r="L2220" s="44"/>
      <c r="M2220" s="158"/>
      <c r="N2220" s="44"/>
      <c r="O2220" s="159"/>
    </row>
    <row r="2221" spans="2:15" x14ac:dyDescent="0.2">
      <c r="B2221" s="39" t="s">
        <v>42</v>
      </c>
      <c r="D2221" s="42">
        <f>_xll.qlCalendarAdvance(Calendar,$D2220,B2221,"f",FALSE)</f>
        <v>55044</v>
      </c>
      <c r="E2221" s="153">
        <f>_xll.qlInterestRateIndexValueDate(IndexON,D2221)</f>
        <v>55045</v>
      </c>
      <c r="F2221" s="168"/>
      <c r="H2221" s="42">
        <f>_xll.qlCalendarAdvance(Calendar,$H2220,B2221,"f",FALSE)</f>
        <v>55044</v>
      </c>
      <c r="I2221" s="153">
        <f>_xll.qlInterestRateIndexValueDate(Index1M,$H2221)</f>
        <v>55046</v>
      </c>
      <c r="J2221" s="158"/>
      <c r="K2221" s="44"/>
      <c r="L2221" s="44"/>
      <c r="M2221" s="158"/>
      <c r="N2221" s="44"/>
      <c r="O2221" s="159"/>
    </row>
    <row r="2222" spans="2:15" x14ac:dyDescent="0.2">
      <c r="B2222" s="39" t="s">
        <v>42</v>
      </c>
      <c r="D2222" s="42">
        <f>_xll.qlCalendarAdvance(Calendar,$D2221,B2222,"f",FALSE)</f>
        <v>55051</v>
      </c>
      <c r="E2222" s="153">
        <f>_xll.qlInterestRateIndexValueDate(IndexON,D2222)</f>
        <v>55052</v>
      </c>
      <c r="F2222" s="168"/>
      <c r="H2222" s="42">
        <f>_xll.qlCalendarAdvance(Calendar,$H2221,B2222,"f",FALSE)</f>
        <v>55051</v>
      </c>
      <c r="I2222" s="153">
        <f>_xll.qlInterestRateIndexValueDate(Index1M,$H2222)</f>
        <v>55053</v>
      </c>
      <c r="J2222" s="158"/>
      <c r="K2222" s="44"/>
      <c r="L2222" s="44"/>
      <c r="M2222" s="158"/>
      <c r="N2222" s="44"/>
      <c r="O2222" s="159"/>
    </row>
    <row r="2223" spans="2:15" x14ac:dyDescent="0.2">
      <c r="B2223" s="39" t="s">
        <v>42</v>
      </c>
      <c r="D2223" s="42">
        <f>_xll.qlCalendarAdvance(Calendar,$D2222,B2223,"f",FALSE)</f>
        <v>55058</v>
      </c>
      <c r="E2223" s="153">
        <f>_xll.qlInterestRateIndexValueDate(IndexON,D2223)</f>
        <v>55059</v>
      </c>
      <c r="F2223" s="168"/>
      <c r="H2223" s="42">
        <f>_xll.qlCalendarAdvance(Calendar,$H2222,B2223,"f",FALSE)</f>
        <v>55058</v>
      </c>
      <c r="I2223" s="153">
        <f>_xll.qlInterestRateIndexValueDate(Index1M,$H2223)</f>
        <v>55060</v>
      </c>
      <c r="J2223" s="158"/>
      <c r="K2223" s="44"/>
      <c r="L2223" s="44"/>
      <c r="M2223" s="158"/>
      <c r="N2223" s="44"/>
      <c r="O2223" s="159"/>
    </row>
    <row r="2224" spans="2:15" x14ac:dyDescent="0.2">
      <c r="B2224" s="39" t="s">
        <v>42</v>
      </c>
      <c r="D2224" s="42">
        <f>_xll.qlCalendarAdvance(Calendar,$D2223,B2224,"f",FALSE)</f>
        <v>55065</v>
      </c>
      <c r="E2224" s="153">
        <f>_xll.qlInterestRateIndexValueDate(IndexON,D2224)</f>
        <v>55066</v>
      </c>
      <c r="F2224" s="168"/>
      <c r="H2224" s="42">
        <f>_xll.qlCalendarAdvance(Calendar,$H2223,B2224,"f",FALSE)</f>
        <v>55065</v>
      </c>
      <c r="I2224" s="153">
        <f>_xll.qlInterestRateIndexValueDate(Index1M,$H2224)</f>
        <v>55067</v>
      </c>
      <c r="J2224" s="158"/>
      <c r="K2224" s="44"/>
      <c r="L2224" s="44"/>
      <c r="M2224" s="158"/>
      <c r="N2224" s="44"/>
      <c r="O2224" s="159"/>
    </row>
    <row r="2225" spans="2:15" x14ac:dyDescent="0.2">
      <c r="B2225" s="39" t="s">
        <v>42</v>
      </c>
      <c r="D2225" s="42">
        <f>_xll.qlCalendarAdvance(Calendar,$D2224,B2225,"f",FALSE)</f>
        <v>55072</v>
      </c>
      <c r="E2225" s="153">
        <f>_xll.qlInterestRateIndexValueDate(IndexON,D2225)</f>
        <v>55073</v>
      </c>
      <c r="F2225" s="168"/>
      <c r="H2225" s="42">
        <f>_xll.qlCalendarAdvance(Calendar,$H2224,B2225,"f",FALSE)</f>
        <v>55072</v>
      </c>
      <c r="I2225" s="153">
        <f>_xll.qlInterestRateIndexValueDate(Index1M,$H2225)</f>
        <v>55074</v>
      </c>
      <c r="J2225" s="158"/>
      <c r="K2225" s="44"/>
      <c r="L2225" s="44"/>
      <c r="M2225" s="158"/>
      <c r="N2225" s="44"/>
      <c r="O2225" s="159"/>
    </row>
    <row r="2226" spans="2:15" x14ac:dyDescent="0.2">
      <c r="B2226" s="39" t="s">
        <v>42</v>
      </c>
      <c r="D2226" s="42">
        <f>_xll.qlCalendarAdvance(Calendar,$D2225,B2226,"f",FALSE)</f>
        <v>55079</v>
      </c>
      <c r="E2226" s="153">
        <f>_xll.qlInterestRateIndexValueDate(IndexON,D2226)</f>
        <v>55080</v>
      </c>
      <c r="F2226" s="168"/>
      <c r="H2226" s="42">
        <f>_xll.qlCalendarAdvance(Calendar,$H2225,B2226,"f",FALSE)</f>
        <v>55079</v>
      </c>
      <c r="I2226" s="153">
        <f>_xll.qlInterestRateIndexValueDate(Index1M,$H2226)</f>
        <v>55081</v>
      </c>
      <c r="J2226" s="158"/>
      <c r="K2226" s="44"/>
      <c r="L2226" s="44"/>
      <c r="M2226" s="158"/>
      <c r="N2226" s="44"/>
      <c r="O2226" s="159"/>
    </row>
    <row r="2227" spans="2:15" x14ac:dyDescent="0.2">
      <c r="B2227" s="39" t="s">
        <v>42</v>
      </c>
      <c r="D2227" s="42">
        <f>_xll.qlCalendarAdvance(Calendar,$D2226,B2227,"f",FALSE)</f>
        <v>55086</v>
      </c>
      <c r="E2227" s="153">
        <f>_xll.qlInterestRateIndexValueDate(IndexON,D2227)</f>
        <v>55087</v>
      </c>
      <c r="F2227" s="168"/>
      <c r="H2227" s="42">
        <f>_xll.qlCalendarAdvance(Calendar,$H2226,B2227,"f",FALSE)</f>
        <v>55086</v>
      </c>
      <c r="I2227" s="153">
        <f>_xll.qlInterestRateIndexValueDate(Index1M,$H2227)</f>
        <v>55088</v>
      </c>
      <c r="J2227" s="158"/>
      <c r="K2227" s="44"/>
      <c r="L2227" s="44"/>
      <c r="M2227" s="158"/>
      <c r="N2227" s="44"/>
      <c r="O2227" s="159"/>
    </row>
    <row r="2228" spans="2:15" x14ac:dyDescent="0.2">
      <c r="B2228" s="39" t="s">
        <v>42</v>
      </c>
      <c r="D2228" s="42">
        <f>_xll.qlCalendarAdvance(Calendar,$D2227,B2228,"f",FALSE)</f>
        <v>55093</v>
      </c>
      <c r="E2228" s="153">
        <f>_xll.qlInterestRateIndexValueDate(IndexON,D2228)</f>
        <v>55094</v>
      </c>
      <c r="F2228" s="168"/>
      <c r="H2228" s="42">
        <f>_xll.qlCalendarAdvance(Calendar,$H2227,B2228,"f",FALSE)</f>
        <v>55093</v>
      </c>
      <c r="I2228" s="153">
        <f>_xll.qlInterestRateIndexValueDate(Index1M,$H2228)</f>
        <v>55095</v>
      </c>
      <c r="J2228" s="158"/>
      <c r="K2228" s="44"/>
      <c r="L2228" s="44"/>
      <c r="M2228" s="158"/>
      <c r="N2228" s="44"/>
      <c r="O2228" s="159"/>
    </row>
    <row r="2229" spans="2:15" x14ac:dyDescent="0.2">
      <c r="B2229" s="39" t="s">
        <v>42</v>
      </c>
      <c r="D2229" s="42">
        <f>_xll.qlCalendarAdvance(Calendar,$D2228,B2229,"f",FALSE)</f>
        <v>55100</v>
      </c>
      <c r="E2229" s="153">
        <f>_xll.qlInterestRateIndexValueDate(IndexON,D2229)</f>
        <v>55101</v>
      </c>
      <c r="F2229" s="168"/>
      <c r="H2229" s="42">
        <f>_xll.qlCalendarAdvance(Calendar,$H2228,B2229,"f",FALSE)</f>
        <v>55100</v>
      </c>
      <c r="I2229" s="153">
        <f>_xll.qlInterestRateIndexValueDate(Index1M,$H2229)</f>
        <v>55102</v>
      </c>
      <c r="J2229" s="158"/>
      <c r="K2229" s="44"/>
      <c r="L2229" s="44"/>
      <c r="M2229" s="158"/>
      <c r="N2229" s="44"/>
      <c r="O2229" s="159"/>
    </row>
    <row r="2230" spans="2:15" x14ac:dyDescent="0.2">
      <c r="B2230" s="39" t="s">
        <v>42</v>
      </c>
      <c r="D2230" s="42">
        <f>_xll.qlCalendarAdvance(Calendar,$D2229,B2230,"f",FALSE)</f>
        <v>55107</v>
      </c>
      <c r="E2230" s="153">
        <f>_xll.qlInterestRateIndexValueDate(IndexON,D2230)</f>
        <v>55108</v>
      </c>
      <c r="F2230" s="168"/>
      <c r="H2230" s="42">
        <f>_xll.qlCalendarAdvance(Calendar,$H2229,B2230,"f",FALSE)</f>
        <v>55107</v>
      </c>
      <c r="I2230" s="153">
        <f>_xll.qlInterestRateIndexValueDate(Index1M,$H2230)</f>
        <v>55109</v>
      </c>
      <c r="J2230" s="158"/>
      <c r="K2230" s="44"/>
      <c r="L2230" s="44"/>
      <c r="M2230" s="158"/>
      <c r="N2230" s="44"/>
      <c r="O2230" s="159"/>
    </row>
    <row r="2231" spans="2:15" x14ac:dyDescent="0.2">
      <c r="B2231" s="39" t="s">
        <v>42</v>
      </c>
      <c r="D2231" s="42">
        <f>_xll.qlCalendarAdvance(Calendar,$D2230,B2231,"f",FALSE)</f>
        <v>55114</v>
      </c>
      <c r="E2231" s="153">
        <f>_xll.qlInterestRateIndexValueDate(IndexON,D2231)</f>
        <v>55115</v>
      </c>
      <c r="F2231" s="168"/>
      <c r="H2231" s="42">
        <f>_xll.qlCalendarAdvance(Calendar,$H2230,B2231,"f",FALSE)</f>
        <v>55114</v>
      </c>
      <c r="I2231" s="153">
        <f>_xll.qlInterestRateIndexValueDate(Index1M,$H2231)</f>
        <v>55116</v>
      </c>
      <c r="J2231" s="158"/>
      <c r="K2231" s="44"/>
      <c r="L2231" s="44"/>
      <c r="M2231" s="158"/>
      <c r="N2231" s="44"/>
      <c r="O2231" s="159"/>
    </row>
    <row r="2232" spans="2:15" x14ac:dyDescent="0.2">
      <c r="B2232" s="39" t="s">
        <v>42</v>
      </c>
      <c r="D2232" s="42">
        <f>_xll.qlCalendarAdvance(Calendar,$D2231,B2232,"f",FALSE)</f>
        <v>55121</v>
      </c>
      <c r="E2232" s="153">
        <f>_xll.qlInterestRateIndexValueDate(IndexON,D2232)</f>
        <v>55122</v>
      </c>
      <c r="F2232" s="168"/>
      <c r="H2232" s="42">
        <f>_xll.qlCalendarAdvance(Calendar,$H2231,B2232,"f",FALSE)</f>
        <v>55121</v>
      </c>
      <c r="I2232" s="153">
        <f>_xll.qlInterestRateIndexValueDate(Index1M,$H2232)</f>
        <v>55123</v>
      </c>
      <c r="J2232" s="158"/>
      <c r="K2232" s="44"/>
      <c r="L2232" s="44"/>
      <c r="M2232" s="158"/>
      <c r="N2232" s="44"/>
      <c r="O2232" s="159"/>
    </row>
    <row r="2233" spans="2:15" x14ac:dyDescent="0.2">
      <c r="B2233" s="39" t="s">
        <v>42</v>
      </c>
      <c r="D2233" s="42">
        <f>_xll.qlCalendarAdvance(Calendar,$D2232,B2233,"f",FALSE)</f>
        <v>55128</v>
      </c>
      <c r="E2233" s="153">
        <f>_xll.qlInterestRateIndexValueDate(IndexON,D2233)</f>
        <v>55129</v>
      </c>
      <c r="F2233" s="168"/>
      <c r="H2233" s="42">
        <f>_xll.qlCalendarAdvance(Calendar,$H2232,B2233,"f",FALSE)</f>
        <v>55128</v>
      </c>
      <c r="I2233" s="153">
        <f>_xll.qlInterestRateIndexValueDate(Index1M,$H2233)</f>
        <v>55130</v>
      </c>
      <c r="J2233" s="158"/>
      <c r="K2233" s="44"/>
      <c r="L2233" s="44"/>
      <c r="M2233" s="158"/>
      <c r="N2233" s="44"/>
      <c r="O2233" s="159"/>
    </row>
    <row r="2234" spans="2:15" x14ac:dyDescent="0.2">
      <c r="B2234" s="39" t="s">
        <v>42</v>
      </c>
      <c r="D2234" s="42">
        <f>_xll.qlCalendarAdvance(Calendar,$D2233,B2234,"f",FALSE)</f>
        <v>55135</v>
      </c>
      <c r="E2234" s="153">
        <f>_xll.qlInterestRateIndexValueDate(IndexON,D2234)</f>
        <v>55136</v>
      </c>
      <c r="F2234" s="168"/>
      <c r="H2234" s="42">
        <f>_xll.qlCalendarAdvance(Calendar,$H2233,B2234,"f",FALSE)</f>
        <v>55135</v>
      </c>
      <c r="I2234" s="153">
        <f>_xll.qlInterestRateIndexValueDate(Index1M,$H2234)</f>
        <v>55137</v>
      </c>
      <c r="J2234" s="158"/>
      <c r="K2234" s="44"/>
      <c r="L2234" s="44"/>
      <c r="M2234" s="158"/>
      <c r="N2234" s="44"/>
      <c r="O2234" s="159"/>
    </row>
    <row r="2235" spans="2:15" x14ac:dyDescent="0.2">
      <c r="B2235" s="39" t="s">
        <v>42</v>
      </c>
      <c r="D2235" s="42">
        <f>_xll.qlCalendarAdvance(Calendar,$D2234,B2235,"f",FALSE)</f>
        <v>55142</v>
      </c>
      <c r="E2235" s="153">
        <f>_xll.qlInterestRateIndexValueDate(IndexON,D2235)</f>
        <v>55143</v>
      </c>
      <c r="F2235" s="168"/>
      <c r="H2235" s="42">
        <f>_xll.qlCalendarAdvance(Calendar,$H2234,B2235,"f",FALSE)</f>
        <v>55142</v>
      </c>
      <c r="I2235" s="153">
        <f>_xll.qlInterestRateIndexValueDate(Index1M,$H2235)</f>
        <v>55144</v>
      </c>
      <c r="J2235" s="158"/>
      <c r="K2235" s="44"/>
      <c r="L2235" s="44"/>
      <c r="M2235" s="158"/>
      <c r="N2235" s="44"/>
      <c r="O2235" s="159"/>
    </row>
    <row r="2236" spans="2:15" x14ac:dyDescent="0.2">
      <c r="B2236" s="39" t="s">
        <v>42</v>
      </c>
      <c r="D2236" s="42">
        <f>_xll.qlCalendarAdvance(Calendar,$D2235,B2236,"f",FALSE)</f>
        <v>55149</v>
      </c>
      <c r="E2236" s="153">
        <f>_xll.qlInterestRateIndexValueDate(IndexON,D2236)</f>
        <v>55150</v>
      </c>
      <c r="F2236" s="168"/>
      <c r="H2236" s="42">
        <f>_xll.qlCalendarAdvance(Calendar,$H2235,B2236,"f",FALSE)</f>
        <v>55149</v>
      </c>
      <c r="I2236" s="153">
        <f>_xll.qlInterestRateIndexValueDate(Index1M,$H2236)</f>
        <v>55151</v>
      </c>
      <c r="J2236" s="158"/>
      <c r="K2236" s="44"/>
      <c r="L2236" s="44"/>
      <c r="M2236" s="158"/>
      <c r="N2236" s="44"/>
      <c r="O2236" s="159"/>
    </row>
    <row r="2237" spans="2:15" x14ac:dyDescent="0.2">
      <c r="B2237" s="39" t="s">
        <v>42</v>
      </c>
      <c r="D2237" s="42">
        <f>_xll.qlCalendarAdvance(Calendar,$D2236,B2237,"f",FALSE)</f>
        <v>55156</v>
      </c>
      <c r="E2237" s="153">
        <f>_xll.qlInterestRateIndexValueDate(IndexON,D2237)</f>
        <v>55157</v>
      </c>
      <c r="F2237" s="168"/>
      <c r="H2237" s="42">
        <f>_xll.qlCalendarAdvance(Calendar,$H2236,B2237,"f",FALSE)</f>
        <v>55156</v>
      </c>
      <c r="I2237" s="153">
        <f>_xll.qlInterestRateIndexValueDate(Index1M,$H2237)</f>
        <v>55158</v>
      </c>
      <c r="J2237" s="158"/>
      <c r="K2237" s="44"/>
      <c r="L2237" s="44"/>
      <c r="M2237" s="158"/>
      <c r="N2237" s="44"/>
      <c r="O2237" s="159"/>
    </row>
    <row r="2238" spans="2:15" x14ac:dyDescent="0.2">
      <c r="B2238" s="39" t="s">
        <v>42</v>
      </c>
      <c r="D2238" s="42">
        <f>_xll.qlCalendarAdvance(Calendar,$D2237,B2238,"f",FALSE)</f>
        <v>55163</v>
      </c>
      <c r="E2238" s="153">
        <f>_xll.qlInterestRateIndexValueDate(IndexON,D2238)</f>
        <v>55164</v>
      </c>
      <c r="F2238" s="168"/>
      <c r="H2238" s="42">
        <f>_xll.qlCalendarAdvance(Calendar,$H2237,B2238,"f",FALSE)</f>
        <v>55163</v>
      </c>
      <c r="I2238" s="153">
        <f>_xll.qlInterestRateIndexValueDate(Index1M,$H2238)</f>
        <v>55165</v>
      </c>
      <c r="J2238" s="158"/>
      <c r="K2238" s="44"/>
      <c r="L2238" s="44"/>
      <c r="M2238" s="158"/>
      <c r="N2238" s="44"/>
      <c r="O2238" s="159"/>
    </row>
    <row r="2239" spans="2:15" x14ac:dyDescent="0.2">
      <c r="B2239" s="39" t="s">
        <v>42</v>
      </c>
      <c r="D2239" s="42">
        <f>_xll.qlCalendarAdvance(Calendar,$D2238,B2239,"f",FALSE)</f>
        <v>55170</v>
      </c>
      <c r="E2239" s="153">
        <f>_xll.qlInterestRateIndexValueDate(IndexON,D2239)</f>
        <v>55171</v>
      </c>
      <c r="F2239" s="168"/>
      <c r="H2239" s="42">
        <f>_xll.qlCalendarAdvance(Calendar,$H2238,B2239,"f",FALSE)</f>
        <v>55170</v>
      </c>
      <c r="I2239" s="153">
        <f>_xll.qlInterestRateIndexValueDate(Index1M,$H2239)</f>
        <v>55172</v>
      </c>
      <c r="J2239" s="158"/>
      <c r="K2239" s="44"/>
      <c r="L2239" s="44"/>
      <c r="M2239" s="158"/>
      <c r="N2239" s="44"/>
      <c r="O2239" s="159"/>
    </row>
    <row r="2240" spans="2:15" x14ac:dyDescent="0.2">
      <c r="B2240" s="39" t="s">
        <v>42</v>
      </c>
      <c r="D2240" s="42">
        <f>_xll.qlCalendarAdvance(Calendar,$D2239,B2240,"f",FALSE)</f>
        <v>55177</v>
      </c>
      <c r="E2240" s="153">
        <f>_xll.qlInterestRateIndexValueDate(IndexON,D2240)</f>
        <v>55178</v>
      </c>
      <c r="F2240" s="168"/>
      <c r="H2240" s="42">
        <f>_xll.qlCalendarAdvance(Calendar,$H2239,B2240,"f",FALSE)</f>
        <v>55177</v>
      </c>
      <c r="I2240" s="153">
        <f>_xll.qlInterestRateIndexValueDate(Index1M,$H2240)</f>
        <v>55179</v>
      </c>
      <c r="J2240" s="158"/>
      <c r="K2240" s="44"/>
      <c r="L2240" s="44"/>
      <c r="M2240" s="158"/>
      <c r="N2240" s="44"/>
      <c r="O2240" s="159"/>
    </row>
    <row r="2241" spans="2:15" x14ac:dyDescent="0.2">
      <c r="B2241" s="39" t="s">
        <v>42</v>
      </c>
      <c r="D2241" s="42">
        <f>_xll.qlCalendarAdvance(Calendar,$D2240,B2241,"f",FALSE)</f>
        <v>55184</v>
      </c>
      <c r="E2241" s="153">
        <f>_xll.qlInterestRateIndexValueDate(IndexON,D2241)</f>
        <v>55185</v>
      </c>
      <c r="F2241" s="168"/>
      <c r="H2241" s="42">
        <f>_xll.qlCalendarAdvance(Calendar,$H2240,B2241,"f",FALSE)</f>
        <v>55184</v>
      </c>
      <c r="I2241" s="153">
        <f>_xll.qlInterestRateIndexValueDate(Index1M,$H2241)</f>
        <v>55186</v>
      </c>
      <c r="J2241" s="158"/>
      <c r="K2241" s="44"/>
      <c r="L2241" s="44"/>
      <c r="M2241" s="158"/>
      <c r="N2241" s="44"/>
      <c r="O2241" s="159"/>
    </row>
    <row r="2242" spans="2:15" x14ac:dyDescent="0.2">
      <c r="B2242" s="39" t="s">
        <v>42</v>
      </c>
      <c r="D2242" s="42">
        <f>_xll.qlCalendarAdvance(Calendar,$D2241,B2242,"f",FALSE)</f>
        <v>55191</v>
      </c>
      <c r="E2242" s="153">
        <f>_xll.qlInterestRateIndexValueDate(IndexON,D2242)</f>
        <v>55192</v>
      </c>
      <c r="F2242" s="168"/>
      <c r="H2242" s="42">
        <f>_xll.qlCalendarAdvance(Calendar,$H2241,B2242,"f",FALSE)</f>
        <v>55191</v>
      </c>
      <c r="I2242" s="153">
        <f>_xll.qlInterestRateIndexValueDate(Index1M,$H2242)</f>
        <v>55193</v>
      </c>
      <c r="J2242" s="158"/>
      <c r="K2242" s="44"/>
      <c r="L2242" s="44"/>
      <c r="M2242" s="158"/>
      <c r="N2242" s="44"/>
      <c r="O2242" s="159"/>
    </row>
    <row r="2243" spans="2:15" x14ac:dyDescent="0.2">
      <c r="B2243" s="39" t="s">
        <v>42</v>
      </c>
      <c r="D2243" s="42">
        <f>_xll.qlCalendarAdvance(Calendar,$D2242,B2243,"f",FALSE)</f>
        <v>55198</v>
      </c>
      <c r="E2243" s="153">
        <f>_xll.qlInterestRateIndexValueDate(IndexON,D2243)</f>
        <v>55199</v>
      </c>
      <c r="F2243" s="168"/>
      <c r="H2243" s="42">
        <f>_xll.qlCalendarAdvance(Calendar,$H2242,B2243,"f",FALSE)</f>
        <v>55198</v>
      </c>
      <c r="I2243" s="153">
        <f>_xll.qlInterestRateIndexValueDate(Index1M,$H2243)</f>
        <v>55200</v>
      </c>
      <c r="J2243" s="158"/>
      <c r="K2243" s="44"/>
      <c r="L2243" s="44"/>
      <c r="M2243" s="158"/>
      <c r="N2243" s="44"/>
      <c r="O2243" s="159"/>
    </row>
    <row r="2244" spans="2:15" x14ac:dyDescent="0.2">
      <c r="B2244" s="39" t="s">
        <v>42</v>
      </c>
      <c r="D2244" s="42">
        <f>_xll.qlCalendarAdvance(Calendar,$D2243,B2244,"f",FALSE)</f>
        <v>55205</v>
      </c>
      <c r="E2244" s="153">
        <f>_xll.qlInterestRateIndexValueDate(IndexON,D2244)</f>
        <v>55206</v>
      </c>
      <c r="F2244" s="168"/>
      <c r="H2244" s="42">
        <f>_xll.qlCalendarAdvance(Calendar,$H2243,B2244,"f",FALSE)</f>
        <v>55205</v>
      </c>
      <c r="I2244" s="153">
        <f>_xll.qlInterestRateIndexValueDate(Index1M,$H2244)</f>
        <v>55207</v>
      </c>
      <c r="J2244" s="158"/>
      <c r="K2244" s="44"/>
      <c r="L2244" s="44"/>
      <c r="M2244" s="158"/>
      <c r="N2244" s="44"/>
      <c r="O2244" s="159"/>
    </row>
    <row r="2245" spans="2:15" x14ac:dyDescent="0.2">
      <c r="B2245" s="39" t="s">
        <v>42</v>
      </c>
      <c r="D2245" s="42">
        <f>_xll.qlCalendarAdvance(Calendar,$D2244,B2245,"f",FALSE)</f>
        <v>55212</v>
      </c>
      <c r="E2245" s="153">
        <f>_xll.qlInterestRateIndexValueDate(IndexON,D2245)</f>
        <v>55213</v>
      </c>
      <c r="F2245" s="168"/>
      <c r="H2245" s="42">
        <f>_xll.qlCalendarAdvance(Calendar,$H2244,B2245,"f",FALSE)</f>
        <v>55212</v>
      </c>
      <c r="I2245" s="153">
        <f>_xll.qlInterestRateIndexValueDate(Index1M,$H2245)</f>
        <v>55214</v>
      </c>
      <c r="J2245" s="158"/>
      <c r="K2245" s="44"/>
      <c r="L2245" s="44"/>
      <c r="M2245" s="158"/>
      <c r="N2245" s="44"/>
      <c r="O2245" s="159"/>
    </row>
    <row r="2246" spans="2:15" x14ac:dyDescent="0.2">
      <c r="B2246" s="39" t="s">
        <v>42</v>
      </c>
      <c r="D2246" s="42">
        <f>_xll.qlCalendarAdvance(Calendar,$D2245,B2246,"f",FALSE)</f>
        <v>55219</v>
      </c>
      <c r="E2246" s="153">
        <f>_xll.qlInterestRateIndexValueDate(IndexON,D2246)</f>
        <v>55220</v>
      </c>
      <c r="F2246" s="168"/>
      <c r="H2246" s="42">
        <f>_xll.qlCalendarAdvance(Calendar,$H2245,B2246,"f",FALSE)</f>
        <v>55219</v>
      </c>
      <c r="I2246" s="153">
        <f>_xll.qlInterestRateIndexValueDate(Index1M,$H2246)</f>
        <v>55221</v>
      </c>
      <c r="J2246" s="158"/>
      <c r="K2246" s="44"/>
      <c r="L2246" s="44"/>
      <c r="M2246" s="158"/>
      <c r="N2246" s="44"/>
      <c r="O2246" s="159"/>
    </row>
    <row r="2247" spans="2:15" x14ac:dyDescent="0.2">
      <c r="B2247" s="39" t="s">
        <v>42</v>
      </c>
      <c r="D2247" s="42">
        <f>_xll.qlCalendarAdvance(Calendar,$D2246,B2247,"f",FALSE)</f>
        <v>55226</v>
      </c>
      <c r="E2247" s="153">
        <f>_xll.qlInterestRateIndexValueDate(IndexON,D2247)</f>
        <v>55227</v>
      </c>
      <c r="F2247" s="168"/>
      <c r="H2247" s="42">
        <f>_xll.qlCalendarAdvance(Calendar,$H2246,B2247,"f",FALSE)</f>
        <v>55226</v>
      </c>
      <c r="I2247" s="153">
        <f>_xll.qlInterestRateIndexValueDate(Index1M,$H2247)</f>
        <v>55228</v>
      </c>
      <c r="J2247" s="158"/>
      <c r="K2247" s="44"/>
      <c r="L2247" s="44"/>
      <c r="M2247" s="158"/>
      <c r="N2247" s="44"/>
      <c r="O2247" s="159"/>
    </row>
    <row r="2248" spans="2:15" x14ac:dyDescent="0.2">
      <c r="B2248" s="39" t="s">
        <v>42</v>
      </c>
      <c r="D2248" s="42">
        <f>_xll.qlCalendarAdvance(Calendar,$D2247,B2248,"f",FALSE)</f>
        <v>55233</v>
      </c>
      <c r="E2248" s="153">
        <f>_xll.qlInterestRateIndexValueDate(IndexON,D2248)</f>
        <v>55234</v>
      </c>
      <c r="F2248" s="168"/>
      <c r="H2248" s="42">
        <f>_xll.qlCalendarAdvance(Calendar,$H2247,B2248,"f",FALSE)</f>
        <v>55233</v>
      </c>
      <c r="I2248" s="153">
        <f>_xll.qlInterestRateIndexValueDate(Index1M,$H2248)</f>
        <v>55235</v>
      </c>
      <c r="J2248" s="158"/>
      <c r="K2248" s="44"/>
      <c r="L2248" s="44"/>
      <c r="M2248" s="158"/>
      <c r="N2248" s="44"/>
      <c r="O2248" s="159"/>
    </row>
    <row r="2249" spans="2:15" x14ac:dyDescent="0.2">
      <c r="B2249" s="39" t="s">
        <v>42</v>
      </c>
      <c r="D2249" s="42">
        <f>_xll.qlCalendarAdvance(Calendar,$D2248,B2249,"f",FALSE)</f>
        <v>55240</v>
      </c>
      <c r="E2249" s="153">
        <f>_xll.qlInterestRateIndexValueDate(IndexON,D2249)</f>
        <v>55241</v>
      </c>
      <c r="F2249" s="168"/>
      <c r="H2249" s="42">
        <f>_xll.qlCalendarAdvance(Calendar,$H2248,B2249,"f",FALSE)</f>
        <v>55240</v>
      </c>
      <c r="I2249" s="153">
        <f>_xll.qlInterestRateIndexValueDate(Index1M,$H2249)</f>
        <v>55242</v>
      </c>
      <c r="J2249" s="158"/>
      <c r="K2249" s="44"/>
      <c r="L2249" s="44"/>
      <c r="M2249" s="158"/>
      <c r="N2249" s="44"/>
      <c r="O2249" s="159"/>
    </row>
    <row r="2250" spans="2:15" x14ac:dyDescent="0.2">
      <c r="B2250" s="39" t="s">
        <v>42</v>
      </c>
      <c r="D2250" s="42">
        <f>_xll.qlCalendarAdvance(Calendar,$D2249,B2250,"f",FALSE)</f>
        <v>55247</v>
      </c>
      <c r="E2250" s="153">
        <f>_xll.qlInterestRateIndexValueDate(IndexON,D2250)</f>
        <v>55248</v>
      </c>
      <c r="F2250" s="168"/>
      <c r="H2250" s="42">
        <f>_xll.qlCalendarAdvance(Calendar,$H2249,B2250,"f",FALSE)</f>
        <v>55247</v>
      </c>
      <c r="I2250" s="153">
        <f>_xll.qlInterestRateIndexValueDate(Index1M,$H2250)</f>
        <v>55249</v>
      </c>
      <c r="J2250" s="158"/>
      <c r="K2250" s="44"/>
      <c r="L2250" s="44"/>
      <c r="M2250" s="158"/>
      <c r="N2250" s="44"/>
      <c r="O2250" s="159"/>
    </row>
    <row r="2251" spans="2:15" x14ac:dyDescent="0.2">
      <c r="B2251" s="39" t="s">
        <v>42</v>
      </c>
      <c r="D2251" s="42">
        <f>_xll.qlCalendarAdvance(Calendar,$D2250,B2251,"f",FALSE)</f>
        <v>55254</v>
      </c>
      <c r="E2251" s="153">
        <f>_xll.qlInterestRateIndexValueDate(IndexON,D2251)</f>
        <v>55255</v>
      </c>
      <c r="F2251" s="168"/>
      <c r="H2251" s="42">
        <f>_xll.qlCalendarAdvance(Calendar,$H2250,B2251,"f",FALSE)</f>
        <v>55254</v>
      </c>
      <c r="I2251" s="153">
        <f>_xll.qlInterestRateIndexValueDate(Index1M,$H2251)</f>
        <v>55256</v>
      </c>
      <c r="J2251" s="158"/>
      <c r="K2251" s="44"/>
      <c r="L2251" s="44"/>
      <c r="M2251" s="158"/>
      <c r="N2251" s="44"/>
      <c r="O2251" s="159"/>
    </row>
    <row r="2252" spans="2:15" x14ac:dyDescent="0.2">
      <c r="B2252" s="39" t="s">
        <v>42</v>
      </c>
      <c r="D2252" s="42">
        <f>_xll.qlCalendarAdvance(Calendar,$D2251,B2252,"f",FALSE)</f>
        <v>55261</v>
      </c>
      <c r="E2252" s="153">
        <f>_xll.qlInterestRateIndexValueDate(IndexON,D2252)</f>
        <v>55262</v>
      </c>
      <c r="F2252" s="168"/>
      <c r="H2252" s="42">
        <f>_xll.qlCalendarAdvance(Calendar,$H2251,B2252,"f",FALSE)</f>
        <v>55261</v>
      </c>
      <c r="I2252" s="153">
        <f>_xll.qlInterestRateIndexValueDate(Index1M,$H2252)</f>
        <v>55263</v>
      </c>
      <c r="J2252" s="158"/>
      <c r="K2252" s="44"/>
      <c r="L2252" s="44"/>
      <c r="M2252" s="158"/>
      <c r="N2252" s="44"/>
      <c r="O2252" s="159"/>
    </row>
    <row r="2253" spans="2:15" x14ac:dyDescent="0.2">
      <c r="B2253" s="39" t="s">
        <v>42</v>
      </c>
      <c r="D2253" s="42">
        <f>_xll.qlCalendarAdvance(Calendar,$D2252,B2253,"f",FALSE)</f>
        <v>55268</v>
      </c>
      <c r="E2253" s="153">
        <f>_xll.qlInterestRateIndexValueDate(IndexON,D2253)</f>
        <v>55269</v>
      </c>
      <c r="F2253" s="168"/>
      <c r="H2253" s="42">
        <f>_xll.qlCalendarAdvance(Calendar,$H2252,B2253,"f",FALSE)</f>
        <v>55268</v>
      </c>
      <c r="I2253" s="153">
        <f>_xll.qlInterestRateIndexValueDate(Index1M,$H2253)</f>
        <v>55270</v>
      </c>
      <c r="J2253" s="158"/>
      <c r="K2253" s="44"/>
      <c r="L2253" s="44"/>
      <c r="M2253" s="158"/>
      <c r="N2253" s="44"/>
      <c r="O2253" s="159"/>
    </row>
    <row r="2254" spans="2:15" x14ac:dyDescent="0.2">
      <c r="B2254" s="39" t="s">
        <v>42</v>
      </c>
      <c r="D2254" s="42">
        <f>_xll.qlCalendarAdvance(Calendar,$D2253,B2254,"f",FALSE)</f>
        <v>55275</v>
      </c>
      <c r="E2254" s="153">
        <f>_xll.qlInterestRateIndexValueDate(IndexON,D2254)</f>
        <v>55276</v>
      </c>
      <c r="F2254" s="168"/>
      <c r="H2254" s="42">
        <f>_xll.qlCalendarAdvance(Calendar,$H2253,B2254,"f",FALSE)</f>
        <v>55275</v>
      </c>
      <c r="I2254" s="153">
        <f>_xll.qlInterestRateIndexValueDate(Index1M,$H2254)</f>
        <v>55277</v>
      </c>
      <c r="J2254" s="158"/>
      <c r="K2254" s="44"/>
      <c r="L2254" s="44"/>
      <c r="M2254" s="158"/>
      <c r="N2254" s="44"/>
      <c r="O2254" s="159"/>
    </row>
    <row r="2255" spans="2:15" x14ac:dyDescent="0.2">
      <c r="B2255" s="39" t="s">
        <v>42</v>
      </c>
      <c r="D2255" s="42">
        <f>_xll.qlCalendarAdvance(Calendar,$D2254,B2255,"f",FALSE)</f>
        <v>55282</v>
      </c>
      <c r="E2255" s="153">
        <f>_xll.qlInterestRateIndexValueDate(IndexON,D2255)</f>
        <v>55283</v>
      </c>
      <c r="F2255" s="168"/>
      <c r="H2255" s="42">
        <f>_xll.qlCalendarAdvance(Calendar,$H2254,B2255,"f",FALSE)</f>
        <v>55282</v>
      </c>
      <c r="I2255" s="153">
        <f>_xll.qlInterestRateIndexValueDate(Index1M,$H2255)</f>
        <v>55285</v>
      </c>
      <c r="J2255" s="158"/>
      <c r="K2255" s="44"/>
      <c r="L2255" s="44"/>
      <c r="M2255" s="158"/>
      <c r="N2255" s="44"/>
      <c r="O2255" s="159"/>
    </row>
    <row r="2256" spans="2:15" x14ac:dyDescent="0.2">
      <c r="B2256" s="39" t="s">
        <v>42</v>
      </c>
      <c r="D2256" s="42">
        <f>_xll.qlCalendarAdvance(Calendar,$D2255,B2256,"f",FALSE)</f>
        <v>55289</v>
      </c>
      <c r="E2256" s="153">
        <f>_xll.qlInterestRateIndexValueDate(IndexON,D2256)</f>
        <v>55290</v>
      </c>
      <c r="F2256" s="168"/>
      <c r="H2256" s="42">
        <f>_xll.qlCalendarAdvance(Calendar,$H2255,B2256,"f",FALSE)</f>
        <v>55289</v>
      </c>
      <c r="I2256" s="153">
        <f>_xll.qlInterestRateIndexValueDate(Index1M,$H2256)</f>
        <v>55291</v>
      </c>
      <c r="J2256" s="158"/>
      <c r="K2256" s="44"/>
      <c r="L2256" s="44"/>
      <c r="M2256" s="158"/>
      <c r="N2256" s="44"/>
      <c r="O2256" s="159"/>
    </row>
    <row r="2257" spans="2:15" x14ac:dyDescent="0.2">
      <c r="B2257" s="39" t="s">
        <v>42</v>
      </c>
      <c r="D2257" s="42">
        <f>_xll.qlCalendarAdvance(Calendar,$D2256,B2257,"f",FALSE)</f>
        <v>55296</v>
      </c>
      <c r="E2257" s="153">
        <f>_xll.qlInterestRateIndexValueDate(IndexON,D2257)</f>
        <v>55297</v>
      </c>
      <c r="F2257" s="168"/>
      <c r="H2257" s="42">
        <f>_xll.qlCalendarAdvance(Calendar,$H2256,B2257,"f",FALSE)</f>
        <v>55296</v>
      </c>
      <c r="I2257" s="153">
        <f>_xll.qlInterestRateIndexValueDate(Index1M,$H2257)</f>
        <v>55298</v>
      </c>
      <c r="J2257" s="158"/>
      <c r="K2257" s="44"/>
      <c r="L2257" s="44"/>
      <c r="M2257" s="158"/>
      <c r="N2257" s="44"/>
      <c r="O2257" s="159"/>
    </row>
    <row r="2258" spans="2:15" x14ac:dyDescent="0.2">
      <c r="B2258" s="39" t="s">
        <v>42</v>
      </c>
      <c r="D2258" s="42">
        <f>_xll.qlCalendarAdvance(Calendar,$D2257,B2258,"f",FALSE)</f>
        <v>55303</v>
      </c>
      <c r="E2258" s="153">
        <f>_xll.qlInterestRateIndexValueDate(IndexON,D2258)</f>
        <v>55304</v>
      </c>
      <c r="F2258" s="168"/>
      <c r="H2258" s="42">
        <f>_xll.qlCalendarAdvance(Calendar,$H2257,B2258,"f",FALSE)</f>
        <v>55303</v>
      </c>
      <c r="I2258" s="153">
        <f>_xll.qlInterestRateIndexValueDate(Index1M,$H2258)</f>
        <v>55305</v>
      </c>
      <c r="J2258" s="158"/>
      <c r="K2258" s="44"/>
      <c r="L2258" s="44"/>
      <c r="M2258" s="158"/>
      <c r="N2258" s="44"/>
      <c r="O2258" s="159"/>
    </row>
    <row r="2259" spans="2:15" x14ac:dyDescent="0.2">
      <c r="B2259" s="39" t="s">
        <v>42</v>
      </c>
      <c r="D2259" s="42">
        <f>_xll.qlCalendarAdvance(Calendar,$D2258,B2259,"f",FALSE)</f>
        <v>55310</v>
      </c>
      <c r="E2259" s="153">
        <f>_xll.qlInterestRateIndexValueDate(IndexON,D2259)</f>
        <v>55311</v>
      </c>
      <c r="F2259" s="168"/>
      <c r="H2259" s="42">
        <f>_xll.qlCalendarAdvance(Calendar,$H2258,B2259,"f",FALSE)</f>
        <v>55310</v>
      </c>
      <c r="I2259" s="153">
        <f>_xll.qlInterestRateIndexValueDate(Index1M,$H2259)</f>
        <v>55312</v>
      </c>
      <c r="J2259" s="158"/>
      <c r="K2259" s="44"/>
      <c r="L2259" s="44"/>
      <c r="M2259" s="158"/>
      <c r="N2259" s="44"/>
      <c r="O2259" s="159"/>
    </row>
    <row r="2260" spans="2:15" x14ac:dyDescent="0.2">
      <c r="B2260" s="39" t="s">
        <v>42</v>
      </c>
      <c r="D2260" s="42">
        <f>_xll.qlCalendarAdvance(Calendar,$D2259,B2260,"f",FALSE)</f>
        <v>55317</v>
      </c>
      <c r="E2260" s="153">
        <f>_xll.qlInterestRateIndexValueDate(IndexON,D2260)</f>
        <v>55318</v>
      </c>
      <c r="F2260" s="168"/>
      <c r="H2260" s="42">
        <f>_xll.qlCalendarAdvance(Calendar,$H2259,B2260,"f",FALSE)</f>
        <v>55317</v>
      </c>
      <c r="I2260" s="153">
        <f>_xll.qlInterestRateIndexValueDate(Index1M,$H2260)</f>
        <v>55319</v>
      </c>
      <c r="J2260" s="158"/>
      <c r="K2260" s="44"/>
      <c r="L2260" s="44"/>
      <c r="M2260" s="158"/>
      <c r="N2260" s="44"/>
      <c r="O2260" s="159"/>
    </row>
    <row r="2261" spans="2:15" x14ac:dyDescent="0.2">
      <c r="B2261" s="39" t="s">
        <v>42</v>
      </c>
      <c r="D2261" s="42">
        <f>_xll.qlCalendarAdvance(Calendar,$D2260,B2261,"f",FALSE)</f>
        <v>55324</v>
      </c>
      <c r="E2261" s="153">
        <f>_xll.qlInterestRateIndexValueDate(IndexON,D2261)</f>
        <v>55325</v>
      </c>
      <c r="F2261" s="168"/>
      <c r="H2261" s="42">
        <f>_xll.qlCalendarAdvance(Calendar,$H2260,B2261,"f",FALSE)</f>
        <v>55324</v>
      </c>
      <c r="I2261" s="153">
        <f>_xll.qlInterestRateIndexValueDate(Index1M,$H2261)</f>
        <v>55326</v>
      </c>
      <c r="J2261" s="158"/>
      <c r="K2261" s="44"/>
      <c r="L2261" s="44"/>
      <c r="M2261" s="158"/>
      <c r="N2261" s="44"/>
      <c r="O2261" s="159"/>
    </row>
    <row r="2262" spans="2:15" x14ac:dyDescent="0.2">
      <c r="B2262" s="39" t="s">
        <v>42</v>
      </c>
      <c r="D2262" s="42">
        <f>_xll.qlCalendarAdvance(Calendar,$D2261,B2262,"f",FALSE)</f>
        <v>55331</v>
      </c>
      <c r="E2262" s="153">
        <f>_xll.qlInterestRateIndexValueDate(IndexON,D2262)</f>
        <v>55332</v>
      </c>
      <c r="F2262" s="168"/>
      <c r="H2262" s="42">
        <f>_xll.qlCalendarAdvance(Calendar,$H2261,B2262,"f",FALSE)</f>
        <v>55331</v>
      </c>
      <c r="I2262" s="153">
        <f>_xll.qlInterestRateIndexValueDate(Index1M,$H2262)</f>
        <v>55333</v>
      </c>
      <c r="J2262" s="158"/>
      <c r="K2262" s="44"/>
      <c r="L2262" s="44"/>
      <c r="M2262" s="158"/>
      <c r="N2262" s="44"/>
      <c r="O2262" s="159"/>
    </row>
    <row r="2263" spans="2:15" x14ac:dyDescent="0.2">
      <c r="B2263" s="39" t="s">
        <v>42</v>
      </c>
      <c r="D2263" s="42">
        <f>_xll.qlCalendarAdvance(Calendar,$D2262,B2263,"f",FALSE)</f>
        <v>55338</v>
      </c>
      <c r="E2263" s="153">
        <f>_xll.qlInterestRateIndexValueDate(IndexON,D2263)</f>
        <v>55339</v>
      </c>
      <c r="F2263" s="168"/>
      <c r="H2263" s="42">
        <f>_xll.qlCalendarAdvance(Calendar,$H2262,B2263,"f",FALSE)</f>
        <v>55338</v>
      </c>
      <c r="I2263" s="153">
        <f>_xll.qlInterestRateIndexValueDate(Index1M,$H2263)</f>
        <v>55340</v>
      </c>
      <c r="J2263" s="158"/>
      <c r="K2263" s="44"/>
      <c r="L2263" s="44"/>
      <c r="M2263" s="158"/>
      <c r="N2263" s="44"/>
      <c r="O2263" s="159"/>
    </row>
    <row r="2264" spans="2:15" x14ac:dyDescent="0.2">
      <c r="B2264" s="39" t="s">
        <v>42</v>
      </c>
      <c r="D2264" s="42">
        <f>_xll.qlCalendarAdvance(Calendar,$D2263,B2264,"f",FALSE)</f>
        <v>55345</v>
      </c>
      <c r="E2264" s="153">
        <f>_xll.qlInterestRateIndexValueDate(IndexON,D2264)</f>
        <v>55346</v>
      </c>
      <c r="F2264" s="168"/>
      <c r="H2264" s="42">
        <f>_xll.qlCalendarAdvance(Calendar,$H2263,B2264,"f",FALSE)</f>
        <v>55345</v>
      </c>
      <c r="I2264" s="153">
        <f>_xll.qlInterestRateIndexValueDate(Index1M,$H2264)</f>
        <v>55347</v>
      </c>
      <c r="J2264" s="158"/>
      <c r="K2264" s="44"/>
      <c r="L2264" s="44"/>
      <c r="M2264" s="158"/>
      <c r="N2264" s="44"/>
      <c r="O2264" s="159"/>
    </row>
    <row r="2265" spans="2:15" x14ac:dyDescent="0.2">
      <c r="B2265" s="39" t="s">
        <v>42</v>
      </c>
      <c r="D2265" s="42">
        <f>_xll.qlCalendarAdvance(Calendar,$D2264,B2265,"f",FALSE)</f>
        <v>55352</v>
      </c>
      <c r="E2265" s="153">
        <f>_xll.qlInterestRateIndexValueDate(IndexON,D2265)</f>
        <v>55353</v>
      </c>
      <c r="F2265" s="168"/>
      <c r="H2265" s="42">
        <f>_xll.qlCalendarAdvance(Calendar,$H2264,B2265,"f",FALSE)</f>
        <v>55352</v>
      </c>
      <c r="I2265" s="153">
        <f>_xll.qlInterestRateIndexValueDate(Index1M,$H2265)</f>
        <v>55354</v>
      </c>
      <c r="J2265" s="158"/>
      <c r="K2265" s="44"/>
      <c r="L2265" s="44"/>
      <c r="M2265" s="158"/>
      <c r="N2265" s="44"/>
      <c r="O2265" s="159"/>
    </row>
    <row r="2266" spans="2:15" x14ac:dyDescent="0.2">
      <c r="B2266" s="39" t="s">
        <v>42</v>
      </c>
      <c r="D2266" s="42">
        <f>_xll.qlCalendarAdvance(Calendar,$D2265,B2266,"f",FALSE)</f>
        <v>55359</v>
      </c>
      <c r="E2266" s="153">
        <f>_xll.qlInterestRateIndexValueDate(IndexON,D2266)</f>
        <v>55360</v>
      </c>
      <c r="F2266" s="168"/>
      <c r="H2266" s="42">
        <f>_xll.qlCalendarAdvance(Calendar,$H2265,B2266,"f",FALSE)</f>
        <v>55359</v>
      </c>
      <c r="I2266" s="153">
        <f>_xll.qlInterestRateIndexValueDate(Index1M,$H2266)</f>
        <v>55361</v>
      </c>
      <c r="J2266" s="158"/>
      <c r="K2266" s="44"/>
      <c r="L2266" s="44"/>
      <c r="M2266" s="158"/>
      <c r="N2266" s="44"/>
      <c r="O2266" s="159"/>
    </row>
    <row r="2267" spans="2:15" x14ac:dyDescent="0.2">
      <c r="B2267" s="39" t="s">
        <v>42</v>
      </c>
      <c r="D2267" s="42">
        <f>_xll.qlCalendarAdvance(Calendar,$D2266,B2267,"f",FALSE)</f>
        <v>55366</v>
      </c>
      <c r="E2267" s="153">
        <f>_xll.qlInterestRateIndexValueDate(IndexON,D2267)</f>
        <v>55367</v>
      </c>
      <c r="F2267" s="168"/>
      <c r="H2267" s="42">
        <f>_xll.qlCalendarAdvance(Calendar,$H2266,B2267,"f",FALSE)</f>
        <v>55366</v>
      </c>
      <c r="I2267" s="153">
        <f>_xll.qlInterestRateIndexValueDate(Index1M,$H2267)</f>
        <v>55368</v>
      </c>
      <c r="J2267" s="158"/>
      <c r="K2267" s="44"/>
      <c r="L2267" s="44"/>
      <c r="M2267" s="158"/>
      <c r="N2267" s="44"/>
      <c r="O2267" s="159"/>
    </row>
    <row r="2268" spans="2:15" x14ac:dyDescent="0.2">
      <c r="B2268" s="39" t="s">
        <v>42</v>
      </c>
      <c r="D2268" s="42">
        <f>_xll.qlCalendarAdvance(Calendar,$D2267,B2268,"f",FALSE)</f>
        <v>55373</v>
      </c>
      <c r="E2268" s="153">
        <f>_xll.qlInterestRateIndexValueDate(IndexON,D2268)</f>
        <v>55374</v>
      </c>
      <c r="F2268" s="168"/>
      <c r="H2268" s="42">
        <f>_xll.qlCalendarAdvance(Calendar,$H2267,B2268,"f",FALSE)</f>
        <v>55373</v>
      </c>
      <c r="I2268" s="153">
        <f>_xll.qlInterestRateIndexValueDate(Index1M,$H2268)</f>
        <v>55375</v>
      </c>
      <c r="J2268" s="158"/>
      <c r="K2268" s="44"/>
      <c r="L2268" s="44"/>
      <c r="M2268" s="158"/>
      <c r="N2268" s="44"/>
      <c r="O2268" s="159"/>
    </row>
    <row r="2269" spans="2:15" x14ac:dyDescent="0.2">
      <c r="B2269" s="39" t="s">
        <v>42</v>
      </c>
      <c r="D2269" s="42">
        <f>_xll.qlCalendarAdvance(Calendar,$D2268,B2269,"f",FALSE)</f>
        <v>55380</v>
      </c>
      <c r="E2269" s="153">
        <f>_xll.qlInterestRateIndexValueDate(IndexON,D2269)</f>
        <v>55381</v>
      </c>
      <c r="F2269" s="168"/>
      <c r="H2269" s="42">
        <f>_xll.qlCalendarAdvance(Calendar,$H2268,B2269,"f",FALSE)</f>
        <v>55380</v>
      </c>
      <c r="I2269" s="153">
        <f>_xll.qlInterestRateIndexValueDate(Index1M,$H2269)</f>
        <v>55382</v>
      </c>
      <c r="J2269" s="158"/>
      <c r="K2269" s="44"/>
      <c r="L2269" s="44"/>
      <c r="M2269" s="158"/>
      <c r="N2269" s="44"/>
      <c r="O2269" s="159"/>
    </row>
    <row r="2270" spans="2:15" x14ac:dyDescent="0.2">
      <c r="B2270" s="39" t="s">
        <v>42</v>
      </c>
      <c r="D2270" s="42">
        <f>_xll.qlCalendarAdvance(Calendar,$D2269,B2270,"f",FALSE)</f>
        <v>55387</v>
      </c>
      <c r="E2270" s="153">
        <f>_xll.qlInterestRateIndexValueDate(IndexON,D2270)</f>
        <v>55388</v>
      </c>
      <c r="F2270" s="168"/>
      <c r="H2270" s="42">
        <f>_xll.qlCalendarAdvance(Calendar,$H2269,B2270,"f",FALSE)</f>
        <v>55387</v>
      </c>
      <c r="I2270" s="153">
        <f>_xll.qlInterestRateIndexValueDate(Index1M,$H2270)</f>
        <v>55389</v>
      </c>
      <c r="J2270" s="158"/>
      <c r="K2270" s="44"/>
      <c r="L2270" s="44"/>
      <c r="M2270" s="158"/>
      <c r="N2270" s="44"/>
      <c r="O2270" s="159"/>
    </row>
    <row r="2271" spans="2:15" x14ac:dyDescent="0.2">
      <c r="B2271" s="39" t="s">
        <v>42</v>
      </c>
      <c r="D2271" s="42">
        <f>_xll.qlCalendarAdvance(Calendar,$D2270,B2271,"f",FALSE)</f>
        <v>55394</v>
      </c>
      <c r="E2271" s="153">
        <f>_xll.qlInterestRateIndexValueDate(IndexON,D2271)</f>
        <v>55395</v>
      </c>
      <c r="F2271" s="168"/>
      <c r="H2271" s="42">
        <f>_xll.qlCalendarAdvance(Calendar,$H2270,B2271,"f",FALSE)</f>
        <v>55394</v>
      </c>
      <c r="I2271" s="153">
        <f>_xll.qlInterestRateIndexValueDate(Index1M,$H2271)</f>
        <v>55396</v>
      </c>
      <c r="J2271" s="158"/>
      <c r="K2271" s="44"/>
      <c r="L2271" s="44"/>
      <c r="M2271" s="158"/>
      <c r="N2271" s="44"/>
      <c r="O2271" s="159"/>
    </row>
    <row r="2272" spans="2:15" x14ac:dyDescent="0.2">
      <c r="B2272" s="39" t="s">
        <v>42</v>
      </c>
      <c r="D2272" s="42">
        <f>_xll.qlCalendarAdvance(Calendar,$D2271,B2272,"f",FALSE)</f>
        <v>55401</v>
      </c>
      <c r="E2272" s="153">
        <f>_xll.qlInterestRateIndexValueDate(IndexON,D2272)</f>
        <v>55402</v>
      </c>
      <c r="F2272" s="168"/>
      <c r="H2272" s="42">
        <f>_xll.qlCalendarAdvance(Calendar,$H2271,B2272,"f",FALSE)</f>
        <v>55401</v>
      </c>
      <c r="I2272" s="153">
        <f>_xll.qlInterestRateIndexValueDate(Index1M,$H2272)</f>
        <v>55403</v>
      </c>
      <c r="J2272" s="158"/>
      <c r="K2272" s="44"/>
      <c r="L2272" s="44"/>
      <c r="M2272" s="158"/>
      <c r="N2272" s="44"/>
      <c r="O2272" s="159"/>
    </row>
    <row r="2273" spans="2:15" x14ac:dyDescent="0.2">
      <c r="B2273" s="39" t="s">
        <v>42</v>
      </c>
      <c r="D2273" s="42">
        <f>_xll.qlCalendarAdvance(Calendar,$D2272,B2273,"f",FALSE)</f>
        <v>55408</v>
      </c>
      <c r="E2273" s="153">
        <f>_xll.qlInterestRateIndexValueDate(IndexON,D2273)</f>
        <v>55409</v>
      </c>
      <c r="F2273" s="168"/>
      <c r="H2273" s="42">
        <f>_xll.qlCalendarAdvance(Calendar,$H2272,B2273,"f",FALSE)</f>
        <v>55408</v>
      </c>
      <c r="I2273" s="153">
        <f>_xll.qlInterestRateIndexValueDate(Index1M,$H2273)</f>
        <v>55410</v>
      </c>
      <c r="J2273" s="158"/>
      <c r="K2273" s="44"/>
      <c r="L2273" s="44"/>
      <c r="M2273" s="158"/>
      <c r="N2273" s="44"/>
      <c r="O2273" s="159"/>
    </row>
    <row r="2274" spans="2:15" x14ac:dyDescent="0.2">
      <c r="B2274" s="39" t="s">
        <v>42</v>
      </c>
      <c r="D2274" s="42">
        <f>_xll.qlCalendarAdvance(Calendar,$D2273,B2274,"f",FALSE)</f>
        <v>55415</v>
      </c>
      <c r="E2274" s="153">
        <f>_xll.qlInterestRateIndexValueDate(IndexON,D2274)</f>
        <v>55416</v>
      </c>
      <c r="F2274" s="168"/>
      <c r="H2274" s="42">
        <f>_xll.qlCalendarAdvance(Calendar,$H2273,B2274,"f",FALSE)</f>
        <v>55415</v>
      </c>
      <c r="I2274" s="153">
        <f>_xll.qlInterestRateIndexValueDate(Index1M,$H2274)</f>
        <v>55417</v>
      </c>
      <c r="J2274" s="158"/>
      <c r="K2274" s="44"/>
      <c r="L2274" s="44"/>
      <c r="M2274" s="158"/>
      <c r="N2274" s="44"/>
      <c r="O2274" s="159"/>
    </row>
    <row r="2275" spans="2:15" x14ac:dyDescent="0.2">
      <c r="B2275" s="39" t="s">
        <v>42</v>
      </c>
      <c r="D2275" s="42">
        <f>_xll.qlCalendarAdvance(Calendar,$D2274,B2275,"f",FALSE)</f>
        <v>55422</v>
      </c>
      <c r="E2275" s="153">
        <f>_xll.qlInterestRateIndexValueDate(IndexON,D2275)</f>
        <v>55423</v>
      </c>
      <c r="F2275" s="168"/>
      <c r="H2275" s="42">
        <f>_xll.qlCalendarAdvance(Calendar,$H2274,B2275,"f",FALSE)</f>
        <v>55422</v>
      </c>
      <c r="I2275" s="153">
        <f>_xll.qlInterestRateIndexValueDate(Index1M,$H2275)</f>
        <v>55424</v>
      </c>
      <c r="J2275" s="158"/>
      <c r="K2275" s="44"/>
      <c r="L2275" s="44"/>
      <c r="M2275" s="158"/>
      <c r="N2275" s="44"/>
      <c r="O2275" s="159"/>
    </row>
    <row r="2276" spans="2:15" x14ac:dyDescent="0.2">
      <c r="B2276" s="39" t="s">
        <v>42</v>
      </c>
      <c r="D2276" s="42">
        <f>_xll.qlCalendarAdvance(Calendar,$D2275,B2276,"f",FALSE)</f>
        <v>55429</v>
      </c>
      <c r="E2276" s="153">
        <f>_xll.qlInterestRateIndexValueDate(IndexON,D2276)</f>
        <v>55430</v>
      </c>
      <c r="F2276" s="168"/>
      <c r="H2276" s="42">
        <f>_xll.qlCalendarAdvance(Calendar,$H2275,B2276,"f",FALSE)</f>
        <v>55429</v>
      </c>
      <c r="I2276" s="153">
        <f>_xll.qlInterestRateIndexValueDate(Index1M,$H2276)</f>
        <v>55431</v>
      </c>
      <c r="J2276" s="158"/>
      <c r="K2276" s="44"/>
      <c r="L2276" s="44"/>
      <c r="M2276" s="158"/>
      <c r="N2276" s="44"/>
      <c r="O2276" s="159"/>
    </row>
    <row r="2277" spans="2:15" x14ac:dyDescent="0.2">
      <c r="B2277" s="39" t="s">
        <v>42</v>
      </c>
      <c r="D2277" s="42">
        <f>_xll.qlCalendarAdvance(Calendar,$D2276,B2277,"f",FALSE)</f>
        <v>55436</v>
      </c>
      <c r="E2277" s="153">
        <f>_xll.qlInterestRateIndexValueDate(IndexON,D2277)</f>
        <v>55437</v>
      </c>
      <c r="F2277" s="168"/>
      <c r="H2277" s="42">
        <f>_xll.qlCalendarAdvance(Calendar,$H2276,B2277,"f",FALSE)</f>
        <v>55436</v>
      </c>
      <c r="I2277" s="153">
        <f>_xll.qlInterestRateIndexValueDate(Index1M,$H2277)</f>
        <v>55438</v>
      </c>
      <c r="J2277" s="158"/>
      <c r="K2277" s="44"/>
      <c r="L2277" s="44"/>
      <c r="M2277" s="158"/>
      <c r="N2277" s="44"/>
      <c r="O2277" s="159"/>
    </row>
    <row r="2278" spans="2:15" x14ac:dyDescent="0.2">
      <c r="B2278" s="39" t="s">
        <v>42</v>
      </c>
      <c r="D2278" s="42">
        <f>_xll.qlCalendarAdvance(Calendar,$D2277,B2278,"f",FALSE)</f>
        <v>55443</v>
      </c>
      <c r="E2278" s="153">
        <f>_xll.qlInterestRateIndexValueDate(IndexON,D2278)</f>
        <v>55444</v>
      </c>
      <c r="F2278" s="168"/>
      <c r="H2278" s="42">
        <f>_xll.qlCalendarAdvance(Calendar,$H2277,B2278,"f",FALSE)</f>
        <v>55443</v>
      </c>
      <c r="I2278" s="153">
        <f>_xll.qlInterestRateIndexValueDate(Index1M,$H2278)</f>
        <v>55445</v>
      </c>
      <c r="J2278" s="158"/>
      <c r="K2278" s="44"/>
      <c r="L2278" s="44"/>
      <c r="M2278" s="158"/>
      <c r="N2278" s="44"/>
      <c r="O2278" s="159"/>
    </row>
    <row r="2279" spans="2:15" x14ac:dyDescent="0.2">
      <c r="B2279" s="39" t="s">
        <v>42</v>
      </c>
      <c r="D2279" s="42">
        <f>_xll.qlCalendarAdvance(Calendar,$D2278,B2279,"f",FALSE)</f>
        <v>55450</v>
      </c>
      <c r="E2279" s="153">
        <f>_xll.qlInterestRateIndexValueDate(IndexON,D2279)</f>
        <v>55451</v>
      </c>
      <c r="F2279" s="168"/>
      <c r="H2279" s="42">
        <f>_xll.qlCalendarAdvance(Calendar,$H2278,B2279,"f",FALSE)</f>
        <v>55450</v>
      </c>
      <c r="I2279" s="153">
        <f>_xll.qlInterestRateIndexValueDate(Index1M,$H2279)</f>
        <v>55452</v>
      </c>
      <c r="J2279" s="158"/>
      <c r="K2279" s="44"/>
      <c r="L2279" s="44"/>
      <c r="M2279" s="158"/>
      <c r="N2279" s="44"/>
      <c r="O2279" s="159"/>
    </row>
    <row r="2280" spans="2:15" x14ac:dyDescent="0.2">
      <c r="B2280" s="39" t="s">
        <v>42</v>
      </c>
      <c r="D2280" s="42">
        <f>_xll.qlCalendarAdvance(Calendar,$D2279,B2280,"f",FALSE)</f>
        <v>55457</v>
      </c>
      <c r="E2280" s="153">
        <f>_xll.qlInterestRateIndexValueDate(IndexON,D2280)</f>
        <v>55458</v>
      </c>
      <c r="F2280" s="168"/>
      <c r="H2280" s="42">
        <f>_xll.qlCalendarAdvance(Calendar,$H2279,B2280,"f",FALSE)</f>
        <v>55457</v>
      </c>
      <c r="I2280" s="153">
        <f>_xll.qlInterestRateIndexValueDate(Index1M,$H2280)</f>
        <v>55459</v>
      </c>
      <c r="J2280" s="158"/>
      <c r="K2280" s="44"/>
      <c r="L2280" s="44"/>
      <c r="M2280" s="158"/>
      <c r="N2280" s="44"/>
      <c r="O2280" s="159"/>
    </row>
    <row r="2281" spans="2:15" x14ac:dyDescent="0.2">
      <c r="B2281" s="39" t="s">
        <v>42</v>
      </c>
      <c r="D2281" s="42">
        <f>_xll.qlCalendarAdvance(Calendar,$D2280,B2281,"f",FALSE)</f>
        <v>55464</v>
      </c>
      <c r="E2281" s="153">
        <f>_xll.qlInterestRateIndexValueDate(IndexON,D2281)</f>
        <v>55465</v>
      </c>
      <c r="F2281" s="168"/>
      <c r="H2281" s="42">
        <f>_xll.qlCalendarAdvance(Calendar,$H2280,B2281,"f",FALSE)</f>
        <v>55464</v>
      </c>
      <c r="I2281" s="153">
        <f>_xll.qlInterestRateIndexValueDate(Index1M,$H2281)</f>
        <v>55466</v>
      </c>
      <c r="J2281" s="158"/>
      <c r="K2281" s="44"/>
      <c r="L2281" s="44"/>
      <c r="M2281" s="158"/>
      <c r="N2281" s="44"/>
      <c r="O2281" s="159"/>
    </row>
    <row r="2282" spans="2:15" x14ac:dyDescent="0.2">
      <c r="B2282" s="39" t="s">
        <v>42</v>
      </c>
      <c r="D2282" s="42">
        <f>_xll.qlCalendarAdvance(Calendar,$D2281,B2282,"f",FALSE)</f>
        <v>55471</v>
      </c>
      <c r="E2282" s="153">
        <f>_xll.qlInterestRateIndexValueDate(IndexON,D2282)</f>
        <v>55472</v>
      </c>
      <c r="F2282" s="168"/>
      <c r="H2282" s="42">
        <f>_xll.qlCalendarAdvance(Calendar,$H2281,B2282,"f",FALSE)</f>
        <v>55471</v>
      </c>
      <c r="I2282" s="153">
        <f>_xll.qlInterestRateIndexValueDate(Index1M,$H2282)</f>
        <v>55473</v>
      </c>
      <c r="J2282" s="158"/>
      <c r="K2282" s="44"/>
      <c r="L2282" s="44"/>
      <c r="M2282" s="158"/>
      <c r="N2282" s="44"/>
      <c r="O2282" s="159"/>
    </row>
    <row r="2283" spans="2:15" x14ac:dyDescent="0.2">
      <c r="B2283" s="39" t="s">
        <v>42</v>
      </c>
      <c r="D2283" s="42">
        <f>_xll.qlCalendarAdvance(Calendar,$D2282,B2283,"f",FALSE)</f>
        <v>55478</v>
      </c>
      <c r="E2283" s="153">
        <f>_xll.qlInterestRateIndexValueDate(IndexON,D2283)</f>
        <v>55479</v>
      </c>
      <c r="F2283" s="168"/>
      <c r="H2283" s="42">
        <f>_xll.qlCalendarAdvance(Calendar,$H2282,B2283,"f",FALSE)</f>
        <v>55478</v>
      </c>
      <c r="I2283" s="153">
        <f>_xll.qlInterestRateIndexValueDate(Index1M,$H2283)</f>
        <v>55480</v>
      </c>
      <c r="J2283" s="158"/>
      <c r="K2283" s="44"/>
      <c r="L2283" s="44"/>
      <c r="M2283" s="158"/>
      <c r="N2283" s="44"/>
      <c r="O2283" s="159"/>
    </row>
    <row r="2284" spans="2:15" x14ac:dyDescent="0.2">
      <c r="B2284" s="39" t="s">
        <v>42</v>
      </c>
      <c r="D2284" s="42">
        <f>_xll.qlCalendarAdvance(Calendar,$D2283,B2284,"f",FALSE)</f>
        <v>55485</v>
      </c>
      <c r="E2284" s="153">
        <f>_xll.qlInterestRateIndexValueDate(IndexON,D2284)</f>
        <v>55486</v>
      </c>
      <c r="F2284" s="168"/>
      <c r="H2284" s="42">
        <f>_xll.qlCalendarAdvance(Calendar,$H2283,B2284,"f",FALSE)</f>
        <v>55485</v>
      </c>
      <c r="I2284" s="153">
        <f>_xll.qlInterestRateIndexValueDate(Index1M,$H2284)</f>
        <v>55487</v>
      </c>
      <c r="J2284" s="158"/>
      <c r="K2284" s="44"/>
      <c r="L2284" s="44"/>
      <c r="M2284" s="158"/>
      <c r="N2284" s="44"/>
      <c r="O2284" s="159"/>
    </row>
    <row r="2285" spans="2:15" x14ac:dyDescent="0.2">
      <c r="B2285" s="39" t="s">
        <v>42</v>
      </c>
      <c r="D2285" s="42">
        <f>_xll.qlCalendarAdvance(Calendar,$D2284,B2285,"f",FALSE)</f>
        <v>55492</v>
      </c>
      <c r="E2285" s="153">
        <f>_xll.qlInterestRateIndexValueDate(IndexON,D2285)</f>
        <v>55493</v>
      </c>
      <c r="F2285" s="168"/>
      <c r="H2285" s="42">
        <f>_xll.qlCalendarAdvance(Calendar,$H2284,B2285,"f",FALSE)</f>
        <v>55492</v>
      </c>
      <c r="I2285" s="153">
        <f>_xll.qlInterestRateIndexValueDate(Index1M,$H2285)</f>
        <v>55494</v>
      </c>
      <c r="J2285" s="158"/>
      <c r="K2285" s="44"/>
      <c r="L2285" s="44"/>
      <c r="M2285" s="158"/>
      <c r="N2285" s="44"/>
      <c r="O2285" s="159"/>
    </row>
    <row r="2286" spans="2:15" x14ac:dyDescent="0.2">
      <c r="B2286" s="39" t="s">
        <v>42</v>
      </c>
      <c r="D2286" s="42">
        <f>_xll.qlCalendarAdvance(Calendar,$D2285,B2286,"f",FALSE)</f>
        <v>55499</v>
      </c>
      <c r="E2286" s="153">
        <f>_xll.qlInterestRateIndexValueDate(IndexON,D2286)</f>
        <v>55500</v>
      </c>
      <c r="F2286" s="168"/>
      <c r="H2286" s="42">
        <f>_xll.qlCalendarAdvance(Calendar,$H2285,B2286,"f",FALSE)</f>
        <v>55499</v>
      </c>
      <c r="I2286" s="153">
        <f>_xll.qlInterestRateIndexValueDate(Index1M,$H2286)</f>
        <v>55501</v>
      </c>
      <c r="J2286" s="158"/>
      <c r="K2286" s="44"/>
      <c r="L2286" s="44"/>
      <c r="M2286" s="158"/>
      <c r="N2286" s="44"/>
      <c r="O2286" s="159"/>
    </row>
    <row r="2287" spans="2:15" x14ac:dyDescent="0.2">
      <c r="B2287" s="39" t="s">
        <v>42</v>
      </c>
      <c r="D2287" s="42">
        <f>_xll.qlCalendarAdvance(Calendar,$D2286,B2287,"f",FALSE)</f>
        <v>55506</v>
      </c>
      <c r="E2287" s="153">
        <f>_xll.qlInterestRateIndexValueDate(IndexON,D2287)</f>
        <v>55507</v>
      </c>
      <c r="F2287" s="168"/>
      <c r="H2287" s="42">
        <f>_xll.qlCalendarAdvance(Calendar,$H2286,B2287,"f",FALSE)</f>
        <v>55506</v>
      </c>
      <c r="I2287" s="153">
        <f>_xll.qlInterestRateIndexValueDate(Index1M,$H2287)</f>
        <v>55508</v>
      </c>
      <c r="J2287" s="158"/>
      <c r="K2287" s="44"/>
      <c r="L2287" s="44"/>
      <c r="M2287" s="158"/>
      <c r="N2287" s="44"/>
      <c r="O2287" s="159"/>
    </row>
    <row r="2288" spans="2:15" x14ac:dyDescent="0.2">
      <c r="B2288" s="39" t="s">
        <v>42</v>
      </c>
      <c r="D2288" s="42">
        <f>_xll.qlCalendarAdvance(Calendar,$D2287,B2288,"f",FALSE)</f>
        <v>55514</v>
      </c>
      <c r="E2288" s="153">
        <f>_xll.qlInterestRateIndexValueDate(IndexON,D2288)</f>
        <v>55515</v>
      </c>
      <c r="F2288" s="168"/>
      <c r="H2288" s="42">
        <f>_xll.qlCalendarAdvance(Calendar,$H2287,B2288,"f",FALSE)</f>
        <v>55514</v>
      </c>
      <c r="I2288" s="153">
        <f>_xll.qlInterestRateIndexValueDate(Index1M,$H2288)</f>
        <v>55516</v>
      </c>
      <c r="J2288" s="158"/>
      <c r="K2288" s="44"/>
      <c r="L2288" s="44"/>
      <c r="M2288" s="158"/>
      <c r="N2288" s="44"/>
      <c r="O2288" s="159"/>
    </row>
    <row r="2289" spans="2:15" x14ac:dyDescent="0.2">
      <c r="B2289" s="39" t="s">
        <v>42</v>
      </c>
      <c r="D2289" s="42">
        <f>_xll.qlCalendarAdvance(Calendar,$D2288,B2289,"f",FALSE)</f>
        <v>55521</v>
      </c>
      <c r="E2289" s="153">
        <f>_xll.qlInterestRateIndexValueDate(IndexON,D2289)</f>
        <v>55522</v>
      </c>
      <c r="F2289" s="168"/>
      <c r="H2289" s="42">
        <f>_xll.qlCalendarAdvance(Calendar,$H2288,B2289,"f",FALSE)</f>
        <v>55521</v>
      </c>
      <c r="I2289" s="153">
        <f>_xll.qlInterestRateIndexValueDate(Index1M,$H2289)</f>
        <v>55523</v>
      </c>
      <c r="J2289" s="158"/>
      <c r="K2289" s="44"/>
      <c r="L2289" s="44"/>
      <c r="M2289" s="158"/>
      <c r="N2289" s="44"/>
      <c r="O2289" s="159"/>
    </row>
    <row r="2290" spans="2:15" x14ac:dyDescent="0.2">
      <c r="B2290" s="39" t="s">
        <v>42</v>
      </c>
      <c r="D2290" s="42">
        <f>_xll.qlCalendarAdvance(Calendar,$D2289,B2290,"f",FALSE)</f>
        <v>55528</v>
      </c>
      <c r="E2290" s="153">
        <f>_xll.qlInterestRateIndexValueDate(IndexON,D2290)</f>
        <v>55529</v>
      </c>
      <c r="F2290" s="168"/>
      <c r="H2290" s="42">
        <f>_xll.qlCalendarAdvance(Calendar,$H2289,B2290,"f",FALSE)</f>
        <v>55528</v>
      </c>
      <c r="I2290" s="153">
        <f>_xll.qlInterestRateIndexValueDate(Index1M,$H2290)</f>
        <v>55530</v>
      </c>
      <c r="J2290" s="158"/>
      <c r="K2290" s="44"/>
      <c r="L2290" s="44"/>
      <c r="M2290" s="158"/>
      <c r="N2290" s="44"/>
      <c r="O2290" s="159"/>
    </row>
    <row r="2291" spans="2:15" x14ac:dyDescent="0.2">
      <c r="B2291" s="39" t="s">
        <v>42</v>
      </c>
      <c r="D2291" s="42">
        <f>_xll.qlCalendarAdvance(Calendar,$D2290,B2291,"f",FALSE)</f>
        <v>55535</v>
      </c>
      <c r="E2291" s="153">
        <f>_xll.qlInterestRateIndexValueDate(IndexON,D2291)</f>
        <v>55536</v>
      </c>
      <c r="F2291" s="168"/>
      <c r="H2291" s="42">
        <f>_xll.qlCalendarAdvance(Calendar,$H2290,B2291,"f",FALSE)</f>
        <v>55535</v>
      </c>
      <c r="I2291" s="153">
        <f>_xll.qlInterestRateIndexValueDate(Index1M,$H2291)</f>
        <v>55537</v>
      </c>
      <c r="J2291" s="158"/>
      <c r="K2291" s="44"/>
      <c r="L2291" s="44"/>
      <c r="M2291" s="158"/>
      <c r="N2291" s="44"/>
      <c r="O2291" s="159"/>
    </row>
    <row r="2292" spans="2:15" x14ac:dyDescent="0.2">
      <c r="B2292" s="39" t="s">
        <v>42</v>
      </c>
      <c r="D2292" s="42">
        <f>_xll.qlCalendarAdvance(Calendar,$D2291,B2292,"f",FALSE)</f>
        <v>55542</v>
      </c>
      <c r="E2292" s="153">
        <f>_xll.qlInterestRateIndexValueDate(IndexON,D2292)</f>
        <v>55543</v>
      </c>
      <c r="F2292" s="168"/>
      <c r="H2292" s="42">
        <f>_xll.qlCalendarAdvance(Calendar,$H2291,B2292,"f",FALSE)</f>
        <v>55542</v>
      </c>
      <c r="I2292" s="153">
        <f>_xll.qlInterestRateIndexValueDate(Index1M,$H2292)</f>
        <v>55544</v>
      </c>
      <c r="J2292" s="158"/>
      <c r="K2292" s="44"/>
      <c r="L2292" s="44"/>
      <c r="M2292" s="158"/>
      <c r="N2292" s="44"/>
      <c r="O2292" s="159"/>
    </row>
    <row r="2293" spans="2:15" x14ac:dyDescent="0.2">
      <c r="B2293" s="39" t="s">
        <v>42</v>
      </c>
      <c r="D2293" s="42">
        <f>_xll.qlCalendarAdvance(Calendar,$D2292,B2293,"f",FALSE)</f>
        <v>55549</v>
      </c>
      <c r="E2293" s="153">
        <f>_xll.qlInterestRateIndexValueDate(IndexON,D2293)</f>
        <v>55550</v>
      </c>
      <c r="F2293" s="168"/>
      <c r="H2293" s="42">
        <f>_xll.qlCalendarAdvance(Calendar,$H2292,B2293,"f",FALSE)</f>
        <v>55549</v>
      </c>
      <c r="I2293" s="153">
        <f>_xll.qlInterestRateIndexValueDate(Index1M,$H2293)</f>
        <v>55551</v>
      </c>
      <c r="J2293" s="158"/>
      <c r="K2293" s="44"/>
      <c r="L2293" s="44"/>
      <c r="M2293" s="158"/>
      <c r="N2293" s="44"/>
      <c r="O2293" s="159"/>
    </row>
    <row r="2294" spans="2:15" x14ac:dyDescent="0.2">
      <c r="B2294" s="39" t="s">
        <v>42</v>
      </c>
      <c r="D2294" s="42">
        <f>_xll.qlCalendarAdvance(Calendar,$D2293,B2294,"f",FALSE)</f>
        <v>55556</v>
      </c>
      <c r="E2294" s="153">
        <f>_xll.qlInterestRateIndexValueDate(IndexON,D2294)</f>
        <v>55557</v>
      </c>
      <c r="F2294" s="168"/>
      <c r="H2294" s="42">
        <f>_xll.qlCalendarAdvance(Calendar,$H2293,B2294,"f",FALSE)</f>
        <v>55556</v>
      </c>
      <c r="I2294" s="153">
        <f>_xll.qlInterestRateIndexValueDate(Index1M,$H2294)</f>
        <v>55558</v>
      </c>
      <c r="J2294" s="158"/>
      <c r="K2294" s="44"/>
      <c r="L2294" s="44"/>
      <c r="M2294" s="158"/>
      <c r="N2294" s="44"/>
      <c r="O2294" s="159"/>
    </row>
    <row r="2295" spans="2:15" x14ac:dyDescent="0.2">
      <c r="B2295" s="39" t="s">
        <v>42</v>
      </c>
      <c r="D2295" s="42">
        <f>_xll.qlCalendarAdvance(Calendar,$D2294,B2295,"f",FALSE)</f>
        <v>55563</v>
      </c>
      <c r="E2295" s="153">
        <f>_xll.qlInterestRateIndexValueDate(IndexON,D2295)</f>
        <v>55564</v>
      </c>
      <c r="F2295" s="168"/>
      <c r="H2295" s="42">
        <f>_xll.qlCalendarAdvance(Calendar,$H2294,B2295,"f",FALSE)</f>
        <v>55563</v>
      </c>
      <c r="I2295" s="153">
        <f>_xll.qlInterestRateIndexValueDate(Index1M,$H2295)</f>
        <v>55565</v>
      </c>
      <c r="J2295" s="158"/>
      <c r="K2295" s="44"/>
      <c r="L2295" s="44"/>
      <c r="M2295" s="158"/>
      <c r="N2295" s="44"/>
      <c r="O2295" s="159"/>
    </row>
    <row r="2296" spans="2:15" x14ac:dyDescent="0.2">
      <c r="B2296" s="39" t="s">
        <v>42</v>
      </c>
      <c r="D2296" s="42">
        <f>_xll.qlCalendarAdvance(Calendar,$D2295,B2296,"f",FALSE)</f>
        <v>55570</v>
      </c>
      <c r="E2296" s="153">
        <f>_xll.qlInterestRateIndexValueDate(IndexON,D2296)</f>
        <v>55571</v>
      </c>
      <c r="F2296" s="168"/>
      <c r="H2296" s="42">
        <f>_xll.qlCalendarAdvance(Calendar,$H2295,B2296,"f",FALSE)</f>
        <v>55570</v>
      </c>
      <c r="I2296" s="153">
        <f>_xll.qlInterestRateIndexValueDate(Index1M,$H2296)</f>
        <v>55572</v>
      </c>
      <c r="J2296" s="158"/>
      <c r="K2296" s="44"/>
      <c r="L2296" s="44"/>
      <c r="M2296" s="158"/>
      <c r="N2296" s="44"/>
      <c r="O2296" s="159"/>
    </row>
    <row r="2297" spans="2:15" x14ac:dyDescent="0.2">
      <c r="B2297" s="39" t="s">
        <v>42</v>
      </c>
      <c r="D2297" s="42">
        <f>_xll.qlCalendarAdvance(Calendar,$D2296,B2297,"f",FALSE)</f>
        <v>55577</v>
      </c>
      <c r="E2297" s="153">
        <f>_xll.qlInterestRateIndexValueDate(IndexON,D2297)</f>
        <v>55578</v>
      </c>
      <c r="F2297" s="168"/>
      <c r="H2297" s="42">
        <f>_xll.qlCalendarAdvance(Calendar,$H2296,B2297,"f",FALSE)</f>
        <v>55577</v>
      </c>
      <c r="I2297" s="153">
        <f>_xll.qlInterestRateIndexValueDate(Index1M,$H2297)</f>
        <v>55579</v>
      </c>
      <c r="J2297" s="158"/>
      <c r="K2297" s="44"/>
      <c r="L2297" s="44"/>
      <c r="M2297" s="158"/>
      <c r="N2297" s="44"/>
      <c r="O2297" s="159"/>
    </row>
    <row r="2298" spans="2:15" x14ac:dyDescent="0.2">
      <c r="B2298" s="39" t="s">
        <v>42</v>
      </c>
      <c r="D2298" s="42">
        <f>_xll.qlCalendarAdvance(Calendar,$D2297,B2298,"f",FALSE)</f>
        <v>55584</v>
      </c>
      <c r="E2298" s="153">
        <f>_xll.qlInterestRateIndexValueDate(IndexON,D2298)</f>
        <v>55585</v>
      </c>
      <c r="F2298" s="168"/>
      <c r="H2298" s="42">
        <f>_xll.qlCalendarAdvance(Calendar,$H2297,B2298,"f",FALSE)</f>
        <v>55584</v>
      </c>
      <c r="I2298" s="153">
        <f>_xll.qlInterestRateIndexValueDate(Index1M,$H2298)</f>
        <v>55586</v>
      </c>
      <c r="J2298" s="158"/>
      <c r="K2298" s="44"/>
      <c r="L2298" s="44"/>
      <c r="M2298" s="158"/>
      <c r="N2298" s="44"/>
      <c r="O2298" s="159"/>
    </row>
    <row r="2299" spans="2:15" x14ac:dyDescent="0.2">
      <c r="B2299" s="39" t="s">
        <v>42</v>
      </c>
      <c r="D2299" s="42">
        <f>_xll.qlCalendarAdvance(Calendar,$D2298,B2299,"f",FALSE)</f>
        <v>55591</v>
      </c>
      <c r="E2299" s="153">
        <f>_xll.qlInterestRateIndexValueDate(IndexON,D2299)</f>
        <v>55592</v>
      </c>
      <c r="F2299" s="168"/>
      <c r="H2299" s="42">
        <f>_xll.qlCalendarAdvance(Calendar,$H2298,B2299,"f",FALSE)</f>
        <v>55591</v>
      </c>
      <c r="I2299" s="153">
        <f>_xll.qlInterestRateIndexValueDate(Index1M,$H2299)</f>
        <v>55593</v>
      </c>
      <c r="J2299" s="158"/>
      <c r="K2299" s="44"/>
      <c r="L2299" s="44"/>
      <c r="M2299" s="158"/>
      <c r="N2299" s="44"/>
      <c r="O2299" s="159"/>
    </row>
    <row r="2300" spans="2:15" x14ac:dyDescent="0.2">
      <c r="B2300" s="39" t="s">
        <v>42</v>
      </c>
      <c r="D2300" s="42">
        <f>_xll.qlCalendarAdvance(Calendar,$D2299,B2300,"f",FALSE)</f>
        <v>55598</v>
      </c>
      <c r="E2300" s="153">
        <f>_xll.qlInterestRateIndexValueDate(IndexON,D2300)</f>
        <v>55599</v>
      </c>
      <c r="F2300" s="168"/>
      <c r="H2300" s="42">
        <f>_xll.qlCalendarAdvance(Calendar,$H2299,B2300,"f",FALSE)</f>
        <v>55598</v>
      </c>
      <c r="I2300" s="153">
        <f>_xll.qlInterestRateIndexValueDate(Index1M,$H2300)</f>
        <v>55600</v>
      </c>
      <c r="J2300" s="158"/>
      <c r="K2300" s="44"/>
      <c r="L2300" s="44"/>
      <c r="M2300" s="158"/>
      <c r="N2300" s="44"/>
      <c r="O2300" s="159"/>
    </row>
    <row r="2301" spans="2:15" x14ac:dyDescent="0.2">
      <c r="B2301" s="39" t="s">
        <v>42</v>
      </c>
      <c r="D2301" s="42">
        <f>_xll.qlCalendarAdvance(Calendar,$D2300,B2301,"f",FALSE)</f>
        <v>55605</v>
      </c>
      <c r="E2301" s="153">
        <f>_xll.qlInterestRateIndexValueDate(IndexON,D2301)</f>
        <v>55606</v>
      </c>
      <c r="F2301" s="168"/>
      <c r="H2301" s="42">
        <f>_xll.qlCalendarAdvance(Calendar,$H2300,B2301,"f",FALSE)</f>
        <v>55605</v>
      </c>
      <c r="I2301" s="153">
        <f>_xll.qlInterestRateIndexValueDate(Index1M,$H2301)</f>
        <v>55607</v>
      </c>
      <c r="J2301" s="158"/>
      <c r="K2301" s="44"/>
      <c r="L2301" s="44"/>
      <c r="M2301" s="158"/>
      <c r="N2301" s="44"/>
      <c r="O2301" s="159"/>
    </row>
    <row r="2302" spans="2:15" x14ac:dyDescent="0.2">
      <c r="B2302" s="39" t="s">
        <v>42</v>
      </c>
      <c r="D2302" s="42">
        <f>_xll.qlCalendarAdvance(Calendar,$D2301,B2302,"f",FALSE)</f>
        <v>55612</v>
      </c>
      <c r="E2302" s="153">
        <f>_xll.qlInterestRateIndexValueDate(IndexON,D2302)</f>
        <v>55613</v>
      </c>
      <c r="F2302" s="168"/>
      <c r="H2302" s="42">
        <f>_xll.qlCalendarAdvance(Calendar,$H2301,B2302,"f",FALSE)</f>
        <v>55612</v>
      </c>
      <c r="I2302" s="153">
        <f>_xll.qlInterestRateIndexValueDate(Index1M,$H2302)</f>
        <v>55614</v>
      </c>
      <c r="J2302" s="158"/>
      <c r="K2302" s="44"/>
      <c r="L2302" s="44"/>
      <c r="M2302" s="158"/>
      <c r="N2302" s="44"/>
      <c r="O2302" s="159"/>
    </row>
    <row r="2303" spans="2:15" x14ac:dyDescent="0.2">
      <c r="B2303" s="39" t="s">
        <v>42</v>
      </c>
      <c r="D2303" s="42">
        <f>_xll.qlCalendarAdvance(Calendar,$D2302,B2303,"f",FALSE)</f>
        <v>55619</v>
      </c>
      <c r="E2303" s="153">
        <f>_xll.qlInterestRateIndexValueDate(IndexON,D2303)</f>
        <v>55620</v>
      </c>
      <c r="F2303" s="168"/>
      <c r="H2303" s="42">
        <f>_xll.qlCalendarAdvance(Calendar,$H2302,B2303,"f",FALSE)</f>
        <v>55619</v>
      </c>
      <c r="I2303" s="153">
        <f>_xll.qlInterestRateIndexValueDate(Index1M,$H2303)</f>
        <v>55621</v>
      </c>
      <c r="J2303" s="158"/>
      <c r="K2303" s="44"/>
      <c r="L2303" s="44"/>
      <c r="M2303" s="158"/>
      <c r="N2303" s="44"/>
      <c r="O2303" s="159"/>
    </row>
    <row r="2304" spans="2:15" x14ac:dyDescent="0.2">
      <c r="B2304" s="39" t="s">
        <v>42</v>
      </c>
      <c r="D2304" s="42">
        <f>_xll.qlCalendarAdvance(Calendar,$D2303,B2304,"f",FALSE)</f>
        <v>55626</v>
      </c>
      <c r="E2304" s="153">
        <f>_xll.qlInterestRateIndexValueDate(IndexON,D2304)</f>
        <v>55627</v>
      </c>
      <c r="F2304" s="168"/>
      <c r="H2304" s="42">
        <f>_xll.qlCalendarAdvance(Calendar,$H2303,B2304,"f",FALSE)</f>
        <v>55626</v>
      </c>
      <c r="I2304" s="153">
        <f>_xll.qlInterestRateIndexValueDate(Index1M,$H2304)</f>
        <v>55632</v>
      </c>
      <c r="J2304" s="158"/>
      <c r="K2304" s="44"/>
      <c r="L2304" s="44"/>
      <c r="M2304" s="158"/>
      <c r="N2304" s="44"/>
      <c r="O2304" s="159"/>
    </row>
    <row r="2305" spans="2:15" x14ac:dyDescent="0.2">
      <c r="B2305" s="39" t="s">
        <v>42</v>
      </c>
      <c r="D2305" s="42">
        <f>_xll.qlCalendarAdvance(Calendar,$D2304,B2305,"f",FALSE)</f>
        <v>55633</v>
      </c>
      <c r="E2305" s="153">
        <f>_xll.qlInterestRateIndexValueDate(IndexON,D2305)</f>
        <v>55634</v>
      </c>
      <c r="F2305" s="168"/>
      <c r="H2305" s="42">
        <f>_xll.qlCalendarAdvance(Calendar,$H2304,B2305,"f",FALSE)</f>
        <v>55633</v>
      </c>
      <c r="I2305" s="153">
        <f>_xll.qlInterestRateIndexValueDate(Index1M,$H2305)</f>
        <v>55635</v>
      </c>
      <c r="J2305" s="158"/>
      <c r="K2305" s="44"/>
      <c r="L2305" s="44"/>
      <c r="M2305" s="158"/>
      <c r="N2305" s="44"/>
      <c r="O2305" s="159"/>
    </row>
    <row r="2306" spans="2:15" x14ac:dyDescent="0.2">
      <c r="B2306" s="39" t="s">
        <v>42</v>
      </c>
      <c r="D2306" s="42">
        <f>_xll.qlCalendarAdvance(Calendar,$D2305,B2306,"f",FALSE)</f>
        <v>55641</v>
      </c>
      <c r="E2306" s="153">
        <f>_xll.qlInterestRateIndexValueDate(IndexON,D2306)</f>
        <v>55642</v>
      </c>
      <c r="F2306" s="168"/>
      <c r="H2306" s="42">
        <f>_xll.qlCalendarAdvance(Calendar,$H2305,B2306,"f",FALSE)</f>
        <v>55641</v>
      </c>
      <c r="I2306" s="153">
        <f>_xll.qlInterestRateIndexValueDate(Index1M,$H2306)</f>
        <v>55645</v>
      </c>
      <c r="J2306" s="158"/>
      <c r="K2306" s="44"/>
      <c r="L2306" s="44"/>
      <c r="M2306" s="158"/>
      <c r="N2306" s="44"/>
      <c r="O2306" s="159"/>
    </row>
    <row r="2307" spans="2:15" x14ac:dyDescent="0.2">
      <c r="B2307" s="39" t="s">
        <v>42</v>
      </c>
      <c r="D2307" s="42">
        <f>_xll.qlCalendarAdvance(Calendar,$D2306,B2307,"f",FALSE)</f>
        <v>55648</v>
      </c>
      <c r="E2307" s="153">
        <f>_xll.qlInterestRateIndexValueDate(IndexON,D2307)</f>
        <v>55649</v>
      </c>
      <c r="F2307" s="168"/>
      <c r="H2307" s="42">
        <f>_xll.qlCalendarAdvance(Calendar,$H2306,B2307,"f",FALSE)</f>
        <v>55648</v>
      </c>
      <c r="I2307" s="153">
        <f>_xll.qlInterestRateIndexValueDate(Index1M,$H2307)</f>
        <v>55652</v>
      </c>
      <c r="J2307" s="158"/>
      <c r="K2307" s="44"/>
      <c r="L2307" s="44"/>
      <c r="M2307" s="158"/>
      <c r="N2307" s="44"/>
      <c r="O2307" s="159"/>
    </row>
    <row r="2308" spans="2:15" x14ac:dyDescent="0.2">
      <c r="B2308" s="39" t="s">
        <v>42</v>
      </c>
      <c r="D2308" s="42">
        <f>_xll.qlCalendarAdvance(Calendar,$D2307,B2308,"f",FALSE)</f>
        <v>55655</v>
      </c>
      <c r="E2308" s="153">
        <f>_xll.qlInterestRateIndexValueDate(IndexON,D2308)</f>
        <v>55656</v>
      </c>
      <c r="F2308" s="168"/>
      <c r="H2308" s="42">
        <f>_xll.qlCalendarAdvance(Calendar,$H2307,B2308,"f",FALSE)</f>
        <v>55655</v>
      </c>
      <c r="I2308" s="153">
        <f>_xll.qlInterestRateIndexValueDate(Index1M,$H2308)</f>
        <v>55659</v>
      </c>
      <c r="J2308" s="158"/>
      <c r="K2308" s="44"/>
      <c r="L2308" s="44"/>
      <c r="M2308" s="158"/>
      <c r="N2308" s="44"/>
      <c r="O2308" s="159"/>
    </row>
    <row r="2309" spans="2:15" x14ac:dyDescent="0.2">
      <c r="B2309" s="39" t="s">
        <v>42</v>
      </c>
      <c r="D2309" s="42">
        <f>_xll.qlCalendarAdvance(Calendar,$D2308,B2309,"f",FALSE)</f>
        <v>55662</v>
      </c>
      <c r="E2309" s="153">
        <f>_xll.qlInterestRateIndexValueDate(IndexON,D2309)</f>
        <v>55663</v>
      </c>
      <c r="F2309" s="168"/>
      <c r="H2309" s="42">
        <f>_xll.qlCalendarAdvance(Calendar,$H2308,B2309,"f",FALSE)</f>
        <v>55662</v>
      </c>
      <c r="I2309" s="153">
        <f>_xll.qlInterestRateIndexValueDate(Index1M,$H2309)</f>
        <v>55666</v>
      </c>
      <c r="J2309" s="158"/>
      <c r="K2309" s="44"/>
      <c r="L2309" s="44"/>
      <c r="M2309" s="158"/>
      <c r="N2309" s="44"/>
      <c r="O2309" s="159"/>
    </row>
    <row r="2310" spans="2:15" x14ac:dyDescent="0.2">
      <c r="B2310" s="39" t="s">
        <v>42</v>
      </c>
      <c r="D2310" s="42">
        <f>_xll.qlCalendarAdvance(Calendar,$D2309,B2310,"f",FALSE)</f>
        <v>55670</v>
      </c>
      <c r="E2310" s="153">
        <f>_xll.qlInterestRateIndexValueDate(IndexON,D2310)</f>
        <v>55673</v>
      </c>
      <c r="F2310" s="168"/>
      <c r="H2310" s="42">
        <f>_xll.qlCalendarAdvance(Calendar,$H2309,B2310,"f",FALSE)</f>
        <v>55670</v>
      </c>
      <c r="I2310" s="153">
        <f>_xll.qlInterestRateIndexValueDate(Index1M,$H2310)</f>
        <v>55674</v>
      </c>
      <c r="J2310" s="158"/>
      <c r="K2310" s="44"/>
      <c r="L2310" s="44"/>
      <c r="M2310" s="158"/>
      <c r="N2310" s="44"/>
      <c r="O2310" s="159"/>
    </row>
    <row r="2311" spans="2:15" x14ac:dyDescent="0.2">
      <c r="B2311" s="39" t="s">
        <v>42</v>
      </c>
      <c r="D2311" s="42">
        <f>_xll.qlCalendarAdvance(Calendar,$D2310,B2311,"f",FALSE)</f>
        <v>55677</v>
      </c>
      <c r="E2311" s="153">
        <f>_xll.qlInterestRateIndexValueDate(IndexON,D2311)</f>
        <v>55681</v>
      </c>
      <c r="F2311" s="168"/>
      <c r="H2311" s="42">
        <f>_xll.qlCalendarAdvance(Calendar,$H2310,B2311,"f",FALSE)</f>
        <v>55677</v>
      </c>
      <c r="I2311" s="153">
        <f>_xll.qlInterestRateIndexValueDate(Index1M,$H2311)</f>
        <v>55682</v>
      </c>
      <c r="J2311" s="158"/>
      <c r="K2311" s="44"/>
      <c r="L2311" s="44"/>
      <c r="M2311" s="158"/>
      <c r="N2311" s="44"/>
      <c r="O2311" s="159"/>
    </row>
    <row r="2312" spans="2:15" x14ac:dyDescent="0.2">
      <c r="B2312" s="39" t="s">
        <v>42</v>
      </c>
      <c r="D2312" s="42">
        <f>_xll.qlCalendarAdvance(Calendar,$D2311,B2312,"f",FALSE)</f>
        <v>55684</v>
      </c>
      <c r="E2312" s="153">
        <f>_xll.qlInterestRateIndexValueDate(IndexON,D2312)</f>
        <v>55687</v>
      </c>
      <c r="F2312" s="168"/>
      <c r="H2312" s="42">
        <f>_xll.qlCalendarAdvance(Calendar,$H2311,B2312,"f",FALSE)</f>
        <v>55684</v>
      </c>
      <c r="I2312" s="153">
        <f>_xll.qlInterestRateIndexValueDate(Index1M,$H2312)</f>
        <v>55688</v>
      </c>
      <c r="J2312" s="158"/>
      <c r="K2312" s="44"/>
      <c r="L2312" s="44"/>
      <c r="M2312" s="158"/>
      <c r="N2312" s="44"/>
      <c r="O2312" s="159"/>
    </row>
    <row r="2313" spans="2:15" x14ac:dyDescent="0.2">
      <c r="B2313" s="39" t="s">
        <v>42</v>
      </c>
      <c r="D2313" s="42">
        <f>_xll.qlCalendarAdvance(Calendar,$D2312,B2313,"f",FALSE)</f>
        <v>55694</v>
      </c>
      <c r="E2313" s="153">
        <f>_xll.qlInterestRateIndexValueDate(IndexON,D2313)</f>
        <v>55695</v>
      </c>
      <c r="F2313" s="168"/>
      <c r="H2313" s="42">
        <f>_xll.qlCalendarAdvance(Calendar,$H2312,B2313,"f",FALSE)</f>
        <v>55694</v>
      </c>
      <c r="I2313" s="153">
        <f>_xll.qlInterestRateIndexValueDate(Index1M,$H2313)</f>
        <v>55696</v>
      </c>
      <c r="J2313" s="158"/>
      <c r="K2313" s="44"/>
      <c r="L2313" s="44"/>
      <c r="M2313" s="158"/>
      <c r="N2313" s="44"/>
      <c r="O2313" s="159"/>
    </row>
    <row r="2314" spans="2:15" x14ac:dyDescent="0.2">
      <c r="B2314" s="39" t="s">
        <v>42</v>
      </c>
      <c r="D2314" s="42">
        <f>_xll.qlCalendarAdvance(Calendar,$D2313,B2314,"f",FALSE)</f>
        <v>55701</v>
      </c>
      <c r="E2314" s="153">
        <f>_xll.qlInterestRateIndexValueDate(IndexON,D2314)</f>
        <v>55702</v>
      </c>
      <c r="F2314" s="168"/>
      <c r="H2314" s="42">
        <f>_xll.qlCalendarAdvance(Calendar,$H2313,B2314,"f",FALSE)</f>
        <v>55701</v>
      </c>
      <c r="I2314" s="153">
        <f>_xll.qlInterestRateIndexValueDate(Index1M,$H2314)</f>
        <v>55703</v>
      </c>
      <c r="J2314" s="158"/>
      <c r="K2314" s="44"/>
      <c r="L2314" s="44"/>
      <c r="M2314" s="158"/>
      <c r="N2314" s="44"/>
      <c r="O2314" s="159"/>
    </row>
    <row r="2315" spans="2:15" x14ac:dyDescent="0.2">
      <c r="B2315" s="39" t="s">
        <v>42</v>
      </c>
      <c r="D2315" s="42">
        <f>_xll.qlCalendarAdvance(Calendar,$D2314,B2315,"f",FALSE)</f>
        <v>55708</v>
      </c>
      <c r="E2315" s="153">
        <f>_xll.qlInterestRateIndexValueDate(IndexON,D2315)</f>
        <v>55709</v>
      </c>
      <c r="F2315" s="168"/>
      <c r="H2315" s="42">
        <f>_xll.qlCalendarAdvance(Calendar,$H2314,B2315,"f",FALSE)</f>
        <v>55708</v>
      </c>
      <c r="I2315" s="153">
        <f>_xll.qlInterestRateIndexValueDate(Index1M,$H2315)</f>
        <v>55710</v>
      </c>
      <c r="J2315" s="158"/>
      <c r="K2315" s="44"/>
      <c r="L2315" s="44"/>
      <c r="M2315" s="158"/>
      <c r="N2315" s="44"/>
      <c r="O2315" s="159"/>
    </row>
    <row r="2316" spans="2:15" x14ac:dyDescent="0.2">
      <c r="B2316" s="39" t="s">
        <v>42</v>
      </c>
      <c r="D2316" s="42">
        <f>_xll.qlCalendarAdvance(Calendar,$D2315,B2316,"f",FALSE)</f>
        <v>55715</v>
      </c>
      <c r="E2316" s="153">
        <f>_xll.qlInterestRateIndexValueDate(IndexON,D2316)</f>
        <v>55716</v>
      </c>
      <c r="F2316" s="168"/>
      <c r="H2316" s="42">
        <f>_xll.qlCalendarAdvance(Calendar,$H2315,B2316,"f",FALSE)</f>
        <v>55715</v>
      </c>
      <c r="I2316" s="153">
        <f>_xll.qlInterestRateIndexValueDate(Index1M,$H2316)</f>
        <v>55717</v>
      </c>
      <c r="J2316" s="158"/>
      <c r="K2316" s="44"/>
      <c r="L2316" s="44"/>
      <c r="M2316" s="158"/>
      <c r="N2316" s="44"/>
      <c r="O2316" s="159"/>
    </row>
    <row r="2317" spans="2:15" x14ac:dyDescent="0.2">
      <c r="B2317" s="39" t="s">
        <v>42</v>
      </c>
      <c r="D2317" s="42">
        <f>_xll.qlCalendarAdvance(Calendar,$D2316,B2317,"f",FALSE)</f>
        <v>55722</v>
      </c>
      <c r="E2317" s="153">
        <f>_xll.qlInterestRateIndexValueDate(IndexON,D2317)</f>
        <v>55723</v>
      </c>
      <c r="F2317" s="168"/>
      <c r="H2317" s="42">
        <f>_xll.qlCalendarAdvance(Calendar,$H2316,B2317,"f",FALSE)</f>
        <v>55722</v>
      </c>
      <c r="I2317" s="153">
        <f>_xll.qlInterestRateIndexValueDate(Index1M,$H2317)</f>
        <v>55724</v>
      </c>
      <c r="J2317" s="158"/>
      <c r="K2317" s="44"/>
      <c r="L2317" s="44"/>
      <c r="M2317" s="158"/>
      <c r="N2317" s="44"/>
      <c r="O2317" s="159"/>
    </row>
    <row r="2318" spans="2:15" x14ac:dyDescent="0.2">
      <c r="B2318" s="39" t="s">
        <v>42</v>
      </c>
      <c r="D2318" s="42">
        <f>_xll.qlCalendarAdvance(Calendar,$D2317,B2318,"f",FALSE)</f>
        <v>55729</v>
      </c>
      <c r="E2318" s="153">
        <f>_xll.qlInterestRateIndexValueDate(IndexON,D2318)</f>
        <v>55730</v>
      </c>
      <c r="F2318" s="168"/>
      <c r="H2318" s="42">
        <f>_xll.qlCalendarAdvance(Calendar,$H2317,B2318,"f",FALSE)</f>
        <v>55729</v>
      </c>
      <c r="I2318" s="153">
        <f>_xll.qlInterestRateIndexValueDate(Index1M,$H2318)</f>
        <v>55731</v>
      </c>
      <c r="J2318" s="158"/>
      <c r="K2318" s="44"/>
      <c r="L2318" s="44"/>
      <c r="M2318" s="158"/>
      <c r="N2318" s="44"/>
      <c r="O2318" s="159"/>
    </row>
    <row r="2319" spans="2:15" x14ac:dyDescent="0.2">
      <c r="B2319" s="39" t="s">
        <v>42</v>
      </c>
      <c r="D2319" s="42">
        <f>_xll.qlCalendarAdvance(Calendar,$D2318,B2319,"f",FALSE)</f>
        <v>55736</v>
      </c>
      <c r="E2319" s="153">
        <f>_xll.qlInterestRateIndexValueDate(IndexON,D2319)</f>
        <v>55737</v>
      </c>
      <c r="F2319" s="168"/>
      <c r="H2319" s="42">
        <f>_xll.qlCalendarAdvance(Calendar,$H2318,B2319,"f",FALSE)</f>
        <v>55736</v>
      </c>
      <c r="I2319" s="153">
        <f>_xll.qlInterestRateIndexValueDate(Index1M,$H2319)</f>
        <v>55738</v>
      </c>
      <c r="J2319" s="158"/>
      <c r="K2319" s="44"/>
      <c r="L2319" s="44"/>
      <c r="M2319" s="158"/>
      <c r="N2319" s="44"/>
      <c r="O2319" s="159"/>
    </row>
    <row r="2320" spans="2:15" x14ac:dyDescent="0.2">
      <c r="B2320" s="39" t="s">
        <v>42</v>
      </c>
      <c r="D2320" s="42">
        <f>_xll.qlCalendarAdvance(Calendar,$D2319,B2320,"f",FALSE)</f>
        <v>55743</v>
      </c>
      <c r="E2320" s="153">
        <f>_xll.qlInterestRateIndexValueDate(IndexON,D2320)</f>
        <v>55744</v>
      </c>
      <c r="F2320" s="168"/>
      <c r="H2320" s="42">
        <f>_xll.qlCalendarAdvance(Calendar,$H2319,B2320,"f",FALSE)</f>
        <v>55743</v>
      </c>
      <c r="I2320" s="153">
        <f>_xll.qlInterestRateIndexValueDate(Index1M,$H2320)</f>
        <v>55745</v>
      </c>
      <c r="J2320" s="158"/>
      <c r="K2320" s="44"/>
      <c r="L2320" s="44"/>
      <c r="M2320" s="158"/>
      <c r="N2320" s="44"/>
      <c r="O2320" s="159"/>
    </row>
    <row r="2321" spans="2:15" x14ac:dyDescent="0.2">
      <c r="B2321" s="39" t="s">
        <v>42</v>
      </c>
      <c r="D2321" s="42">
        <f>_xll.qlCalendarAdvance(Calendar,$D2320,B2321,"f",FALSE)</f>
        <v>55750</v>
      </c>
      <c r="E2321" s="153">
        <f>_xll.qlInterestRateIndexValueDate(IndexON,D2321)</f>
        <v>55751</v>
      </c>
      <c r="F2321" s="168"/>
      <c r="H2321" s="42">
        <f>_xll.qlCalendarAdvance(Calendar,$H2320,B2321,"f",FALSE)</f>
        <v>55750</v>
      </c>
      <c r="I2321" s="153">
        <f>_xll.qlInterestRateIndexValueDate(Index1M,$H2321)</f>
        <v>55752</v>
      </c>
      <c r="J2321" s="158"/>
      <c r="K2321" s="44"/>
      <c r="L2321" s="44"/>
      <c r="M2321" s="158"/>
      <c r="N2321" s="44"/>
      <c r="O2321" s="159"/>
    </row>
    <row r="2322" spans="2:15" x14ac:dyDescent="0.2">
      <c r="B2322" s="39" t="s">
        <v>42</v>
      </c>
      <c r="D2322" s="42">
        <f>_xll.qlCalendarAdvance(Calendar,$D2321,B2322,"f",FALSE)</f>
        <v>55757</v>
      </c>
      <c r="E2322" s="153">
        <f>_xll.qlInterestRateIndexValueDate(IndexON,D2322)</f>
        <v>55758</v>
      </c>
      <c r="F2322" s="168"/>
      <c r="H2322" s="42">
        <f>_xll.qlCalendarAdvance(Calendar,$H2321,B2322,"f",FALSE)</f>
        <v>55757</v>
      </c>
      <c r="I2322" s="153">
        <f>_xll.qlInterestRateIndexValueDate(Index1M,$H2322)</f>
        <v>55759</v>
      </c>
      <c r="J2322" s="158"/>
      <c r="K2322" s="44"/>
      <c r="L2322" s="44"/>
      <c r="M2322" s="158"/>
      <c r="N2322" s="44"/>
      <c r="O2322" s="159"/>
    </row>
    <row r="2323" spans="2:15" x14ac:dyDescent="0.2">
      <c r="B2323" s="39" t="s">
        <v>42</v>
      </c>
      <c r="D2323" s="42">
        <f>_xll.qlCalendarAdvance(Calendar,$D2322,B2323,"f",FALSE)</f>
        <v>55764</v>
      </c>
      <c r="E2323" s="153">
        <f>_xll.qlInterestRateIndexValueDate(IndexON,D2323)</f>
        <v>55765</v>
      </c>
      <c r="F2323" s="168"/>
      <c r="H2323" s="42">
        <f>_xll.qlCalendarAdvance(Calendar,$H2322,B2323,"f",FALSE)</f>
        <v>55764</v>
      </c>
      <c r="I2323" s="153">
        <f>_xll.qlInterestRateIndexValueDate(Index1M,$H2323)</f>
        <v>55766</v>
      </c>
      <c r="J2323" s="158"/>
      <c r="K2323" s="44"/>
      <c r="L2323" s="44"/>
      <c r="M2323" s="158"/>
      <c r="N2323" s="44"/>
      <c r="O2323" s="159"/>
    </row>
    <row r="2324" spans="2:15" x14ac:dyDescent="0.2">
      <c r="B2324" s="39" t="s">
        <v>42</v>
      </c>
      <c r="D2324" s="42">
        <f>_xll.qlCalendarAdvance(Calendar,$D2323,B2324,"f",FALSE)</f>
        <v>55771</v>
      </c>
      <c r="E2324" s="153">
        <f>_xll.qlInterestRateIndexValueDate(IndexON,D2324)</f>
        <v>55772</v>
      </c>
      <c r="F2324" s="168"/>
      <c r="H2324" s="42">
        <f>_xll.qlCalendarAdvance(Calendar,$H2323,B2324,"f",FALSE)</f>
        <v>55771</v>
      </c>
      <c r="I2324" s="153">
        <f>_xll.qlInterestRateIndexValueDate(Index1M,$H2324)</f>
        <v>55773</v>
      </c>
      <c r="J2324" s="158"/>
      <c r="K2324" s="44"/>
      <c r="L2324" s="44"/>
      <c r="M2324" s="158"/>
      <c r="N2324" s="44"/>
      <c r="O2324" s="159"/>
    </row>
    <row r="2325" spans="2:15" x14ac:dyDescent="0.2">
      <c r="B2325" s="39" t="s">
        <v>42</v>
      </c>
      <c r="D2325" s="42">
        <f>_xll.qlCalendarAdvance(Calendar,$D2324,B2325,"f",FALSE)</f>
        <v>55778</v>
      </c>
      <c r="E2325" s="153">
        <f>_xll.qlInterestRateIndexValueDate(IndexON,D2325)</f>
        <v>55779</v>
      </c>
      <c r="F2325" s="168"/>
      <c r="H2325" s="42">
        <f>_xll.qlCalendarAdvance(Calendar,$H2324,B2325,"f",FALSE)</f>
        <v>55778</v>
      </c>
      <c r="I2325" s="153">
        <f>_xll.qlInterestRateIndexValueDate(Index1M,$H2325)</f>
        <v>55780</v>
      </c>
      <c r="J2325" s="158"/>
      <c r="K2325" s="44"/>
      <c r="L2325" s="44"/>
      <c r="M2325" s="158"/>
      <c r="N2325" s="44"/>
      <c r="O2325" s="159"/>
    </row>
    <row r="2326" spans="2:15" x14ac:dyDescent="0.2">
      <c r="B2326" s="39" t="s">
        <v>42</v>
      </c>
      <c r="D2326" s="42">
        <f>_xll.qlCalendarAdvance(Calendar,$D2325,B2326,"f",FALSE)</f>
        <v>55785</v>
      </c>
      <c r="E2326" s="153">
        <f>_xll.qlInterestRateIndexValueDate(IndexON,D2326)</f>
        <v>55786</v>
      </c>
      <c r="F2326" s="168"/>
      <c r="H2326" s="42">
        <f>_xll.qlCalendarAdvance(Calendar,$H2325,B2326,"f",FALSE)</f>
        <v>55785</v>
      </c>
      <c r="I2326" s="153">
        <f>_xll.qlInterestRateIndexValueDate(Index1M,$H2326)</f>
        <v>55787</v>
      </c>
      <c r="J2326" s="158"/>
      <c r="K2326" s="44"/>
      <c r="L2326" s="44"/>
      <c r="M2326" s="158"/>
      <c r="N2326" s="44"/>
      <c r="O2326" s="159"/>
    </row>
    <row r="2327" spans="2:15" x14ac:dyDescent="0.2">
      <c r="B2327" s="39" t="s">
        <v>42</v>
      </c>
      <c r="D2327" s="42">
        <f>_xll.qlCalendarAdvance(Calendar,$D2326,B2327,"f",FALSE)</f>
        <v>55792</v>
      </c>
      <c r="E2327" s="153">
        <f>_xll.qlInterestRateIndexValueDate(IndexON,D2327)</f>
        <v>55793</v>
      </c>
      <c r="F2327" s="168"/>
      <c r="H2327" s="42">
        <f>_xll.qlCalendarAdvance(Calendar,$H2326,B2327,"f",FALSE)</f>
        <v>55792</v>
      </c>
      <c r="I2327" s="153">
        <f>_xll.qlInterestRateIndexValueDate(Index1M,$H2327)</f>
        <v>55794</v>
      </c>
      <c r="J2327" s="158"/>
      <c r="K2327" s="44"/>
      <c r="L2327" s="44"/>
      <c r="M2327" s="158"/>
      <c r="N2327" s="44"/>
      <c r="O2327" s="159"/>
    </row>
    <row r="2328" spans="2:15" x14ac:dyDescent="0.2">
      <c r="B2328" s="39" t="s">
        <v>42</v>
      </c>
      <c r="D2328" s="42">
        <f>_xll.qlCalendarAdvance(Calendar,$D2327,B2328,"f",FALSE)</f>
        <v>55799</v>
      </c>
      <c r="E2328" s="153">
        <f>_xll.qlInterestRateIndexValueDate(IndexON,D2328)</f>
        <v>55800</v>
      </c>
      <c r="F2328" s="168"/>
      <c r="H2328" s="42">
        <f>_xll.qlCalendarAdvance(Calendar,$H2327,B2328,"f",FALSE)</f>
        <v>55799</v>
      </c>
      <c r="I2328" s="153">
        <f>_xll.qlInterestRateIndexValueDate(Index1M,$H2328)</f>
        <v>55801</v>
      </c>
      <c r="J2328" s="158"/>
      <c r="K2328" s="44"/>
      <c r="L2328" s="44"/>
      <c r="M2328" s="158"/>
      <c r="N2328" s="44"/>
      <c r="O2328" s="159"/>
    </row>
    <row r="2329" spans="2:15" x14ac:dyDescent="0.2">
      <c r="B2329" s="39" t="s">
        <v>42</v>
      </c>
      <c r="D2329" s="42">
        <f>_xll.qlCalendarAdvance(Calendar,$D2328,B2329,"f",FALSE)</f>
        <v>55806</v>
      </c>
      <c r="E2329" s="153">
        <f>_xll.qlInterestRateIndexValueDate(IndexON,D2329)</f>
        <v>55807</v>
      </c>
      <c r="F2329" s="168"/>
      <c r="H2329" s="42">
        <f>_xll.qlCalendarAdvance(Calendar,$H2328,B2329,"f",FALSE)</f>
        <v>55806</v>
      </c>
      <c r="I2329" s="153">
        <f>_xll.qlInterestRateIndexValueDate(Index1M,$H2329)</f>
        <v>55808</v>
      </c>
      <c r="J2329" s="158"/>
      <c r="K2329" s="44"/>
      <c r="L2329" s="44"/>
      <c r="M2329" s="158"/>
      <c r="N2329" s="44"/>
      <c r="O2329" s="159"/>
    </row>
    <row r="2330" spans="2:15" x14ac:dyDescent="0.2">
      <c r="B2330" s="39" t="s">
        <v>42</v>
      </c>
      <c r="D2330" s="42">
        <f>_xll.qlCalendarAdvance(Calendar,$D2329,B2330,"f",FALSE)</f>
        <v>55813</v>
      </c>
      <c r="E2330" s="153">
        <f>_xll.qlInterestRateIndexValueDate(IndexON,D2330)</f>
        <v>55814</v>
      </c>
      <c r="F2330" s="168"/>
      <c r="H2330" s="42">
        <f>_xll.qlCalendarAdvance(Calendar,$H2329,B2330,"f",FALSE)</f>
        <v>55813</v>
      </c>
      <c r="I2330" s="153">
        <f>_xll.qlInterestRateIndexValueDate(Index1M,$H2330)</f>
        <v>55815</v>
      </c>
      <c r="J2330" s="158"/>
      <c r="K2330" s="44"/>
      <c r="L2330" s="44"/>
      <c r="M2330" s="158"/>
      <c r="N2330" s="44"/>
      <c r="O2330" s="159"/>
    </row>
    <row r="2331" spans="2:15" x14ac:dyDescent="0.2">
      <c r="B2331" s="39" t="s">
        <v>42</v>
      </c>
      <c r="D2331" s="42">
        <f>_xll.qlCalendarAdvance(Calendar,$D2330,B2331,"f",FALSE)</f>
        <v>55820</v>
      </c>
      <c r="E2331" s="153">
        <f>_xll.qlInterestRateIndexValueDate(IndexON,D2331)</f>
        <v>55821</v>
      </c>
      <c r="F2331" s="168"/>
      <c r="H2331" s="42">
        <f>_xll.qlCalendarAdvance(Calendar,$H2330,B2331,"f",FALSE)</f>
        <v>55820</v>
      </c>
      <c r="I2331" s="153">
        <f>_xll.qlInterestRateIndexValueDate(Index1M,$H2331)</f>
        <v>55822</v>
      </c>
      <c r="J2331" s="158"/>
      <c r="K2331" s="44"/>
      <c r="L2331" s="44"/>
      <c r="M2331" s="158"/>
      <c r="N2331" s="44"/>
      <c r="O2331" s="159"/>
    </row>
    <row r="2332" spans="2:15" x14ac:dyDescent="0.2">
      <c r="B2332" s="39" t="s">
        <v>42</v>
      </c>
      <c r="D2332" s="42">
        <f>_xll.qlCalendarAdvance(Calendar,$D2331,B2332,"f",FALSE)</f>
        <v>55827</v>
      </c>
      <c r="E2332" s="153">
        <f>_xll.qlInterestRateIndexValueDate(IndexON,D2332)</f>
        <v>55828</v>
      </c>
      <c r="F2332" s="168"/>
      <c r="H2332" s="42">
        <f>_xll.qlCalendarAdvance(Calendar,$H2331,B2332,"f",FALSE)</f>
        <v>55827</v>
      </c>
      <c r="I2332" s="153">
        <f>_xll.qlInterestRateIndexValueDate(Index1M,$H2332)</f>
        <v>55829</v>
      </c>
      <c r="J2332" s="158"/>
      <c r="K2332" s="44"/>
      <c r="L2332" s="44"/>
      <c r="M2332" s="158"/>
      <c r="N2332" s="44"/>
      <c r="O2332" s="159"/>
    </row>
    <row r="2333" spans="2:15" x14ac:dyDescent="0.2">
      <c r="B2333" s="39" t="s">
        <v>42</v>
      </c>
      <c r="D2333" s="42">
        <f>_xll.qlCalendarAdvance(Calendar,$D2332,B2333,"f",FALSE)</f>
        <v>55834</v>
      </c>
      <c r="E2333" s="153">
        <f>_xll.qlInterestRateIndexValueDate(IndexON,D2333)</f>
        <v>55835</v>
      </c>
      <c r="F2333" s="168"/>
      <c r="H2333" s="42">
        <f>_xll.qlCalendarAdvance(Calendar,$H2332,B2333,"f",FALSE)</f>
        <v>55834</v>
      </c>
      <c r="I2333" s="153">
        <f>_xll.qlInterestRateIndexValueDate(Index1M,$H2333)</f>
        <v>55836</v>
      </c>
      <c r="J2333" s="158"/>
      <c r="K2333" s="44"/>
      <c r="L2333" s="44"/>
      <c r="M2333" s="158"/>
      <c r="N2333" s="44"/>
      <c r="O2333" s="159"/>
    </row>
    <row r="2334" spans="2:15" x14ac:dyDescent="0.2">
      <c r="B2334" s="39" t="s">
        <v>42</v>
      </c>
      <c r="D2334" s="42">
        <f>_xll.qlCalendarAdvance(Calendar,$D2333,B2334,"f",FALSE)</f>
        <v>55841</v>
      </c>
      <c r="E2334" s="153">
        <f>_xll.qlInterestRateIndexValueDate(IndexON,D2334)</f>
        <v>55842</v>
      </c>
      <c r="F2334" s="168"/>
      <c r="H2334" s="42">
        <f>_xll.qlCalendarAdvance(Calendar,$H2333,B2334,"f",FALSE)</f>
        <v>55841</v>
      </c>
      <c r="I2334" s="153">
        <f>_xll.qlInterestRateIndexValueDate(Index1M,$H2334)</f>
        <v>55843</v>
      </c>
      <c r="J2334" s="158"/>
      <c r="K2334" s="44"/>
      <c r="L2334" s="44"/>
      <c r="M2334" s="158"/>
      <c r="N2334" s="44"/>
      <c r="O2334" s="159"/>
    </row>
    <row r="2335" spans="2:15" x14ac:dyDescent="0.2">
      <c r="B2335" s="39" t="s">
        <v>42</v>
      </c>
      <c r="D2335" s="42">
        <f>_xll.qlCalendarAdvance(Calendar,$D2334,B2335,"f",FALSE)</f>
        <v>55848</v>
      </c>
      <c r="E2335" s="153">
        <f>_xll.qlInterestRateIndexValueDate(IndexON,D2335)</f>
        <v>55849</v>
      </c>
      <c r="F2335" s="168"/>
      <c r="H2335" s="42">
        <f>_xll.qlCalendarAdvance(Calendar,$H2334,B2335,"f",FALSE)</f>
        <v>55848</v>
      </c>
      <c r="I2335" s="153">
        <f>_xll.qlInterestRateIndexValueDate(Index1M,$H2335)</f>
        <v>55850</v>
      </c>
      <c r="J2335" s="158"/>
      <c r="K2335" s="44"/>
      <c r="L2335" s="44"/>
      <c r="M2335" s="158"/>
      <c r="N2335" s="44"/>
      <c r="O2335" s="159"/>
    </row>
    <row r="2336" spans="2:15" x14ac:dyDescent="0.2">
      <c r="B2336" s="39" t="s">
        <v>42</v>
      </c>
      <c r="D2336" s="42">
        <f>_xll.qlCalendarAdvance(Calendar,$D2335,B2336,"f",FALSE)</f>
        <v>55855</v>
      </c>
      <c r="E2336" s="153">
        <f>_xll.qlInterestRateIndexValueDate(IndexON,D2336)</f>
        <v>55856</v>
      </c>
      <c r="F2336" s="168"/>
      <c r="H2336" s="42">
        <f>_xll.qlCalendarAdvance(Calendar,$H2335,B2336,"f",FALSE)</f>
        <v>55855</v>
      </c>
      <c r="I2336" s="153">
        <f>_xll.qlInterestRateIndexValueDate(Index1M,$H2336)</f>
        <v>55857</v>
      </c>
      <c r="J2336" s="158"/>
      <c r="K2336" s="44"/>
      <c r="L2336" s="44"/>
      <c r="M2336" s="158"/>
      <c r="N2336" s="44"/>
      <c r="O2336" s="159"/>
    </row>
    <row r="2337" spans="2:15" x14ac:dyDescent="0.2">
      <c r="B2337" s="39" t="s">
        <v>42</v>
      </c>
      <c r="D2337" s="42">
        <f>_xll.qlCalendarAdvance(Calendar,$D2336,B2337,"f",FALSE)</f>
        <v>55862</v>
      </c>
      <c r="E2337" s="153">
        <f>_xll.qlInterestRateIndexValueDate(IndexON,D2337)</f>
        <v>55863</v>
      </c>
      <c r="F2337" s="168"/>
      <c r="H2337" s="42">
        <f>_xll.qlCalendarAdvance(Calendar,$H2336,B2337,"f",FALSE)</f>
        <v>55862</v>
      </c>
      <c r="I2337" s="153">
        <f>_xll.qlInterestRateIndexValueDate(Index1M,$H2337)</f>
        <v>55864</v>
      </c>
      <c r="J2337" s="158"/>
      <c r="K2337" s="44"/>
      <c r="L2337" s="44"/>
      <c r="M2337" s="158"/>
      <c r="N2337" s="44"/>
      <c r="O2337" s="159"/>
    </row>
    <row r="2338" spans="2:15" x14ac:dyDescent="0.2">
      <c r="B2338" s="39" t="s">
        <v>42</v>
      </c>
      <c r="D2338" s="42">
        <f>_xll.qlCalendarAdvance(Calendar,$D2337,B2338,"f",FALSE)</f>
        <v>55869</v>
      </c>
      <c r="E2338" s="153">
        <f>_xll.qlInterestRateIndexValueDate(IndexON,D2338)</f>
        <v>55870</v>
      </c>
      <c r="F2338" s="168"/>
      <c r="H2338" s="42">
        <f>_xll.qlCalendarAdvance(Calendar,$H2337,B2338,"f",FALSE)</f>
        <v>55869</v>
      </c>
      <c r="I2338" s="153">
        <f>_xll.qlInterestRateIndexValueDate(Index1M,$H2338)</f>
        <v>55871</v>
      </c>
      <c r="J2338" s="158"/>
      <c r="K2338" s="44"/>
      <c r="L2338" s="44"/>
      <c r="M2338" s="158"/>
      <c r="N2338" s="44"/>
      <c r="O2338" s="159"/>
    </row>
    <row r="2339" spans="2:15" x14ac:dyDescent="0.2">
      <c r="B2339" s="39" t="s">
        <v>42</v>
      </c>
      <c r="D2339" s="42">
        <f>_xll.qlCalendarAdvance(Calendar,$D2338,B2339,"f",FALSE)</f>
        <v>55876</v>
      </c>
      <c r="E2339" s="153">
        <f>_xll.qlInterestRateIndexValueDate(IndexON,D2339)</f>
        <v>55880</v>
      </c>
      <c r="F2339" s="168"/>
      <c r="H2339" s="42">
        <f>_xll.qlCalendarAdvance(Calendar,$H2338,B2339,"f",FALSE)</f>
        <v>55876</v>
      </c>
      <c r="I2339" s="153">
        <f>_xll.qlInterestRateIndexValueDate(Index1M,$H2339)</f>
        <v>55883</v>
      </c>
      <c r="J2339" s="158"/>
      <c r="K2339" s="44"/>
      <c r="L2339" s="44"/>
      <c r="M2339" s="158"/>
      <c r="N2339" s="44"/>
      <c r="O2339" s="159"/>
    </row>
    <row r="2340" spans="2:15" x14ac:dyDescent="0.2">
      <c r="B2340" s="39" t="s">
        <v>42</v>
      </c>
      <c r="D2340" s="42">
        <f>_xll.qlCalendarAdvance(Calendar,$D2339,B2340,"f",FALSE)</f>
        <v>55883</v>
      </c>
      <c r="E2340" s="153">
        <f>_xll.qlInterestRateIndexValueDate(IndexON,D2340)</f>
        <v>55886</v>
      </c>
      <c r="F2340" s="168"/>
      <c r="H2340" s="42">
        <f>_xll.qlCalendarAdvance(Calendar,$H2339,B2340,"f",FALSE)</f>
        <v>55883</v>
      </c>
      <c r="I2340" s="153">
        <f>_xll.qlInterestRateIndexValueDate(Index1M,$H2340)</f>
        <v>55887</v>
      </c>
      <c r="J2340" s="158"/>
      <c r="K2340" s="44"/>
      <c r="L2340" s="44"/>
      <c r="M2340" s="158"/>
      <c r="N2340" s="44"/>
      <c r="O2340" s="159"/>
    </row>
    <row r="2341" spans="2:15" x14ac:dyDescent="0.2">
      <c r="B2341" s="39" t="s">
        <v>42</v>
      </c>
      <c r="D2341" s="42">
        <f>_xll.qlCalendarAdvance(Calendar,$D2340,B2341,"f",FALSE)</f>
        <v>55891</v>
      </c>
      <c r="E2341" s="153">
        <f>_xll.qlInterestRateIndexValueDate(IndexON,D2341)</f>
        <v>55892</v>
      </c>
      <c r="F2341" s="168"/>
      <c r="H2341" s="42">
        <f>_xll.qlCalendarAdvance(Calendar,$H2340,B2341,"f",FALSE)</f>
        <v>55891</v>
      </c>
      <c r="I2341" s="153">
        <f>_xll.qlInterestRateIndexValueDate(Index1M,$H2341)</f>
        <v>55893</v>
      </c>
      <c r="J2341" s="158"/>
      <c r="K2341" s="44"/>
      <c r="L2341" s="44"/>
      <c r="M2341" s="158"/>
      <c r="N2341" s="44"/>
      <c r="O2341" s="159"/>
    </row>
    <row r="2342" spans="2:15" x14ac:dyDescent="0.2">
      <c r="B2342" s="39" t="s">
        <v>42</v>
      </c>
      <c r="D2342" s="42">
        <f>_xll.qlCalendarAdvance(Calendar,$D2341,B2342,"f",FALSE)</f>
        <v>55898</v>
      </c>
      <c r="E2342" s="153">
        <f>_xll.qlInterestRateIndexValueDate(IndexON,D2342)</f>
        <v>55899</v>
      </c>
      <c r="F2342" s="168"/>
      <c r="H2342" s="42">
        <f>_xll.qlCalendarAdvance(Calendar,$H2341,B2342,"f",FALSE)</f>
        <v>55898</v>
      </c>
      <c r="I2342" s="153">
        <f>_xll.qlInterestRateIndexValueDate(Index1M,$H2342)</f>
        <v>55900</v>
      </c>
      <c r="J2342" s="158"/>
      <c r="K2342" s="44"/>
      <c r="L2342" s="44"/>
      <c r="M2342" s="158"/>
      <c r="N2342" s="44"/>
      <c r="O2342" s="159"/>
    </row>
    <row r="2343" spans="2:15" x14ac:dyDescent="0.2">
      <c r="B2343" s="39" t="s">
        <v>42</v>
      </c>
      <c r="D2343" s="42">
        <f>_xll.qlCalendarAdvance(Calendar,$D2342,B2343,"f",FALSE)</f>
        <v>55905</v>
      </c>
      <c r="E2343" s="153">
        <f>_xll.qlInterestRateIndexValueDate(IndexON,D2343)</f>
        <v>55906</v>
      </c>
      <c r="F2343" s="168"/>
      <c r="H2343" s="42">
        <f>_xll.qlCalendarAdvance(Calendar,$H2342,B2343,"f",FALSE)</f>
        <v>55905</v>
      </c>
      <c r="I2343" s="153">
        <f>_xll.qlInterestRateIndexValueDate(Index1M,$H2343)</f>
        <v>55907</v>
      </c>
      <c r="J2343" s="158"/>
      <c r="K2343" s="44"/>
      <c r="L2343" s="44"/>
      <c r="M2343" s="158"/>
      <c r="N2343" s="44"/>
      <c r="O2343" s="159"/>
    </row>
    <row r="2344" spans="2:15" x14ac:dyDescent="0.2">
      <c r="B2344" s="39" t="s">
        <v>42</v>
      </c>
      <c r="D2344" s="42">
        <f>_xll.qlCalendarAdvance(Calendar,$D2343,B2344,"f",FALSE)</f>
        <v>55912</v>
      </c>
      <c r="E2344" s="153">
        <f>_xll.qlInterestRateIndexValueDate(IndexON,D2344)</f>
        <v>55913</v>
      </c>
      <c r="F2344" s="168"/>
      <c r="H2344" s="42">
        <f>_xll.qlCalendarAdvance(Calendar,$H2343,B2344,"f",FALSE)</f>
        <v>55912</v>
      </c>
      <c r="I2344" s="153">
        <f>_xll.qlInterestRateIndexValueDate(Index1M,$H2344)</f>
        <v>55914</v>
      </c>
      <c r="J2344" s="158"/>
      <c r="K2344" s="44"/>
      <c r="L2344" s="44"/>
      <c r="M2344" s="158"/>
      <c r="N2344" s="44"/>
      <c r="O2344" s="159"/>
    </row>
    <row r="2345" spans="2:15" x14ac:dyDescent="0.2">
      <c r="B2345" s="39" t="s">
        <v>42</v>
      </c>
      <c r="D2345" s="42">
        <f>_xll.qlCalendarAdvance(Calendar,$D2344,B2345,"f",FALSE)</f>
        <v>55919</v>
      </c>
      <c r="E2345" s="153">
        <f>_xll.qlInterestRateIndexValueDate(IndexON,D2345)</f>
        <v>55920</v>
      </c>
      <c r="F2345" s="168"/>
      <c r="H2345" s="42">
        <f>_xll.qlCalendarAdvance(Calendar,$H2344,B2345,"f",FALSE)</f>
        <v>55919</v>
      </c>
      <c r="I2345" s="153">
        <f>_xll.qlInterestRateIndexValueDate(Index1M,$H2345)</f>
        <v>55921</v>
      </c>
      <c r="J2345" s="158"/>
      <c r="K2345" s="44"/>
      <c r="L2345" s="44"/>
      <c r="M2345" s="158"/>
      <c r="N2345" s="44"/>
      <c r="O2345" s="159"/>
    </row>
    <row r="2346" spans="2:15" x14ac:dyDescent="0.2">
      <c r="B2346" s="39" t="s">
        <v>42</v>
      </c>
      <c r="D2346" s="42">
        <f>_xll.qlCalendarAdvance(Calendar,$D2345,B2346,"f",FALSE)</f>
        <v>55926</v>
      </c>
      <c r="E2346" s="153">
        <f>_xll.qlInterestRateIndexValueDate(IndexON,D2346)</f>
        <v>55927</v>
      </c>
      <c r="F2346" s="168"/>
      <c r="H2346" s="42">
        <f>_xll.qlCalendarAdvance(Calendar,$H2345,B2346,"f",FALSE)</f>
        <v>55926</v>
      </c>
      <c r="I2346" s="153">
        <f>_xll.qlInterestRateIndexValueDate(Index1M,$H2346)</f>
        <v>55928</v>
      </c>
      <c r="J2346" s="158"/>
      <c r="K2346" s="44"/>
      <c r="L2346" s="44"/>
      <c r="M2346" s="158"/>
      <c r="N2346" s="44"/>
      <c r="O2346" s="159"/>
    </row>
    <row r="2347" spans="2:15" x14ac:dyDescent="0.2">
      <c r="B2347" s="39" t="s">
        <v>42</v>
      </c>
      <c r="D2347" s="42">
        <f>_xll.qlCalendarAdvance(Calendar,$D2346,B2347,"f",FALSE)</f>
        <v>55933</v>
      </c>
      <c r="E2347" s="153">
        <f>_xll.qlInterestRateIndexValueDate(IndexON,D2347)</f>
        <v>55934</v>
      </c>
      <c r="F2347" s="168"/>
      <c r="H2347" s="42">
        <f>_xll.qlCalendarAdvance(Calendar,$H2346,B2347,"f",FALSE)</f>
        <v>55933</v>
      </c>
      <c r="I2347" s="153">
        <f>_xll.qlInterestRateIndexValueDate(Index1M,$H2347)</f>
        <v>55935</v>
      </c>
      <c r="J2347" s="158"/>
      <c r="K2347" s="44"/>
      <c r="L2347" s="44"/>
      <c r="M2347" s="158"/>
      <c r="N2347" s="44"/>
      <c r="O2347" s="159"/>
    </row>
    <row r="2348" spans="2:15" x14ac:dyDescent="0.2">
      <c r="B2348" s="39" t="s">
        <v>42</v>
      </c>
      <c r="D2348" s="42">
        <f>_xll.qlCalendarAdvance(Calendar,$D2347,B2348,"f",FALSE)</f>
        <v>55940</v>
      </c>
      <c r="E2348" s="153">
        <f>_xll.qlInterestRateIndexValueDate(IndexON,D2348)</f>
        <v>55941</v>
      </c>
      <c r="F2348" s="168"/>
      <c r="H2348" s="42">
        <f>_xll.qlCalendarAdvance(Calendar,$H2347,B2348,"f",FALSE)</f>
        <v>55940</v>
      </c>
      <c r="I2348" s="153">
        <f>_xll.qlInterestRateIndexValueDate(Index1M,$H2348)</f>
        <v>55942</v>
      </c>
      <c r="J2348" s="158"/>
      <c r="K2348" s="44"/>
      <c r="L2348" s="44"/>
      <c r="M2348" s="158"/>
      <c r="N2348" s="44"/>
      <c r="O2348" s="159"/>
    </row>
    <row r="2349" spans="2:15" x14ac:dyDescent="0.2">
      <c r="B2349" s="39" t="s">
        <v>42</v>
      </c>
      <c r="D2349" s="42">
        <f>_xll.qlCalendarAdvance(Calendar,$D2348,B2349,"f",FALSE)</f>
        <v>55947</v>
      </c>
      <c r="E2349" s="153">
        <f>_xll.qlInterestRateIndexValueDate(IndexON,D2349)</f>
        <v>55948</v>
      </c>
      <c r="F2349" s="168"/>
      <c r="H2349" s="42">
        <f>_xll.qlCalendarAdvance(Calendar,$H2348,B2349,"f",FALSE)</f>
        <v>55947</v>
      </c>
      <c r="I2349" s="153">
        <f>_xll.qlInterestRateIndexValueDate(Index1M,$H2349)</f>
        <v>55949</v>
      </c>
      <c r="J2349" s="158"/>
      <c r="K2349" s="44"/>
      <c r="L2349" s="44"/>
      <c r="M2349" s="158"/>
      <c r="N2349" s="44"/>
      <c r="O2349" s="159"/>
    </row>
    <row r="2350" spans="2:15" x14ac:dyDescent="0.2">
      <c r="B2350" s="39" t="s">
        <v>42</v>
      </c>
      <c r="D2350" s="42">
        <f>_xll.qlCalendarAdvance(Calendar,$D2349,B2350,"f",FALSE)</f>
        <v>55954</v>
      </c>
      <c r="E2350" s="153">
        <f>_xll.qlInterestRateIndexValueDate(IndexON,D2350)</f>
        <v>55955</v>
      </c>
      <c r="F2350" s="168"/>
      <c r="H2350" s="42">
        <f>_xll.qlCalendarAdvance(Calendar,$H2349,B2350,"f",FALSE)</f>
        <v>55954</v>
      </c>
      <c r="I2350" s="153">
        <f>_xll.qlInterestRateIndexValueDate(Index1M,$H2350)</f>
        <v>55956</v>
      </c>
      <c r="J2350" s="158"/>
      <c r="K2350" s="44"/>
      <c r="L2350" s="44"/>
      <c r="M2350" s="158"/>
      <c r="N2350" s="44"/>
      <c r="O2350" s="159"/>
    </row>
    <row r="2351" spans="2:15" x14ac:dyDescent="0.2">
      <c r="B2351" s="39" t="s">
        <v>42</v>
      </c>
      <c r="D2351" s="42">
        <f>_xll.qlCalendarAdvance(Calendar,$D2350,B2351,"f",FALSE)</f>
        <v>55961</v>
      </c>
      <c r="E2351" s="153">
        <f>_xll.qlInterestRateIndexValueDate(IndexON,D2351)</f>
        <v>55962</v>
      </c>
      <c r="F2351" s="168"/>
      <c r="H2351" s="42">
        <f>_xll.qlCalendarAdvance(Calendar,$H2350,B2351,"f",FALSE)</f>
        <v>55961</v>
      </c>
      <c r="I2351" s="153">
        <f>_xll.qlInterestRateIndexValueDate(Index1M,$H2351)</f>
        <v>55963</v>
      </c>
      <c r="J2351" s="158"/>
      <c r="K2351" s="44"/>
      <c r="L2351" s="44"/>
      <c r="M2351" s="158"/>
      <c r="N2351" s="44"/>
      <c r="O2351" s="159"/>
    </row>
    <row r="2352" spans="2:15" x14ac:dyDescent="0.2">
      <c r="B2352" s="39" t="s">
        <v>42</v>
      </c>
      <c r="D2352" s="42">
        <f>_xll.qlCalendarAdvance(Calendar,$D2351,B2352,"f",FALSE)</f>
        <v>55968</v>
      </c>
      <c r="E2352" s="153">
        <f>_xll.qlInterestRateIndexValueDate(IndexON,D2352)</f>
        <v>55969</v>
      </c>
      <c r="F2352" s="168"/>
      <c r="H2352" s="42">
        <f>_xll.qlCalendarAdvance(Calendar,$H2351,B2352,"f",FALSE)</f>
        <v>55968</v>
      </c>
      <c r="I2352" s="153">
        <f>_xll.qlInterestRateIndexValueDate(Index1M,$H2352)</f>
        <v>55970</v>
      </c>
      <c r="J2352" s="158"/>
      <c r="K2352" s="44"/>
      <c r="L2352" s="44"/>
      <c r="M2352" s="158"/>
      <c r="N2352" s="44"/>
      <c r="O2352" s="159"/>
    </row>
    <row r="2353" spans="2:15" x14ac:dyDescent="0.2">
      <c r="B2353" s="39" t="s">
        <v>42</v>
      </c>
      <c r="D2353" s="42">
        <f>_xll.qlCalendarAdvance(Calendar,$D2352,B2353,"f",FALSE)</f>
        <v>55975</v>
      </c>
      <c r="E2353" s="153">
        <f>_xll.qlInterestRateIndexValueDate(IndexON,D2353)</f>
        <v>55976</v>
      </c>
      <c r="F2353" s="168"/>
      <c r="H2353" s="42">
        <f>_xll.qlCalendarAdvance(Calendar,$H2352,B2353,"f",FALSE)</f>
        <v>55975</v>
      </c>
      <c r="I2353" s="153">
        <f>_xll.qlInterestRateIndexValueDate(Index1M,$H2353)</f>
        <v>55977</v>
      </c>
      <c r="J2353" s="158"/>
      <c r="K2353" s="44"/>
      <c r="L2353" s="44"/>
      <c r="M2353" s="158"/>
      <c r="N2353" s="44"/>
      <c r="O2353" s="159"/>
    </row>
    <row r="2354" spans="2:15" x14ac:dyDescent="0.2">
      <c r="B2354" s="39" t="s">
        <v>42</v>
      </c>
      <c r="D2354" s="42">
        <f>_xll.qlCalendarAdvance(Calendar,$D2353,B2354,"f",FALSE)</f>
        <v>55982</v>
      </c>
      <c r="E2354" s="153">
        <f>_xll.qlInterestRateIndexValueDate(IndexON,D2354)</f>
        <v>55983</v>
      </c>
      <c r="F2354" s="168"/>
      <c r="H2354" s="42">
        <f>_xll.qlCalendarAdvance(Calendar,$H2353,B2354,"f",FALSE)</f>
        <v>55982</v>
      </c>
      <c r="I2354" s="153">
        <f>_xll.qlInterestRateIndexValueDate(Index1M,$H2354)</f>
        <v>55984</v>
      </c>
      <c r="J2354" s="158"/>
      <c r="K2354" s="44"/>
      <c r="L2354" s="44"/>
      <c r="M2354" s="158"/>
      <c r="N2354" s="44"/>
      <c r="O2354" s="159"/>
    </row>
    <row r="2355" spans="2:15" x14ac:dyDescent="0.2">
      <c r="B2355" s="39" t="s">
        <v>42</v>
      </c>
      <c r="D2355" s="42">
        <f>_xll.qlCalendarAdvance(Calendar,$D2354,B2355,"f",FALSE)</f>
        <v>55989</v>
      </c>
      <c r="E2355" s="153">
        <f>_xll.qlInterestRateIndexValueDate(IndexON,D2355)</f>
        <v>55990</v>
      </c>
      <c r="F2355" s="168"/>
      <c r="H2355" s="42">
        <f>_xll.qlCalendarAdvance(Calendar,$H2354,B2355,"f",FALSE)</f>
        <v>55989</v>
      </c>
      <c r="I2355" s="153">
        <f>_xll.qlInterestRateIndexValueDate(Index1M,$H2355)</f>
        <v>55991</v>
      </c>
      <c r="J2355" s="158"/>
      <c r="K2355" s="44"/>
      <c r="L2355" s="44"/>
      <c r="M2355" s="158"/>
      <c r="N2355" s="44"/>
      <c r="O2355" s="159"/>
    </row>
    <row r="2356" spans="2:15" x14ac:dyDescent="0.2">
      <c r="B2356" s="39" t="s">
        <v>42</v>
      </c>
      <c r="D2356" s="42">
        <f>_xll.qlCalendarAdvance(Calendar,$D2355,B2356,"f",FALSE)</f>
        <v>55996</v>
      </c>
      <c r="E2356" s="153">
        <f>_xll.qlInterestRateIndexValueDate(IndexON,D2356)</f>
        <v>55997</v>
      </c>
      <c r="F2356" s="168"/>
      <c r="H2356" s="42">
        <f>_xll.qlCalendarAdvance(Calendar,$H2355,B2356,"f",FALSE)</f>
        <v>55996</v>
      </c>
      <c r="I2356" s="153">
        <f>_xll.qlInterestRateIndexValueDate(Index1M,$H2356)</f>
        <v>55998</v>
      </c>
      <c r="J2356" s="158"/>
      <c r="K2356" s="44"/>
      <c r="L2356" s="44"/>
      <c r="M2356" s="158"/>
      <c r="N2356" s="44"/>
      <c r="O2356" s="159"/>
    </row>
    <row r="2357" spans="2:15" x14ac:dyDescent="0.2">
      <c r="B2357" s="39" t="s">
        <v>42</v>
      </c>
      <c r="D2357" s="42">
        <f>_xll.qlCalendarAdvance(Calendar,$D2356,B2357,"f",FALSE)</f>
        <v>56003</v>
      </c>
      <c r="E2357" s="153">
        <f>_xll.qlInterestRateIndexValueDate(IndexON,D2357)</f>
        <v>56004</v>
      </c>
      <c r="F2357" s="168"/>
      <c r="H2357" s="42">
        <f>_xll.qlCalendarAdvance(Calendar,$H2356,B2357,"f",FALSE)</f>
        <v>56003</v>
      </c>
      <c r="I2357" s="153">
        <f>_xll.qlInterestRateIndexValueDate(Index1M,$H2357)</f>
        <v>56006</v>
      </c>
      <c r="J2357" s="158"/>
      <c r="K2357" s="44"/>
      <c r="L2357" s="44"/>
      <c r="M2357" s="158"/>
      <c r="N2357" s="44"/>
      <c r="O2357" s="159"/>
    </row>
    <row r="2358" spans="2:15" x14ac:dyDescent="0.2">
      <c r="B2358" s="39" t="s">
        <v>42</v>
      </c>
      <c r="D2358" s="42">
        <f>_xll.qlCalendarAdvance(Calendar,$D2357,B2358,"f",FALSE)</f>
        <v>56010</v>
      </c>
      <c r="E2358" s="153">
        <f>_xll.qlInterestRateIndexValueDate(IndexON,D2358)</f>
        <v>56011</v>
      </c>
      <c r="F2358" s="168"/>
      <c r="H2358" s="42">
        <f>_xll.qlCalendarAdvance(Calendar,$H2357,B2358,"f",FALSE)</f>
        <v>56010</v>
      </c>
      <c r="I2358" s="153">
        <f>_xll.qlInterestRateIndexValueDate(Index1M,$H2358)</f>
        <v>56012</v>
      </c>
      <c r="J2358" s="158"/>
      <c r="K2358" s="44"/>
      <c r="L2358" s="44"/>
      <c r="M2358" s="158"/>
      <c r="N2358" s="44"/>
      <c r="O2358" s="159"/>
    </row>
    <row r="2359" spans="2:15" x14ac:dyDescent="0.2">
      <c r="B2359" s="39" t="s">
        <v>42</v>
      </c>
      <c r="D2359" s="42">
        <f>_xll.qlCalendarAdvance(Calendar,$D2358,B2359,"f",FALSE)</f>
        <v>56017</v>
      </c>
      <c r="E2359" s="153">
        <f>_xll.qlInterestRateIndexValueDate(IndexON,D2359)</f>
        <v>56018</v>
      </c>
      <c r="F2359" s="168"/>
      <c r="H2359" s="42">
        <f>_xll.qlCalendarAdvance(Calendar,$H2358,B2359,"f",FALSE)</f>
        <v>56017</v>
      </c>
      <c r="I2359" s="153">
        <f>_xll.qlInterestRateIndexValueDate(Index1M,$H2359)</f>
        <v>56020</v>
      </c>
      <c r="J2359" s="158"/>
      <c r="K2359" s="44"/>
      <c r="L2359" s="44"/>
      <c r="M2359" s="158"/>
      <c r="N2359" s="44"/>
      <c r="O2359" s="159"/>
    </row>
    <row r="2360" spans="2:15" x14ac:dyDescent="0.2">
      <c r="B2360" s="39" t="s">
        <v>42</v>
      </c>
      <c r="D2360" s="42">
        <f>_xll.qlCalendarAdvance(Calendar,$D2359,B2360,"f",FALSE)</f>
        <v>56024</v>
      </c>
      <c r="E2360" s="153">
        <f>_xll.qlInterestRateIndexValueDate(IndexON,D2360)</f>
        <v>56025</v>
      </c>
      <c r="F2360" s="168"/>
      <c r="H2360" s="42">
        <f>_xll.qlCalendarAdvance(Calendar,$H2359,B2360,"f",FALSE)</f>
        <v>56024</v>
      </c>
      <c r="I2360" s="153">
        <f>_xll.qlInterestRateIndexValueDate(Index1M,$H2360)</f>
        <v>56026</v>
      </c>
      <c r="J2360" s="158"/>
      <c r="K2360" s="44"/>
      <c r="L2360" s="44"/>
      <c r="M2360" s="158"/>
      <c r="N2360" s="44"/>
      <c r="O2360" s="159"/>
    </row>
    <row r="2361" spans="2:15" x14ac:dyDescent="0.2">
      <c r="B2361" s="39" t="s">
        <v>42</v>
      </c>
      <c r="D2361" s="42">
        <f>_xll.qlCalendarAdvance(Calendar,$D2360,B2361,"f",FALSE)</f>
        <v>56031</v>
      </c>
      <c r="E2361" s="153">
        <f>_xll.qlInterestRateIndexValueDate(IndexON,D2361)</f>
        <v>56032</v>
      </c>
      <c r="F2361" s="168"/>
      <c r="H2361" s="42">
        <f>_xll.qlCalendarAdvance(Calendar,$H2360,B2361,"f",FALSE)</f>
        <v>56031</v>
      </c>
      <c r="I2361" s="153">
        <f>_xll.qlInterestRateIndexValueDate(Index1M,$H2361)</f>
        <v>56033</v>
      </c>
      <c r="J2361" s="158"/>
      <c r="K2361" s="44"/>
      <c r="L2361" s="44"/>
      <c r="M2361" s="158"/>
      <c r="N2361" s="44"/>
      <c r="O2361" s="159"/>
    </row>
    <row r="2362" spans="2:15" x14ac:dyDescent="0.2">
      <c r="B2362" s="39" t="s">
        <v>42</v>
      </c>
      <c r="D2362" s="42">
        <f>_xll.qlCalendarAdvance(Calendar,$D2361,B2362,"f",FALSE)</f>
        <v>56038</v>
      </c>
      <c r="E2362" s="153">
        <f>_xll.qlInterestRateIndexValueDate(IndexON,D2362)</f>
        <v>56039</v>
      </c>
      <c r="F2362" s="168"/>
      <c r="H2362" s="42">
        <f>_xll.qlCalendarAdvance(Calendar,$H2361,B2362,"f",FALSE)</f>
        <v>56038</v>
      </c>
      <c r="I2362" s="153">
        <f>_xll.qlInterestRateIndexValueDate(Index1M,$H2362)</f>
        <v>56040</v>
      </c>
      <c r="J2362" s="158"/>
      <c r="K2362" s="44"/>
      <c r="L2362" s="44"/>
      <c r="M2362" s="158"/>
      <c r="N2362" s="44"/>
      <c r="O2362" s="159"/>
    </row>
    <row r="2363" spans="2:15" x14ac:dyDescent="0.2">
      <c r="B2363" s="39" t="s">
        <v>42</v>
      </c>
      <c r="D2363" s="42">
        <f>_xll.qlCalendarAdvance(Calendar,$D2362,B2363,"f",FALSE)</f>
        <v>56045</v>
      </c>
      <c r="E2363" s="153">
        <f>_xll.qlInterestRateIndexValueDate(IndexON,D2363)</f>
        <v>56046</v>
      </c>
      <c r="F2363" s="168"/>
      <c r="H2363" s="42">
        <f>_xll.qlCalendarAdvance(Calendar,$H2362,B2363,"f",FALSE)</f>
        <v>56045</v>
      </c>
      <c r="I2363" s="153">
        <f>_xll.qlInterestRateIndexValueDate(Index1M,$H2363)</f>
        <v>56047</v>
      </c>
      <c r="J2363" s="158"/>
      <c r="K2363" s="44"/>
      <c r="L2363" s="44"/>
      <c r="M2363" s="158"/>
      <c r="N2363" s="44"/>
      <c r="O2363" s="159"/>
    </row>
    <row r="2364" spans="2:15" x14ac:dyDescent="0.2">
      <c r="B2364" s="39" t="s">
        <v>42</v>
      </c>
      <c r="D2364" s="42">
        <f>_xll.qlCalendarAdvance(Calendar,$D2363,B2364,"f",FALSE)</f>
        <v>56052</v>
      </c>
      <c r="E2364" s="153">
        <f>_xll.qlInterestRateIndexValueDate(IndexON,D2364)</f>
        <v>56053</v>
      </c>
      <c r="F2364" s="168"/>
      <c r="H2364" s="42">
        <f>_xll.qlCalendarAdvance(Calendar,$H2363,B2364,"f",FALSE)</f>
        <v>56052</v>
      </c>
      <c r="I2364" s="153">
        <f>_xll.qlInterestRateIndexValueDate(Index1M,$H2364)</f>
        <v>56054</v>
      </c>
      <c r="J2364" s="158"/>
      <c r="K2364" s="44"/>
      <c r="L2364" s="44"/>
      <c r="M2364" s="158"/>
      <c r="N2364" s="44"/>
      <c r="O2364" s="159"/>
    </row>
    <row r="2365" spans="2:15" x14ac:dyDescent="0.2">
      <c r="B2365" s="39" t="s">
        <v>42</v>
      </c>
      <c r="D2365" s="42">
        <f>_xll.qlCalendarAdvance(Calendar,$D2364,B2365,"f",FALSE)</f>
        <v>56059</v>
      </c>
      <c r="E2365" s="153">
        <f>_xll.qlInterestRateIndexValueDate(IndexON,D2365)</f>
        <v>56060</v>
      </c>
      <c r="F2365" s="168"/>
      <c r="H2365" s="42">
        <f>_xll.qlCalendarAdvance(Calendar,$H2364,B2365,"f",FALSE)</f>
        <v>56059</v>
      </c>
      <c r="I2365" s="153">
        <f>_xll.qlInterestRateIndexValueDate(Index1M,$H2365)</f>
        <v>56061</v>
      </c>
      <c r="J2365" s="158"/>
      <c r="K2365" s="44"/>
      <c r="L2365" s="44"/>
      <c r="M2365" s="158"/>
      <c r="N2365" s="44"/>
      <c r="O2365" s="159"/>
    </row>
    <row r="2366" spans="2:15" x14ac:dyDescent="0.2">
      <c r="B2366" s="39" t="s">
        <v>42</v>
      </c>
      <c r="D2366" s="42">
        <f>_xll.qlCalendarAdvance(Calendar,$D2365,B2366,"f",FALSE)</f>
        <v>56066</v>
      </c>
      <c r="E2366" s="153">
        <f>_xll.qlInterestRateIndexValueDate(IndexON,D2366)</f>
        <v>56067</v>
      </c>
      <c r="F2366" s="168"/>
      <c r="H2366" s="42">
        <f>_xll.qlCalendarAdvance(Calendar,$H2365,B2366,"f",FALSE)</f>
        <v>56066</v>
      </c>
      <c r="I2366" s="153">
        <f>_xll.qlInterestRateIndexValueDate(Index1M,$H2366)</f>
        <v>56068</v>
      </c>
      <c r="J2366" s="158"/>
      <c r="K2366" s="44"/>
      <c r="L2366" s="44"/>
      <c r="M2366" s="158"/>
      <c r="N2366" s="44"/>
      <c r="O2366" s="159"/>
    </row>
    <row r="2367" spans="2:15" x14ac:dyDescent="0.2">
      <c r="B2367" s="39" t="s">
        <v>42</v>
      </c>
      <c r="D2367" s="42">
        <f>_xll.qlCalendarAdvance(Calendar,$D2366,B2367,"f",FALSE)</f>
        <v>56073</v>
      </c>
      <c r="E2367" s="153">
        <f>_xll.qlInterestRateIndexValueDate(IndexON,D2367)</f>
        <v>56074</v>
      </c>
      <c r="F2367" s="168"/>
      <c r="H2367" s="42">
        <f>_xll.qlCalendarAdvance(Calendar,$H2366,B2367,"f",FALSE)</f>
        <v>56073</v>
      </c>
      <c r="I2367" s="153">
        <f>_xll.qlInterestRateIndexValueDate(Index1M,$H2367)</f>
        <v>56075</v>
      </c>
      <c r="J2367" s="158"/>
      <c r="K2367" s="44"/>
      <c r="L2367" s="44"/>
      <c r="M2367" s="158"/>
      <c r="N2367" s="44"/>
      <c r="O2367" s="159"/>
    </row>
    <row r="2368" spans="2:15" x14ac:dyDescent="0.2">
      <c r="B2368" s="39" t="s">
        <v>42</v>
      </c>
      <c r="D2368" s="42">
        <f>_xll.qlCalendarAdvance(Calendar,$D2367,B2368,"f",FALSE)</f>
        <v>56080</v>
      </c>
      <c r="E2368" s="153">
        <f>_xll.qlInterestRateIndexValueDate(IndexON,D2368)</f>
        <v>56081</v>
      </c>
      <c r="F2368" s="168"/>
      <c r="H2368" s="42">
        <f>_xll.qlCalendarAdvance(Calendar,$H2367,B2368,"f",FALSE)</f>
        <v>56080</v>
      </c>
      <c r="I2368" s="153">
        <f>_xll.qlInterestRateIndexValueDate(Index1M,$H2368)</f>
        <v>56082</v>
      </c>
      <c r="J2368" s="158"/>
      <c r="K2368" s="44"/>
      <c r="L2368" s="44"/>
      <c r="M2368" s="158"/>
      <c r="N2368" s="44"/>
      <c r="O2368" s="159"/>
    </row>
    <row r="2369" spans="2:15" x14ac:dyDescent="0.2">
      <c r="B2369" s="39" t="s">
        <v>42</v>
      </c>
      <c r="D2369" s="42">
        <f>_xll.qlCalendarAdvance(Calendar,$D2368,B2369,"f",FALSE)</f>
        <v>56087</v>
      </c>
      <c r="E2369" s="153">
        <f>_xll.qlInterestRateIndexValueDate(IndexON,D2369)</f>
        <v>56088</v>
      </c>
      <c r="F2369" s="168"/>
      <c r="H2369" s="42">
        <f>_xll.qlCalendarAdvance(Calendar,$H2368,B2369,"f",FALSE)</f>
        <v>56087</v>
      </c>
      <c r="I2369" s="153">
        <f>_xll.qlInterestRateIndexValueDate(Index1M,$H2369)</f>
        <v>56089</v>
      </c>
      <c r="J2369" s="158"/>
      <c r="K2369" s="44"/>
      <c r="L2369" s="44"/>
      <c r="M2369" s="158"/>
      <c r="N2369" s="44"/>
      <c r="O2369" s="159"/>
    </row>
    <row r="2370" spans="2:15" x14ac:dyDescent="0.2">
      <c r="B2370" s="39" t="s">
        <v>42</v>
      </c>
      <c r="D2370" s="42">
        <f>_xll.qlCalendarAdvance(Calendar,$D2369,B2370,"f",FALSE)</f>
        <v>56094</v>
      </c>
      <c r="E2370" s="153">
        <f>_xll.qlInterestRateIndexValueDate(IndexON,D2370)</f>
        <v>56095</v>
      </c>
      <c r="F2370" s="168"/>
      <c r="H2370" s="42">
        <f>_xll.qlCalendarAdvance(Calendar,$H2369,B2370,"f",FALSE)</f>
        <v>56094</v>
      </c>
      <c r="I2370" s="153">
        <f>_xll.qlInterestRateIndexValueDate(Index1M,$H2370)</f>
        <v>56096</v>
      </c>
      <c r="J2370" s="158"/>
      <c r="K2370" s="44"/>
      <c r="L2370" s="44"/>
      <c r="M2370" s="158"/>
      <c r="N2370" s="44"/>
      <c r="O2370" s="159"/>
    </row>
    <row r="2371" spans="2:15" x14ac:dyDescent="0.2">
      <c r="B2371" s="39" t="s">
        <v>42</v>
      </c>
      <c r="D2371" s="42">
        <f>_xll.qlCalendarAdvance(Calendar,$D2370,B2371,"f",FALSE)</f>
        <v>56101</v>
      </c>
      <c r="E2371" s="153">
        <f>_xll.qlInterestRateIndexValueDate(IndexON,D2371)</f>
        <v>56102</v>
      </c>
      <c r="F2371" s="168"/>
      <c r="H2371" s="42">
        <f>_xll.qlCalendarAdvance(Calendar,$H2370,B2371,"f",FALSE)</f>
        <v>56101</v>
      </c>
      <c r="I2371" s="153">
        <f>_xll.qlInterestRateIndexValueDate(Index1M,$H2371)</f>
        <v>56103</v>
      </c>
      <c r="J2371" s="158"/>
      <c r="K2371" s="44"/>
      <c r="L2371" s="44"/>
      <c r="M2371" s="158"/>
      <c r="N2371" s="44"/>
      <c r="O2371" s="159"/>
    </row>
    <row r="2372" spans="2:15" x14ac:dyDescent="0.2">
      <c r="B2372" s="39" t="s">
        <v>42</v>
      </c>
      <c r="D2372" s="42">
        <f>_xll.qlCalendarAdvance(Calendar,$D2371,B2372,"f",FALSE)</f>
        <v>56108</v>
      </c>
      <c r="E2372" s="153">
        <f>_xll.qlInterestRateIndexValueDate(IndexON,D2372)</f>
        <v>56109</v>
      </c>
      <c r="F2372" s="168"/>
      <c r="H2372" s="42">
        <f>_xll.qlCalendarAdvance(Calendar,$H2371,B2372,"f",FALSE)</f>
        <v>56108</v>
      </c>
      <c r="I2372" s="153">
        <f>_xll.qlInterestRateIndexValueDate(Index1M,$H2372)</f>
        <v>56110</v>
      </c>
      <c r="J2372" s="158"/>
      <c r="K2372" s="44"/>
      <c r="L2372" s="44"/>
      <c r="M2372" s="158"/>
      <c r="N2372" s="44"/>
      <c r="O2372" s="159"/>
    </row>
    <row r="2373" spans="2:15" x14ac:dyDescent="0.2">
      <c r="B2373" s="39" t="s">
        <v>42</v>
      </c>
      <c r="D2373" s="42">
        <f>_xll.qlCalendarAdvance(Calendar,$D2372,B2373,"f",FALSE)</f>
        <v>56115</v>
      </c>
      <c r="E2373" s="153">
        <f>_xll.qlInterestRateIndexValueDate(IndexON,D2373)</f>
        <v>56116</v>
      </c>
      <c r="F2373" s="168"/>
      <c r="H2373" s="42">
        <f>_xll.qlCalendarAdvance(Calendar,$H2372,B2373,"f",FALSE)</f>
        <v>56115</v>
      </c>
      <c r="I2373" s="153">
        <f>_xll.qlInterestRateIndexValueDate(Index1M,$H2373)</f>
        <v>56117</v>
      </c>
      <c r="J2373" s="158"/>
      <c r="K2373" s="44"/>
      <c r="L2373" s="44"/>
      <c r="M2373" s="158"/>
      <c r="N2373" s="44"/>
      <c r="O2373" s="159"/>
    </row>
    <row r="2374" spans="2:15" x14ac:dyDescent="0.2">
      <c r="B2374" s="39" t="s">
        <v>42</v>
      </c>
      <c r="D2374" s="42">
        <f>_xll.qlCalendarAdvance(Calendar,$D2373,B2374,"f",FALSE)</f>
        <v>56122</v>
      </c>
      <c r="E2374" s="153">
        <f>_xll.qlInterestRateIndexValueDate(IndexON,D2374)</f>
        <v>56123</v>
      </c>
      <c r="F2374" s="168"/>
      <c r="H2374" s="42">
        <f>_xll.qlCalendarAdvance(Calendar,$H2373,B2374,"f",FALSE)</f>
        <v>56122</v>
      </c>
      <c r="I2374" s="153">
        <f>_xll.qlInterestRateIndexValueDate(Index1M,$H2374)</f>
        <v>56124</v>
      </c>
      <c r="J2374" s="158"/>
      <c r="K2374" s="44"/>
      <c r="L2374" s="44"/>
      <c r="M2374" s="158"/>
      <c r="N2374" s="44"/>
      <c r="O2374" s="159"/>
    </row>
    <row r="2375" spans="2:15" x14ac:dyDescent="0.2">
      <c r="B2375" s="39" t="s">
        <v>42</v>
      </c>
      <c r="D2375" s="42">
        <f>_xll.qlCalendarAdvance(Calendar,$D2374,B2375,"f",FALSE)</f>
        <v>56129</v>
      </c>
      <c r="E2375" s="153">
        <f>_xll.qlInterestRateIndexValueDate(IndexON,D2375)</f>
        <v>56130</v>
      </c>
      <c r="F2375" s="168"/>
      <c r="H2375" s="42">
        <f>_xll.qlCalendarAdvance(Calendar,$H2374,B2375,"f",FALSE)</f>
        <v>56129</v>
      </c>
      <c r="I2375" s="153">
        <f>_xll.qlInterestRateIndexValueDate(Index1M,$H2375)</f>
        <v>56131</v>
      </c>
      <c r="J2375" s="158"/>
      <c r="K2375" s="44"/>
      <c r="L2375" s="44"/>
      <c r="M2375" s="158"/>
      <c r="N2375" s="44"/>
      <c r="O2375" s="159"/>
    </row>
    <row r="2376" spans="2:15" x14ac:dyDescent="0.2">
      <c r="B2376" s="39" t="s">
        <v>42</v>
      </c>
      <c r="D2376" s="42">
        <f>_xll.qlCalendarAdvance(Calendar,$D2375,B2376,"f",FALSE)</f>
        <v>56136</v>
      </c>
      <c r="E2376" s="153">
        <f>_xll.qlInterestRateIndexValueDate(IndexON,D2376)</f>
        <v>56137</v>
      </c>
      <c r="F2376" s="168"/>
      <c r="H2376" s="42">
        <f>_xll.qlCalendarAdvance(Calendar,$H2375,B2376,"f",FALSE)</f>
        <v>56136</v>
      </c>
      <c r="I2376" s="153">
        <f>_xll.qlInterestRateIndexValueDate(Index1M,$H2376)</f>
        <v>56138</v>
      </c>
      <c r="J2376" s="158"/>
      <c r="K2376" s="44"/>
      <c r="L2376" s="44"/>
      <c r="M2376" s="158"/>
      <c r="N2376" s="44"/>
      <c r="O2376" s="159"/>
    </row>
    <row r="2377" spans="2:15" x14ac:dyDescent="0.2">
      <c r="B2377" s="39" t="s">
        <v>42</v>
      </c>
      <c r="D2377" s="42">
        <f>_xll.qlCalendarAdvance(Calendar,$D2376,B2377,"f",FALSE)</f>
        <v>56143</v>
      </c>
      <c r="E2377" s="153">
        <f>_xll.qlInterestRateIndexValueDate(IndexON,D2377)</f>
        <v>56144</v>
      </c>
      <c r="F2377" s="168"/>
      <c r="H2377" s="42">
        <f>_xll.qlCalendarAdvance(Calendar,$H2376,B2377,"f",FALSE)</f>
        <v>56143</v>
      </c>
      <c r="I2377" s="153">
        <f>_xll.qlInterestRateIndexValueDate(Index1M,$H2377)</f>
        <v>56145</v>
      </c>
      <c r="J2377" s="158"/>
      <c r="K2377" s="44"/>
      <c r="L2377" s="44"/>
      <c r="M2377" s="158"/>
      <c r="N2377" s="44"/>
      <c r="O2377" s="159"/>
    </row>
    <row r="2378" spans="2:15" x14ac:dyDescent="0.2">
      <c r="B2378" s="39" t="s">
        <v>42</v>
      </c>
      <c r="D2378" s="42">
        <f>_xll.qlCalendarAdvance(Calendar,$D2377,B2378,"f",FALSE)</f>
        <v>56150</v>
      </c>
      <c r="E2378" s="153">
        <f>_xll.qlInterestRateIndexValueDate(IndexON,D2378)</f>
        <v>56151</v>
      </c>
      <c r="F2378" s="168"/>
      <c r="H2378" s="42">
        <f>_xll.qlCalendarAdvance(Calendar,$H2377,B2378,"f",FALSE)</f>
        <v>56150</v>
      </c>
      <c r="I2378" s="153">
        <f>_xll.qlInterestRateIndexValueDate(Index1M,$H2378)</f>
        <v>56152</v>
      </c>
      <c r="J2378" s="158"/>
      <c r="K2378" s="44"/>
      <c r="L2378" s="44"/>
      <c r="M2378" s="158"/>
      <c r="N2378" s="44"/>
      <c r="O2378" s="159"/>
    </row>
    <row r="2379" spans="2:15" x14ac:dyDescent="0.2">
      <c r="B2379" s="39" t="s">
        <v>42</v>
      </c>
      <c r="D2379" s="42">
        <f>_xll.qlCalendarAdvance(Calendar,$D2378,B2379,"f",FALSE)</f>
        <v>56157</v>
      </c>
      <c r="E2379" s="153">
        <f>_xll.qlInterestRateIndexValueDate(IndexON,D2379)</f>
        <v>56158</v>
      </c>
      <c r="F2379" s="168"/>
      <c r="H2379" s="42">
        <f>_xll.qlCalendarAdvance(Calendar,$H2378,B2379,"f",FALSE)</f>
        <v>56157</v>
      </c>
      <c r="I2379" s="153">
        <f>_xll.qlInterestRateIndexValueDate(Index1M,$H2379)</f>
        <v>56159</v>
      </c>
      <c r="J2379" s="158"/>
      <c r="K2379" s="44"/>
      <c r="L2379" s="44"/>
      <c r="M2379" s="158"/>
      <c r="N2379" s="44"/>
      <c r="O2379" s="159"/>
    </row>
    <row r="2380" spans="2:15" x14ac:dyDescent="0.2">
      <c r="B2380" s="39" t="s">
        <v>42</v>
      </c>
      <c r="D2380" s="42">
        <f>_xll.qlCalendarAdvance(Calendar,$D2379,B2380,"f",FALSE)</f>
        <v>56164</v>
      </c>
      <c r="E2380" s="153">
        <f>_xll.qlInterestRateIndexValueDate(IndexON,D2380)</f>
        <v>56165</v>
      </c>
      <c r="F2380" s="168"/>
      <c r="H2380" s="42">
        <f>_xll.qlCalendarAdvance(Calendar,$H2379,B2380,"f",FALSE)</f>
        <v>56164</v>
      </c>
      <c r="I2380" s="153">
        <f>_xll.qlInterestRateIndexValueDate(Index1M,$H2380)</f>
        <v>56166</v>
      </c>
      <c r="J2380" s="158"/>
      <c r="K2380" s="44"/>
      <c r="L2380" s="44"/>
      <c r="M2380" s="158"/>
      <c r="N2380" s="44"/>
      <c r="O2380" s="159"/>
    </row>
    <row r="2381" spans="2:15" x14ac:dyDescent="0.2">
      <c r="B2381" s="39" t="s">
        <v>42</v>
      </c>
      <c r="D2381" s="42">
        <f>_xll.qlCalendarAdvance(Calendar,$D2380,B2381,"f",FALSE)</f>
        <v>56171</v>
      </c>
      <c r="E2381" s="153">
        <f>_xll.qlInterestRateIndexValueDate(IndexON,D2381)</f>
        <v>56172</v>
      </c>
      <c r="F2381" s="168"/>
      <c r="H2381" s="42">
        <f>_xll.qlCalendarAdvance(Calendar,$H2380,B2381,"f",FALSE)</f>
        <v>56171</v>
      </c>
      <c r="I2381" s="153">
        <f>_xll.qlInterestRateIndexValueDate(Index1M,$H2381)</f>
        <v>56173</v>
      </c>
      <c r="J2381" s="158"/>
      <c r="K2381" s="44"/>
      <c r="L2381" s="44"/>
      <c r="M2381" s="158"/>
      <c r="N2381" s="44"/>
      <c r="O2381" s="159"/>
    </row>
    <row r="2382" spans="2:15" x14ac:dyDescent="0.2">
      <c r="B2382" s="39" t="s">
        <v>42</v>
      </c>
      <c r="D2382" s="42">
        <f>_xll.qlCalendarAdvance(Calendar,$D2381,B2382,"f",FALSE)</f>
        <v>56178</v>
      </c>
      <c r="E2382" s="153">
        <f>_xll.qlInterestRateIndexValueDate(IndexON,D2382)</f>
        <v>56179</v>
      </c>
      <c r="F2382" s="168"/>
      <c r="H2382" s="42">
        <f>_xll.qlCalendarAdvance(Calendar,$H2381,B2382,"f",FALSE)</f>
        <v>56178</v>
      </c>
      <c r="I2382" s="153">
        <f>_xll.qlInterestRateIndexValueDate(Index1M,$H2382)</f>
        <v>56180</v>
      </c>
      <c r="J2382" s="158"/>
      <c r="K2382" s="44"/>
      <c r="L2382" s="44"/>
      <c r="M2382" s="158"/>
      <c r="N2382" s="44"/>
      <c r="O2382" s="159"/>
    </row>
    <row r="2383" spans="2:15" x14ac:dyDescent="0.2">
      <c r="B2383" s="39" t="s">
        <v>42</v>
      </c>
      <c r="D2383" s="42">
        <f>_xll.qlCalendarAdvance(Calendar,$D2382,B2383,"f",FALSE)</f>
        <v>56185</v>
      </c>
      <c r="E2383" s="153">
        <f>_xll.qlInterestRateIndexValueDate(IndexON,D2383)</f>
        <v>56186</v>
      </c>
      <c r="F2383" s="168"/>
      <c r="H2383" s="42">
        <f>_xll.qlCalendarAdvance(Calendar,$H2382,B2383,"f",FALSE)</f>
        <v>56185</v>
      </c>
      <c r="I2383" s="153">
        <f>_xll.qlInterestRateIndexValueDate(Index1M,$H2383)</f>
        <v>56187</v>
      </c>
      <c r="J2383" s="158"/>
      <c r="K2383" s="44"/>
      <c r="L2383" s="44"/>
      <c r="M2383" s="158"/>
      <c r="N2383" s="44"/>
      <c r="O2383" s="159"/>
    </row>
    <row r="2384" spans="2:15" x14ac:dyDescent="0.2">
      <c r="B2384" s="39" t="s">
        <v>42</v>
      </c>
      <c r="D2384" s="42">
        <f>_xll.qlCalendarAdvance(Calendar,$D2383,B2384,"f",FALSE)</f>
        <v>56192</v>
      </c>
      <c r="E2384" s="153">
        <f>_xll.qlInterestRateIndexValueDate(IndexON,D2384)</f>
        <v>56193</v>
      </c>
      <c r="F2384" s="168"/>
      <c r="H2384" s="42">
        <f>_xll.qlCalendarAdvance(Calendar,$H2383,B2384,"f",FALSE)</f>
        <v>56192</v>
      </c>
      <c r="I2384" s="153">
        <f>_xll.qlInterestRateIndexValueDate(Index1M,$H2384)</f>
        <v>56194</v>
      </c>
      <c r="J2384" s="158"/>
      <c r="K2384" s="44"/>
      <c r="L2384" s="44"/>
      <c r="M2384" s="158"/>
      <c r="N2384" s="44"/>
      <c r="O2384" s="159"/>
    </row>
    <row r="2385" spans="2:15" x14ac:dyDescent="0.2">
      <c r="B2385" s="39" t="s">
        <v>42</v>
      </c>
      <c r="D2385" s="42">
        <f>_xll.qlCalendarAdvance(Calendar,$D2384,B2385,"f",FALSE)</f>
        <v>56199</v>
      </c>
      <c r="E2385" s="153">
        <f>_xll.qlInterestRateIndexValueDate(IndexON,D2385)</f>
        <v>56200</v>
      </c>
      <c r="F2385" s="168"/>
      <c r="H2385" s="42">
        <f>_xll.qlCalendarAdvance(Calendar,$H2384,B2385,"f",FALSE)</f>
        <v>56199</v>
      </c>
      <c r="I2385" s="153">
        <f>_xll.qlInterestRateIndexValueDate(Index1M,$H2385)</f>
        <v>56201</v>
      </c>
      <c r="J2385" s="158"/>
      <c r="K2385" s="44"/>
      <c r="L2385" s="44"/>
      <c r="M2385" s="158"/>
      <c r="N2385" s="44"/>
      <c r="O2385" s="159"/>
    </row>
    <row r="2386" spans="2:15" x14ac:dyDescent="0.2">
      <c r="B2386" s="39" t="s">
        <v>42</v>
      </c>
      <c r="D2386" s="42">
        <f>_xll.qlCalendarAdvance(Calendar,$D2385,B2386,"f",FALSE)</f>
        <v>56206</v>
      </c>
      <c r="E2386" s="153">
        <f>_xll.qlInterestRateIndexValueDate(IndexON,D2386)</f>
        <v>56207</v>
      </c>
      <c r="F2386" s="168"/>
      <c r="H2386" s="42">
        <f>_xll.qlCalendarAdvance(Calendar,$H2385,B2386,"f",FALSE)</f>
        <v>56206</v>
      </c>
      <c r="I2386" s="153">
        <f>_xll.qlInterestRateIndexValueDate(Index1M,$H2386)</f>
        <v>56208</v>
      </c>
      <c r="J2386" s="158"/>
      <c r="K2386" s="44"/>
      <c r="L2386" s="44"/>
      <c r="M2386" s="158"/>
      <c r="N2386" s="44"/>
      <c r="O2386" s="159"/>
    </row>
    <row r="2387" spans="2:15" x14ac:dyDescent="0.2">
      <c r="B2387" s="39" t="s">
        <v>42</v>
      </c>
      <c r="D2387" s="42">
        <f>_xll.qlCalendarAdvance(Calendar,$D2386,B2387,"f",FALSE)</f>
        <v>56213</v>
      </c>
      <c r="E2387" s="153">
        <f>_xll.qlInterestRateIndexValueDate(IndexON,D2387)</f>
        <v>56214</v>
      </c>
      <c r="F2387" s="168"/>
      <c r="H2387" s="42">
        <f>_xll.qlCalendarAdvance(Calendar,$H2386,B2387,"f",FALSE)</f>
        <v>56213</v>
      </c>
      <c r="I2387" s="153">
        <f>_xll.qlInterestRateIndexValueDate(Index1M,$H2387)</f>
        <v>56215</v>
      </c>
      <c r="J2387" s="158"/>
      <c r="K2387" s="44"/>
      <c r="L2387" s="44"/>
      <c r="M2387" s="158"/>
      <c r="N2387" s="44"/>
      <c r="O2387" s="159"/>
    </row>
    <row r="2388" spans="2:15" x14ac:dyDescent="0.2">
      <c r="B2388" s="39" t="s">
        <v>42</v>
      </c>
      <c r="D2388" s="42">
        <f>_xll.qlCalendarAdvance(Calendar,$D2387,B2388,"f",FALSE)</f>
        <v>56220</v>
      </c>
      <c r="E2388" s="153">
        <f>_xll.qlInterestRateIndexValueDate(IndexON,D2388)</f>
        <v>56221</v>
      </c>
      <c r="F2388" s="168"/>
      <c r="H2388" s="42">
        <f>_xll.qlCalendarAdvance(Calendar,$H2387,B2388,"f",FALSE)</f>
        <v>56220</v>
      </c>
      <c r="I2388" s="153">
        <f>_xll.qlInterestRateIndexValueDate(Index1M,$H2388)</f>
        <v>56222</v>
      </c>
      <c r="J2388" s="158"/>
      <c r="K2388" s="44"/>
      <c r="L2388" s="44"/>
      <c r="M2388" s="158"/>
      <c r="N2388" s="44"/>
      <c r="O2388" s="159"/>
    </row>
    <row r="2389" spans="2:15" x14ac:dyDescent="0.2">
      <c r="B2389" s="39" t="s">
        <v>42</v>
      </c>
      <c r="D2389" s="42">
        <f>_xll.qlCalendarAdvance(Calendar,$D2388,B2389,"f",FALSE)</f>
        <v>56227</v>
      </c>
      <c r="E2389" s="153">
        <f>_xll.qlInterestRateIndexValueDate(IndexON,D2389)</f>
        <v>56228</v>
      </c>
      <c r="F2389" s="168"/>
      <c r="H2389" s="42">
        <f>_xll.qlCalendarAdvance(Calendar,$H2388,B2389,"f",FALSE)</f>
        <v>56227</v>
      </c>
      <c r="I2389" s="153">
        <f>_xll.qlInterestRateIndexValueDate(Index1M,$H2389)</f>
        <v>56229</v>
      </c>
      <c r="J2389" s="158"/>
      <c r="K2389" s="44"/>
      <c r="L2389" s="44"/>
      <c r="M2389" s="158"/>
      <c r="N2389" s="44"/>
      <c r="O2389" s="159"/>
    </row>
    <row r="2390" spans="2:15" x14ac:dyDescent="0.2">
      <c r="B2390" s="39" t="s">
        <v>42</v>
      </c>
      <c r="D2390" s="42">
        <f>_xll.qlCalendarAdvance(Calendar,$D2389,B2390,"f",FALSE)</f>
        <v>56234</v>
      </c>
      <c r="E2390" s="153">
        <f>_xll.qlInterestRateIndexValueDate(IndexON,D2390)</f>
        <v>56235</v>
      </c>
      <c r="F2390" s="168"/>
      <c r="H2390" s="42">
        <f>_xll.qlCalendarAdvance(Calendar,$H2389,B2390,"f",FALSE)</f>
        <v>56234</v>
      </c>
      <c r="I2390" s="153">
        <f>_xll.qlInterestRateIndexValueDate(Index1M,$H2390)</f>
        <v>56236</v>
      </c>
      <c r="J2390" s="158"/>
      <c r="K2390" s="44"/>
      <c r="L2390" s="44"/>
      <c r="M2390" s="158"/>
      <c r="N2390" s="44"/>
      <c r="O2390" s="159"/>
    </row>
    <row r="2391" spans="2:15" x14ac:dyDescent="0.2">
      <c r="B2391" s="39" t="s">
        <v>42</v>
      </c>
      <c r="D2391" s="42">
        <f>_xll.qlCalendarAdvance(Calendar,$D2390,B2391,"f",FALSE)</f>
        <v>56241</v>
      </c>
      <c r="E2391" s="153">
        <f>_xll.qlInterestRateIndexValueDate(IndexON,D2391)</f>
        <v>56247</v>
      </c>
      <c r="F2391" s="168"/>
      <c r="H2391" s="42">
        <f>_xll.qlCalendarAdvance(Calendar,$H2390,B2391,"f",FALSE)</f>
        <v>56241</v>
      </c>
      <c r="I2391" s="153">
        <f>_xll.qlInterestRateIndexValueDate(Index1M,$H2391)</f>
        <v>56248</v>
      </c>
      <c r="J2391" s="158"/>
      <c r="K2391" s="44"/>
      <c r="L2391" s="44"/>
      <c r="M2391" s="158"/>
      <c r="N2391" s="44"/>
      <c r="O2391" s="159"/>
    </row>
    <row r="2392" spans="2:15" x14ac:dyDescent="0.2">
      <c r="B2392" s="39" t="s">
        <v>42</v>
      </c>
      <c r="D2392" s="42">
        <f>_xll.qlCalendarAdvance(Calendar,$D2391,B2392,"f",FALSE)</f>
        <v>56248</v>
      </c>
      <c r="E2392" s="153">
        <f>_xll.qlInterestRateIndexValueDate(IndexON,D2392)</f>
        <v>56251</v>
      </c>
      <c r="F2392" s="168"/>
      <c r="H2392" s="42">
        <f>_xll.qlCalendarAdvance(Calendar,$H2391,B2392,"f",FALSE)</f>
        <v>56248</v>
      </c>
      <c r="I2392" s="153">
        <f>_xll.qlInterestRateIndexValueDate(Index1M,$H2392)</f>
        <v>56254</v>
      </c>
      <c r="J2392" s="158"/>
      <c r="K2392" s="44"/>
      <c r="L2392" s="44"/>
      <c r="M2392" s="158"/>
      <c r="N2392" s="44"/>
      <c r="O2392" s="159"/>
    </row>
    <row r="2393" spans="2:15" x14ac:dyDescent="0.2">
      <c r="B2393" s="39" t="s">
        <v>42</v>
      </c>
      <c r="D2393" s="42">
        <f>_xll.qlCalendarAdvance(Calendar,$D2392,B2393,"f",FALSE)</f>
        <v>56256</v>
      </c>
      <c r="E2393" s="153">
        <f>_xll.qlInterestRateIndexValueDate(IndexON,D2393)</f>
        <v>56257</v>
      </c>
      <c r="F2393" s="168"/>
      <c r="H2393" s="42">
        <f>_xll.qlCalendarAdvance(Calendar,$H2392,B2393,"f",FALSE)</f>
        <v>56256</v>
      </c>
      <c r="I2393" s="153">
        <f>_xll.qlInterestRateIndexValueDate(Index1M,$H2393)</f>
        <v>56258</v>
      </c>
      <c r="J2393" s="158"/>
      <c r="K2393" s="44"/>
      <c r="L2393" s="44"/>
      <c r="M2393" s="158"/>
      <c r="N2393" s="44"/>
      <c r="O2393" s="159"/>
    </row>
    <row r="2394" spans="2:15" x14ac:dyDescent="0.2">
      <c r="B2394" s="39" t="s">
        <v>42</v>
      </c>
      <c r="D2394" s="42">
        <f>_xll.qlCalendarAdvance(Calendar,$D2393,B2394,"f",FALSE)</f>
        <v>56263</v>
      </c>
      <c r="E2394" s="153">
        <f>_xll.qlInterestRateIndexValueDate(IndexON,D2394)</f>
        <v>56264</v>
      </c>
      <c r="F2394" s="168"/>
      <c r="H2394" s="42">
        <f>_xll.qlCalendarAdvance(Calendar,$H2393,B2394,"f",FALSE)</f>
        <v>56263</v>
      </c>
      <c r="I2394" s="153">
        <f>_xll.qlInterestRateIndexValueDate(Index1M,$H2394)</f>
        <v>56265</v>
      </c>
      <c r="J2394" s="158"/>
      <c r="K2394" s="44"/>
      <c r="L2394" s="44"/>
      <c r="M2394" s="158"/>
      <c r="N2394" s="44"/>
      <c r="O2394" s="159"/>
    </row>
    <row r="2395" spans="2:15" x14ac:dyDescent="0.2">
      <c r="B2395" s="39" t="s">
        <v>42</v>
      </c>
      <c r="D2395" s="42">
        <f>_xll.qlCalendarAdvance(Calendar,$D2394,B2395,"f",FALSE)</f>
        <v>56270</v>
      </c>
      <c r="E2395" s="153">
        <f>_xll.qlInterestRateIndexValueDate(IndexON,D2395)</f>
        <v>56271</v>
      </c>
      <c r="F2395" s="168"/>
      <c r="H2395" s="42">
        <f>_xll.qlCalendarAdvance(Calendar,$H2394,B2395,"f",FALSE)</f>
        <v>56270</v>
      </c>
      <c r="I2395" s="153">
        <f>_xll.qlInterestRateIndexValueDate(Index1M,$H2395)</f>
        <v>56272</v>
      </c>
      <c r="J2395" s="158"/>
      <c r="K2395" s="44"/>
      <c r="L2395" s="44"/>
      <c r="M2395" s="158"/>
      <c r="N2395" s="44"/>
      <c r="O2395" s="159"/>
    </row>
    <row r="2396" spans="2:15" x14ac:dyDescent="0.2">
      <c r="B2396" s="39" t="s">
        <v>42</v>
      </c>
      <c r="D2396" s="42">
        <f>_xll.qlCalendarAdvance(Calendar,$D2395,B2396,"f",FALSE)</f>
        <v>56277</v>
      </c>
      <c r="E2396" s="153">
        <f>_xll.qlInterestRateIndexValueDate(IndexON,D2396)</f>
        <v>56278</v>
      </c>
      <c r="F2396" s="168"/>
      <c r="H2396" s="42">
        <f>_xll.qlCalendarAdvance(Calendar,$H2395,B2396,"f",FALSE)</f>
        <v>56277</v>
      </c>
      <c r="I2396" s="153">
        <f>_xll.qlInterestRateIndexValueDate(Index1M,$H2396)</f>
        <v>56279</v>
      </c>
      <c r="J2396" s="158"/>
      <c r="K2396" s="44"/>
      <c r="L2396" s="44"/>
      <c r="M2396" s="158"/>
      <c r="N2396" s="44"/>
      <c r="O2396" s="159"/>
    </row>
    <row r="2397" spans="2:15" x14ac:dyDescent="0.2">
      <c r="B2397" s="39" t="s">
        <v>42</v>
      </c>
      <c r="D2397" s="42">
        <f>_xll.qlCalendarAdvance(Calendar,$D2396,B2397,"f",FALSE)</f>
        <v>56284</v>
      </c>
      <c r="E2397" s="153">
        <f>_xll.qlInterestRateIndexValueDate(IndexON,D2397)</f>
        <v>56285</v>
      </c>
      <c r="F2397" s="168"/>
      <c r="H2397" s="42">
        <f>_xll.qlCalendarAdvance(Calendar,$H2396,B2397,"f",FALSE)</f>
        <v>56284</v>
      </c>
      <c r="I2397" s="153">
        <f>_xll.qlInterestRateIndexValueDate(Index1M,$H2397)</f>
        <v>56286</v>
      </c>
      <c r="J2397" s="158"/>
      <c r="K2397" s="44"/>
      <c r="L2397" s="44"/>
      <c r="M2397" s="158"/>
      <c r="N2397" s="44"/>
      <c r="O2397" s="159"/>
    </row>
    <row r="2398" spans="2:15" x14ac:dyDescent="0.2">
      <c r="B2398" s="39" t="s">
        <v>42</v>
      </c>
      <c r="D2398" s="42">
        <f>_xll.qlCalendarAdvance(Calendar,$D2397,B2398,"f",FALSE)</f>
        <v>56291</v>
      </c>
      <c r="E2398" s="153">
        <f>_xll.qlInterestRateIndexValueDate(IndexON,D2398)</f>
        <v>56292</v>
      </c>
      <c r="F2398" s="168"/>
      <c r="H2398" s="42">
        <f>_xll.qlCalendarAdvance(Calendar,$H2397,B2398,"f",FALSE)</f>
        <v>56291</v>
      </c>
      <c r="I2398" s="153">
        <f>_xll.qlInterestRateIndexValueDate(Index1M,$H2398)</f>
        <v>56293</v>
      </c>
      <c r="J2398" s="158"/>
      <c r="K2398" s="44"/>
      <c r="L2398" s="44"/>
      <c r="M2398" s="158"/>
      <c r="N2398" s="44"/>
      <c r="O2398" s="159"/>
    </row>
    <row r="2399" spans="2:15" x14ac:dyDescent="0.2">
      <c r="B2399" s="39" t="s">
        <v>42</v>
      </c>
      <c r="D2399" s="42">
        <f>_xll.qlCalendarAdvance(Calendar,$D2398,B2399,"f",FALSE)</f>
        <v>56298</v>
      </c>
      <c r="E2399" s="153">
        <f>_xll.qlInterestRateIndexValueDate(IndexON,D2399)</f>
        <v>56299</v>
      </c>
      <c r="F2399" s="168"/>
      <c r="H2399" s="42">
        <f>_xll.qlCalendarAdvance(Calendar,$H2398,B2399,"f",FALSE)</f>
        <v>56298</v>
      </c>
      <c r="I2399" s="153">
        <f>_xll.qlInterestRateIndexValueDate(Index1M,$H2399)</f>
        <v>56300</v>
      </c>
      <c r="J2399" s="158"/>
      <c r="K2399" s="44"/>
      <c r="L2399" s="44"/>
      <c r="M2399" s="158"/>
      <c r="N2399" s="44"/>
      <c r="O2399" s="159"/>
    </row>
    <row r="2400" spans="2:15" x14ac:dyDescent="0.2">
      <c r="B2400" s="39" t="s">
        <v>42</v>
      </c>
      <c r="D2400" s="42">
        <f>_xll.qlCalendarAdvance(Calendar,$D2399,B2400,"f",FALSE)</f>
        <v>56305</v>
      </c>
      <c r="E2400" s="153">
        <f>_xll.qlInterestRateIndexValueDate(IndexON,D2400)</f>
        <v>56306</v>
      </c>
      <c r="F2400" s="168"/>
      <c r="H2400" s="42">
        <f>_xll.qlCalendarAdvance(Calendar,$H2399,B2400,"f",FALSE)</f>
        <v>56305</v>
      </c>
      <c r="I2400" s="153">
        <f>_xll.qlInterestRateIndexValueDate(Index1M,$H2400)</f>
        <v>56307</v>
      </c>
      <c r="J2400" s="158"/>
      <c r="K2400" s="44"/>
      <c r="L2400" s="44"/>
      <c r="M2400" s="158"/>
      <c r="N2400" s="44"/>
      <c r="O2400" s="159"/>
    </row>
    <row r="2401" spans="2:15" x14ac:dyDescent="0.2">
      <c r="B2401" s="39" t="s">
        <v>42</v>
      </c>
      <c r="D2401" s="42">
        <f>_xll.qlCalendarAdvance(Calendar,$D2400,B2401,"f",FALSE)</f>
        <v>56312</v>
      </c>
      <c r="E2401" s="153">
        <f>_xll.qlInterestRateIndexValueDate(IndexON,D2401)</f>
        <v>56313</v>
      </c>
      <c r="F2401" s="168"/>
      <c r="H2401" s="42">
        <f>_xll.qlCalendarAdvance(Calendar,$H2400,B2401,"f",FALSE)</f>
        <v>56312</v>
      </c>
      <c r="I2401" s="153">
        <f>_xll.qlInterestRateIndexValueDate(Index1M,$H2401)</f>
        <v>56314</v>
      </c>
      <c r="J2401" s="158"/>
      <c r="K2401" s="44"/>
      <c r="L2401" s="44"/>
      <c r="M2401" s="158"/>
      <c r="N2401" s="44"/>
      <c r="O2401" s="159"/>
    </row>
    <row r="2402" spans="2:15" x14ac:dyDescent="0.2">
      <c r="B2402" s="39" t="s">
        <v>42</v>
      </c>
      <c r="D2402" s="42">
        <f>_xll.qlCalendarAdvance(Calendar,$D2401,B2402,"f",FALSE)</f>
        <v>56319</v>
      </c>
      <c r="E2402" s="153">
        <f>_xll.qlInterestRateIndexValueDate(IndexON,D2402)</f>
        <v>56320</v>
      </c>
      <c r="F2402" s="168"/>
      <c r="H2402" s="42">
        <f>_xll.qlCalendarAdvance(Calendar,$H2401,B2402,"f",FALSE)</f>
        <v>56319</v>
      </c>
      <c r="I2402" s="153">
        <f>_xll.qlInterestRateIndexValueDate(Index1M,$H2402)</f>
        <v>56321</v>
      </c>
      <c r="J2402" s="158"/>
      <c r="K2402" s="44"/>
      <c r="L2402" s="44"/>
      <c r="M2402" s="158"/>
      <c r="N2402" s="44"/>
      <c r="O2402" s="159"/>
    </row>
    <row r="2403" spans="2:15" x14ac:dyDescent="0.2">
      <c r="B2403" s="39" t="s">
        <v>42</v>
      </c>
      <c r="D2403" s="42">
        <f>_xll.qlCalendarAdvance(Calendar,$D2402,B2403,"f",FALSE)</f>
        <v>56326</v>
      </c>
      <c r="E2403" s="153">
        <f>_xll.qlInterestRateIndexValueDate(IndexON,D2403)</f>
        <v>56327</v>
      </c>
      <c r="F2403" s="168"/>
      <c r="H2403" s="42">
        <f>_xll.qlCalendarAdvance(Calendar,$H2402,B2403,"f",FALSE)</f>
        <v>56326</v>
      </c>
      <c r="I2403" s="153">
        <f>_xll.qlInterestRateIndexValueDate(Index1M,$H2403)</f>
        <v>56328</v>
      </c>
      <c r="J2403" s="158"/>
      <c r="K2403" s="44"/>
      <c r="L2403" s="44"/>
      <c r="M2403" s="158"/>
      <c r="N2403" s="44"/>
      <c r="O2403" s="159"/>
    </row>
    <row r="2404" spans="2:15" x14ac:dyDescent="0.2">
      <c r="B2404" s="39" t="s">
        <v>42</v>
      </c>
      <c r="D2404" s="42">
        <f>_xll.qlCalendarAdvance(Calendar,$D2403,B2404,"f",FALSE)</f>
        <v>56333</v>
      </c>
      <c r="E2404" s="153">
        <f>_xll.qlInterestRateIndexValueDate(IndexON,D2404)</f>
        <v>56334</v>
      </c>
      <c r="F2404" s="168"/>
      <c r="H2404" s="42">
        <f>_xll.qlCalendarAdvance(Calendar,$H2403,B2404,"f",FALSE)</f>
        <v>56333</v>
      </c>
      <c r="I2404" s="153">
        <f>_xll.qlInterestRateIndexValueDate(Index1M,$H2404)</f>
        <v>56339</v>
      </c>
      <c r="J2404" s="158"/>
      <c r="K2404" s="44"/>
      <c r="L2404" s="44"/>
      <c r="M2404" s="158"/>
      <c r="N2404" s="44"/>
      <c r="O2404" s="159"/>
    </row>
    <row r="2405" spans="2:15" x14ac:dyDescent="0.2">
      <c r="B2405" s="39" t="s">
        <v>42</v>
      </c>
      <c r="D2405" s="42">
        <f>_xll.qlCalendarAdvance(Calendar,$D2404,B2405,"f",FALSE)</f>
        <v>56340</v>
      </c>
      <c r="E2405" s="153">
        <f>_xll.qlInterestRateIndexValueDate(IndexON,D2405)</f>
        <v>56341</v>
      </c>
      <c r="F2405" s="168"/>
      <c r="H2405" s="42">
        <f>_xll.qlCalendarAdvance(Calendar,$H2404,B2405,"f",FALSE)</f>
        <v>56340</v>
      </c>
      <c r="I2405" s="153">
        <f>_xll.qlInterestRateIndexValueDate(Index1M,$H2405)</f>
        <v>56342</v>
      </c>
      <c r="J2405" s="158"/>
      <c r="K2405" s="44"/>
      <c r="L2405" s="44"/>
      <c r="M2405" s="158"/>
      <c r="N2405" s="44"/>
      <c r="O2405" s="159"/>
    </row>
    <row r="2406" spans="2:15" x14ac:dyDescent="0.2">
      <c r="B2406" s="39" t="s">
        <v>42</v>
      </c>
      <c r="D2406" s="42">
        <f>_xll.qlCalendarAdvance(Calendar,$D2405,B2406,"f",FALSE)</f>
        <v>56347</v>
      </c>
      <c r="E2406" s="153">
        <f>_xll.qlInterestRateIndexValueDate(IndexON,D2406)</f>
        <v>56348</v>
      </c>
      <c r="F2406" s="168"/>
      <c r="H2406" s="42">
        <f>_xll.qlCalendarAdvance(Calendar,$H2405,B2406,"f",FALSE)</f>
        <v>56347</v>
      </c>
      <c r="I2406" s="153">
        <f>_xll.qlInterestRateIndexValueDate(Index1M,$H2406)</f>
        <v>56349</v>
      </c>
      <c r="J2406" s="158"/>
      <c r="K2406" s="44"/>
      <c r="L2406" s="44"/>
      <c r="M2406" s="158"/>
      <c r="N2406" s="44"/>
      <c r="O2406" s="159"/>
    </row>
    <row r="2407" spans="2:15" x14ac:dyDescent="0.2">
      <c r="B2407" s="39" t="s">
        <v>42</v>
      </c>
      <c r="D2407" s="42">
        <f>_xll.qlCalendarAdvance(Calendar,$D2406,B2407,"f",FALSE)</f>
        <v>56354</v>
      </c>
      <c r="E2407" s="153">
        <f>_xll.qlInterestRateIndexValueDate(IndexON,D2407)</f>
        <v>56355</v>
      </c>
      <c r="F2407" s="168"/>
      <c r="H2407" s="42">
        <f>_xll.qlCalendarAdvance(Calendar,$H2406,B2407,"f",FALSE)</f>
        <v>56354</v>
      </c>
      <c r="I2407" s="153">
        <f>_xll.qlInterestRateIndexValueDate(Index1M,$H2407)</f>
        <v>56356</v>
      </c>
      <c r="J2407" s="158"/>
      <c r="K2407" s="44"/>
      <c r="L2407" s="44"/>
      <c r="M2407" s="158"/>
      <c r="N2407" s="44"/>
      <c r="O2407" s="159"/>
    </row>
    <row r="2408" spans="2:15" x14ac:dyDescent="0.2">
      <c r="B2408" s="39" t="s">
        <v>42</v>
      </c>
      <c r="D2408" s="42">
        <f>_xll.qlCalendarAdvance(Calendar,$D2407,B2408,"f",FALSE)</f>
        <v>56361</v>
      </c>
      <c r="E2408" s="153">
        <f>_xll.qlInterestRateIndexValueDate(IndexON,D2408)</f>
        <v>56362</v>
      </c>
      <c r="F2408" s="168"/>
      <c r="H2408" s="42">
        <f>_xll.qlCalendarAdvance(Calendar,$H2407,B2408,"f",FALSE)</f>
        <v>56361</v>
      </c>
      <c r="I2408" s="153">
        <f>_xll.qlInterestRateIndexValueDate(Index1M,$H2408)</f>
        <v>56363</v>
      </c>
      <c r="J2408" s="158"/>
      <c r="K2408" s="44"/>
      <c r="L2408" s="44"/>
      <c r="M2408" s="158"/>
      <c r="N2408" s="44"/>
      <c r="O2408" s="159"/>
    </row>
    <row r="2409" spans="2:15" x14ac:dyDescent="0.2">
      <c r="B2409" s="39" t="s">
        <v>42</v>
      </c>
      <c r="D2409" s="42">
        <f>_xll.qlCalendarAdvance(Calendar,$D2408,B2409,"f",FALSE)</f>
        <v>56368</v>
      </c>
      <c r="E2409" s="153">
        <f>_xll.qlInterestRateIndexValueDate(IndexON,D2409)</f>
        <v>56369</v>
      </c>
      <c r="F2409" s="168"/>
      <c r="H2409" s="42">
        <f>_xll.qlCalendarAdvance(Calendar,$H2408,B2409,"f",FALSE)</f>
        <v>56368</v>
      </c>
      <c r="I2409" s="153">
        <f>_xll.qlInterestRateIndexValueDate(Index1M,$H2409)</f>
        <v>56373</v>
      </c>
      <c r="J2409" s="158"/>
      <c r="K2409" s="44"/>
      <c r="L2409" s="44"/>
      <c r="M2409" s="158"/>
      <c r="N2409" s="44"/>
      <c r="O2409" s="159"/>
    </row>
    <row r="2410" spans="2:15" x14ac:dyDescent="0.2">
      <c r="B2410" s="39" t="s">
        <v>42</v>
      </c>
      <c r="D2410" s="42">
        <f>_xll.qlCalendarAdvance(Calendar,$D2409,B2410,"f",FALSE)</f>
        <v>56375</v>
      </c>
      <c r="E2410" s="153">
        <f>_xll.qlInterestRateIndexValueDate(IndexON,D2410)</f>
        <v>56377</v>
      </c>
      <c r="F2410" s="168"/>
      <c r="H2410" s="42">
        <f>_xll.qlCalendarAdvance(Calendar,$H2409,B2410,"f",FALSE)</f>
        <v>56375</v>
      </c>
      <c r="I2410" s="153">
        <f>_xll.qlInterestRateIndexValueDate(Index1M,$H2410)</f>
        <v>56380</v>
      </c>
      <c r="J2410" s="158"/>
      <c r="K2410" s="44"/>
      <c r="L2410" s="44"/>
      <c r="M2410" s="158"/>
      <c r="N2410" s="44"/>
      <c r="O2410" s="159"/>
    </row>
    <row r="2411" spans="2:15" x14ac:dyDescent="0.2">
      <c r="B2411" s="39" t="s">
        <v>42</v>
      </c>
      <c r="D2411" s="42">
        <f>_xll.qlCalendarAdvance(Calendar,$D2410,B2411,"f",FALSE)</f>
        <v>56382</v>
      </c>
      <c r="E2411" s="153">
        <f>_xll.qlInterestRateIndexValueDate(IndexON,D2411)</f>
        <v>56383</v>
      </c>
      <c r="F2411" s="168"/>
      <c r="H2411" s="42">
        <f>_xll.qlCalendarAdvance(Calendar,$H2410,B2411,"f",FALSE)</f>
        <v>56382</v>
      </c>
      <c r="I2411" s="153">
        <f>_xll.qlInterestRateIndexValueDate(Index1M,$H2411)</f>
        <v>56384</v>
      </c>
      <c r="J2411" s="158"/>
      <c r="K2411" s="44"/>
      <c r="L2411" s="44"/>
      <c r="M2411" s="158"/>
      <c r="N2411" s="44"/>
      <c r="O2411" s="159"/>
    </row>
    <row r="2412" spans="2:15" x14ac:dyDescent="0.2">
      <c r="B2412" s="39" t="s">
        <v>42</v>
      </c>
      <c r="D2412" s="42">
        <f>_xll.qlCalendarAdvance(Calendar,$D2411,B2412,"f",FALSE)</f>
        <v>56389</v>
      </c>
      <c r="E2412" s="153">
        <f>_xll.qlInterestRateIndexValueDate(IndexON,D2412)</f>
        <v>56390</v>
      </c>
      <c r="F2412" s="168"/>
      <c r="H2412" s="42">
        <f>_xll.qlCalendarAdvance(Calendar,$H2411,B2412,"f",FALSE)</f>
        <v>56389</v>
      </c>
      <c r="I2412" s="153">
        <f>_xll.qlInterestRateIndexValueDate(Index1M,$H2412)</f>
        <v>56391</v>
      </c>
      <c r="J2412" s="158"/>
      <c r="K2412" s="44"/>
      <c r="L2412" s="44"/>
      <c r="M2412" s="158"/>
      <c r="N2412" s="44"/>
      <c r="O2412" s="159"/>
    </row>
    <row r="2413" spans="2:15" x14ac:dyDescent="0.2">
      <c r="B2413" s="39" t="s">
        <v>42</v>
      </c>
      <c r="D2413" s="42">
        <f>_xll.qlCalendarAdvance(Calendar,$D2412,B2413,"f",FALSE)</f>
        <v>56396</v>
      </c>
      <c r="E2413" s="153">
        <f>_xll.qlInterestRateIndexValueDate(IndexON,D2413)</f>
        <v>56397</v>
      </c>
      <c r="F2413" s="168"/>
      <c r="H2413" s="42">
        <f>_xll.qlCalendarAdvance(Calendar,$H2412,B2413,"f",FALSE)</f>
        <v>56396</v>
      </c>
      <c r="I2413" s="153">
        <f>_xll.qlInterestRateIndexValueDate(Index1M,$H2413)</f>
        <v>56398</v>
      </c>
      <c r="J2413" s="158"/>
      <c r="K2413" s="44"/>
      <c r="L2413" s="44"/>
      <c r="M2413" s="158"/>
      <c r="N2413" s="44"/>
      <c r="O2413" s="159"/>
    </row>
    <row r="2414" spans="2:15" x14ac:dyDescent="0.2">
      <c r="B2414" s="39" t="s">
        <v>42</v>
      </c>
      <c r="D2414" s="42">
        <f>_xll.qlCalendarAdvance(Calendar,$D2413,B2414,"f",FALSE)</f>
        <v>56403</v>
      </c>
      <c r="E2414" s="153">
        <f>_xll.qlInterestRateIndexValueDate(IndexON,D2414)</f>
        <v>56404</v>
      </c>
      <c r="F2414" s="168"/>
      <c r="H2414" s="42">
        <f>_xll.qlCalendarAdvance(Calendar,$H2413,B2414,"f",FALSE)</f>
        <v>56403</v>
      </c>
      <c r="I2414" s="153">
        <f>_xll.qlInterestRateIndexValueDate(Index1M,$H2414)</f>
        <v>56405</v>
      </c>
      <c r="J2414" s="158"/>
      <c r="K2414" s="44"/>
      <c r="L2414" s="44"/>
      <c r="M2414" s="158"/>
      <c r="N2414" s="44"/>
      <c r="O2414" s="159"/>
    </row>
    <row r="2415" spans="2:15" x14ac:dyDescent="0.2">
      <c r="B2415" s="39" t="s">
        <v>42</v>
      </c>
      <c r="D2415" s="42">
        <f>_xll.qlCalendarAdvance(Calendar,$D2414,B2415,"f",FALSE)</f>
        <v>56410</v>
      </c>
      <c r="E2415" s="153">
        <f>_xll.qlInterestRateIndexValueDate(IndexON,D2415)</f>
        <v>56411</v>
      </c>
      <c r="F2415" s="168"/>
      <c r="H2415" s="42">
        <f>_xll.qlCalendarAdvance(Calendar,$H2414,B2415,"f",FALSE)</f>
        <v>56410</v>
      </c>
      <c r="I2415" s="153">
        <f>_xll.qlInterestRateIndexValueDate(Index1M,$H2415)</f>
        <v>56412</v>
      </c>
      <c r="J2415" s="158"/>
      <c r="K2415" s="44"/>
      <c r="L2415" s="44"/>
      <c r="M2415" s="158"/>
      <c r="N2415" s="44"/>
      <c r="O2415" s="159"/>
    </row>
    <row r="2416" spans="2:15" x14ac:dyDescent="0.2">
      <c r="B2416" s="39" t="s">
        <v>42</v>
      </c>
      <c r="D2416" s="42">
        <f>_xll.qlCalendarAdvance(Calendar,$D2415,B2416,"f",FALSE)</f>
        <v>56417</v>
      </c>
      <c r="E2416" s="153">
        <f>_xll.qlInterestRateIndexValueDate(IndexON,D2416)</f>
        <v>56418</v>
      </c>
      <c r="F2416" s="168"/>
      <c r="H2416" s="42">
        <f>_xll.qlCalendarAdvance(Calendar,$H2415,B2416,"f",FALSE)</f>
        <v>56417</v>
      </c>
      <c r="I2416" s="153">
        <f>_xll.qlInterestRateIndexValueDate(Index1M,$H2416)</f>
        <v>56422</v>
      </c>
      <c r="J2416" s="158"/>
      <c r="K2416" s="44"/>
      <c r="L2416" s="44"/>
      <c r="M2416" s="158"/>
      <c r="N2416" s="44"/>
      <c r="O2416" s="159"/>
    </row>
    <row r="2417" spans="2:15" x14ac:dyDescent="0.2">
      <c r="B2417" s="39" t="s">
        <v>42</v>
      </c>
      <c r="D2417" s="42">
        <f>_xll.qlCalendarAdvance(Calendar,$D2416,B2417,"f",FALSE)</f>
        <v>56424</v>
      </c>
      <c r="E2417" s="153">
        <f>_xll.qlInterestRateIndexValueDate(IndexON,D2417)</f>
        <v>56425</v>
      </c>
      <c r="F2417" s="168"/>
      <c r="H2417" s="42">
        <f>_xll.qlCalendarAdvance(Calendar,$H2416,B2417,"f",FALSE)</f>
        <v>56424</v>
      </c>
      <c r="I2417" s="153">
        <f>_xll.qlInterestRateIndexValueDate(Index1M,$H2417)</f>
        <v>56426</v>
      </c>
      <c r="J2417" s="158"/>
      <c r="K2417" s="44"/>
      <c r="L2417" s="44"/>
      <c r="M2417" s="158"/>
      <c r="N2417" s="44"/>
      <c r="O2417" s="159"/>
    </row>
    <row r="2418" spans="2:15" x14ac:dyDescent="0.2">
      <c r="B2418" s="39" t="s">
        <v>42</v>
      </c>
      <c r="D2418" s="42">
        <f>_xll.qlCalendarAdvance(Calendar,$D2417,B2418,"f",FALSE)</f>
        <v>56431</v>
      </c>
      <c r="E2418" s="153">
        <f>_xll.qlInterestRateIndexValueDate(IndexON,D2418)</f>
        <v>56432</v>
      </c>
      <c r="F2418" s="168"/>
      <c r="H2418" s="42">
        <f>_xll.qlCalendarAdvance(Calendar,$H2417,B2418,"f",FALSE)</f>
        <v>56431</v>
      </c>
      <c r="I2418" s="153">
        <f>_xll.qlInterestRateIndexValueDate(Index1M,$H2418)</f>
        <v>56433</v>
      </c>
      <c r="J2418" s="158"/>
      <c r="K2418" s="44"/>
      <c r="L2418" s="44"/>
      <c r="M2418" s="158"/>
      <c r="N2418" s="44"/>
      <c r="O2418" s="159"/>
    </row>
    <row r="2419" spans="2:15" x14ac:dyDescent="0.2">
      <c r="B2419" s="39" t="s">
        <v>42</v>
      </c>
      <c r="D2419" s="42">
        <f>_xll.qlCalendarAdvance(Calendar,$D2418,B2419,"f",FALSE)</f>
        <v>56438</v>
      </c>
      <c r="E2419" s="153">
        <f>_xll.qlInterestRateIndexValueDate(IndexON,D2419)</f>
        <v>56439</v>
      </c>
      <c r="F2419" s="168"/>
      <c r="H2419" s="42">
        <f>_xll.qlCalendarAdvance(Calendar,$H2418,B2419,"f",FALSE)</f>
        <v>56438</v>
      </c>
      <c r="I2419" s="153">
        <f>_xll.qlInterestRateIndexValueDate(Index1M,$H2419)</f>
        <v>56440</v>
      </c>
      <c r="J2419" s="158"/>
      <c r="K2419" s="44"/>
      <c r="L2419" s="44"/>
      <c r="M2419" s="158"/>
      <c r="N2419" s="44"/>
      <c r="O2419" s="159"/>
    </row>
    <row r="2420" spans="2:15" x14ac:dyDescent="0.2">
      <c r="B2420" s="39" t="s">
        <v>42</v>
      </c>
      <c r="D2420" s="42">
        <f>_xll.qlCalendarAdvance(Calendar,$D2419,B2420,"f",FALSE)</f>
        <v>56445</v>
      </c>
      <c r="E2420" s="153">
        <f>_xll.qlInterestRateIndexValueDate(IndexON,D2420)</f>
        <v>56446</v>
      </c>
      <c r="F2420" s="168"/>
      <c r="H2420" s="42">
        <f>_xll.qlCalendarAdvance(Calendar,$H2419,B2420,"f",FALSE)</f>
        <v>56445</v>
      </c>
      <c r="I2420" s="153">
        <f>_xll.qlInterestRateIndexValueDate(Index1M,$H2420)</f>
        <v>56447</v>
      </c>
      <c r="J2420" s="158"/>
      <c r="K2420" s="44"/>
      <c r="L2420" s="44"/>
      <c r="M2420" s="158"/>
      <c r="N2420" s="44"/>
      <c r="O2420" s="159"/>
    </row>
    <row r="2421" spans="2:15" x14ac:dyDescent="0.2">
      <c r="B2421" s="39" t="s">
        <v>42</v>
      </c>
      <c r="D2421" s="42">
        <f>_xll.qlCalendarAdvance(Calendar,$D2420,B2421,"f",FALSE)</f>
        <v>56452</v>
      </c>
      <c r="E2421" s="153">
        <f>_xll.qlInterestRateIndexValueDate(IndexON,D2421)</f>
        <v>56453</v>
      </c>
      <c r="F2421" s="168"/>
      <c r="H2421" s="42">
        <f>_xll.qlCalendarAdvance(Calendar,$H2420,B2421,"f",FALSE)</f>
        <v>56452</v>
      </c>
      <c r="I2421" s="153">
        <f>_xll.qlInterestRateIndexValueDate(Index1M,$H2421)</f>
        <v>56454</v>
      </c>
      <c r="J2421" s="158"/>
      <c r="K2421" s="44"/>
      <c r="L2421" s="44"/>
      <c r="M2421" s="158"/>
      <c r="N2421" s="44"/>
      <c r="O2421" s="159"/>
    </row>
    <row r="2422" spans="2:15" x14ac:dyDescent="0.2">
      <c r="B2422" s="39" t="s">
        <v>42</v>
      </c>
      <c r="D2422" s="42">
        <f>_xll.qlCalendarAdvance(Calendar,$D2421,B2422,"f",FALSE)</f>
        <v>56459</v>
      </c>
      <c r="E2422" s="153">
        <f>_xll.qlInterestRateIndexValueDate(IndexON,D2422)</f>
        <v>56460</v>
      </c>
      <c r="F2422" s="168"/>
      <c r="H2422" s="42">
        <f>_xll.qlCalendarAdvance(Calendar,$H2421,B2422,"f",FALSE)</f>
        <v>56459</v>
      </c>
      <c r="I2422" s="153">
        <f>_xll.qlInterestRateIndexValueDate(Index1M,$H2422)</f>
        <v>56461</v>
      </c>
      <c r="J2422" s="158"/>
      <c r="K2422" s="44"/>
      <c r="L2422" s="44"/>
      <c r="M2422" s="158"/>
      <c r="N2422" s="44"/>
      <c r="O2422" s="159"/>
    </row>
    <row r="2423" spans="2:15" x14ac:dyDescent="0.2">
      <c r="B2423" s="39" t="s">
        <v>42</v>
      </c>
      <c r="D2423" s="42">
        <f>_xll.qlCalendarAdvance(Calendar,$D2422,B2423,"f",FALSE)</f>
        <v>56466</v>
      </c>
      <c r="E2423" s="153">
        <f>_xll.qlInterestRateIndexValueDate(IndexON,D2423)</f>
        <v>56467</v>
      </c>
      <c r="F2423" s="168"/>
      <c r="H2423" s="42">
        <f>_xll.qlCalendarAdvance(Calendar,$H2422,B2423,"f",FALSE)</f>
        <v>56466</v>
      </c>
      <c r="I2423" s="153">
        <f>_xll.qlInterestRateIndexValueDate(Index1M,$H2423)</f>
        <v>56468</v>
      </c>
      <c r="J2423" s="158"/>
      <c r="K2423" s="44"/>
      <c r="L2423" s="44"/>
      <c r="M2423" s="158"/>
      <c r="N2423" s="44"/>
      <c r="O2423" s="159"/>
    </row>
    <row r="2424" spans="2:15" x14ac:dyDescent="0.2">
      <c r="B2424" s="39" t="s">
        <v>42</v>
      </c>
      <c r="D2424" s="42">
        <f>_xll.qlCalendarAdvance(Calendar,$D2423,B2424,"f",FALSE)</f>
        <v>56473</v>
      </c>
      <c r="E2424" s="153">
        <f>_xll.qlInterestRateIndexValueDate(IndexON,D2424)</f>
        <v>56474</v>
      </c>
      <c r="F2424" s="168"/>
      <c r="H2424" s="42">
        <f>_xll.qlCalendarAdvance(Calendar,$H2423,B2424,"f",FALSE)</f>
        <v>56473</v>
      </c>
      <c r="I2424" s="153">
        <f>_xll.qlInterestRateIndexValueDate(Index1M,$H2424)</f>
        <v>56475</v>
      </c>
      <c r="J2424" s="158"/>
      <c r="K2424" s="44"/>
      <c r="L2424" s="44"/>
      <c r="M2424" s="158"/>
      <c r="N2424" s="44"/>
      <c r="O2424" s="159"/>
    </row>
    <row r="2425" spans="2:15" x14ac:dyDescent="0.2">
      <c r="B2425" s="39" t="s">
        <v>42</v>
      </c>
      <c r="D2425" s="42">
        <f>_xll.qlCalendarAdvance(Calendar,$D2424,B2425,"f",FALSE)</f>
        <v>56480</v>
      </c>
      <c r="E2425" s="153">
        <f>_xll.qlInterestRateIndexValueDate(IndexON,D2425)</f>
        <v>56481</v>
      </c>
      <c r="F2425" s="168"/>
      <c r="H2425" s="42">
        <f>_xll.qlCalendarAdvance(Calendar,$H2424,B2425,"f",FALSE)</f>
        <v>56480</v>
      </c>
      <c r="I2425" s="153">
        <f>_xll.qlInterestRateIndexValueDate(Index1M,$H2425)</f>
        <v>56482</v>
      </c>
      <c r="J2425" s="158"/>
      <c r="K2425" s="44"/>
      <c r="L2425" s="44"/>
      <c r="M2425" s="158"/>
      <c r="N2425" s="44"/>
      <c r="O2425" s="159"/>
    </row>
    <row r="2426" spans="2:15" x14ac:dyDescent="0.2">
      <c r="B2426" s="39" t="s">
        <v>42</v>
      </c>
      <c r="D2426" s="42">
        <f>_xll.qlCalendarAdvance(Calendar,$D2425,B2426,"f",FALSE)</f>
        <v>56487</v>
      </c>
      <c r="E2426" s="153">
        <f>_xll.qlInterestRateIndexValueDate(IndexON,D2426)</f>
        <v>56488</v>
      </c>
      <c r="F2426" s="168"/>
      <c r="H2426" s="42">
        <f>_xll.qlCalendarAdvance(Calendar,$H2425,B2426,"f",FALSE)</f>
        <v>56487</v>
      </c>
      <c r="I2426" s="153">
        <f>_xll.qlInterestRateIndexValueDate(Index1M,$H2426)</f>
        <v>56489</v>
      </c>
      <c r="J2426" s="158"/>
      <c r="K2426" s="44"/>
      <c r="L2426" s="44"/>
      <c r="M2426" s="158"/>
      <c r="N2426" s="44"/>
      <c r="O2426" s="159"/>
    </row>
    <row r="2427" spans="2:15" x14ac:dyDescent="0.2">
      <c r="B2427" s="39" t="s">
        <v>42</v>
      </c>
      <c r="D2427" s="42">
        <f>_xll.qlCalendarAdvance(Calendar,$D2426,B2427,"f",FALSE)</f>
        <v>56494</v>
      </c>
      <c r="E2427" s="153">
        <f>_xll.qlInterestRateIndexValueDate(IndexON,D2427)</f>
        <v>56495</v>
      </c>
      <c r="F2427" s="168"/>
      <c r="H2427" s="42">
        <f>_xll.qlCalendarAdvance(Calendar,$H2426,B2427,"f",FALSE)</f>
        <v>56494</v>
      </c>
      <c r="I2427" s="153">
        <f>_xll.qlInterestRateIndexValueDate(Index1M,$H2427)</f>
        <v>56496</v>
      </c>
      <c r="J2427" s="158"/>
      <c r="K2427" s="44"/>
      <c r="L2427" s="44"/>
      <c r="M2427" s="158"/>
      <c r="N2427" s="44"/>
      <c r="O2427" s="159"/>
    </row>
    <row r="2428" spans="2:15" x14ac:dyDescent="0.2">
      <c r="B2428" s="39" t="s">
        <v>42</v>
      </c>
      <c r="D2428" s="42">
        <f>_xll.qlCalendarAdvance(Calendar,$D2427,B2428,"f",FALSE)</f>
        <v>56501</v>
      </c>
      <c r="E2428" s="153">
        <f>_xll.qlInterestRateIndexValueDate(IndexON,D2428)</f>
        <v>56502</v>
      </c>
      <c r="F2428" s="168"/>
      <c r="H2428" s="42">
        <f>_xll.qlCalendarAdvance(Calendar,$H2427,B2428,"f",FALSE)</f>
        <v>56501</v>
      </c>
      <c r="I2428" s="153">
        <f>_xll.qlInterestRateIndexValueDate(Index1M,$H2428)</f>
        <v>56503</v>
      </c>
      <c r="J2428" s="158"/>
      <c r="K2428" s="44"/>
      <c r="L2428" s="44"/>
      <c r="M2428" s="158"/>
      <c r="N2428" s="44"/>
      <c r="O2428" s="159"/>
    </row>
    <row r="2429" spans="2:15" x14ac:dyDescent="0.2">
      <c r="B2429" s="39" t="s">
        <v>42</v>
      </c>
      <c r="D2429" s="42">
        <f>_xll.qlCalendarAdvance(Calendar,$D2428,B2429,"f",FALSE)</f>
        <v>56508</v>
      </c>
      <c r="E2429" s="153">
        <f>_xll.qlInterestRateIndexValueDate(IndexON,D2429)</f>
        <v>56509</v>
      </c>
      <c r="F2429" s="168"/>
      <c r="H2429" s="42">
        <f>_xll.qlCalendarAdvance(Calendar,$H2428,B2429,"f",FALSE)</f>
        <v>56508</v>
      </c>
      <c r="I2429" s="153">
        <f>_xll.qlInterestRateIndexValueDate(Index1M,$H2429)</f>
        <v>56510</v>
      </c>
      <c r="J2429" s="158"/>
      <c r="K2429" s="44"/>
      <c r="L2429" s="44"/>
      <c r="M2429" s="158"/>
      <c r="N2429" s="44"/>
      <c r="O2429" s="159"/>
    </row>
    <row r="2430" spans="2:15" x14ac:dyDescent="0.2">
      <c r="B2430" s="39" t="s">
        <v>42</v>
      </c>
      <c r="D2430" s="42">
        <f>_xll.qlCalendarAdvance(Calendar,$D2429,B2430,"f",FALSE)</f>
        <v>56515</v>
      </c>
      <c r="E2430" s="153">
        <f>_xll.qlInterestRateIndexValueDate(IndexON,D2430)</f>
        <v>56516</v>
      </c>
      <c r="F2430" s="168"/>
      <c r="H2430" s="42">
        <f>_xll.qlCalendarAdvance(Calendar,$H2429,B2430,"f",FALSE)</f>
        <v>56515</v>
      </c>
      <c r="I2430" s="153">
        <f>_xll.qlInterestRateIndexValueDate(Index1M,$H2430)</f>
        <v>56517</v>
      </c>
      <c r="J2430" s="158"/>
      <c r="K2430" s="44"/>
      <c r="L2430" s="44"/>
      <c r="M2430" s="158"/>
      <c r="N2430" s="44"/>
      <c r="O2430" s="159"/>
    </row>
    <row r="2431" spans="2:15" x14ac:dyDescent="0.2">
      <c r="B2431" s="39" t="s">
        <v>42</v>
      </c>
      <c r="D2431" s="42">
        <f>_xll.qlCalendarAdvance(Calendar,$D2430,B2431,"f",FALSE)</f>
        <v>56522</v>
      </c>
      <c r="E2431" s="153">
        <f>_xll.qlInterestRateIndexValueDate(IndexON,D2431)</f>
        <v>56523</v>
      </c>
      <c r="F2431" s="168"/>
      <c r="H2431" s="42">
        <f>_xll.qlCalendarAdvance(Calendar,$H2430,B2431,"f",FALSE)</f>
        <v>56522</v>
      </c>
      <c r="I2431" s="153">
        <f>_xll.qlInterestRateIndexValueDate(Index1M,$H2431)</f>
        <v>56524</v>
      </c>
      <c r="J2431" s="158"/>
      <c r="K2431" s="44"/>
      <c r="L2431" s="44"/>
      <c r="M2431" s="158"/>
      <c r="N2431" s="44"/>
      <c r="O2431" s="159"/>
    </row>
    <row r="2432" spans="2:15" x14ac:dyDescent="0.2">
      <c r="B2432" s="39" t="s">
        <v>42</v>
      </c>
      <c r="D2432" s="42">
        <f>_xll.qlCalendarAdvance(Calendar,$D2431,B2432,"f",FALSE)</f>
        <v>56529</v>
      </c>
      <c r="E2432" s="153">
        <f>_xll.qlInterestRateIndexValueDate(IndexON,D2432)</f>
        <v>56530</v>
      </c>
      <c r="F2432" s="168"/>
      <c r="H2432" s="42">
        <f>_xll.qlCalendarAdvance(Calendar,$H2431,B2432,"f",FALSE)</f>
        <v>56529</v>
      </c>
      <c r="I2432" s="153">
        <f>_xll.qlInterestRateIndexValueDate(Index1M,$H2432)</f>
        <v>56531</v>
      </c>
      <c r="J2432" s="158"/>
      <c r="K2432" s="44"/>
      <c r="L2432" s="44"/>
      <c r="M2432" s="158"/>
      <c r="N2432" s="44"/>
      <c r="O2432" s="159"/>
    </row>
    <row r="2433" spans="2:15" x14ac:dyDescent="0.2">
      <c r="B2433" s="39" t="s">
        <v>42</v>
      </c>
      <c r="D2433" s="42">
        <f>_xll.qlCalendarAdvance(Calendar,$D2432,B2433,"f",FALSE)</f>
        <v>56536</v>
      </c>
      <c r="E2433" s="153">
        <f>_xll.qlInterestRateIndexValueDate(IndexON,D2433)</f>
        <v>56537</v>
      </c>
      <c r="F2433" s="168"/>
      <c r="H2433" s="42">
        <f>_xll.qlCalendarAdvance(Calendar,$H2432,B2433,"f",FALSE)</f>
        <v>56536</v>
      </c>
      <c r="I2433" s="153">
        <f>_xll.qlInterestRateIndexValueDate(Index1M,$H2433)</f>
        <v>56538</v>
      </c>
      <c r="J2433" s="158"/>
      <c r="K2433" s="44"/>
      <c r="L2433" s="44"/>
      <c r="M2433" s="158"/>
      <c r="N2433" s="44"/>
      <c r="O2433" s="159"/>
    </row>
    <row r="2434" spans="2:15" x14ac:dyDescent="0.2">
      <c r="B2434" s="39" t="s">
        <v>42</v>
      </c>
      <c r="D2434" s="42">
        <f>_xll.qlCalendarAdvance(Calendar,$D2433,B2434,"f",FALSE)</f>
        <v>56543</v>
      </c>
      <c r="E2434" s="153">
        <f>_xll.qlInterestRateIndexValueDate(IndexON,D2434)</f>
        <v>56544</v>
      </c>
      <c r="F2434" s="168"/>
      <c r="H2434" s="42">
        <f>_xll.qlCalendarAdvance(Calendar,$H2433,B2434,"f",FALSE)</f>
        <v>56543</v>
      </c>
      <c r="I2434" s="153">
        <f>_xll.qlInterestRateIndexValueDate(Index1M,$H2434)</f>
        <v>56545</v>
      </c>
      <c r="J2434" s="158"/>
      <c r="K2434" s="44"/>
      <c r="L2434" s="44"/>
      <c r="M2434" s="158"/>
      <c r="N2434" s="44"/>
      <c r="O2434" s="159"/>
    </row>
    <row r="2435" spans="2:15" x14ac:dyDescent="0.2">
      <c r="B2435" s="39" t="s">
        <v>42</v>
      </c>
      <c r="D2435" s="42">
        <f>_xll.qlCalendarAdvance(Calendar,$D2434,B2435,"f",FALSE)</f>
        <v>56550</v>
      </c>
      <c r="E2435" s="153">
        <f>_xll.qlInterestRateIndexValueDate(IndexON,D2435)</f>
        <v>56551</v>
      </c>
      <c r="F2435" s="168"/>
      <c r="H2435" s="42">
        <f>_xll.qlCalendarAdvance(Calendar,$H2434,B2435,"f",FALSE)</f>
        <v>56550</v>
      </c>
      <c r="I2435" s="153">
        <f>_xll.qlInterestRateIndexValueDate(Index1M,$H2435)</f>
        <v>56552</v>
      </c>
      <c r="J2435" s="158"/>
      <c r="K2435" s="44"/>
      <c r="L2435" s="44"/>
      <c r="M2435" s="158"/>
      <c r="N2435" s="44"/>
      <c r="O2435" s="159"/>
    </row>
    <row r="2436" spans="2:15" x14ac:dyDescent="0.2">
      <c r="B2436" s="39" t="s">
        <v>42</v>
      </c>
      <c r="D2436" s="42">
        <f>_xll.qlCalendarAdvance(Calendar,$D2435,B2436,"f",FALSE)</f>
        <v>56557</v>
      </c>
      <c r="E2436" s="153">
        <f>_xll.qlInterestRateIndexValueDate(IndexON,D2436)</f>
        <v>56558</v>
      </c>
      <c r="F2436" s="168"/>
      <c r="H2436" s="42">
        <f>_xll.qlCalendarAdvance(Calendar,$H2435,B2436,"f",FALSE)</f>
        <v>56557</v>
      </c>
      <c r="I2436" s="153">
        <f>_xll.qlInterestRateIndexValueDate(Index1M,$H2436)</f>
        <v>56559</v>
      </c>
      <c r="J2436" s="158"/>
      <c r="K2436" s="44"/>
      <c r="L2436" s="44"/>
      <c r="M2436" s="158"/>
      <c r="N2436" s="44"/>
      <c r="O2436" s="159"/>
    </row>
    <row r="2437" spans="2:15" x14ac:dyDescent="0.2">
      <c r="B2437" s="39" t="s">
        <v>42</v>
      </c>
      <c r="D2437" s="42">
        <f>_xll.qlCalendarAdvance(Calendar,$D2436,B2437,"f",FALSE)</f>
        <v>56564</v>
      </c>
      <c r="E2437" s="153">
        <f>_xll.qlInterestRateIndexValueDate(IndexON,D2437)</f>
        <v>56565</v>
      </c>
      <c r="F2437" s="168"/>
      <c r="H2437" s="42">
        <f>_xll.qlCalendarAdvance(Calendar,$H2436,B2437,"f",FALSE)</f>
        <v>56564</v>
      </c>
      <c r="I2437" s="153">
        <f>_xll.qlInterestRateIndexValueDate(Index1M,$H2437)</f>
        <v>56566</v>
      </c>
      <c r="J2437" s="158"/>
      <c r="K2437" s="44"/>
      <c r="L2437" s="44"/>
      <c r="M2437" s="158"/>
      <c r="N2437" s="44"/>
      <c r="O2437" s="159"/>
    </row>
    <row r="2438" spans="2:15" x14ac:dyDescent="0.2">
      <c r="B2438" s="39" t="s">
        <v>42</v>
      </c>
      <c r="D2438" s="42">
        <f>_xll.qlCalendarAdvance(Calendar,$D2437,B2438,"f",FALSE)</f>
        <v>56571</v>
      </c>
      <c r="E2438" s="153">
        <f>_xll.qlInterestRateIndexValueDate(IndexON,D2438)</f>
        <v>56572</v>
      </c>
      <c r="F2438" s="168"/>
      <c r="H2438" s="42">
        <f>_xll.qlCalendarAdvance(Calendar,$H2437,B2438,"f",FALSE)</f>
        <v>56571</v>
      </c>
      <c r="I2438" s="153">
        <f>_xll.qlInterestRateIndexValueDate(Index1M,$H2438)</f>
        <v>56573</v>
      </c>
      <c r="J2438" s="158"/>
      <c r="K2438" s="44"/>
      <c r="L2438" s="44"/>
      <c r="M2438" s="158"/>
      <c r="N2438" s="44"/>
      <c r="O2438" s="159"/>
    </row>
    <row r="2439" spans="2:15" x14ac:dyDescent="0.2">
      <c r="B2439" s="39" t="s">
        <v>42</v>
      </c>
      <c r="D2439" s="42">
        <f>_xll.qlCalendarAdvance(Calendar,$D2438,B2439,"f",FALSE)</f>
        <v>56578</v>
      </c>
      <c r="E2439" s="153">
        <f>_xll.qlInterestRateIndexValueDate(IndexON,D2439)</f>
        <v>56579</v>
      </c>
      <c r="F2439" s="168"/>
      <c r="H2439" s="42">
        <f>_xll.qlCalendarAdvance(Calendar,$H2438,B2439,"f",FALSE)</f>
        <v>56578</v>
      </c>
      <c r="I2439" s="153">
        <f>_xll.qlInterestRateIndexValueDate(Index1M,$H2439)</f>
        <v>56580</v>
      </c>
      <c r="J2439" s="158"/>
      <c r="K2439" s="44"/>
      <c r="L2439" s="44"/>
      <c r="M2439" s="158"/>
      <c r="N2439" s="44"/>
      <c r="O2439" s="159"/>
    </row>
    <row r="2440" spans="2:15" x14ac:dyDescent="0.2">
      <c r="B2440" s="39" t="s">
        <v>42</v>
      </c>
      <c r="D2440" s="42">
        <f>_xll.qlCalendarAdvance(Calendar,$D2439,B2440,"f",FALSE)</f>
        <v>56585</v>
      </c>
      <c r="E2440" s="153">
        <f>_xll.qlInterestRateIndexValueDate(IndexON,D2440)</f>
        <v>56586</v>
      </c>
      <c r="F2440" s="168"/>
      <c r="H2440" s="42">
        <f>_xll.qlCalendarAdvance(Calendar,$H2439,B2440,"f",FALSE)</f>
        <v>56585</v>
      </c>
      <c r="I2440" s="153">
        <f>_xll.qlInterestRateIndexValueDate(Index1M,$H2440)</f>
        <v>56587</v>
      </c>
      <c r="J2440" s="158"/>
      <c r="K2440" s="44"/>
      <c r="L2440" s="44"/>
      <c r="M2440" s="158"/>
      <c r="N2440" s="44"/>
      <c r="O2440" s="159"/>
    </row>
    <row r="2441" spans="2:15" x14ac:dyDescent="0.2">
      <c r="B2441" s="39" t="s">
        <v>42</v>
      </c>
      <c r="D2441" s="42">
        <f>_xll.qlCalendarAdvance(Calendar,$D2440,B2441,"f",FALSE)</f>
        <v>56592</v>
      </c>
      <c r="E2441" s="153">
        <f>_xll.qlInterestRateIndexValueDate(IndexON,D2441)</f>
        <v>56593</v>
      </c>
      <c r="F2441" s="168"/>
      <c r="H2441" s="42">
        <f>_xll.qlCalendarAdvance(Calendar,$H2440,B2441,"f",FALSE)</f>
        <v>56592</v>
      </c>
      <c r="I2441" s="153">
        <f>_xll.qlInterestRateIndexValueDate(Index1M,$H2441)</f>
        <v>56594</v>
      </c>
      <c r="J2441" s="158"/>
      <c r="K2441" s="44"/>
      <c r="L2441" s="44"/>
      <c r="M2441" s="158"/>
      <c r="N2441" s="44"/>
      <c r="O2441" s="159"/>
    </row>
    <row r="2442" spans="2:15" x14ac:dyDescent="0.2">
      <c r="B2442" s="39" t="s">
        <v>42</v>
      </c>
      <c r="D2442" s="42">
        <f>_xll.qlCalendarAdvance(Calendar,$D2441,B2442,"f",FALSE)</f>
        <v>56599</v>
      </c>
      <c r="E2442" s="153">
        <f>_xll.qlInterestRateIndexValueDate(IndexON,D2442)</f>
        <v>56600</v>
      </c>
      <c r="F2442" s="168"/>
      <c r="H2442" s="42">
        <f>_xll.qlCalendarAdvance(Calendar,$H2441,B2442,"f",FALSE)</f>
        <v>56599</v>
      </c>
      <c r="I2442" s="153">
        <f>_xll.qlInterestRateIndexValueDate(Index1M,$H2442)</f>
        <v>56601</v>
      </c>
      <c r="J2442" s="158"/>
      <c r="K2442" s="44"/>
      <c r="L2442" s="44"/>
      <c r="M2442" s="158"/>
      <c r="N2442" s="44"/>
      <c r="O2442" s="159"/>
    </row>
    <row r="2443" spans="2:15" x14ac:dyDescent="0.2">
      <c r="B2443" s="39" t="s">
        <v>42</v>
      </c>
      <c r="D2443" s="42">
        <f>_xll.qlCalendarAdvance(Calendar,$D2442,B2443,"f",FALSE)</f>
        <v>56606</v>
      </c>
      <c r="E2443" s="153">
        <f>_xll.qlInterestRateIndexValueDate(IndexON,D2443)</f>
        <v>56611</v>
      </c>
      <c r="F2443" s="168"/>
      <c r="H2443" s="42">
        <f>_xll.qlCalendarAdvance(Calendar,$H2442,B2443,"f",FALSE)</f>
        <v>56606</v>
      </c>
      <c r="I2443" s="153">
        <f>_xll.qlInterestRateIndexValueDate(Index1M,$H2443)</f>
        <v>56612</v>
      </c>
      <c r="J2443" s="158"/>
      <c r="K2443" s="44"/>
      <c r="L2443" s="44"/>
      <c r="M2443" s="158"/>
      <c r="N2443" s="44"/>
      <c r="O2443" s="159"/>
    </row>
    <row r="2444" spans="2:15" x14ac:dyDescent="0.2">
      <c r="B2444" s="39" t="s">
        <v>42</v>
      </c>
      <c r="D2444" s="42">
        <f>_xll.qlCalendarAdvance(Calendar,$D2443,B2444,"f",FALSE)</f>
        <v>56613</v>
      </c>
      <c r="E2444" s="153">
        <f>_xll.qlInterestRateIndexValueDate(IndexON,D2444)</f>
        <v>56618</v>
      </c>
      <c r="F2444" s="168"/>
      <c r="H2444" s="42">
        <f>_xll.qlCalendarAdvance(Calendar,$H2443,B2444,"f",FALSE)</f>
        <v>56613</v>
      </c>
      <c r="I2444" s="153">
        <f>_xll.qlInterestRateIndexValueDate(Index1M,$H2444)</f>
        <v>56619</v>
      </c>
      <c r="J2444" s="158"/>
      <c r="K2444" s="44"/>
      <c r="L2444" s="44"/>
      <c r="M2444" s="158"/>
      <c r="N2444" s="44"/>
      <c r="O2444" s="159"/>
    </row>
    <row r="2445" spans="2:15" x14ac:dyDescent="0.2">
      <c r="B2445" s="39" t="s">
        <v>42</v>
      </c>
      <c r="D2445" s="42">
        <f>_xll.qlCalendarAdvance(Calendar,$D2444,B2445,"f",FALSE)</f>
        <v>56621</v>
      </c>
      <c r="E2445" s="153">
        <f>_xll.qlInterestRateIndexValueDate(IndexON,D2445)</f>
        <v>56622</v>
      </c>
      <c r="F2445" s="168"/>
      <c r="H2445" s="42">
        <f>_xll.qlCalendarAdvance(Calendar,$H2444,B2445,"f",FALSE)</f>
        <v>56621</v>
      </c>
      <c r="I2445" s="153">
        <f>_xll.qlInterestRateIndexValueDate(Index1M,$H2445)</f>
        <v>56625</v>
      </c>
      <c r="J2445" s="158"/>
      <c r="K2445" s="44"/>
      <c r="L2445" s="44"/>
      <c r="M2445" s="158"/>
      <c r="N2445" s="44"/>
      <c r="O2445" s="159"/>
    </row>
    <row r="2446" spans="2:15" x14ac:dyDescent="0.2">
      <c r="B2446" s="39" t="s">
        <v>42</v>
      </c>
      <c r="D2446" s="42">
        <f>_xll.qlCalendarAdvance(Calendar,$D2445,B2446,"f",FALSE)</f>
        <v>56628</v>
      </c>
      <c r="E2446" s="153">
        <f>_xll.qlInterestRateIndexValueDate(IndexON,D2446)</f>
        <v>56629</v>
      </c>
      <c r="F2446" s="168"/>
      <c r="H2446" s="42">
        <f>_xll.qlCalendarAdvance(Calendar,$H2445,B2446,"f",FALSE)</f>
        <v>56628</v>
      </c>
      <c r="I2446" s="153">
        <f>_xll.qlInterestRateIndexValueDate(Index1M,$H2446)</f>
        <v>56632</v>
      </c>
      <c r="J2446" s="158"/>
      <c r="K2446" s="44"/>
      <c r="L2446" s="44"/>
      <c r="M2446" s="158"/>
      <c r="N2446" s="44"/>
      <c r="O2446" s="159"/>
    </row>
    <row r="2447" spans="2:15" x14ac:dyDescent="0.2">
      <c r="B2447" s="39" t="s">
        <v>42</v>
      </c>
      <c r="D2447" s="42">
        <f>_xll.qlCalendarAdvance(Calendar,$D2446,B2447,"f",FALSE)</f>
        <v>56635</v>
      </c>
      <c r="E2447" s="153">
        <f>_xll.qlInterestRateIndexValueDate(IndexON,D2447)</f>
        <v>56636</v>
      </c>
      <c r="F2447" s="168"/>
      <c r="H2447" s="42">
        <f>_xll.qlCalendarAdvance(Calendar,$H2446,B2447,"f",FALSE)</f>
        <v>56635</v>
      </c>
      <c r="I2447" s="153">
        <f>_xll.qlInterestRateIndexValueDate(Index1M,$H2447)</f>
        <v>56639</v>
      </c>
      <c r="J2447" s="158"/>
      <c r="K2447" s="44"/>
      <c r="L2447" s="44"/>
      <c r="M2447" s="158"/>
      <c r="N2447" s="44"/>
      <c r="O2447" s="159"/>
    </row>
    <row r="2448" spans="2:15" x14ac:dyDescent="0.2">
      <c r="B2448" s="39" t="s">
        <v>42</v>
      </c>
      <c r="D2448" s="42">
        <f>_xll.qlCalendarAdvance(Calendar,$D2447,B2448,"f",FALSE)</f>
        <v>56642</v>
      </c>
      <c r="E2448" s="153">
        <f>_xll.qlInterestRateIndexValueDate(IndexON,D2448)</f>
        <v>56643</v>
      </c>
      <c r="F2448" s="168"/>
      <c r="H2448" s="42">
        <f>_xll.qlCalendarAdvance(Calendar,$H2447,B2448,"f",FALSE)</f>
        <v>56642</v>
      </c>
      <c r="I2448" s="153">
        <f>_xll.qlInterestRateIndexValueDate(Index1M,$H2448)</f>
        <v>56646</v>
      </c>
      <c r="J2448" s="158"/>
      <c r="K2448" s="44"/>
      <c r="L2448" s="44"/>
      <c r="M2448" s="158"/>
      <c r="N2448" s="44"/>
      <c r="O2448" s="159"/>
    </row>
    <row r="2449" spans="2:15" x14ac:dyDescent="0.2">
      <c r="B2449" s="39" t="s">
        <v>42</v>
      </c>
      <c r="D2449" s="42">
        <f>_xll.qlCalendarAdvance(Calendar,$D2448,B2449,"f",FALSE)</f>
        <v>56649</v>
      </c>
      <c r="E2449" s="153">
        <f>_xll.qlInterestRateIndexValueDate(IndexON,D2449)</f>
        <v>56650</v>
      </c>
      <c r="F2449" s="168"/>
      <c r="H2449" s="42">
        <f>_xll.qlCalendarAdvance(Calendar,$H2448,B2449,"f",FALSE)</f>
        <v>56649</v>
      </c>
      <c r="I2449" s="153">
        <f>_xll.qlInterestRateIndexValueDate(Index1M,$H2449)</f>
        <v>56653</v>
      </c>
      <c r="J2449" s="158"/>
      <c r="K2449" s="44"/>
      <c r="L2449" s="44"/>
      <c r="M2449" s="158"/>
      <c r="N2449" s="44"/>
      <c r="O2449" s="159"/>
    </row>
    <row r="2450" spans="2:15" x14ac:dyDescent="0.2">
      <c r="B2450" s="39" t="s">
        <v>42</v>
      </c>
      <c r="D2450" s="42">
        <f>_xll.qlCalendarAdvance(Calendar,$D2449,B2450,"f",FALSE)</f>
        <v>56656</v>
      </c>
      <c r="E2450" s="153">
        <f>_xll.qlInterestRateIndexValueDate(IndexON,D2450)</f>
        <v>56657</v>
      </c>
      <c r="F2450" s="168"/>
      <c r="H2450" s="42">
        <f>_xll.qlCalendarAdvance(Calendar,$H2449,B2450,"f",FALSE)</f>
        <v>56656</v>
      </c>
      <c r="I2450" s="153">
        <f>_xll.qlInterestRateIndexValueDate(Index1M,$H2450)</f>
        <v>56660</v>
      </c>
      <c r="J2450" s="158"/>
      <c r="K2450" s="44"/>
      <c r="L2450" s="44"/>
      <c r="M2450" s="158"/>
      <c r="N2450" s="44"/>
      <c r="O2450" s="159"/>
    </row>
    <row r="2451" spans="2:15" x14ac:dyDescent="0.2">
      <c r="B2451" s="39" t="s">
        <v>42</v>
      </c>
      <c r="D2451" s="42">
        <f>_xll.qlCalendarAdvance(Calendar,$D2450,B2451,"f",FALSE)</f>
        <v>56663</v>
      </c>
      <c r="E2451" s="153">
        <f>_xll.qlInterestRateIndexValueDate(IndexON,D2451)</f>
        <v>56664</v>
      </c>
      <c r="F2451" s="168"/>
      <c r="H2451" s="42">
        <f>_xll.qlCalendarAdvance(Calendar,$H2450,B2451,"f",FALSE)</f>
        <v>56663</v>
      </c>
      <c r="I2451" s="153">
        <f>_xll.qlInterestRateIndexValueDate(Index1M,$H2451)</f>
        <v>56667</v>
      </c>
      <c r="J2451" s="158"/>
      <c r="K2451" s="44"/>
      <c r="L2451" s="44"/>
      <c r="M2451" s="158"/>
      <c r="N2451" s="44"/>
      <c r="O2451" s="159"/>
    </row>
    <row r="2452" spans="2:15" x14ac:dyDescent="0.2">
      <c r="B2452" s="39" t="s">
        <v>42</v>
      </c>
      <c r="D2452" s="42">
        <f>_xll.qlCalendarAdvance(Calendar,$D2451,B2452,"f",FALSE)</f>
        <v>56670</v>
      </c>
      <c r="E2452" s="153">
        <f>_xll.qlInterestRateIndexValueDate(IndexON,D2452)</f>
        <v>56671</v>
      </c>
      <c r="F2452" s="168"/>
      <c r="H2452" s="42">
        <f>_xll.qlCalendarAdvance(Calendar,$H2451,B2452,"f",FALSE)</f>
        <v>56670</v>
      </c>
      <c r="I2452" s="153">
        <f>_xll.qlInterestRateIndexValueDate(Index1M,$H2452)</f>
        <v>56674</v>
      </c>
      <c r="J2452" s="158"/>
      <c r="K2452" s="44"/>
      <c r="L2452" s="44"/>
      <c r="M2452" s="158"/>
      <c r="N2452" s="44"/>
      <c r="O2452" s="159"/>
    </row>
    <row r="2453" spans="2:15" x14ac:dyDescent="0.2">
      <c r="B2453" s="39" t="s">
        <v>42</v>
      </c>
      <c r="D2453" s="42">
        <f>_xll.qlCalendarAdvance(Calendar,$D2452,B2453,"f",FALSE)</f>
        <v>56677</v>
      </c>
      <c r="E2453" s="153">
        <f>_xll.qlInterestRateIndexValueDate(IndexON,D2453)</f>
        <v>56678</v>
      </c>
      <c r="F2453" s="168"/>
      <c r="H2453" s="42">
        <f>_xll.qlCalendarAdvance(Calendar,$H2452,B2453,"f",FALSE)</f>
        <v>56677</v>
      </c>
      <c r="I2453" s="153">
        <f>_xll.qlInterestRateIndexValueDate(Index1M,$H2453)</f>
        <v>56681</v>
      </c>
      <c r="J2453" s="158"/>
      <c r="K2453" s="44"/>
      <c r="L2453" s="44"/>
      <c r="M2453" s="158"/>
      <c r="N2453" s="44"/>
      <c r="O2453" s="159"/>
    </row>
    <row r="2454" spans="2:15" x14ac:dyDescent="0.2">
      <c r="B2454" s="39" t="s">
        <v>42</v>
      </c>
      <c r="D2454" s="42">
        <f>_xll.qlCalendarAdvance(Calendar,$D2453,B2454,"f",FALSE)</f>
        <v>56684</v>
      </c>
      <c r="E2454" s="153">
        <f>_xll.qlInterestRateIndexValueDate(IndexON,D2454)</f>
        <v>56685</v>
      </c>
      <c r="F2454" s="168"/>
      <c r="H2454" s="42">
        <f>_xll.qlCalendarAdvance(Calendar,$H2453,B2454,"f",FALSE)</f>
        <v>56684</v>
      </c>
      <c r="I2454" s="153">
        <f>_xll.qlInterestRateIndexValueDate(Index1M,$H2454)</f>
        <v>56688</v>
      </c>
      <c r="J2454" s="158"/>
      <c r="K2454" s="44"/>
      <c r="L2454" s="44"/>
      <c r="M2454" s="158"/>
      <c r="N2454" s="44"/>
      <c r="O2454" s="159"/>
    </row>
    <row r="2455" spans="2:15" x14ac:dyDescent="0.2">
      <c r="B2455" s="39" t="s">
        <v>42</v>
      </c>
      <c r="D2455" s="42">
        <f>_xll.qlCalendarAdvance(Calendar,$D2454,B2455,"f",FALSE)</f>
        <v>56691</v>
      </c>
      <c r="E2455" s="153">
        <f>_xll.qlInterestRateIndexValueDate(IndexON,D2455)</f>
        <v>56692</v>
      </c>
      <c r="F2455" s="168"/>
      <c r="H2455" s="42">
        <f>_xll.qlCalendarAdvance(Calendar,$H2454,B2455,"f",FALSE)</f>
        <v>56691</v>
      </c>
      <c r="I2455" s="153">
        <f>_xll.qlInterestRateIndexValueDate(Index1M,$H2455)</f>
        <v>56695</v>
      </c>
      <c r="J2455" s="158"/>
      <c r="K2455" s="44"/>
      <c r="L2455" s="44"/>
      <c r="M2455" s="158"/>
      <c r="N2455" s="44"/>
      <c r="O2455" s="159"/>
    </row>
    <row r="2456" spans="2:15" x14ac:dyDescent="0.2">
      <c r="B2456" s="39" t="s">
        <v>42</v>
      </c>
      <c r="D2456" s="42">
        <f>_xll.qlCalendarAdvance(Calendar,$D2455,B2456,"f",FALSE)</f>
        <v>56698</v>
      </c>
      <c r="E2456" s="153">
        <f>_xll.qlInterestRateIndexValueDate(IndexON,D2456)</f>
        <v>56699</v>
      </c>
      <c r="F2456" s="168"/>
      <c r="H2456" s="42">
        <f>_xll.qlCalendarAdvance(Calendar,$H2455,B2456,"f",FALSE)</f>
        <v>56698</v>
      </c>
      <c r="I2456" s="153">
        <f>_xll.qlInterestRateIndexValueDate(Index1M,$H2456)</f>
        <v>56702</v>
      </c>
      <c r="J2456" s="158"/>
      <c r="K2456" s="44"/>
      <c r="L2456" s="44"/>
      <c r="M2456" s="158"/>
      <c r="N2456" s="44"/>
      <c r="O2456" s="159"/>
    </row>
    <row r="2457" spans="2:15" x14ac:dyDescent="0.2">
      <c r="B2457" s="39" t="s">
        <v>42</v>
      </c>
      <c r="D2457" s="42">
        <f>_xll.qlCalendarAdvance(Calendar,$D2456,B2457,"f",FALSE)</f>
        <v>56705</v>
      </c>
      <c r="E2457" s="153">
        <f>_xll.qlInterestRateIndexValueDate(IndexON,D2457)</f>
        <v>56706</v>
      </c>
      <c r="F2457" s="168"/>
      <c r="H2457" s="42">
        <f>_xll.qlCalendarAdvance(Calendar,$H2456,B2457,"f",FALSE)</f>
        <v>56705</v>
      </c>
      <c r="I2457" s="153">
        <f>_xll.qlInterestRateIndexValueDate(Index1M,$H2457)</f>
        <v>56709</v>
      </c>
      <c r="J2457" s="158"/>
      <c r="K2457" s="44"/>
      <c r="L2457" s="44"/>
      <c r="M2457" s="158"/>
      <c r="N2457" s="44"/>
      <c r="O2457" s="159"/>
    </row>
    <row r="2458" spans="2:15" x14ac:dyDescent="0.2">
      <c r="B2458" s="39" t="s">
        <v>42</v>
      </c>
      <c r="D2458" s="42">
        <f>_xll.qlCalendarAdvance(Calendar,$D2457,B2458,"f",FALSE)</f>
        <v>56712</v>
      </c>
      <c r="E2458" s="153">
        <f>_xll.qlInterestRateIndexValueDate(IndexON,D2458)</f>
        <v>56713</v>
      </c>
      <c r="F2458" s="168"/>
      <c r="H2458" s="42">
        <f>_xll.qlCalendarAdvance(Calendar,$H2457,B2458,"f",FALSE)</f>
        <v>56712</v>
      </c>
      <c r="I2458" s="153">
        <f>_xll.qlInterestRateIndexValueDate(Index1M,$H2458)</f>
        <v>56716</v>
      </c>
      <c r="J2458" s="158"/>
      <c r="K2458" s="44"/>
      <c r="L2458" s="44"/>
      <c r="M2458" s="158"/>
      <c r="N2458" s="44"/>
      <c r="O2458" s="159"/>
    </row>
    <row r="2459" spans="2:15" x14ac:dyDescent="0.2">
      <c r="B2459" s="39" t="s">
        <v>42</v>
      </c>
      <c r="D2459" s="42">
        <f>_xll.qlCalendarAdvance(Calendar,$D2458,B2459,"f",FALSE)</f>
        <v>56719</v>
      </c>
      <c r="E2459" s="153">
        <f>_xll.qlInterestRateIndexValueDate(IndexON,D2459)</f>
        <v>56724</v>
      </c>
      <c r="F2459" s="168"/>
      <c r="H2459" s="42">
        <f>_xll.qlCalendarAdvance(Calendar,$H2458,B2459,"f",FALSE)</f>
        <v>56719</v>
      </c>
      <c r="I2459" s="153">
        <f>_xll.qlInterestRateIndexValueDate(Index1M,$H2459)</f>
        <v>56725</v>
      </c>
      <c r="J2459" s="158"/>
      <c r="K2459" s="44"/>
      <c r="L2459" s="44"/>
      <c r="M2459" s="158"/>
      <c r="N2459" s="44"/>
      <c r="O2459" s="159"/>
    </row>
    <row r="2460" spans="2:15" x14ac:dyDescent="0.2">
      <c r="B2460" s="39" t="s">
        <v>42</v>
      </c>
      <c r="D2460" s="42">
        <f>_xll.qlCalendarAdvance(Calendar,$D2459,B2460,"f",FALSE)</f>
        <v>56726</v>
      </c>
      <c r="E2460" s="153">
        <f>_xll.qlInterestRateIndexValueDate(IndexON,D2460)</f>
        <v>56727</v>
      </c>
      <c r="F2460" s="168"/>
      <c r="H2460" s="42">
        <f>_xll.qlCalendarAdvance(Calendar,$H2459,B2460,"f",FALSE)</f>
        <v>56726</v>
      </c>
      <c r="I2460" s="153">
        <f>_xll.qlInterestRateIndexValueDate(Index1M,$H2460)</f>
        <v>56730</v>
      </c>
      <c r="J2460" s="158"/>
      <c r="K2460" s="44"/>
      <c r="L2460" s="44"/>
      <c r="M2460" s="158"/>
      <c r="N2460" s="44"/>
      <c r="O2460" s="159"/>
    </row>
    <row r="2461" spans="2:15" x14ac:dyDescent="0.2">
      <c r="B2461" s="39" t="s">
        <v>42</v>
      </c>
      <c r="D2461" s="42">
        <f>_xll.qlCalendarAdvance(Calendar,$D2460,B2461,"f",FALSE)</f>
        <v>56733</v>
      </c>
      <c r="E2461" s="153">
        <f>_xll.qlInterestRateIndexValueDate(IndexON,D2461)</f>
        <v>56734</v>
      </c>
      <c r="F2461" s="168"/>
      <c r="H2461" s="42">
        <f>_xll.qlCalendarAdvance(Calendar,$H2460,B2461,"f",FALSE)</f>
        <v>56733</v>
      </c>
      <c r="I2461" s="153">
        <f>_xll.qlInterestRateIndexValueDate(Index1M,$H2461)</f>
        <v>56737</v>
      </c>
      <c r="J2461" s="158"/>
      <c r="K2461" s="44"/>
      <c r="L2461" s="44"/>
      <c r="M2461" s="158"/>
      <c r="N2461" s="44"/>
      <c r="O2461" s="159"/>
    </row>
    <row r="2462" spans="2:15" x14ac:dyDescent="0.2">
      <c r="B2462" s="39" t="s">
        <v>42</v>
      </c>
      <c r="D2462" s="42">
        <f>_xll.qlCalendarAdvance(Calendar,$D2461,B2462,"f",FALSE)</f>
        <v>56740</v>
      </c>
      <c r="E2462" s="153">
        <f>_xll.qlInterestRateIndexValueDate(IndexON,D2462)</f>
        <v>56741</v>
      </c>
      <c r="F2462" s="168"/>
      <c r="H2462" s="42">
        <f>_xll.qlCalendarAdvance(Calendar,$H2461,B2462,"f",FALSE)</f>
        <v>56740</v>
      </c>
      <c r="I2462" s="153">
        <f>_xll.qlInterestRateIndexValueDate(Index1M,$H2462)</f>
        <v>56744</v>
      </c>
      <c r="J2462" s="158"/>
      <c r="K2462" s="44"/>
      <c r="L2462" s="44"/>
      <c r="M2462" s="158"/>
      <c r="N2462" s="44"/>
      <c r="O2462" s="159"/>
    </row>
    <row r="2463" spans="2:15" x14ac:dyDescent="0.2">
      <c r="B2463" s="39" t="s">
        <v>42</v>
      </c>
      <c r="D2463" s="42">
        <f>_xll.qlCalendarAdvance(Calendar,$D2462,B2463,"f",FALSE)</f>
        <v>56747</v>
      </c>
      <c r="E2463" s="153">
        <f>_xll.qlInterestRateIndexValueDate(IndexON,D2463)</f>
        <v>56748</v>
      </c>
      <c r="F2463" s="168"/>
      <c r="H2463" s="42">
        <f>_xll.qlCalendarAdvance(Calendar,$H2462,B2463,"f",FALSE)</f>
        <v>56747</v>
      </c>
      <c r="I2463" s="153">
        <f>_xll.qlInterestRateIndexValueDate(Index1M,$H2463)</f>
        <v>56751</v>
      </c>
      <c r="J2463" s="158"/>
      <c r="K2463" s="44"/>
      <c r="L2463" s="44"/>
      <c r="M2463" s="158"/>
      <c r="N2463" s="44"/>
      <c r="O2463" s="159"/>
    </row>
    <row r="2464" spans="2:15" x14ac:dyDescent="0.2">
      <c r="B2464" s="39" t="s">
        <v>42</v>
      </c>
      <c r="D2464" s="42">
        <f>_xll.qlCalendarAdvance(Calendar,$D2463,B2464,"f",FALSE)</f>
        <v>56754</v>
      </c>
      <c r="E2464" s="153">
        <f>_xll.qlInterestRateIndexValueDate(IndexON,D2464)</f>
        <v>56755</v>
      </c>
      <c r="F2464" s="168"/>
      <c r="H2464" s="42">
        <f>_xll.qlCalendarAdvance(Calendar,$H2463,B2464,"f",FALSE)</f>
        <v>56754</v>
      </c>
      <c r="I2464" s="153">
        <f>_xll.qlInterestRateIndexValueDate(Index1M,$H2464)</f>
        <v>56758</v>
      </c>
      <c r="J2464" s="158"/>
      <c r="K2464" s="44"/>
      <c r="L2464" s="44"/>
      <c r="M2464" s="158"/>
      <c r="N2464" s="44"/>
      <c r="O2464" s="159"/>
    </row>
    <row r="2465" spans="2:15" x14ac:dyDescent="0.2">
      <c r="B2465" s="39" t="s">
        <v>42</v>
      </c>
      <c r="D2465" s="42">
        <f>_xll.qlCalendarAdvance(Calendar,$D2464,B2465,"f",FALSE)</f>
        <v>56762</v>
      </c>
      <c r="E2465" s="153">
        <f>_xll.qlInterestRateIndexValueDate(IndexON,D2465)</f>
        <v>56765</v>
      </c>
      <c r="F2465" s="168"/>
      <c r="H2465" s="42">
        <f>_xll.qlCalendarAdvance(Calendar,$H2464,B2465,"f",FALSE)</f>
        <v>56762</v>
      </c>
      <c r="I2465" s="153">
        <f>_xll.qlInterestRateIndexValueDate(Index1M,$H2465)</f>
        <v>56766</v>
      </c>
      <c r="J2465" s="158"/>
      <c r="K2465" s="44"/>
      <c r="L2465" s="44"/>
      <c r="M2465" s="158"/>
      <c r="N2465" s="44"/>
      <c r="O2465" s="159"/>
    </row>
    <row r="2466" spans="2:15" x14ac:dyDescent="0.2">
      <c r="B2466" s="39" t="s">
        <v>42</v>
      </c>
      <c r="D2466" s="42">
        <f>_xll.qlCalendarAdvance(Calendar,$D2465,B2466,"f",FALSE)</f>
        <v>56769</v>
      </c>
      <c r="E2466" s="153">
        <f>_xll.qlInterestRateIndexValueDate(IndexON,D2466)</f>
        <v>56773</v>
      </c>
      <c r="F2466" s="168"/>
      <c r="H2466" s="42">
        <f>_xll.qlCalendarAdvance(Calendar,$H2465,B2466,"f",FALSE)</f>
        <v>56769</v>
      </c>
      <c r="I2466" s="153">
        <f>_xll.qlInterestRateIndexValueDate(Index1M,$H2466)</f>
        <v>56774</v>
      </c>
      <c r="J2466" s="158"/>
      <c r="K2466" s="44"/>
      <c r="L2466" s="44"/>
      <c r="M2466" s="158"/>
      <c r="N2466" s="44"/>
      <c r="O2466" s="159"/>
    </row>
    <row r="2467" spans="2:15" x14ac:dyDescent="0.2">
      <c r="B2467" s="39" t="s">
        <v>42</v>
      </c>
      <c r="D2467" s="42">
        <f>_xll.qlCalendarAdvance(Calendar,$D2466,B2467,"f",FALSE)</f>
        <v>56776</v>
      </c>
      <c r="E2467" s="153">
        <f>_xll.qlInterestRateIndexValueDate(IndexON,D2467)</f>
        <v>56779</v>
      </c>
      <c r="F2467" s="168"/>
      <c r="H2467" s="42">
        <f>_xll.qlCalendarAdvance(Calendar,$H2466,B2467,"f",FALSE)</f>
        <v>56776</v>
      </c>
      <c r="I2467" s="153">
        <f>_xll.qlInterestRateIndexValueDate(Index1M,$H2467)</f>
        <v>56780</v>
      </c>
      <c r="J2467" s="158"/>
      <c r="K2467" s="44"/>
      <c r="L2467" s="44"/>
      <c r="M2467" s="158"/>
      <c r="N2467" s="44"/>
      <c r="O2467" s="159"/>
    </row>
    <row r="2468" spans="2:15" x14ac:dyDescent="0.2">
      <c r="B2468" s="39" t="s">
        <v>42</v>
      </c>
      <c r="D2468" s="42">
        <f>_xll.qlCalendarAdvance(Calendar,$D2467,B2468,"f",FALSE)</f>
        <v>56783</v>
      </c>
      <c r="E2468" s="153">
        <f>_xll.qlInterestRateIndexValueDate(IndexON,D2468)</f>
        <v>56786</v>
      </c>
      <c r="F2468" s="168"/>
      <c r="H2468" s="42">
        <f>_xll.qlCalendarAdvance(Calendar,$H2467,B2468,"f",FALSE)</f>
        <v>56783</v>
      </c>
      <c r="I2468" s="153">
        <f>_xll.qlInterestRateIndexValueDate(Index1M,$H2468)</f>
        <v>56787</v>
      </c>
      <c r="J2468" s="158"/>
      <c r="K2468" s="44"/>
      <c r="L2468" s="44"/>
      <c r="M2468" s="158"/>
      <c r="N2468" s="44"/>
      <c r="O2468" s="159"/>
    </row>
    <row r="2469" spans="2:15" x14ac:dyDescent="0.2">
      <c r="B2469" s="39" t="s">
        <v>42</v>
      </c>
      <c r="D2469" s="42">
        <f>_xll.qlCalendarAdvance(Calendar,$D2468,B2469,"f",FALSE)</f>
        <v>56793</v>
      </c>
      <c r="E2469" s="153">
        <f>_xll.qlInterestRateIndexValueDate(IndexON,D2469)</f>
        <v>56794</v>
      </c>
      <c r="F2469" s="168"/>
      <c r="H2469" s="42">
        <f>_xll.qlCalendarAdvance(Calendar,$H2468,B2469,"f",FALSE)</f>
        <v>56793</v>
      </c>
      <c r="I2469" s="153">
        <f>_xll.qlInterestRateIndexValueDate(Index1M,$H2469)</f>
        <v>56795</v>
      </c>
      <c r="J2469" s="158"/>
      <c r="K2469" s="44"/>
      <c r="L2469" s="44"/>
      <c r="M2469" s="158"/>
      <c r="N2469" s="44"/>
      <c r="O2469" s="159"/>
    </row>
    <row r="2470" spans="2:15" x14ac:dyDescent="0.2">
      <c r="B2470" s="39" t="s">
        <v>42</v>
      </c>
      <c r="D2470" s="42">
        <f>_xll.qlCalendarAdvance(Calendar,$D2469,B2470,"f",FALSE)</f>
        <v>56800</v>
      </c>
      <c r="E2470" s="153">
        <f>_xll.qlInterestRateIndexValueDate(IndexON,D2470)</f>
        <v>56801</v>
      </c>
      <c r="F2470" s="168"/>
      <c r="H2470" s="42">
        <f>_xll.qlCalendarAdvance(Calendar,$H2469,B2470,"f",FALSE)</f>
        <v>56800</v>
      </c>
      <c r="I2470" s="153">
        <f>_xll.qlInterestRateIndexValueDate(Index1M,$H2470)</f>
        <v>56802</v>
      </c>
      <c r="J2470" s="158"/>
      <c r="K2470" s="44"/>
      <c r="L2470" s="44"/>
      <c r="M2470" s="158"/>
      <c r="N2470" s="44"/>
      <c r="O2470" s="159"/>
    </row>
    <row r="2471" spans="2:15" x14ac:dyDescent="0.2">
      <c r="B2471" s="39" t="s">
        <v>42</v>
      </c>
      <c r="D2471" s="42">
        <f>_xll.qlCalendarAdvance(Calendar,$D2470,B2471,"f",FALSE)</f>
        <v>56807</v>
      </c>
      <c r="E2471" s="153">
        <f>_xll.qlInterestRateIndexValueDate(IndexON,D2471)</f>
        <v>56808</v>
      </c>
      <c r="F2471" s="168"/>
      <c r="H2471" s="42">
        <f>_xll.qlCalendarAdvance(Calendar,$H2470,B2471,"f",FALSE)</f>
        <v>56807</v>
      </c>
      <c r="I2471" s="153">
        <f>_xll.qlInterestRateIndexValueDate(Index1M,$H2471)</f>
        <v>56809</v>
      </c>
      <c r="J2471" s="158"/>
      <c r="K2471" s="44"/>
      <c r="L2471" s="44"/>
      <c r="M2471" s="158"/>
      <c r="N2471" s="44"/>
      <c r="O2471" s="159"/>
    </row>
    <row r="2472" spans="2:15" x14ac:dyDescent="0.2">
      <c r="B2472" s="39" t="s">
        <v>42</v>
      </c>
      <c r="D2472" s="42">
        <f>_xll.qlCalendarAdvance(Calendar,$D2471,B2472,"f",FALSE)</f>
        <v>56814</v>
      </c>
      <c r="E2472" s="153">
        <f>_xll.qlInterestRateIndexValueDate(IndexON,D2472)</f>
        <v>56815</v>
      </c>
      <c r="F2472" s="168"/>
      <c r="H2472" s="42">
        <f>_xll.qlCalendarAdvance(Calendar,$H2471,B2472,"f",FALSE)</f>
        <v>56814</v>
      </c>
      <c r="I2472" s="153">
        <f>_xll.qlInterestRateIndexValueDate(Index1M,$H2472)</f>
        <v>56816</v>
      </c>
      <c r="J2472" s="158"/>
      <c r="K2472" s="44"/>
      <c r="L2472" s="44"/>
      <c r="M2472" s="158"/>
      <c r="N2472" s="44"/>
      <c r="O2472" s="159"/>
    </row>
    <row r="2473" spans="2:15" x14ac:dyDescent="0.2">
      <c r="B2473" s="39" t="s">
        <v>42</v>
      </c>
      <c r="D2473" s="42">
        <f>_xll.qlCalendarAdvance(Calendar,$D2472,B2473,"f",FALSE)</f>
        <v>56821</v>
      </c>
      <c r="E2473" s="153">
        <f>_xll.qlInterestRateIndexValueDate(IndexON,D2473)</f>
        <v>56822</v>
      </c>
      <c r="F2473" s="168"/>
      <c r="H2473" s="42">
        <f>_xll.qlCalendarAdvance(Calendar,$H2472,B2473,"f",FALSE)</f>
        <v>56821</v>
      </c>
      <c r="I2473" s="153">
        <f>_xll.qlInterestRateIndexValueDate(Index1M,$H2473)</f>
        <v>56823</v>
      </c>
      <c r="J2473" s="158"/>
      <c r="K2473" s="44"/>
      <c r="L2473" s="44"/>
      <c r="M2473" s="158"/>
      <c r="N2473" s="44"/>
      <c r="O2473" s="159"/>
    </row>
    <row r="2474" spans="2:15" x14ac:dyDescent="0.2">
      <c r="B2474" s="39" t="s">
        <v>42</v>
      </c>
      <c r="D2474" s="42">
        <f>_xll.qlCalendarAdvance(Calendar,$D2473,B2474,"f",FALSE)</f>
        <v>56828</v>
      </c>
      <c r="E2474" s="153">
        <f>_xll.qlInterestRateIndexValueDate(IndexON,D2474)</f>
        <v>56829</v>
      </c>
      <c r="F2474" s="168"/>
      <c r="H2474" s="42">
        <f>_xll.qlCalendarAdvance(Calendar,$H2473,B2474,"f",FALSE)</f>
        <v>56828</v>
      </c>
      <c r="I2474" s="153">
        <f>_xll.qlInterestRateIndexValueDate(Index1M,$H2474)</f>
        <v>56830</v>
      </c>
      <c r="J2474" s="158"/>
      <c r="K2474" s="44"/>
      <c r="L2474" s="44"/>
      <c r="M2474" s="158"/>
      <c r="N2474" s="44"/>
      <c r="O2474" s="159"/>
    </row>
    <row r="2475" spans="2:15" x14ac:dyDescent="0.2">
      <c r="B2475" s="39" t="s">
        <v>42</v>
      </c>
      <c r="D2475" s="42">
        <f>_xll.qlCalendarAdvance(Calendar,$D2474,B2475,"f",FALSE)</f>
        <v>56835</v>
      </c>
      <c r="E2475" s="153">
        <f>_xll.qlInterestRateIndexValueDate(IndexON,D2475)</f>
        <v>56836</v>
      </c>
      <c r="F2475" s="168"/>
      <c r="H2475" s="42">
        <f>_xll.qlCalendarAdvance(Calendar,$H2474,B2475,"f",FALSE)</f>
        <v>56835</v>
      </c>
      <c r="I2475" s="153">
        <f>_xll.qlInterestRateIndexValueDate(Index1M,$H2475)</f>
        <v>56837</v>
      </c>
      <c r="J2475" s="158"/>
      <c r="K2475" s="44"/>
      <c r="L2475" s="44"/>
      <c r="M2475" s="158"/>
      <c r="N2475" s="44"/>
      <c r="O2475" s="159"/>
    </row>
    <row r="2476" spans="2:15" x14ac:dyDescent="0.2">
      <c r="B2476" s="39" t="s">
        <v>42</v>
      </c>
      <c r="D2476" s="42">
        <f>_xll.qlCalendarAdvance(Calendar,$D2475,B2476,"f",FALSE)</f>
        <v>56842</v>
      </c>
      <c r="E2476" s="153">
        <f>_xll.qlInterestRateIndexValueDate(IndexON,D2476)</f>
        <v>56843</v>
      </c>
      <c r="F2476" s="168"/>
      <c r="H2476" s="42">
        <f>_xll.qlCalendarAdvance(Calendar,$H2475,B2476,"f",FALSE)</f>
        <v>56842</v>
      </c>
      <c r="I2476" s="153">
        <f>_xll.qlInterestRateIndexValueDate(Index1M,$H2476)</f>
        <v>56844</v>
      </c>
      <c r="J2476" s="158"/>
      <c r="K2476" s="44"/>
      <c r="L2476" s="44"/>
      <c r="M2476" s="158"/>
      <c r="N2476" s="44"/>
      <c r="O2476" s="159"/>
    </row>
    <row r="2477" spans="2:15" x14ac:dyDescent="0.2">
      <c r="B2477" s="39" t="s">
        <v>42</v>
      </c>
      <c r="D2477" s="42">
        <f>_xll.qlCalendarAdvance(Calendar,$D2476,B2477,"f",FALSE)</f>
        <v>56849</v>
      </c>
      <c r="E2477" s="153">
        <f>_xll.qlInterestRateIndexValueDate(IndexON,D2477)</f>
        <v>56850</v>
      </c>
      <c r="F2477" s="168"/>
      <c r="H2477" s="42">
        <f>_xll.qlCalendarAdvance(Calendar,$H2476,B2477,"f",FALSE)</f>
        <v>56849</v>
      </c>
      <c r="I2477" s="153">
        <f>_xll.qlInterestRateIndexValueDate(Index1M,$H2477)</f>
        <v>56851</v>
      </c>
      <c r="J2477" s="158"/>
      <c r="K2477" s="44"/>
      <c r="L2477" s="44"/>
      <c r="M2477" s="158"/>
      <c r="N2477" s="44"/>
      <c r="O2477" s="159"/>
    </row>
    <row r="2478" spans="2:15" x14ac:dyDescent="0.2">
      <c r="B2478" s="39" t="s">
        <v>42</v>
      </c>
      <c r="D2478" s="42">
        <f>_xll.qlCalendarAdvance(Calendar,$D2477,B2478,"f",FALSE)</f>
        <v>56856</v>
      </c>
      <c r="E2478" s="153">
        <f>_xll.qlInterestRateIndexValueDate(IndexON,D2478)</f>
        <v>56857</v>
      </c>
      <c r="F2478" s="168"/>
      <c r="H2478" s="42">
        <f>_xll.qlCalendarAdvance(Calendar,$H2477,B2478,"f",FALSE)</f>
        <v>56856</v>
      </c>
      <c r="I2478" s="153">
        <f>_xll.qlInterestRateIndexValueDate(Index1M,$H2478)</f>
        <v>56858</v>
      </c>
      <c r="J2478" s="158"/>
      <c r="K2478" s="44"/>
      <c r="L2478" s="44"/>
      <c r="M2478" s="158"/>
      <c r="N2478" s="44"/>
      <c r="O2478" s="159"/>
    </row>
    <row r="2479" spans="2:15" x14ac:dyDescent="0.2">
      <c r="B2479" s="39" t="s">
        <v>42</v>
      </c>
      <c r="D2479" s="42">
        <f>_xll.qlCalendarAdvance(Calendar,$D2478,B2479,"f",FALSE)</f>
        <v>56863</v>
      </c>
      <c r="E2479" s="153">
        <f>_xll.qlInterestRateIndexValueDate(IndexON,D2479)</f>
        <v>56864</v>
      </c>
      <c r="F2479" s="168"/>
      <c r="H2479" s="42">
        <f>_xll.qlCalendarAdvance(Calendar,$H2478,B2479,"f",FALSE)</f>
        <v>56863</v>
      </c>
      <c r="I2479" s="153">
        <f>_xll.qlInterestRateIndexValueDate(Index1M,$H2479)</f>
        <v>56865</v>
      </c>
      <c r="J2479" s="158"/>
      <c r="K2479" s="44"/>
      <c r="L2479" s="44"/>
      <c r="M2479" s="158"/>
      <c r="N2479" s="44"/>
      <c r="O2479" s="159"/>
    </row>
    <row r="2480" spans="2:15" x14ac:dyDescent="0.2">
      <c r="B2480" s="39" t="s">
        <v>42</v>
      </c>
      <c r="D2480" s="42">
        <f>_xll.qlCalendarAdvance(Calendar,$D2479,B2480,"f",FALSE)</f>
        <v>56870</v>
      </c>
      <c r="E2480" s="153">
        <f>_xll.qlInterestRateIndexValueDate(IndexON,D2480)</f>
        <v>56871</v>
      </c>
      <c r="F2480" s="168"/>
      <c r="H2480" s="42">
        <f>_xll.qlCalendarAdvance(Calendar,$H2479,B2480,"f",FALSE)</f>
        <v>56870</v>
      </c>
      <c r="I2480" s="153">
        <f>_xll.qlInterestRateIndexValueDate(Index1M,$H2480)</f>
        <v>56872</v>
      </c>
      <c r="J2480" s="158"/>
      <c r="K2480" s="44"/>
      <c r="L2480" s="44"/>
      <c r="M2480" s="158"/>
      <c r="N2480" s="44"/>
      <c r="O2480" s="159"/>
    </row>
    <row r="2481" spans="2:15" x14ac:dyDescent="0.2">
      <c r="B2481" s="39" t="s">
        <v>42</v>
      </c>
      <c r="D2481" s="42">
        <f>_xll.qlCalendarAdvance(Calendar,$D2480,B2481,"f",FALSE)</f>
        <v>56877</v>
      </c>
      <c r="E2481" s="153">
        <f>_xll.qlInterestRateIndexValueDate(IndexON,D2481)</f>
        <v>56878</v>
      </c>
      <c r="F2481" s="168"/>
      <c r="H2481" s="42">
        <f>_xll.qlCalendarAdvance(Calendar,$H2480,B2481,"f",FALSE)</f>
        <v>56877</v>
      </c>
      <c r="I2481" s="153">
        <f>_xll.qlInterestRateIndexValueDate(Index1M,$H2481)</f>
        <v>56879</v>
      </c>
      <c r="J2481" s="158"/>
      <c r="K2481" s="44"/>
      <c r="L2481" s="44"/>
      <c r="M2481" s="158"/>
      <c r="N2481" s="44"/>
      <c r="O2481" s="159"/>
    </row>
    <row r="2482" spans="2:15" x14ac:dyDescent="0.2">
      <c r="B2482" s="39" t="s">
        <v>42</v>
      </c>
      <c r="D2482" s="42">
        <f>_xll.qlCalendarAdvance(Calendar,$D2481,B2482,"f",FALSE)</f>
        <v>56884</v>
      </c>
      <c r="E2482" s="153">
        <f>_xll.qlInterestRateIndexValueDate(IndexON,D2482)</f>
        <v>56885</v>
      </c>
      <c r="F2482" s="168"/>
      <c r="H2482" s="42">
        <f>_xll.qlCalendarAdvance(Calendar,$H2481,B2482,"f",FALSE)</f>
        <v>56884</v>
      </c>
      <c r="I2482" s="153">
        <f>_xll.qlInterestRateIndexValueDate(Index1M,$H2482)</f>
        <v>56886</v>
      </c>
      <c r="J2482" s="158"/>
      <c r="K2482" s="44"/>
      <c r="L2482" s="44"/>
      <c r="M2482" s="158"/>
      <c r="N2482" s="44"/>
      <c r="O2482" s="159"/>
    </row>
    <row r="2483" spans="2:15" x14ac:dyDescent="0.2">
      <c r="B2483" s="39" t="s">
        <v>42</v>
      </c>
      <c r="D2483" s="42">
        <f>_xll.qlCalendarAdvance(Calendar,$D2482,B2483,"f",FALSE)</f>
        <v>56891</v>
      </c>
      <c r="E2483" s="153">
        <f>_xll.qlInterestRateIndexValueDate(IndexON,D2483)</f>
        <v>56892</v>
      </c>
      <c r="F2483" s="168"/>
      <c r="H2483" s="42">
        <f>_xll.qlCalendarAdvance(Calendar,$H2482,B2483,"f",FALSE)</f>
        <v>56891</v>
      </c>
      <c r="I2483" s="153">
        <f>_xll.qlInterestRateIndexValueDate(Index1M,$H2483)</f>
        <v>56893</v>
      </c>
      <c r="J2483" s="158"/>
      <c r="K2483" s="44"/>
      <c r="L2483" s="44"/>
      <c r="M2483" s="158"/>
      <c r="N2483" s="44"/>
      <c r="O2483" s="159"/>
    </row>
    <row r="2484" spans="2:15" x14ac:dyDescent="0.2">
      <c r="B2484" s="39" t="s">
        <v>42</v>
      </c>
      <c r="D2484" s="42">
        <f>_xll.qlCalendarAdvance(Calendar,$D2483,B2484,"f",FALSE)</f>
        <v>56898</v>
      </c>
      <c r="E2484" s="153">
        <f>_xll.qlInterestRateIndexValueDate(IndexON,D2484)</f>
        <v>56899</v>
      </c>
      <c r="F2484" s="168"/>
      <c r="H2484" s="42">
        <f>_xll.qlCalendarAdvance(Calendar,$H2483,B2484,"f",FALSE)</f>
        <v>56898</v>
      </c>
      <c r="I2484" s="153">
        <f>_xll.qlInterestRateIndexValueDate(Index1M,$H2484)</f>
        <v>56900</v>
      </c>
      <c r="J2484" s="158"/>
      <c r="K2484" s="44"/>
      <c r="L2484" s="44"/>
      <c r="M2484" s="158"/>
      <c r="N2484" s="44"/>
      <c r="O2484" s="159"/>
    </row>
    <row r="2485" spans="2:15" x14ac:dyDescent="0.2">
      <c r="B2485" s="39" t="s">
        <v>42</v>
      </c>
      <c r="D2485" s="42">
        <f>_xll.qlCalendarAdvance(Calendar,$D2484,B2485,"f",FALSE)</f>
        <v>56905</v>
      </c>
      <c r="E2485" s="153">
        <f>_xll.qlInterestRateIndexValueDate(IndexON,D2485)</f>
        <v>56906</v>
      </c>
      <c r="F2485" s="168"/>
      <c r="H2485" s="42">
        <f>_xll.qlCalendarAdvance(Calendar,$H2484,B2485,"f",FALSE)</f>
        <v>56905</v>
      </c>
      <c r="I2485" s="153">
        <f>_xll.qlInterestRateIndexValueDate(Index1M,$H2485)</f>
        <v>56907</v>
      </c>
      <c r="J2485" s="158"/>
      <c r="K2485" s="44"/>
      <c r="L2485" s="44"/>
      <c r="M2485" s="158"/>
      <c r="N2485" s="44"/>
      <c r="O2485" s="159"/>
    </row>
    <row r="2486" spans="2:15" x14ac:dyDescent="0.2">
      <c r="B2486" s="39" t="s">
        <v>42</v>
      </c>
      <c r="D2486" s="42">
        <f>_xll.qlCalendarAdvance(Calendar,$D2485,B2486,"f",FALSE)</f>
        <v>56912</v>
      </c>
      <c r="E2486" s="153">
        <f>_xll.qlInterestRateIndexValueDate(IndexON,D2486)</f>
        <v>56913</v>
      </c>
      <c r="F2486" s="168"/>
      <c r="H2486" s="42">
        <f>_xll.qlCalendarAdvance(Calendar,$H2485,B2486,"f",FALSE)</f>
        <v>56912</v>
      </c>
      <c r="I2486" s="153">
        <f>_xll.qlInterestRateIndexValueDate(Index1M,$H2486)</f>
        <v>56914</v>
      </c>
      <c r="J2486" s="158"/>
      <c r="K2486" s="44"/>
      <c r="L2486" s="44"/>
      <c r="M2486" s="158"/>
      <c r="N2486" s="44"/>
      <c r="O2486" s="159"/>
    </row>
    <row r="2487" spans="2:15" x14ac:dyDescent="0.2">
      <c r="B2487" s="39" t="s">
        <v>42</v>
      </c>
      <c r="D2487" s="42">
        <f>_xll.qlCalendarAdvance(Calendar,$D2486,B2487,"f",FALSE)</f>
        <v>56919</v>
      </c>
      <c r="E2487" s="153">
        <f>_xll.qlInterestRateIndexValueDate(IndexON,D2487)</f>
        <v>56920</v>
      </c>
      <c r="F2487" s="168"/>
      <c r="H2487" s="42">
        <f>_xll.qlCalendarAdvance(Calendar,$H2486,B2487,"f",FALSE)</f>
        <v>56919</v>
      </c>
      <c r="I2487" s="153">
        <f>_xll.qlInterestRateIndexValueDate(Index1M,$H2487)</f>
        <v>56921</v>
      </c>
      <c r="J2487" s="158"/>
      <c r="K2487" s="44"/>
      <c r="L2487" s="44"/>
      <c r="M2487" s="158"/>
      <c r="N2487" s="44"/>
      <c r="O2487" s="159"/>
    </row>
    <row r="2488" spans="2:15" x14ac:dyDescent="0.2">
      <c r="B2488" s="39" t="s">
        <v>42</v>
      </c>
      <c r="D2488" s="42">
        <f>_xll.qlCalendarAdvance(Calendar,$D2487,B2488,"f",FALSE)</f>
        <v>56926</v>
      </c>
      <c r="E2488" s="153">
        <f>_xll.qlInterestRateIndexValueDate(IndexON,D2488)</f>
        <v>56927</v>
      </c>
      <c r="F2488" s="168"/>
      <c r="H2488" s="42">
        <f>_xll.qlCalendarAdvance(Calendar,$H2487,B2488,"f",FALSE)</f>
        <v>56926</v>
      </c>
      <c r="I2488" s="153">
        <f>_xll.qlInterestRateIndexValueDate(Index1M,$H2488)</f>
        <v>56928</v>
      </c>
      <c r="J2488" s="158"/>
      <c r="K2488" s="44"/>
      <c r="L2488" s="44"/>
      <c r="M2488" s="158"/>
      <c r="N2488" s="44"/>
      <c r="O2488" s="159"/>
    </row>
    <row r="2489" spans="2:15" x14ac:dyDescent="0.2">
      <c r="B2489" s="39" t="s">
        <v>42</v>
      </c>
      <c r="D2489" s="42">
        <f>_xll.qlCalendarAdvance(Calendar,$D2488,B2489,"f",FALSE)</f>
        <v>56933</v>
      </c>
      <c r="E2489" s="153">
        <f>_xll.qlInterestRateIndexValueDate(IndexON,D2489)</f>
        <v>56934</v>
      </c>
      <c r="F2489" s="168"/>
      <c r="H2489" s="42">
        <f>_xll.qlCalendarAdvance(Calendar,$H2488,B2489,"f",FALSE)</f>
        <v>56933</v>
      </c>
      <c r="I2489" s="153">
        <f>_xll.qlInterestRateIndexValueDate(Index1M,$H2489)</f>
        <v>56935</v>
      </c>
      <c r="J2489" s="158"/>
      <c r="K2489" s="44"/>
      <c r="L2489" s="44"/>
      <c r="M2489" s="158"/>
      <c r="N2489" s="44"/>
      <c r="O2489" s="159"/>
    </row>
    <row r="2490" spans="2:15" x14ac:dyDescent="0.2">
      <c r="B2490" s="39" t="s">
        <v>42</v>
      </c>
      <c r="D2490" s="42">
        <f>_xll.qlCalendarAdvance(Calendar,$D2489,B2490,"f",FALSE)</f>
        <v>56940</v>
      </c>
      <c r="E2490" s="153">
        <f>_xll.qlInterestRateIndexValueDate(IndexON,D2490)</f>
        <v>56941</v>
      </c>
      <c r="F2490" s="168"/>
      <c r="H2490" s="42">
        <f>_xll.qlCalendarAdvance(Calendar,$H2489,B2490,"f",FALSE)</f>
        <v>56940</v>
      </c>
      <c r="I2490" s="153">
        <f>_xll.qlInterestRateIndexValueDate(Index1M,$H2490)</f>
        <v>56942</v>
      </c>
      <c r="J2490" s="158"/>
      <c r="K2490" s="44"/>
      <c r="L2490" s="44"/>
      <c r="M2490" s="158"/>
      <c r="N2490" s="44"/>
      <c r="O2490" s="159"/>
    </row>
    <row r="2491" spans="2:15" x14ac:dyDescent="0.2">
      <c r="B2491" s="39" t="s">
        <v>42</v>
      </c>
      <c r="D2491" s="42">
        <f>_xll.qlCalendarAdvance(Calendar,$D2490,B2491,"f",FALSE)</f>
        <v>56947</v>
      </c>
      <c r="E2491" s="153">
        <f>_xll.qlInterestRateIndexValueDate(IndexON,D2491)</f>
        <v>56948</v>
      </c>
      <c r="F2491" s="168"/>
      <c r="H2491" s="42">
        <f>_xll.qlCalendarAdvance(Calendar,$H2490,B2491,"f",FALSE)</f>
        <v>56947</v>
      </c>
      <c r="I2491" s="153">
        <f>_xll.qlInterestRateIndexValueDate(Index1M,$H2491)</f>
        <v>56949</v>
      </c>
      <c r="J2491" s="158"/>
      <c r="K2491" s="44"/>
      <c r="L2491" s="44"/>
      <c r="M2491" s="158"/>
      <c r="N2491" s="44"/>
      <c r="O2491" s="159"/>
    </row>
    <row r="2492" spans="2:15" x14ac:dyDescent="0.2">
      <c r="B2492" s="39" t="s">
        <v>42</v>
      </c>
      <c r="D2492" s="42">
        <f>_xll.qlCalendarAdvance(Calendar,$D2491,B2492,"f",FALSE)</f>
        <v>56954</v>
      </c>
      <c r="E2492" s="153">
        <f>_xll.qlInterestRateIndexValueDate(IndexON,D2492)</f>
        <v>56955</v>
      </c>
      <c r="F2492" s="168"/>
      <c r="H2492" s="42">
        <f>_xll.qlCalendarAdvance(Calendar,$H2491,B2492,"f",FALSE)</f>
        <v>56954</v>
      </c>
      <c r="I2492" s="153">
        <f>_xll.qlInterestRateIndexValueDate(Index1M,$H2492)</f>
        <v>56956</v>
      </c>
      <c r="J2492" s="158"/>
      <c r="K2492" s="44"/>
      <c r="L2492" s="44"/>
      <c r="M2492" s="158"/>
      <c r="N2492" s="44"/>
      <c r="O2492" s="159"/>
    </row>
    <row r="2493" spans="2:15" x14ac:dyDescent="0.2">
      <c r="B2493" s="39" t="s">
        <v>42</v>
      </c>
      <c r="D2493" s="42">
        <f>_xll.qlCalendarAdvance(Calendar,$D2492,B2493,"f",FALSE)</f>
        <v>56961</v>
      </c>
      <c r="E2493" s="153">
        <f>_xll.qlInterestRateIndexValueDate(IndexON,D2493)</f>
        <v>56962</v>
      </c>
      <c r="F2493" s="168"/>
      <c r="H2493" s="42">
        <f>_xll.qlCalendarAdvance(Calendar,$H2492,B2493,"f",FALSE)</f>
        <v>56961</v>
      </c>
      <c r="I2493" s="153">
        <f>_xll.qlInterestRateIndexValueDate(Index1M,$H2493)</f>
        <v>56963</v>
      </c>
      <c r="J2493" s="158"/>
      <c r="K2493" s="44"/>
      <c r="L2493" s="44"/>
      <c r="M2493" s="158"/>
      <c r="N2493" s="44"/>
      <c r="O2493" s="159"/>
    </row>
    <row r="2494" spans="2:15" x14ac:dyDescent="0.2">
      <c r="B2494" s="39" t="s">
        <v>42</v>
      </c>
      <c r="D2494" s="42">
        <f>_xll.qlCalendarAdvance(Calendar,$D2493,B2494,"f",FALSE)</f>
        <v>56968</v>
      </c>
      <c r="E2494" s="153">
        <f>_xll.qlInterestRateIndexValueDate(IndexON,D2494)</f>
        <v>56969</v>
      </c>
      <c r="F2494" s="168"/>
      <c r="H2494" s="42">
        <f>_xll.qlCalendarAdvance(Calendar,$H2493,B2494,"f",FALSE)</f>
        <v>56968</v>
      </c>
      <c r="I2494" s="153">
        <f>_xll.qlInterestRateIndexValueDate(Index1M,$H2494)</f>
        <v>56970</v>
      </c>
      <c r="J2494" s="158"/>
      <c r="K2494" s="44"/>
      <c r="L2494" s="44"/>
      <c r="M2494" s="158"/>
      <c r="N2494" s="44"/>
      <c r="O2494" s="159"/>
    </row>
    <row r="2495" spans="2:15" x14ac:dyDescent="0.2">
      <c r="B2495" s="39" t="s">
        <v>42</v>
      </c>
      <c r="D2495" s="42">
        <f>_xll.qlCalendarAdvance(Calendar,$D2494,B2495,"f",FALSE)</f>
        <v>56975</v>
      </c>
      <c r="E2495" s="153">
        <f>_xll.qlInterestRateIndexValueDate(IndexON,D2495)</f>
        <v>56976</v>
      </c>
      <c r="F2495" s="168"/>
      <c r="H2495" s="42">
        <f>_xll.qlCalendarAdvance(Calendar,$H2494,B2495,"f",FALSE)</f>
        <v>56975</v>
      </c>
      <c r="I2495" s="153">
        <f>_xll.qlInterestRateIndexValueDate(Index1M,$H2495)</f>
        <v>56977</v>
      </c>
      <c r="J2495" s="158"/>
      <c r="K2495" s="44"/>
      <c r="L2495" s="44"/>
      <c r="M2495" s="158"/>
      <c r="N2495" s="44"/>
      <c r="O2495" s="159"/>
    </row>
    <row r="2496" spans="2:15" x14ac:dyDescent="0.2">
      <c r="B2496" s="39" t="s">
        <v>42</v>
      </c>
      <c r="D2496" s="42">
        <f>_xll.qlCalendarAdvance(Calendar,$D2495,B2496,"f",FALSE)</f>
        <v>56982</v>
      </c>
      <c r="E2496" s="153">
        <f>_xll.qlInterestRateIndexValueDate(IndexON,D2496)</f>
        <v>56983</v>
      </c>
      <c r="F2496" s="168"/>
      <c r="H2496" s="42">
        <f>_xll.qlCalendarAdvance(Calendar,$H2495,B2496,"f",FALSE)</f>
        <v>56982</v>
      </c>
      <c r="I2496" s="153">
        <f>_xll.qlInterestRateIndexValueDate(Index1M,$H2496)</f>
        <v>56984</v>
      </c>
      <c r="J2496" s="158"/>
      <c r="K2496" s="44"/>
      <c r="L2496" s="44"/>
      <c r="M2496" s="158"/>
      <c r="N2496" s="44"/>
      <c r="O2496" s="159"/>
    </row>
    <row r="2497" spans="2:15" x14ac:dyDescent="0.2">
      <c r="B2497" s="39" t="s">
        <v>42</v>
      </c>
      <c r="D2497" s="42">
        <f>_xll.qlCalendarAdvance(Calendar,$D2496,B2497,"f",FALSE)</f>
        <v>56989</v>
      </c>
      <c r="E2497" s="153">
        <f>_xll.qlInterestRateIndexValueDate(IndexON,D2497)</f>
        <v>56990</v>
      </c>
      <c r="F2497" s="168"/>
      <c r="H2497" s="42">
        <f>_xll.qlCalendarAdvance(Calendar,$H2496,B2497,"f",FALSE)</f>
        <v>56989</v>
      </c>
      <c r="I2497" s="153">
        <f>_xll.qlInterestRateIndexValueDate(Index1M,$H2497)</f>
        <v>56991</v>
      </c>
      <c r="J2497" s="158"/>
      <c r="K2497" s="44"/>
      <c r="L2497" s="44"/>
      <c r="M2497" s="158"/>
      <c r="N2497" s="44"/>
      <c r="O2497" s="159"/>
    </row>
    <row r="2498" spans="2:15" x14ac:dyDescent="0.2">
      <c r="B2498" s="39" t="s">
        <v>42</v>
      </c>
      <c r="D2498" s="42">
        <f>_xll.qlCalendarAdvance(Calendar,$D2497,B2498,"f",FALSE)</f>
        <v>56996</v>
      </c>
      <c r="E2498" s="153">
        <f>_xll.qlInterestRateIndexValueDate(IndexON,D2498)</f>
        <v>56997</v>
      </c>
      <c r="F2498" s="168"/>
      <c r="H2498" s="42">
        <f>_xll.qlCalendarAdvance(Calendar,$H2497,B2498,"f",FALSE)</f>
        <v>56996</v>
      </c>
      <c r="I2498" s="153">
        <f>_xll.qlInterestRateIndexValueDate(Index1M,$H2498)</f>
        <v>56998</v>
      </c>
      <c r="J2498" s="158"/>
      <c r="K2498" s="44"/>
      <c r="L2498" s="44"/>
      <c r="M2498" s="158"/>
      <c r="N2498" s="44"/>
      <c r="O2498" s="159"/>
    </row>
    <row r="2499" spans="2:15" x14ac:dyDescent="0.2">
      <c r="B2499" s="39" t="s">
        <v>42</v>
      </c>
      <c r="D2499" s="42">
        <f>_xll.qlCalendarAdvance(Calendar,$D2498,B2499,"f",FALSE)</f>
        <v>57003</v>
      </c>
      <c r="E2499" s="153">
        <f>_xll.qlInterestRateIndexValueDate(IndexON,D2499)</f>
        <v>57004</v>
      </c>
      <c r="F2499" s="168"/>
      <c r="H2499" s="42">
        <f>_xll.qlCalendarAdvance(Calendar,$H2498,B2499,"f",FALSE)</f>
        <v>57003</v>
      </c>
      <c r="I2499" s="153">
        <f>_xll.qlInterestRateIndexValueDate(Index1M,$H2499)</f>
        <v>57005</v>
      </c>
      <c r="J2499" s="158"/>
      <c r="K2499" s="44"/>
      <c r="L2499" s="44"/>
      <c r="M2499" s="158"/>
      <c r="N2499" s="44"/>
      <c r="O2499" s="159"/>
    </row>
    <row r="2500" spans="2:15" x14ac:dyDescent="0.2">
      <c r="B2500" s="39" t="s">
        <v>42</v>
      </c>
      <c r="D2500" s="42">
        <f>_xll.qlCalendarAdvance(Calendar,$D2499,B2500,"f",FALSE)</f>
        <v>57010</v>
      </c>
      <c r="E2500" s="153">
        <f>_xll.qlInterestRateIndexValueDate(IndexON,D2500)</f>
        <v>57011</v>
      </c>
      <c r="F2500" s="168"/>
      <c r="H2500" s="42">
        <f>_xll.qlCalendarAdvance(Calendar,$H2499,B2500,"f",FALSE)</f>
        <v>57010</v>
      </c>
      <c r="I2500" s="153">
        <f>_xll.qlInterestRateIndexValueDate(Index1M,$H2500)</f>
        <v>57012</v>
      </c>
      <c r="J2500" s="158"/>
      <c r="K2500" s="44"/>
      <c r="L2500" s="44"/>
      <c r="M2500" s="158"/>
      <c r="N2500" s="44"/>
      <c r="O2500" s="159"/>
    </row>
    <row r="2501" spans="2:15" x14ac:dyDescent="0.2">
      <c r="B2501" s="39" t="s">
        <v>42</v>
      </c>
      <c r="D2501" s="42">
        <f>_xll.qlCalendarAdvance(Calendar,$D2500,B2501,"f",FALSE)</f>
        <v>57017</v>
      </c>
      <c r="E2501" s="153">
        <f>_xll.qlInterestRateIndexValueDate(IndexON,D2501)</f>
        <v>57018</v>
      </c>
      <c r="F2501" s="168"/>
      <c r="H2501" s="42">
        <f>_xll.qlCalendarAdvance(Calendar,$H2500,B2501,"f",FALSE)</f>
        <v>57017</v>
      </c>
      <c r="I2501" s="153">
        <f>_xll.qlInterestRateIndexValueDate(Index1M,$H2501)</f>
        <v>57019</v>
      </c>
      <c r="J2501" s="158"/>
      <c r="K2501" s="44"/>
      <c r="L2501" s="44"/>
      <c r="M2501" s="158"/>
      <c r="N2501" s="44"/>
      <c r="O2501" s="159"/>
    </row>
    <row r="2502" spans="2:15" x14ac:dyDescent="0.2">
      <c r="B2502" s="39" t="s">
        <v>42</v>
      </c>
      <c r="D2502" s="42">
        <f>_xll.qlCalendarAdvance(Calendar,$D2501,B2502,"f",FALSE)</f>
        <v>57024</v>
      </c>
      <c r="E2502" s="153">
        <f>_xll.qlInterestRateIndexValueDate(IndexON,D2502)</f>
        <v>57025</v>
      </c>
      <c r="F2502" s="168"/>
      <c r="H2502" s="42">
        <f>_xll.qlCalendarAdvance(Calendar,$H2501,B2502,"f",FALSE)</f>
        <v>57024</v>
      </c>
      <c r="I2502" s="153">
        <f>_xll.qlInterestRateIndexValueDate(Index1M,$H2502)</f>
        <v>57026</v>
      </c>
      <c r="J2502" s="158"/>
      <c r="K2502" s="44"/>
      <c r="L2502" s="44"/>
      <c r="M2502" s="158"/>
      <c r="N2502" s="44"/>
      <c r="O2502" s="159"/>
    </row>
    <row r="2503" spans="2:15" x14ac:dyDescent="0.2">
      <c r="B2503" s="39" t="s">
        <v>42</v>
      </c>
      <c r="D2503" s="42">
        <f>_xll.qlCalendarAdvance(Calendar,$D2502,B2503,"f",FALSE)</f>
        <v>57031</v>
      </c>
      <c r="E2503" s="153">
        <f>_xll.qlInterestRateIndexValueDate(IndexON,D2503)</f>
        <v>57032</v>
      </c>
      <c r="F2503" s="168"/>
      <c r="H2503" s="42">
        <f>_xll.qlCalendarAdvance(Calendar,$H2502,B2503,"f",FALSE)</f>
        <v>57031</v>
      </c>
      <c r="I2503" s="153">
        <f>_xll.qlInterestRateIndexValueDate(Index1M,$H2503)</f>
        <v>57033</v>
      </c>
      <c r="J2503" s="158"/>
      <c r="K2503" s="44"/>
      <c r="L2503" s="44"/>
      <c r="M2503" s="158"/>
      <c r="N2503" s="44"/>
      <c r="O2503" s="159"/>
    </row>
    <row r="2504" spans="2:15" x14ac:dyDescent="0.2">
      <c r="B2504" s="39" t="s">
        <v>42</v>
      </c>
      <c r="D2504" s="42">
        <f>_xll.qlCalendarAdvance(Calendar,$D2503,B2504,"f",FALSE)</f>
        <v>57038</v>
      </c>
      <c r="E2504" s="153">
        <f>_xll.qlInterestRateIndexValueDate(IndexON,D2504)</f>
        <v>57039</v>
      </c>
      <c r="F2504" s="168"/>
      <c r="H2504" s="42">
        <f>_xll.qlCalendarAdvance(Calendar,$H2503,B2504,"f",FALSE)</f>
        <v>57038</v>
      </c>
      <c r="I2504" s="153">
        <f>_xll.qlInterestRateIndexValueDate(Index1M,$H2504)</f>
        <v>57040</v>
      </c>
      <c r="J2504" s="158"/>
      <c r="K2504" s="44"/>
      <c r="L2504" s="44"/>
      <c r="M2504" s="158"/>
      <c r="N2504" s="44"/>
      <c r="O2504" s="159"/>
    </row>
    <row r="2505" spans="2:15" x14ac:dyDescent="0.2">
      <c r="B2505" s="39" t="s">
        <v>42</v>
      </c>
      <c r="D2505" s="42">
        <f>_xll.qlCalendarAdvance(Calendar,$D2504,B2505,"f",FALSE)</f>
        <v>57045</v>
      </c>
      <c r="E2505" s="153">
        <f>_xll.qlInterestRateIndexValueDate(IndexON,D2505)</f>
        <v>57046</v>
      </c>
      <c r="F2505" s="168"/>
      <c r="H2505" s="42">
        <f>_xll.qlCalendarAdvance(Calendar,$H2504,B2505,"f",FALSE)</f>
        <v>57045</v>
      </c>
      <c r="I2505" s="153">
        <f>_xll.qlInterestRateIndexValueDate(Index1M,$H2505)</f>
        <v>57047</v>
      </c>
      <c r="J2505" s="158"/>
      <c r="K2505" s="44"/>
      <c r="L2505" s="44"/>
      <c r="M2505" s="158"/>
      <c r="N2505" s="44"/>
      <c r="O2505" s="159"/>
    </row>
    <row r="2506" spans="2:15" x14ac:dyDescent="0.2">
      <c r="B2506" s="39" t="s">
        <v>42</v>
      </c>
      <c r="D2506" s="42">
        <f>_xll.qlCalendarAdvance(Calendar,$D2505,B2506,"f",FALSE)</f>
        <v>57052</v>
      </c>
      <c r="E2506" s="153">
        <f>_xll.qlInterestRateIndexValueDate(IndexON,D2506)</f>
        <v>57053</v>
      </c>
      <c r="F2506" s="168"/>
      <c r="H2506" s="42">
        <f>_xll.qlCalendarAdvance(Calendar,$H2505,B2506,"f",FALSE)</f>
        <v>57052</v>
      </c>
      <c r="I2506" s="153">
        <f>_xll.qlInterestRateIndexValueDate(Index1M,$H2506)</f>
        <v>57054</v>
      </c>
      <c r="J2506" s="158"/>
      <c r="K2506" s="44"/>
      <c r="L2506" s="44"/>
      <c r="M2506" s="158"/>
      <c r="N2506" s="44"/>
      <c r="O2506" s="159"/>
    </row>
    <row r="2507" spans="2:15" x14ac:dyDescent="0.2">
      <c r="B2507" s="39" t="s">
        <v>42</v>
      </c>
      <c r="D2507" s="42">
        <f>_xll.qlCalendarAdvance(Calendar,$D2506,B2507,"f",FALSE)</f>
        <v>57059</v>
      </c>
      <c r="E2507" s="153">
        <f>_xll.qlInterestRateIndexValueDate(IndexON,D2507)</f>
        <v>57060</v>
      </c>
      <c r="F2507" s="168"/>
      <c r="H2507" s="42">
        <f>_xll.qlCalendarAdvance(Calendar,$H2506,B2507,"f",FALSE)</f>
        <v>57059</v>
      </c>
      <c r="I2507" s="153">
        <f>_xll.qlInterestRateIndexValueDate(Index1M,$H2507)</f>
        <v>57061</v>
      </c>
      <c r="J2507" s="158"/>
      <c r="K2507" s="44"/>
      <c r="L2507" s="44"/>
      <c r="M2507" s="158"/>
      <c r="N2507" s="44"/>
      <c r="O2507" s="159"/>
    </row>
    <row r="2508" spans="2:15" x14ac:dyDescent="0.2">
      <c r="B2508" s="39" t="s">
        <v>42</v>
      </c>
      <c r="D2508" s="42">
        <f>_xll.qlCalendarAdvance(Calendar,$D2507,B2508,"f",FALSE)</f>
        <v>57066</v>
      </c>
      <c r="E2508" s="153">
        <f>_xll.qlInterestRateIndexValueDate(IndexON,D2508)</f>
        <v>57067</v>
      </c>
      <c r="F2508" s="168"/>
      <c r="H2508" s="42">
        <f>_xll.qlCalendarAdvance(Calendar,$H2507,B2508,"f",FALSE)</f>
        <v>57066</v>
      </c>
      <c r="I2508" s="153">
        <f>_xll.qlInterestRateIndexValueDate(Index1M,$H2508)</f>
        <v>57068</v>
      </c>
      <c r="J2508" s="158"/>
      <c r="K2508" s="44"/>
      <c r="L2508" s="44"/>
      <c r="M2508" s="158"/>
      <c r="N2508" s="44"/>
      <c r="O2508" s="159"/>
    </row>
    <row r="2509" spans="2:15" x14ac:dyDescent="0.2">
      <c r="B2509" s="39" t="s">
        <v>42</v>
      </c>
      <c r="D2509" s="42">
        <f>_xll.qlCalendarAdvance(Calendar,$D2508,B2509,"f",FALSE)</f>
        <v>57074</v>
      </c>
      <c r="E2509" s="153">
        <f>_xll.qlInterestRateIndexValueDate(IndexON,D2509)</f>
        <v>57075</v>
      </c>
      <c r="F2509" s="168"/>
      <c r="H2509" s="42">
        <f>_xll.qlCalendarAdvance(Calendar,$H2508,B2509,"f",FALSE)</f>
        <v>57074</v>
      </c>
      <c r="I2509" s="153">
        <f>_xll.qlInterestRateIndexValueDate(Index1M,$H2509)</f>
        <v>57076</v>
      </c>
      <c r="J2509" s="158"/>
      <c r="K2509" s="44"/>
      <c r="L2509" s="44"/>
      <c r="M2509" s="158"/>
      <c r="N2509" s="44"/>
      <c r="O2509" s="159"/>
    </row>
    <row r="2510" spans="2:15" x14ac:dyDescent="0.2">
      <c r="B2510" s="39" t="s">
        <v>42</v>
      </c>
      <c r="D2510" s="42">
        <f>_xll.qlCalendarAdvance(Calendar,$D2509,B2510,"f",FALSE)</f>
        <v>57081</v>
      </c>
      <c r="E2510" s="153">
        <f>_xll.qlInterestRateIndexValueDate(IndexON,D2510)</f>
        <v>57082</v>
      </c>
      <c r="F2510" s="168"/>
      <c r="H2510" s="42">
        <f>_xll.qlCalendarAdvance(Calendar,$H2509,B2510,"f",FALSE)</f>
        <v>57081</v>
      </c>
      <c r="I2510" s="153">
        <f>_xll.qlInterestRateIndexValueDate(Index1M,$H2510)</f>
        <v>57083</v>
      </c>
      <c r="J2510" s="158"/>
      <c r="K2510" s="44"/>
      <c r="L2510" s="44"/>
      <c r="M2510" s="158"/>
      <c r="N2510" s="44"/>
      <c r="O2510" s="159"/>
    </row>
    <row r="2511" spans="2:15" x14ac:dyDescent="0.2">
      <c r="B2511" s="39" t="s">
        <v>42</v>
      </c>
      <c r="D2511" s="42">
        <f>_xll.qlCalendarAdvance(Calendar,$D2510,B2511,"f",FALSE)</f>
        <v>57088</v>
      </c>
      <c r="E2511" s="153">
        <f>_xll.qlInterestRateIndexValueDate(IndexON,D2511)</f>
        <v>57089</v>
      </c>
      <c r="F2511" s="168"/>
      <c r="H2511" s="42">
        <f>_xll.qlCalendarAdvance(Calendar,$H2510,B2511,"f",FALSE)</f>
        <v>57088</v>
      </c>
      <c r="I2511" s="153">
        <f>_xll.qlInterestRateIndexValueDate(Index1M,$H2511)</f>
        <v>57090</v>
      </c>
      <c r="J2511" s="158"/>
      <c r="K2511" s="44"/>
      <c r="L2511" s="44"/>
      <c r="M2511" s="158"/>
      <c r="N2511" s="44"/>
      <c r="O2511" s="159"/>
    </row>
    <row r="2512" spans="2:15" x14ac:dyDescent="0.2">
      <c r="B2512" s="39" t="s">
        <v>42</v>
      </c>
      <c r="D2512" s="42">
        <f>_xll.qlCalendarAdvance(Calendar,$D2511,B2512,"f",FALSE)</f>
        <v>57095</v>
      </c>
      <c r="E2512" s="153">
        <f>_xll.qlInterestRateIndexValueDate(IndexON,D2512)</f>
        <v>57096</v>
      </c>
      <c r="F2512" s="168"/>
      <c r="H2512" s="42">
        <f>_xll.qlCalendarAdvance(Calendar,$H2511,B2512,"f",FALSE)</f>
        <v>57095</v>
      </c>
      <c r="I2512" s="153">
        <f>_xll.qlInterestRateIndexValueDate(Index1M,$H2512)</f>
        <v>57097</v>
      </c>
      <c r="J2512" s="158"/>
      <c r="K2512" s="44"/>
      <c r="L2512" s="44"/>
      <c r="M2512" s="158"/>
      <c r="N2512" s="44"/>
      <c r="O2512" s="159"/>
    </row>
    <row r="2513" spans="2:15" x14ac:dyDescent="0.2">
      <c r="B2513" s="39" t="s">
        <v>42</v>
      </c>
      <c r="D2513" s="42">
        <f>_xll.qlCalendarAdvance(Calendar,$D2512,B2513,"f",FALSE)</f>
        <v>57102</v>
      </c>
      <c r="E2513" s="153">
        <f>_xll.qlInterestRateIndexValueDate(IndexON,D2513)</f>
        <v>57103</v>
      </c>
      <c r="F2513" s="168"/>
      <c r="H2513" s="42">
        <f>_xll.qlCalendarAdvance(Calendar,$H2512,B2513,"f",FALSE)</f>
        <v>57102</v>
      </c>
      <c r="I2513" s="153">
        <f>_xll.qlInterestRateIndexValueDate(Index1M,$H2513)</f>
        <v>57104</v>
      </c>
      <c r="J2513" s="158"/>
      <c r="K2513" s="44"/>
      <c r="L2513" s="44"/>
      <c r="M2513" s="158"/>
      <c r="N2513" s="44"/>
      <c r="O2513" s="159"/>
    </row>
    <row r="2514" spans="2:15" x14ac:dyDescent="0.2">
      <c r="B2514" s="39" t="s">
        <v>42</v>
      </c>
      <c r="D2514" s="42">
        <f>_xll.qlCalendarAdvance(Calendar,$D2513,B2514,"f",FALSE)</f>
        <v>57109</v>
      </c>
      <c r="E2514" s="153">
        <f>_xll.qlInterestRateIndexValueDate(IndexON,D2514)</f>
        <v>57110</v>
      </c>
      <c r="F2514" s="168"/>
      <c r="H2514" s="42">
        <f>_xll.qlCalendarAdvance(Calendar,$H2513,B2514,"f",FALSE)</f>
        <v>57109</v>
      </c>
      <c r="I2514" s="153">
        <f>_xll.qlInterestRateIndexValueDate(Index1M,$H2514)</f>
        <v>57112</v>
      </c>
      <c r="J2514" s="158"/>
      <c r="K2514" s="44"/>
      <c r="L2514" s="44"/>
      <c r="M2514" s="158"/>
      <c r="N2514" s="44"/>
      <c r="O2514" s="159"/>
    </row>
    <row r="2515" spans="2:15" x14ac:dyDescent="0.2">
      <c r="B2515" s="39" t="s">
        <v>42</v>
      </c>
      <c r="D2515" s="42">
        <f>_xll.qlCalendarAdvance(Calendar,$D2514,B2515,"f",FALSE)</f>
        <v>57116</v>
      </c>
      <c r="E2515" s="153">
        <f>_xll.qlInterestRateIndexValueDate(IndexON,D2515)</f>
        <v>57117</v>
      </c>
      <c r="F2515" s="168"/>
      <c r="H2515" s="42">
        <f>_xll.qlCalendarAdvance(Calendar,$H2514,B2515,"f",FALSE)</f>
        <v>57116</v>
      </c>
      <c r="I2515" s="153">
        <f>_xll.qlInterestRateIndexValueDate(Index1M,$H2515)</f>
        <v>57118</v>
      </c>
      <c r="J2515" s="158"/>
      <c r="K2515" s="44"/>
      <c r="L2515" s="44"/>
      <c r="M2515" s="158"/>
      <c r="N2515" s="44"/>
      <c r="O2515" s="159"/>
    </row>
    <row r="2516" spans="2:15" x14ac:dyDescent="0.2">
      <c r="B2516" s="39" t="s">
        <v>42</v>
      </c>
      <c r="D2516" s="42">
        <f>_xll.qlCalendarAdvance(Calendar,$D2515,B2516,"f",FALSE)</f>
        <v>57123</v>
      </c>
      <c r="E2516" s="153">
        <f>_xll.qlInterestRateIndexValueDate(IndexON,D2516)</f>
        <v>57124</v>
      </c>
      <c r="F2516" s="168"/>
      <c r="H2516" s="42">
        <f>_xll.qlCalendarAdvance(Calendar,$H2515,B2516,"f",FALSE)</f>
        <v>57123</v>
      </c>
      <c r="I2516" s="153">
        <f>_xll.qlInterestRateIndexValueDate(Index1M,$H2516)</f>
        <v>57125</v>
      </c>
      <c r="J2516" s="158"/>
      <c r="K2516" s="44"/>
      <c r="L2516" s="44"/>
      <c r="M2516" s="158"/>
      <c r="N2516" s="44"/>
      <c r="O2516" s="159"/>
    </row>
    <row r="2517" spans="2:15" x14ac:dyDescent="0.2">
      <c r="B2517" s="39" t="s">
        <v>42</v>
      </c>
      <c r="D2517" s="42">
        <f>_xll.qlCalendarAdvance(Calendar,$D2516,B2517,"f",FALSE)</f>
        <v>57130</v>
      </c>
      <c r="E2517" s="153">
        <f>_xll.qlInterestRateIndexValueDate(IndexON,D2517)</f>
        <v>57131</v>
      </c>
      <c r="F2517" s="168"/>
      <c r="H2517" s="42">
        <f>_xll.qlCalendarAdvance(Calendar,$H2516,B2517,"f",FALSE)</f>
        <v>57130</v>
      </c>
      <c r="I2517" s="153">
        <f>_xll.qlInterestRateIndexValueDate(Index1M,$H2517)</f>
        <v>57132</v>
      </c>
      <c r="J2517" s="158"/>
      <c r="K2517" s="44"/>
      <c r="L2517" s="44"/>
      <c r="M2517" s="158"/>
      <c r="N2517" s="44"/>
      <c r="O2517" s="159"/>
    </row>
    <row r="2518" spans="2:15" x14ac:dyDescent="0.2">
      <c r="B2518" s="39" t="s">
        <v>42</v>
      </c>
      <c r="D2518" s="42">
        <f>_xll.qlCalendarAdvance(Calendar,$D2517,B2518,"f",FALSE)</f>
        <v>57137</v>
      </c>
      <c r="E2518" s="153">
        <f>_xll.qlInterestRateIndexValueDate(IndexON,D2518)</f>
        <v>57138</v>
      </c>
      <c r="F2518" s="168"/>
      <c r="H2518" s="42">
        <f>_xll.qlCalendarAdvance(Calendar,$H2517,B2518,"f",FALSE)</f>
        <v>57137</v>
      </c>
      <c r="I2518" s="153">
        <f>_xll.qlInterestRateIndexValueDate(Index1M,$H2518)</f>
        <v>57139</v>
      </c>
      <c r="J2518" s="158"/>
      <c r="K2518" s="44"/>
      <c r="L2518" s="44"/>
      <c r="M2518" s="158"/>
      <c r="N2518" s="44"/>
      <c r="O2518" s="159"/>
    </row>
    <row r="2519" spans="2:15" x14ac:dyDescent="0.2">
      <c r="B2519" s="39" t="s">
        <v>42</v>
      </c>
      <c r="D2519" s="42">
        <f>_xll.qlCalendarAdvance(Calendar,$D2518,B2519,"f",FALSE)</f>
        <v>57144</v>
      </c>
      <c r="E2519" s="153">
        <f>_xll.qlInterestRateIndexValueDate(IndexON,D2519)</f>
        <v>57145</v>
      </c>
      <c r="F2519" s="168"/>
      <c r="H2519" s="42">
        <f>_xll.qlCalendarAdvance(Calendar,$H2518,B2519,"f",FALSE)</f>
        <v>57144</v>
      </c>
      <c r="I2519" s="153">
        <f>_xll.qlInterestRateIndexValueDate(Index1M,$H2519)</f>
        <v>57146</v>
      </c>
      <c r="J2519" s="158"/>
      <c r="K2519" s="44"/>
      <c r="L2519" s="44"/>
      <c r="M2519" s="158"/>
      <c r="N2519" s="44"/>
      <c r="O2519" s="159"/>
    </row>
    <row r="2520" spans="2:15" x14ac:dyDescent="0.2">
      <c r="B2520" s="39" t="s">
        <v>42</v>
      </c>
      <c r="D2520" s="42">
        <f>_xll.qlCalendarAdvance(Calendar,$D2519,B2520,"f",FALSE)</f>
        <v>57151</v>
      </c>
      <c r="E2520" s="153">
        <f>_xll.qlInterestRateIndexValueDate(IndexON,D2520)</f>
        <v>57152</v>
      </c>
      <c r="F2520" s="168"/>
      <c r="H2520" s="42">
        <f>_xll.qlCalendarAdvance(Calendar,$H2519,B2520,"f",FALSE)</f>
        <v>57151</v>
      </c>
      <c r="I2520" s="153">
        <f>_xll.qlInterestRateIndexValueDate(Index1M,$H2520)</f>
        <v>57153</v>
      </c>
      <c r="J2520" s="158"/>
      <c r="K2520" s="44"/>
      <c r="L2520" s="44"/>
      <c r="M2520" s="158"/>
      <c r="N2520" s="44"/>
      <c r="O2520" s="159"/>
    </row>
    <row r="2521" spans="2:15" x14ac:dyDescent="0.2">
      <c r="B2521" s="39" t="s">
        <v>42</v>
      </c>
      <c r="D2521" s="42">
        <f>_xll.qlCalendarAdvance(Calendar,$D2520,B2521,"f",FALSE)</f>
        <v>57158</v>
      </c>
      <c r="E2521" s="153">
        <f>_xll.qlInterestRateIndexValueDate(IndexON,D2521)</f>
        <v>57159</v>
      </c>
      <c r="F2521" s="168"/>
      <c r="H2521" s="42">
        <f>_xll.qlCalendarAdvance(Calendar,$H2520,B2521,"f",FALSE)</f>
        <v>57158</v>
      </c>
      <c r="I2521" s="153">
        <f>_xll.qlInterestRateIndexValueDate(Index1M,$H2521)</f>
        <v>57160</v>
      </c>
      <c r="J2521" s="158"/>
      <c r="K2521" s="44"/>
      <c r="L2521" s="44"/>
      <c r="M2521" s="158"/>
      <c r="N2521" s="44"/>
      <c r="O2521" s="159"/>
    </row>
    <row r="2522" spans="2:15" x14ac:dyDescent="0.2">
      <c r="B2522" s="39" t="s">
        <v>42</v>
      </c>
      <c r="D2522" s="42">
        <f>_xll.qlCalendarAdvance(Calendar,$D2521,B2522,"f",FALSE)</f>
        <v>57165</v>
      </c>
      <c r="E2522" s="153">
        <f>_xll.qlInterestRateIndexValueDate(IndexON,D2522)</f>
        <v>57166</v>
      </c>
      <c r="F2522" s="168"/>
      <c r="H2522" s="42">
        <f>_xll.qlCalendarAdvance(Calendar,$H2521,B2522,"f",FALSE)</f>
        <v>57165</v>
      </c>
      <c r="I2522" s="153">
        <f>_xll.qlInterestRateIndexValueDate(Index1M,$H2522)</f>
        <v>57167</v>
      </c>
      <c r="J2522" s="158"/>
      <c r="K2522" s="44"/>
      <c r="L2522" s="44"/>
      <c r="M2522" s="158"/>
      <c r="N2522" s="44"/>
      <c r="O2522" s="159"/>
    </row>
    <row r="2523" spans="2:15" x14ac:dyDescent="0.2">
      <c r="B2523" s="39" t="s">
        <v>42</v>
      </c>
      <c r="D2523" s="42">
        <f>_xll.qlCalendarAdvance(Calendar,$D2522,B2523,"f",FALSE)</f>
        <v>57172</v>
      </c>
      <c r="E2523" s="153">
        <f>_xll.qlInterestRateIndexValueDate(IndexON,D2523)</f>
        <v>57173</v>
      </c>
      <c r="F2523" s="168"/>
      <c r="H2523" s="42">
        <f>_xll.qlCalendarAdvance(Calendar,$H2522,B2523,"f",FALSE)</f>
        <v>57172</v>
      </c>
      <c r="I2523" s="153">
        <f>_xll.qlInterestRateIndexValueDate(Index1M,$H2523)</f>
        <v>57174</v>
      </c>
      <c r="J2523" s="158"/>
      <c r="K2523" s="44"/>
      <c r="L2523" s="44"/>
      <c r="M2523" s="158"/>
      <c r="N2523" s="44"/>
      <c r="O2523" s="159"/>
    </row>
    <row r="2524" spans="2:15" x14ac:dyDescent="0.2">
      <c r="B2524" s="39" t="s">
        <v>42</v>
      </c>
      <c r="D2524" s="42">
        <f>_xll.qlCalendarAdvance(Calendar,$D2523,B2524,"f",FALSE)</f>
        <v>57179</v>
      </c>
      <c r="E2524" s="153">
        <f>_xll.qlInterestRateIndexValueDate(IndexON,D2524)</f>
        <v>57180</v>
      </c>
      <c r="F2524" s="168"/>
      <c r="H2524" s="42">
        <f>_xll.qlCalendarAdvance(Calendar,$H2523,B2524,"f",FALSE)</f>
        <v>57179</v>
      </c>
      <c r="I2524" s="153">
        <f>_xll.qlInterestRateIndexValueDate(Index1M,$H2524)</f>
        <v>57181</v>
      </c>
      <c r="J2524" s="158"/>
      <c r="K2524" s="44"/>
      <c r="L2524" s="44"/>
      <c r="M2524" s="158"/>
      <c r="N2524" s="44"/>
      <c r="O2524" s="159"/>
    </row>
    <row r="2525" spans="2:15" x14ac:dyDescent="0.2">
      <c r="B2525" s="39" t="s">
        <v>42</v>
      </c>
      <c r="D2525" s="42">
        <f>_xll.qlCalendarAdvance(Calendar,$D2524,B2525,"f",FALSE)</f>
        <v>57186</v>
      </c>
      <c r="E2525" s="153">
        <f>_xll.qlInterestRateIndexValueDate(IndexON,D2525)</f>
        <v>57187</v>
      </c>
      <c r="F2525" s="168"/>
      <c r="H2525" s="42">
        <f>_xll.qlCalendarAdvance(Calendar,$H2524,B2525,"f",FALSE)</f>
        <v>57186</v>
      </c>
      <c r="I2525" s="153">
        <f>_xll.qlInterestRateIndexValueDate(Index1M,$H2525)</f>
        <v>57188</v>
      </c>
      <c r="J2525" s="158"/>
      <c r="K2525" s="44"/>
      <c r="L2525" s="44"/>
      <c r="M2525" s="158"/>
      <c r="N2525" s="44"/>
      <c r="O2525" s="159"/>
    </row>
    <row r="2526" spans="2:15" x14ac:dyDescent="0.2">
      <c r="B2526" s="39" t="s">
        <v>42</v>
      </c>
      <c r="D2526" s="42">
        <f>_xll.qlCalendarAdvance(Calendar,$D2525,B2526,"f",FALSE)</f>
        <v>57193</v>
      </c>
      <c r="E2526" s="153">
        <f>_xll.qlInterestRateIndexValueDate(IndexON,D2526)</f>
        <v>57194</v>
      </c>
      <c r="F2526" s="168"/>
      <c r="H2526" s="42">
        <f>_xll.qlCalendarAdvance(Calendar,$H2525,B2526,"f",FALSE)</f>
        <v>57193</v>
      </c>
      <c r="I2526" s="153">
        <f>_xll.qlInterestRateIndexValueDate(Index1M,$H2526)</f>
        <v>57195</v>
      </c>
      <c r="J2526" s="158"/>
      <c r="K2526" s="44"/>
      <c r="L2526" s="44"/>
      <c r="M2526" s="158"/>
      <c r="N2526" s="44"/>
      <c r="O2526" s="159"/>
    </row>
    <row r="2527" spans="2:15" x14ac:dyDescent="0.2">
      <c r="B2527" s="39" t="s">
        <v>42</v>
      </c>
      <c r="D2527" s="42">
        <f>_xll.qlCalendarAdvance(Calendar,$D2526,B2527,"f",FALSE)</f>
        <v>57200</v>
      </c>
      <c r="E2527" s="153">
        <f>_xll.qlInterestRateIndexValueDate(IndexON,D2527)</f>
        <v>57201</v>
      </c>
      <c r="F2527" s="168"/>
      <c r="H2527" s="42">
        <f>_xll.qlCalendarAdvance(Calendar,$H2526,B2527,"f",FALSE)</f>
        <v>57200</v>
      </c>
      <c r="I2527" s="153">
        <f>_xll.qlInterestRateIndexValueDate(Index1M,$H2527)</f>
        <v>57202</v>
      </c>
      <c r="J2527" s="158"/>
      <c r="K2527" s="44"/>
      <c r="L2527" s="44"/>
      <c r="M2527" s="158"/>
      <c r="N2527" s="44"/>
      <c r="O2527" s="159"/>
    </row>
    <row r="2528" spans="2:15" x14ac:dyDescent="0.2">
      <c r="B2528" s="39" t="s">
        <v>42</v>
      </c>
      <c r="D2528" s="42">
        <f>_xll.qlCalendarAdvance(Calendar,$D2527,B2528,"f",FALSE)</f>
        <v>57207</v>
      </c>
      <c r="E2528" s="153">
        <f>_xll.qlInterestRateIndexValueDate(IndexON,D2528)</f>
        <v>57208</v>
      </c>
      <c r="F2528" s="168"/>
      <c r="H2528" s="42">
        <f>_xll.qlCalendarAdvance(Calendar,$H2527,B2528,"f",FALSE)</f>
        <v>57207</v>
      </c>
      <c r="I2528" s="153">
        <f>_xll.qlInterestRateIndexValueDate(Index1M,$H2528)</f>
        <v>57209</v>
      </c>
      <c r="J2528" s="158"/>
      <c r="K2528" s="44"/>
      <c r="L2528" s="44"/>
      <c r="M2528" s="158"/>
      <c r="N2528" s="44"/>
      <c r="O2528" s="159"/>
    </row>
    <row r="2529" spans="2:15" x14ac:dyDescent="0.2">
      <c r="B2529" s="39" t="s">
        <v>42</v>
      </c>
      <c r="D2529" s="42">
        <f>_xll.qlCalendarAdvance(Calendar,$D2528,B2529,"f",FALSE)</f>
        <v>57214</v>
      </c>
      <c r="E2529" s="153">
        <f>_xll.qlInterestRateIndexValueDate(IndexON,D2529)</f>
        <v>57215</v>
      </c>
      <c r="F2529" s="168"/>
      <c r="H2529" s="42">
        <f>_xll.qlCalendarAdvance(Calendar,$H2528,B2529,"f",FALSE)</f>
        <v>57214</v>
      </c>
      <c r="I2529" s="153">
        <f>_xll.qlInterestRateIndexValueDate(Index1M,$H2529)</f>
        <v>57216</v>
      </c>
      <c r="J2529" s="158"/>
      <c r="K2529" s="44"/>
      <c r="L2529" s="44"/>
      <c r="M2529" s="158"/>
      <c r="N2529" s="44"/>
      <c r="O2529" s="159"/>
    </row>
    <row r="2530" spans="2:15" x14ac:dyDescent="0.2">
      <c r="B2530" s="39" t="s">
        <v>42</v>
      </c>
      <c r="D2530" s="42">
        <f>_xll.qlCalendarAdvance(Calendar,$D2529,B2530,"f",FALSE)</f>
        <v>57221</v>
      </c>
      <c r="E2530" s="153">
        <f>_xll.qlInterestRateIndexValueDate(IndexON,D2530)</f>
        <v>57222</v>
      </c>
      <c r="F2530" s="168"/>
      <c r="H2530" s="42">
        <f>_xll.qlCalendarAdvance(Calendar,$H2529,B2530,"f",FALSE)</f>
        <v>57221</v>
      </c>
      <c r="I2530" s="153">
        <f>_xll.qlInterestRateIndexValueDate(Index1M,$H2530)</f>
        <v>57223</v>
      </c>
      <c r="J2530" s="158"/>
      <c r="K2530" s="44"/>
      <c r="L2530" s="44"/>
      <c r="M2530" s="158"/>
      <c r="N2530" s="44"/>
      <c r="O2530" s="159"/>
    </row>
    <row r="2531" spans="2:15" x14ac:dyDescent="0.2">
      <c r="B2531" s="39" t="s">
        <v>42</v>
      </c>
      <c r="D2531" s="42">
        <f>_xll.qlCalendarAdvance(Calendar,$D2530,B2531,"f",FALSE)</f>
        <v>57228</v>
      </c>
      <c r="E2531" s="153">
        <f>_xll.qlInterestRateIndexValueDate(IndexON,D2531)</f>
        <v>57229</v>
      </c>
      <c r="F2531" s="168"/>
      <c r="H2531" s="42">
        <f>_xll.qlCalendarAdvance(Calendar,$H2530,B2531,"f",FALSE)</f>
        <v>57228</v>
      </c>
      <c r="I2531" s="153">
        <f>_xll.qlInterestRateIndexValueDate(Index1M,$H2531)</f>
        <v>57230</v>
      </c>
      <c r="J2531" s="158"/>
      <c r="K2531" s="44"/>
      <c r="L2531" s="44"/>
      <c r="M2531" s="158"/>
      <c r="N2531" s="44"/>
      <c r="O2531" s="159"/>
    </row>
    <row r="2532" spans="2:15" x14ac:dyDescent="0.2">
      <c r="B2532" s="39" t="s">
        <v>42</v>
      </c>
      <c r="D2532" s="42">
        <f>_xll.qlCalendarAdvance(Calendar,$D2531,B2532,"f",FALSE)</f>
        <v>57235</v>
      </c>
      <c r="E2532" s="153">
        <f>_xll.qlInterestRateIndexValueDate(IndexON,D2532)</f>
        <v>57236</v>
      </c>
      <c r="F2532" s="168"/>
      <c r="H2532" s="42">
        <f>_xll.qlCalendarAdvance(Calendar,$H2531,B2532,"f",FALSE)</f>
        <v>57235</v>
      </c>
      <c r="I2532" s="153">
        <f>_xll.qlInterestRateIndexValueDate(Index1M,$H2532)</f>
        <v>57237</v>
      </c>
      <c r="J2532" s="158"/>
      <c r="K2532" s="44"/>
      <c r="L2532" s="44"/>
      <c r="M2532" s="158"/>
      <c r="N2532" s="44"/>
      <c r="O2532" s="159"/>
    </row>
    <row r="2533" spans="2:15" x14ac:dyDescent="0.2">
      <c r="B2533" s="39" t="s">
        <v>42</v>
      </c>
      <c r="D2533" s="42">
        <f>_xll.qlCalendarAdvance(Calendar,$D2532,B2533,"f",FALSE)</f>
        <v>57242</v>
      </c>
      <c r="E2533" s="153">
        <f>_xll.qlInterestRateIndexValueDate(IndexON,D2533)</f>
        <v>57243</v>
      </c>
      <c r="F2533" s="168"/>
      <c r="H2533" s="42">
        <f>_xll.qlCalendarAdvance(Calendar,$H2532,B2533,"f",FALSE)</f>
        <v>57242</v>
      </c>
      <c r="I2533" s="153">
        <f>_xll.qlInterestRateIndexValueDate(Index1M,$H2533)</f>
        <v>57244</v>
      </c>
      <c r="J2533" s="158"/>
      <c r="K2533" s="44"/>
      <c r="L2533" s="44"/>
      <c r="M2533" s="158"/>
      <c r="N2533" s="44"/>
      <c r="O2533" s="159"/>
    </row>
    <row r="2534" spans="2:15" x14ac:dyDescent="0.2">
      <c r="B2534" s="39" t="s">
        <v>42</v>
      </c>
      <c r="D2534" s="42">
        <f>_xll.qlCalendarAdvance(Calendar,$D2533,B2534,"f",FALSE)</f>
        <v>57249</v>
      </c>
      <c r="E2534" s="153">
        <f>_xll.qlInterestRateIndexValueDate(IndexON,D2534)</f>
        <v>57250</v>
      </c>
      <c r="F2534" s="168"/>
      <c r="H2534" s="42">
        <f>_xll.qlCalendarAdvance(Calendar,$H2533,B2534,"f",FALSE)</f>
        <v>57249</v>
      </c>
      <c r="I2534" s="153">
        <f>_xll.qlInterestRateIndexValueDate(Index1M,$H2534)</f>
        <v>57251</v>
      </c>
      <c r="J2534" s="158"/>
      <c r="K2534" s="44"/>
      <c r="L2534" s="44"/>
      <c r="M2534" s="158"/>
      <c r="N2534" s="44"/>
      <c r="O2534" s="159"/>
    </row>
    <row r="2535" spans="2:15" x14ac:dyDescent="0.2">
      <c r="B2535" s="39" t="s">
        <v>42</v>
      </c>
      <c r="D2535" s="42">
        <f>_xll.qlCalendarAdvance(Calendar,$D2534,B2535,"f",FALSE)</f>
        <v>57256</v>
      </c>
      <c r="E2535" s="153">
        <f>_xll.qlInterestRateIndexValueDate(IndexON,D2535)</f>
        <v>57257</v>
      </c>
      <c r="F2535" s="168"/>
      <c r="H2535" s="42">
        <f>_xll.qlCalendarAdvance(Calendar,$H2534,B2535,"f",FALSE)</f>
        <v>57256</v>
      </c>
      <c r="I2535" s="153">
        <f>_xll.qlInterestRateIndexValueDate(Index1M,$H2535)</f>
        <v>57258</v>
      </c>
      <c r="J2535" s="158"/>
      <c r="K2535" s="44"/>
      <c r="L2535" s="44"/>
      <c r="M2535" s="158"/>
      <c r="N2535" s="44"/>
      <c r="O2535" s="159"/>
    </row>
    <row r="2536" spans="2:15" x14ac:dyDescent="0.2">
      <c r="B2536" s="39" t="s">
        <v>42</v>
      </c>
      <c r="D2536" s="42">
        <f>_xll.qlCalendarAdvance(Calendar,$D2535,B2536,"f",FALSE)</f>
        <v>57263</v>
      </c>
      <c r="E2536" s="153">
        <f>_xll.qlInterestRateIndexValueDate(IndexON,D2536)</f>
        <v>57264</v>
      </c>
      <c r="F2536" s="168"/>
      <c r="H2536" s="42">
        <f>_xll.qlCalendarAdvance(Calendar,$H2535,B2536,"f",FALSE)</f>
        <v>57263</v>
      </c>
      <c r="I2536" s="153">
        <f>_xll.qlInterestRateIndexValueDate(Index1M,$H2536)</f>
        <v>57265</v>
      </c>
      <c r="J2536" s="158"/>
      <c r="K2536" s="44"/>
      <c r="L2536" s="44"/>
      <c r="M2536" s="158"/>
      <c r="N2536" s="44"/>
      <c r="O2536" s="159"/>
    </row>
    <row r="2537" spans="2:15" x14ac:dyDescent="0.2">
      <c r="B2537" s="39" t="s">
        <v>42</v>
      </c>
      <c r="D2537" s="42">
        <f>_xll.qlCalendarAdvance(Calendar,$D2536,B2537,"f",FALSE)</f>
        <v>57270</v>
      </c>
      <c r="E2537" s="153">
        <f>_xll.qlInterestRateIndexValueDate(IndexON,D2537)</f>
        <v>57271</v>
      </c>
      <c r="F2537" s="168"/>
      <c r="H2537" s="42">
        <f>_xll.qlCalendarAdvance(Calendar,$H2536,B2537,"f",FALSE)</f>
        <v>57270</v>
      </c>
      <c r="I2537" s="153">
        <f>_xll.qlInterestRateIndexValueDate(Index1M,$H2537)</f>
        <v>57272</v>
      </c>
      <c r="J2537" s="158"/>
      <c r="K2537" s="44"/>
      <c r="L2537" s="44"/>
      <c r="M2537" s="158"/>
      <c r="N2537" s="44"/>
      <c r="O2537" s="159"/>
    </row>
    <row r="2538" spans="2:15" x14ac:dyDescent="0.2">
      <c r="B2538" s="39" t="s">
        <v>42</v>
      </c>
      <c r="D2538" s="42">
        <f>_xll.qlCalendarAdvance(Calendar,$D2537,B2538,"f",FALSE)</f>
        <v>57277</v>
      </c>
      <c r="E2538" s="153">
        <f>_xll.qlInterestRateIndexValueDate(IndexON,D2538)</f>
        <v>57278</v>
      </c>
      <c r="F2538" s="168"/>
      <c r="H2538" s="42">
        <f>_xll.qlCalendarAdvance(Calendar,$H2537,B2538,"f",FALSE)</f>
        <v>57277</v>
      </c>
      <c r="I2538" s="153">
        <f>_xll.qlInterestRateIndexValueDate(Index1M,$H2538)</f>
        <v>57279</v>
      </c>
      <c r="J2538" s="158"/>
      <c r="K2538" s="44"/>
      <c r="L2538" s="44"/>
      <c r="M2538" s="158"/>
      <c r="N2538" s="44"/>
      <c r="O2538" s="159"/>
    </row>
    <row r="2539" spans="2:15" x14ac:dyDescent="0.2">
      <c r="B2539" s="39" t="s">
        <v>42</v>
      </c>
      <c r="D2539" s="42">
        <f>_xll.qlCalendarAdvance(Calendar,$D2538,B2539,"f",FALSE)</f>
        <v>57284</v>
      </c>
      <c r="E2539" s="153">
        <f>_xll.qlInterestRateIndexValueDate(IndexON,D2539)</f>
        <v>57285</v>
      </c>
      <c r="F2539" s="168"/>
      <c r="H2539" s="42">
        <f>_xll.qlCalendarAdvance(Calendar,$H2538,B2539,"f",FALSE)</f>
        <v>57284</v>
      </c>
      <c r="I2539" s="153">
        <f>_xll.qlInterestRateIndexValueDate(Index1M,$H2539)</f>
        <v>57286</v>
      </c>
      <c r="J2539" s="158"/>
      <c r="K2539" s="44"/>
      <c r="L2539" s="44"/>
      <c r="M2539" s="158"/>
      <c r="N2539" s="44"/>
      <c r="O2539" s="159"/>
    </row>
    <row r="2540" spans="2:15" x14ac:dyDescent="0.2">
      <c r="B2540" s="39" t="s">
        <v>42</v>
      </c>
      <c r="D2540" s="42">
        <f>_xll.qlCalendarAdvance(Calendar,$D2539,B2540,"f",FALSE)</f>
        <v>57291</v>
      </c>
      <c r="E2540" s="153">
        <f>_xll.qlInterestRateIndexValueDate(IndexON,D2540)</f>
        <v>57292</v>
      </c>
      <c r="F2540" s="168"/>
      <c r="H2540" s="42">
        <f>_xll.qlCalendarAdvance(Calendar,$H2539,B2540,"f",FALSE)</f>
        <v>57291</v>
      </c>
      <c r="I2540" s="153">
        <f>_xll.qlInterestRateIndexValueDate(Index1M,$H2540)</f>
        <v>57293</v>
      </c>
      <c r="J2540" s="158"/>
      <c r="K2540" s="44"/>
      <c r="L2540" s="44"/>
      <c r="M2540" s="158"/>
      <c r="N2540" s="44"/>
      <c r="O2540" s="159"/>
    </row>
    <row r="2541" spans="2:15" x14ac:dyDescent="0.2">
      <c r="B2541" s="39" t="s">
        <v>42</v>
      </c>
      <c r="D2541" s="42">
        <f>_xll.qlCalendarAdvance(Calendar,$D2540,B2541,"f",FALSE)</f>
        <v>57298</v>
      </c>
      <c r="E2541" s="153">
        <f>_xll.qlInterestRateIndexValueDate(IndexON,D2541)</f>
        <v>57299</v>
      </c>
      <c r="F2541" s="168"/>
      <c r="H2541" s="42">
        <f>_xll.qlCalendarAdvance(Calendar,$H2540,B2541,"f",FALSE)</f>
        <v>57298</v>
      </c>
      <c r="I2541" s="153">
        <f>_xll.qlInterestRateIndexValueDate(Index1M,$H2541)</f>
        <v>57300</v>
      </c>
      <c r="J2541" s="158"/>
      <c r="K2541" s="44"/>
      <c r="L2541" s="44"/>
      <c r="M2541" s="158"/>
      <c r="N2541" s="44"/>
      <c r="O2541" s="159"/>
    </row>
    <row r="2542" spans="2:15" x14ac:dyDescent="0.2">
      <c r="B2542" s="39" t="s">
        <v>42</v>
      </c>
      <c r="D2542" s="42">
        <f>_xll.qlCalendarAdvance(Calendar,$D2541,B2542,"f",FALSE)</f>
        <v>57305</v>
      </c>
      <c r="E2542" s="153">
        <f>_xll.qlInterestRateIndexValueDate(IndexON,D2542)</f>
        <v>57306</v>
      </c>
      <c r="F2542" s="168"/>
      <c r="H2542" s="42">
        <f>_xll.qlCalendarAdvance(Calendar,$H2541,B2542,"f",FALSE)</f>
        <v>57305</v>
      </c>
      <c r="I2542" s="153">
        <f>_xll.qlInterestRateIndexValueDate(Index1M,$H2542)</f>
        <v>57307</v>
      </c>
      <c r="J2542" s="158"/>
      <c r="K2542" s="44"/>
      <c r="L2542" s="44"/>
      <c r="M2542" s="158"/>
      <c r="N2542" s="44"/>
      <c r="O2542" s="159"/>
    </row>
    <row r="2543" spans="2:15" x14ac:dyDescent="0.2">
      <c r="B2543" s="39" t="s">
        <v>42</v>
      </c>
      <c r="D2543" s="42">
        <f>_xll.qlCalendarAdvance(Calendar,$D2542,B2543,"f",FALSE)</f>
        <v>57312</v>
      </c>
      <c r="E2543" s="153">
        <f>_xll.qlInterestRateIndexValueDate(IndexON,D2543)</f>
        <v>57313</v>
      </c>
      <c r="F2543" s="168"/>
      <c r="H2543" s="42">
        <f>_xll.qlCalendarAdvance(Calendar,$H2542,B2543,"f",FALSE)</f>
        <v>57312</v>
      </c>
      <c r="I2543" s="153">
        <f>_xll.qlInterestRateIndexValueDate(Index1M,$H2543)</f>
        <v>57314</v>
      </c>
      <c r="J2543" s="158"/>
      <c r="K2543" s="44"/>
      <c r="L2543" s="44"/>
      <c r="M2543" s="158"/>
      <c r="N2543" s="44"/>
      <c r="O2543" s="159"/>
    </row>
    <row r="2544" spans="2:15" x14ac:dyDescent="0.2">
      <c r="B2544" s="39" t="s">
        <v>42</v>
      </c>
      <c r="D2544" s="42">
        <f>_xll.qlCalendarAdvance(Calendar,$D2543,B2544,"f",FALSE)</f>
        <v>57319</v>
      </c>
      <c r="E2544" s="153">
        <f>_xll.qlInterestRateIndexValueDate(IndexON,D2544)</f>
        <v>57320</v>
      </c>
      <c r="F2544" s="168"/>
      <c r="H2544" s="42">
        <f>_xll.qlCalendarAdvance(Calendar,$H2543,B2544,"f",FALSE)</f>
        <v>57319</v>
      </c>
      <c r="I2544" s="153">
        <f>_xll.qlInterestRateIndexValueDate(Index1M,$H2544)</f>
        <v>57321</v>
      </c>
      <c r="J2544" s="158"/>
      <c r="K2544" s="44"/>
      <c r="L2544" s="44"/>
      <c r="M2544" s="158"/>
      <c r="N2544" s="44"/>
      <c r="O2544" s="159"/>
    </row>
    <row r="2545" spans="2:15" x14ac:dyDescent="0.2">
      <c r="B2545" s="39" t="s">
        <v>42</v>
      </c>
      <c r="D2545" s="42">
        <f>_xll.qlCalendarAdvance(Calendar,$D2544,B2545,"f",FALSE)</f>
        <v>57326</v>
      </c>
      <c r="E2545" s="153">
        <f>_xll.qlInterestRateIndexValueDate(IndexON,D2545)</f>
        <v>57327</v>
      </c>
      <c r="F2545" s="168"/>
      <c r="H2545" s="42">
        <f>_xll.qlCalendarAdvance(Calendar,$H2544,B2545,"f",FALSE)</f>
        <v>57326</v>
      </c>
      <c r="I2545" s="153">
        <f>_xll.qlInterestRateIndexValueDate(Index1M,$H2545)</f>
        <v>57328</v>
      </c>
      <c r="J2545" s="158"/>
      <c r="K2545" s="44"/>
      <c r="L2545" s="44"/>
      <c r="M2545" s="158"/>
      <c r="N2545" s="44"/>
      <c r="O2545" s="159"/>
    </row>
    <row r="2546" spans="2:15" x14ac:dyDescent="0.2">
      <c r="B2546" s="39" t="s">
        <v>42</v>
      </c>
      <c r="D2546" s="42">
        <f>_xll.qlCalendarAdvance(Calendar,$D2545,B2546,"f",FALSE)</f>
        <v>57333</v>
      </c>
      <c r="E2546" s="153">
        <f>_xll.qlInterestRateIndexValueDate(IndexON,D2546)</f>
        <v>57334</v>
      </c>
      <c r="F2546" s="168"/>
      <c r="H2546" s="42">
        <f>_xll.qlCalendarAdvance(Calendar,$H2545,B2546,"f",FALSE)</f>
        <v>57333</v>
      </c>
      <c r="I2546" s="153">
        <f>_xll.qlInterestRateIndexValueDate(Index1M,$H2546)</f>
        <v>57335</v>
      </c>
      <c r="J2546" s="158"/>
      <c r="K2546" s="44"/>
      <c r="L2546" s="44"/>
      <c r="M2546" s="158"/>
      <c r="N2546" s="44"/>
      <c r="O2546" s="159"/>
    </row>
    <row r="2547" spans="2:15" x14ac:dyDescent="0.2">
      <c r="B2547" s="39" t="s">
        <v>42</v>
      </c>
      <c r="D2547" s="42">
        <f>_xll.qlCalendarAdvance(Calendar,$D2546,B2547,"f",FALSE)</f>
        <v>57341</v>
      </c>
      <c r="E2547" s="153">
        <f>_xll.qlInterestRateIndexValueDate(IndexON,D2547)</f>
        <v>57342</v>
      </c>
      <c r="F2547" s="168"/>
      <c r="H2547" s="42">
        <f>_xll.qlCalendarAdvance(Calendar,$H2546,B2547,"f",FALSE)</f>
        <v>57341</v>
      </c>
      <c r="I2547" s="153">
        <f>_xll.qlInterestRateIndexValueDate(Index1M,$H2547)</f>
        <v>57343</v>
      </c>
      <c r="J2547" s="158"/>
      <c r="K2547" s="44"/>
      <c r="L2547" s="44"/>
      <c r="M2547" s="158"/>
      <c r="N2547" s="44"/>
      <c r="O2547" s="159"/>
    </row>
    <row r="2548" spans="2:15" x14ac:dyDescent="0.2">
      <c r="B2548" s="39" t="s">
        <v>42</v>
      </c>
      <c r="D2548" s="42">
        <f>_xll.qlCalendarAdvance(Calendar,$D2547,B2548,"f",FALSE)</f>
        <v>57348</v>
      </c>
      <c r="E2548" s="153">
        <f>_xll.qlInterestRateIndexValueDate(IndexON,D2548)</f>
        <v>57349</v>
      </c>
      <c r="F2548" s="168"/>
      <c r="H2548" s="42">
        <f>_xll.qlCalendarAdvance(Calendar,$H2547,B2548,"f",FALSE)</f>
        <v>57348</v>
      </c>
      <c r="I2548" s="153">
        <f>_xll.qlInterestRateIndexValueDate(Index1M,$H2548)</f>
        <v>57350</v>
      </c>
      <c r="J2548" s="158"/>
      <c r="K2548" s="44"/>
      <c r="L2548" s="44"/>
      <c r="M2548" s="158"/>
      <c r="N2548" s="44"/>
      <c r="O2548" s="159"/>
    </row>
    <row r="2549" spans="2:15" x14ac:dyDescent="0.2">
      <c r="B2549" s="39" t="s">
        <v>42</v>
      </c>
      <c r="D2549" s="42">
        <f>_xll.qlCalendarAdvance(Calendar,$D2548,B2549,"f",FALSE)</f>
        <v>57355</v>
      </c>
      <c r="E2549" s="153">
        <f>_xll.qlInterestRateIndexValueDate(IndexON,D2549)</f>
        <v>57356</v>
      </c>
      <c r="F2549" s="168"/>
      <c r="H2549" s="42">
        <f>_xll.qlCalendarAdvance(Calendar,$H2548,B2549,"f",FALSE)</f>
        <v>57355</v>
      </c>
      <c r="I2549" s="153">
        <f>_xll.qlInterestRateIndexValueDate(Index1M,$H2549)</f>
        <v>57357</v>
      </c>
      <c r="J2549" s="158"/>
      <c r="K2549" s="44"/>
      <c r="L2549" s="44"/>
      <c r="M2549" s="158"/>
      <c r="N2549" s="44"/>
      <c r="O2549" s="159"/>
    </row>
    <row r="2550" spans="2:15" x14ac:dyDescent="0.2">
      <c r="B2550" s="39" t="s">
        <v>42</v>
      </c>
      <c r="D2550" s="42">
        <f>_xll.qlCalendarAdvance(Calendar,$D2549,B2550,"f",FALSE)</f>
        <v>57362</v>
      </c>
      <c r="E2550" s="153">
        <f>_xll.qlInterestRateIndexValueDate(IndexON,D2550)</f>
        <v>57363</v>
      </c>
      <c r="F2550" s="168"/>
      <c r="H2550" s="42">
        <f>_xll.qlCalendarAdvance(Calendar,$H2549,B2550,"f",FALSE)</f>
        <v>57362</v>
      </c>
      <c r="I2550" s="153">
        <f>_xll.qlInterestRateIndexValueDate(Index1M,$H2550)</f>
        <v>57364</v>
      </c>
      <c r="J2550" s="158"/>
      <c r="K2550" s="44"/>
      <c r="L2550" s="44"/>
      <c r="M2550" s="158"/>
      <c r="N2550" s="44"/>
      <c r="O2550" s="159"/>
    </row>
    <row r="2551" spans="2:15" x14ac:dyDescent="0.2">
      <c r="B2551" s="39" t="s">
        <v>42</v>
      </c>
      <c r="D2551" s="42">
        <f>_xll.qlCalendarAdvance(Calendar,$D2550,B2551,"f",FALSE)</f>
        <v>57369</v>
      </c>
      <c r="E2551" s="153">
        <f>_xll.qlInterestRateIndexValueDate(IndexON,D2551)</f>
        <v>57370</v>
      </c>
      <c r="F2551" s="168"/>
      <c r="H2551" s="42">
        <f>_xll.qlCalendarAdvance(Calendar,$H2550,B2551,"f",FALSE)</f>
        <v>57369</v>
      </c>
      <c r="I2551" s="153">
        <f>_xll.qlInterestRateIndexValueDate(Index1M,$H2551)</f>
        <v>57371</v>
      </c>
      <c r="J2551" s="158"/>
      <c r="K2551" s="44"/>
      <c r="L2551" s="44"/>
      <c r="M2551" s="158"/>
      <c r="N2551" s="44"/>
      <c r="O2551" s="159"/>
    </row>
    <row r="2552" spans="2:15" x14ac:dyDescent="0.2">
      <c r="B2552" s="39" t="s">
        <v>42</v>
      </c>
      <c r="D2552" s="42">
        <f>_xll.qlCalendarAdvance(Calendar,$D2551,B2552,"f",FALSE)</f>
        <v>57376</v>
      </c>
      <c r="E2552" s="153">
        <f>_xll.qlInterestRateIndexValueDate(IndexON,D2552)</f>
        <v>57377</v>
      </c>
      <c r="F2552" s="168"/>
      <c r="H2552" s="42">
        <f>_xll.qlCalendarAdvance(Calendar,$H2551,B2552,"f",FALSE)</f>
        <v>57376</v>
      </c>
      <c r="I2552" s="153">
        <f>_xll.qlInterestRateIndexValueDate(Index1M,$H2552)</f>
        <v>57378</v>
      </c>
      <c r="J2552" s="158"/>
      <c r="K2552" s="44"/>
      <c r="L2552" s="44"/>
      <c r="M2552" s="158"/>
      <c r="N2552" s="44"/>
      <c r="O2552" s="159"/>
    </row>
    <row r="2553" spans="2:15" x14ac:dyDescent="0.2">
      <c r="B2553" s="39" t="s">
        <v>42</v>
      </c>
      <c r="D2553" s="42">
        <f>_xll.qlCalendarAdvance(Calendar,$D2552,B2553,"f",FALSE)</f>
        <v>57383</v>
      </c>
      <c r="E2553" s="153">
        <f>_xll.qlInterestRateIndexValueDate(IndexON,D2553)</f>
        <v>57384</v>
      </c>
      <c r="F2553" s="168"/>
      <c r="H2553" s="42">
        <f>_xll.qlCalendarAdvance(Calendar,$H2552,B2553,"f",FALSE)</f>
        <v>57383</v>
      </c>
      <c r="I2553" s="153">
        <f>_xll.qlInterestRateIndexValueDate(Index1M,$H2553)</f>
        <v>57385</v>
      </c>
      <c r="J2553" s="158"/>
      <c r="K2553" s="44"/>
      <c r="L2553" s="44"/>
      <c r="M2553" s="158"/>
      <c r="N2553" s="44"/>
      <c r="O2553" s="159"/>
    </row>
    <row r="2554" spans="2:15" x14ac:dyDescent="0.2">
      <c r="B2554" s="39" t="s">
        <v>42</v>
      </c>
      <c r="D2554" s="42">
        <f>_xll.qlCalendarAdvance(Calendar,$D2553,B2554,"f",FALSE)</f>
        <v>57390</v>
      </c>
      <c r="E2554" s="153">
        <f>_xll.qlInterestRateIndexValueDate(IndexON,D2554)</f>
        <v>57391</v>
      </c>
      <c r="F2554" s="168"/>
      <c r="H2554" s="42">
        <f>_xll.qlCalendarAdvance(Calendar,$H2553,B2554,"f",FALSE)</f>
        <v>57390</v>
      </c>
      <c r="I2554" s="153">
        <f>_xll.qlInterestRateIndexValueDate(Index1M,$H2554)</f>
        <v>57392</v>
      </c>
      <c r="J2554" s="158"/>
      <c r="K2554" s="44"/>
      <c r="L2554" s="44"/>
      <c r="M2554" s="158"/>
      <c r="N2554" s="44"/>
      <c r="O2554" s="159"/>
    </row>
    <row r="2555" spans="2:15" x14ac:dyDescent="0.2">
      <c r="B2555" s="39" t="s">
        <v>42</v>
      </c>
      <c r="D2555" s="42">
        <f>_xll.qlCalendarAdvance(Calendar,$D2554,B2555,"f",FALSE)</f>
        <v>57397</v>
      </c>
      <c r="E2555" s="153">
        <f>_xll.qlInterestRateIndexValueDate(IndexON,D2555)</f>
        <v>57398</v>
      </c>
      <c r="F2555" s="168"/>
      <c r="H2555" s="42">
        <f>_xll.qlCalendarAdvance(Calendar,$H2554,B2555,"f",FALSE)</f>
        <v>57397</v>
      </c>
      <c r="I2555" s="153">
        <f>_xll.qlInterestRateIndexValueDate(Index1M,$H2555)</f>
        <v>57399</v>
      </c>
      <c r="J2555" s="158"/>
      <c r="K2555" s="44"/>
      <c r="L2555" s="44"/>
      <c r="M2555" s="158"/>
      <c r="N2555" s="44"/>
      <c r="O2555" s="159"/>
    </row>
    <row r="2556" spans="2:15" x14ac:dyDescent="0.2">
      <c r="B2556" s="39" t="s">
        <v>42</v>
      </c>
      <c r="D2556" s="42">
        <f>_xll.qlCalendarAdvance(Calendar,$D2555,B2556,"f",FALSE)</f>
        <v>57404</v>
      </c>
      <c r="E2556" s="153">
        <f>_xll.qlInterestRateIndexValueDate(IndexON,D2556)</f>
        <v>57405</v>
      </c>
      <c r="F2556" s="168"/>
      <c r="H2556" s="42">
        <f>_xll.qlCalendarAdvance(Calendar,$H2555,B2556,"f",FALSE)</f>
        <v>57404</v>
      </c>
      <c r="I2556" s="153">
        <f>_xll.qlInterestRateIndexValueDate(Index1M,$H2556)</f>
        <v>57406</v>
      </c>
      <c r="J2556" s="158"/>
      <c r="K2556" s="44"/>
      <c r="L2556" s="44"/>
      <c r="M2556" s="158"/>
      <c r="N2556" s="44"/>
      <c r="O2556" s="159"/>
    </row>
    <row r="2557" spans="2:15" x14ac:dyDescent="0.2">
      <c r="B2557" s="39" t="s">
        <v>42</v>
      </c>
      <c r="D2557" s="42">
        <f>_xll.qlCalendarAdvance(Calendar,$D2556,B2557,"f",FALSE)</f>
        <v>57411</v>
      </c>
      <c r="E2557" s="153">
        <f>_xll.qlInterestRateIndexValueDate(IndexON,D2557)</f>
        <v>57412</v>
      </c>
      <c r="F2557" s="168"/>
      <c r="H2557" s="42">
        <f>_xll.qlCalendarAdvance(Calendar,$H2556,B2557,"f",FALSE)</f>
        <v>57411</v>
      </c>
      <c r="I2557" s="153">
        <f>_xll.qlInterestRateIndexValueDate(Index1M,$H2557)</f>
        <v>57413</v>
      </c>
      <c r="J2557" s="158"/>
      <c r="K2557" s="44"/>
      <c r="L2557" s="44"/>
      <c r="M2557" s="158"/>
      <c r="N2557" s="44"/>
      <c r="O2557" s="159"/>
    </row>
    <row r="2558" spans="2:15" x14ac:dyDescent="0.2">
      <c r="B2558" s="39" t="s">
        <v>42</v>
      </c>
      <c r="D2558" s="42">
        <f>_xll.qlCalendarAdvance(Calendar,$D2557,B2558,"f",FALSE)</f>
        <v>57418</v>
      </c>
      <c r="E2558" s="153">
        <f>_xll.qlInterestRateIndexValueDate(IndexON,D2558)</f>
        <v>57419</v>
      </c>
      <c r="F2558" s="168"/>
      <c r="H2558" s="42">
        <f>_xll.qlCalendarAdvance(Calendar,$H2557,B2558,"f",FALSE)</f>
        <v>57418</v>
      </c>
      <c r="I2558" s="153">
        <f>_xll.qlInterestRateIndexValueDate(Index1M,$H2558)</f>
        <v>57420</v>
      </c>
      <c r="J2558" s="158"/>
      <c r="K2558" s="44"/>
      <c r="L2558" s="44"/>
      <c r="M2558" s="158"/>
      <c r="N2558" s="44"/>
      <c r="O2558" s="159"/>
    </row>
    <row r="2559" spans="2:15" x14ac:dyDescent="0.2">
      <c r="B2559" s="39" t="s">
        <v>42</v>
      </c>
      <c r="D2559" s="42">
        <f>_xll.qlCalendarAdvance(Calendar,$D2558,B2559,"f",FALSE)</f>
        <v>57425</v>
      </c>
      <c r="E2559" s="153">
        <f>_xll.qlInterestRateIndexValueDate(IndexON,D2559)</f>
        <v>57426</v>
      </c>
      <c r="F2559" s="168"/>
      <c r="H2559" s="42">
        <f>_xll.qlCalendarAdvance(Calendar,$H2558,B2559,"f",FALSE)</f>
        <v>57425</v>
      </c>
      <c r="I2559" s="153">
        <f>_xll.qlInterestRateIndexValueDate(Index1M,$H2559)</f>
        <v>57427</v>
      </c>
      <c r="J2559" s="158"/>
      <c r="K2559" s="44"/>
      <c r="L2559" s="44"/>
      <c r="M2559" s="158"/>
      <c r="N2559" s="44"/>
      <c r="O2559" s="159"/>
    </row>
    <row r="2560" spans="2:15" x14ac:dyDescent="0.2">
      <c r="B2560" s="39" t="s">
        <v>42</v>
      </c>
      <c r="D2560" s="42">
        <f>_xll.qlCalendarAdvance(Calendar,$D2559,B2560,"f",FALSE)</f>
        <v>57432</v>
      </c>
      <c r="E2560" s="153">
        <f>_xll.qlInterestRateIndexValueDate(IndexON,D2560)</f>
        <v>57433</v>
      </c>
      <c r="F2560" s="168"/>
      <c r="H2560" s="42">
        <f>_xll.qlCalendarAdvance(Calendar,$H2559,B2560,"f",FALSE)</f>
        <v>57432</v>
      </c>
      <c r="I2560" s="153">
        <f>_xll.qlInterestRateIndexValueDate(Index1M,$H2560)</f>
        <v>57434</v>
      </c>
      <c r="J2560" s="158"/>
      <c r="K2560" s="44"/>
      <c r="L2560" s="44"/>
      <c r="M2560" s="158"/>
      <c r="N2560" s="44"/>
      <c r="O2560" s="159"/>
    </row>
    <row r="2561" spans="2:15" x14ac:dyDescent="0.2">
      <c r="B2561" s="39" t="s">
        <v>42</v>
      </c>
      <c r="D2561" s="42">
        <f>_xll.qlCalendarAdvance(Calendar,$D2560,B2561,"f",FALSE)</f>
        <v>57439</v>
      </c>
      <c r="E2561" s="153">
        <f>_xll.qlInterestRateIndexValueDate(IndexON,D2561)</f>
        <v>57440</v>
      </c>
      <c r="F2561" s="168"/>
      <c r="H2561" s="42">
        <f>_xll.qlCalendarAdvance(Calendar,$H2560,B2561,"f",FALSE)</f>
        <v>57439</v>
      </c>
      <c r="I2561" s="153">
        <f>_xll.qlInterestRateIndexValueDate(Index1M,$H2561)</f>
        <v>57441</v>
      </c>
      <c r="J2561" s="158"/>
      <c r="K2561" s="44"/>
      <c r="L2561" s="44"/>
      <c r="M2561" s="158"/>
      <c r="N2561" s="44"/>
      <c r="O2561" s="159"/>
    </row>
    <row r="2562" spans="2:15" x14ac:dyDescent="0.2">
      <c r="B2562" s="39" t="s">
        <v>42</v>
      </c>
      <c r="D2562" s="42">
        <f>_xll.qlCalendarAdvance(Calendar,$D2561,B2562,"f",FALSE)</f>
        <v>57446</v>
      </c>
      <c r="E2562" s="153">
        <f>_xll.qlInterestRateIndexValueDate(IndexON,D2562)</f>
        <v>57447</v>
      </c>
      <c r="F2562" s="168"/>
      <c r="H2562" s="42">
        <f>_xll.qlCalendarAdvance(Calendar,$H2561,B2562,"f",FALSE)</f>
        <v>57446</v>
      </c>
      <c r="I2562" s="153">
        <f>_xll.qlInterestRateIndexValueDate(Index1M,$H2562)</f>
        <v>57448</v>
      </c>
      <c r="J2562" s="158"/>
      <c r="K2562" s="44"/>
      <c r="L2562" s="44"/>
      <c r="M2562" s="158"/>
      <c r="N2562" s="44"/>
      <c r="O2562" s="159"/>
    </row>
    <row r="2563" spans="2:15" x14ac:dyDescent="0.2">
      <c r="B2563" s="39" t="s">
        <v>42</v>
      </c>
      <c r="D2563" s="42">
        <f>_xll.qlCalendarAdvance(Calendar,$D2562,B2563,"f",FALSE)</f>
        <v>57453</v>
      </c>
      <c r="E2563" s="153">
        <f>_xll.qlInterestRateIndexValueDate(IndexON,D2563)</f>
        <v>57454</v>
      </c>
      <c r="F2563" s="168"/>
      <c r="H2563" s="42">
        <f>_xll.qlCalendarAdvance(Calendar,$H2562,B2563,"f",FALSE)</f>
        <v>57453</v>
      </c>
      <c r="I2563" s="153">
        <f>_xll.qlInterestRateIndexValueDate(Index1M,$H2563)</f>
        <v>57459</v>
      </c>
      <c r="J2563" s="158"/>
      <c r="K2563" s="44"/>
      <c r="L2563" s="44"/>
      <c r="M2563" s="158"/>
      <c r="N2563" s="44"/>
      <c r="O2563" s="159"/>
    </row>
    <row r="2564" spans="2:15" x14ac:dyDescent="0.2">
      <c r="B2564" s="39" t="s">
        <v>42</v>
      </c>
      <c r="D2564" s="42">
        <f>_xll.qlCalendarAdvance(Calendar,$D2563,B2564,"f",FALSE)</f>
        <v>57460</v>
      </c>
      <c r="E2564" s="153">
        <f>_xll.qlInterestRateIndexValueDate(IndexON,D2564)</f>
        <v>57461</v>
      </c>
      <c r="F2564" s="168"/>
      <c r="H2564" s="42">
        <f>_xll.qlCalendarAdvance(Calendar,$H2563,B2564,"f",FALSE)</f>
        <v>57460</v>
      </c>
      <c r="I2564" s="153">
        <f>_xll.qlInterestRateIndexValueDate(Index1M,$H2564)</f>
        <v>57462</v>
      </c>
      <c r="J2564" s="158"/>
      <c r="K2564" s="44"/>
      <c r="L2564" s="44"/>
      <c r="M2564" s="158"/>
      <c r="N2564" s="44"/>
      <c r="O2564" s="159"/>
    </row>
    <row r="2565" spans="2:15" x14ac:dyDescent="0.2">
      <c r="B2565" s="39" t="s">
        <v>42</v>
      </c>
      <c r="D2565" s="42">
        <f>_xll.qlCalendarAdvance(Calendar,$D2564,B2565,"f",FALSE)</f>
        <v>57467</v>
      </c>
      <c r="E2565" s="153">
        <f>_xll.qlInterestRateIndexValueDate(IndexON,D2565)</f>
        <v>57468</v>
      </c>
      <c r="F2565" s="168"/>
      <c r="H2565" s="42">
        <f>_xll.qlCalendarAdvance(Calendar,$H2564,B2565,"f",FALSE)</f>
        <v>57467</v>
      </c>
      <c r="I2565" s="153">
        <f>_xll.qlInterestRateIndexValueDate(Index1M,$H2565)</f>
        <v>57469</v>
      </c>
      <c r="J2565" s="158"/>
      <c r="K2565" s="44"/>
      <c r="L2565" s="44"/>
      <c r="M2565" s="158"/>
      <c r="N2565" s="44"/>
      <c r="O2565" s="159"/>
    </row>
    <row r="2566" spans="2:15" x14ac:dyDescent="0.2">
      <c r="B2566" s="39" t="s">
        <v>42</v>
      </c>
      <c r="D2566" s="42">
        <f>_xll.qlCalendarAdvance(Calendar,$D2565,B2566,"f",FALSE)</f>
        <v>57474</v>
      </c>
      <c r="E2566" s="153">
        <f>_xll.qlInterestRateIndexValueDate(IndexON,D2566)</f>
        <v>57475</v>
      </c>
      <c r="F2566" s="168"/>
      <c r="H2566" s="42">
        <f>_xll.qlCalendarAdvance(Calendar,$H2565,B2566,"f",FALSE)</f>
        <v>57474</v>
      </c>
      <c r="I2566" s="153">
        <f>_xll.qlInterestRateIndexValueDate(Index1M,$H2566)</f>
        <v>57476</v>
      </c>
      <c r="J2566" s="158"/>
      <c r="K2566" s="44"/>
      <c r="L2566" s="44"/>
      <c r="M2566" s="158"/>
      <c r="N2566" s="44"/>
      <c r="O2566" s="159"/>
    </row>
    <row r="2567" spans="2:15" x14ac:dyDescent="0.2">
      <c r="B2567" s="39" t="s">
        <v>42</v>
      </c>
      <c r="D2567" s="42">
        <f>_xll.qlCalendarAdvance(Calendar,$D2566,B2567,"f",FALSE)</f>
        <v>57481</v>
      </c>
      <c r="E2567" s="153">
        <f>_xll.qlInterestRateIndexValueDate(IndexON,D2567)</f>
        <v>57482</v>
      </c>
      <c r="F2567" s="168"/>
      <c r="H2567" s="42">
        <f>_xll.qlCalendarAdvance(Calendar,$H2566,B2567,"f",FALSE)</f>
        <v>57481</v>
      </c>
      <c r="I2567" s="153">
        <f>_xll.qlInterestRateIndexValueDate(Index1M,$H2567)</f>
        <v>57483</v>
      </c>
      <c r="J2567" s="158"/>
      <c r="K2567" s="44"/>
      <c r="L2567" s="44"/>
      <c r="M2567" s="158"/>
      <c r="N2567" s="44"/>
      <c r="O2567" s="159"/>
    </row>
    <row r="2568" spans="2:15" x14ac:dyDescent="0.2">
      <c r="B2568" s="39" t="s">
        <v>42</v>
      </c>
      <c r="D2568" s="42">
        <f>_xll.qlCalendarAdvance(Calendar,$D2567,B2568,"f",FALSE)</f>
        <v>57488</v>
      </c>
      <c r="E2568" s="153">
        <f>_xll.qlInterestRateIndexValueDate(IndexON,D2568)</f>
        <v>57489</v>
      </c>
      <c r="F2568" s="168"/>
      <c r="H2568" s="42">
        <f>_xll.qlCalendarAdvance(Calendar,$H2567,B2568,"f",FALSE)</f>
        <v>57488</v>
      </c>
      <c r="I2568" s="153">
        <f>_xll.qlInterestRateIndexValueDate(Index1M,$H2568)</f>
        <v>57490</v>
      </c>
      <c r="J2568" s="158"/>
      <c r="K2568" s="44"/>
      <c r="L2568" s="44"/>
      <c r="M2568" s="158"/>
      <c r="N2568" s="44"/>
      <c r="O2568" s="159"/>
    </row>
    <row r="2569" spans="2:15" x14ac:dyDescent="0.2">
      <c r="B2569" s="39" t="s">
        <v>42</v>
      </c>
      <c r="D2569" s="42">
        <f>_xll.qlCalendarAdvance(Calendar,$D2568,B2569,"f",FALSE)</f>
        <v>57495</v>
      </c>
      <c r="E2569" s="153">
        <f>_xll.qlInterestRateIndexValueDate(IndexON,D2569)</f>
        <v>57497</v>
      </c>
      <c r="F2569" s="168"/>
      <c r="H2569" s="42">
        <f>_xll.qlCalendarAdvance(Calendar,$H2568,B2569,"f",FALSE)</f>
        <v>57495</v>
      </c>
      <c r="I2569" s="153">
        <f>_xll.qlInterestRateIndexValueDate(Index1M,$H2569)</f>
        <v>57500</v>
      </c>
      <c r="J2569" s="158"/>
      <c r="K2569" s="44"/>
      <c r="L2569" s="44"/>
      <c r="M2569" s="158"/>
      <c r="N2569" s="44"/>
      <c r="O2569" s="159"/>
    </row>
    <row r="2570" spans="2:15" x14ac:dyDescent="0.2">
      <c r="B2570" s="39" t="s">
        <v>42</v>
      </c>
      <c r="D2570" s="42">
        <f>_xll.qlCalendarAdvance(Calendar,$D2569,B2570,"f",FALSE)</f>
        <v>57502</v>
      </c>
      <c r="E2570" s="153">
        <f>_xll.qlInterestRateIndexValueDate(IndexON,D2570)</f>
        <v>57503</v>
      </c>
      <c r="F2570" s="168"/>
      <c r="H2570" s="42">
        <f>_xll.qlCalendarAdvance(Calendar,$H2569,B2570,"f",FALSE)</f>
        <v>57502</v>
      </c>
      <c r="I2570" s="153">
        <f>_xll.qlInterestRateIndexValueDate(Index1M,$H2570)</f>
        <v>57504</v>
      </c>
      <c r="J2570" s="158"/>
      <c r="K2570" s="44"/>
      <c r="L2570" s="44"/>
      <c r="M2570" s="158"/>
      <c r="N2570" s="44"/>
      <c r="O2570" s="159"/>
    </row>
    <row r="2571" spans="2:15" x14ac:dyDescent="0.2">
      <c r="B2571" s="39" t="s">
        <v>42</v>
      </c>
      <c r="D2571" s="42">
        <f>_xll.qlCalendarAdvance(Calendar,$D2570,B2571,"f",FALSE)</f>
        <v>57509</v>
      </c>
      <c r="E2571" s="153">
        <f>_xll.qlInterestRateIndexValueDate(IndexON,D2571)</f>
        <v>57510</v>
      </c>
      <c r="F2571" s="168"/>
      <c r="H2571" s="42">
        <f>_xll.qlCalendarAdvance(Calendar,$H2570,B2571,"f",FALSE)</f>
        <v>57509</v>
      </c>
      <c r="I2571" s="153">
        <f>_xll.qlInterestRateIndexValueDate(Index1M,$H2571)</f>
        <v>57511</v>
      </c>
      <c r="J2571" s="158"/>
      <c r="K2571" s="44"/>
      <c r="L2571" s="44"/>
      <c r="M2571" s="158"/>
      <c r="N2571" s="44"/>
      <c r="O2571" s="159"/>
    </row>
    <row r="2572" spans="2:15" x14ac:dyDescent="0.2">
      <c r="B2572" s="39" t="s">
        <v>42</v>
      </c>
      <c r="D2572" s="42">
        <f>_xll.qlCalendarAdvance(Calendar,$D2571,B2572,"f",FALSE)</f>
        <v>57516</v>
      </c>
      <c r="E2572" s="153">
        <f>_xll.qlInterestRateIndexValueDate(IndexON,D2572)</f>
        <v>57517</v>
      </c>
      <c r="F2572" s="168"/>
      <c r="H2572" s="42">
        <f>_xll.qlCalendarAdvance(Calendar,$H2571,B2572,"f",FALSE)</f>
        <v>57516</v>
      </c>
      <c r="I2572" s="153">
        <f>_xll.qlInterestRateIndexValueDate(Index1M,$H2572)</f>
        <v>57521</v>
      </c>
      <c r="J2572" s="158"/>
      <c r="K2572" s="44"/>
      <c r="L2572" s="44"/>
      <c r="M2572" s="158"/>
      <c r="N2572" s="44"/>
      <c r="O2572" s="159"/>
    </row>
    <row r="2573" spans="2:15" x14ac:dyDescent="0.2">
      <c r="B2573" s="39" t="s">
        <v>42</v>
      </c>
      <c r="D2573" s="42">
        <f>_xll.qlCalendarAdvance(Calendar,$D2572,B2573,"f",FALSE)</f>
        <v>57523</v>
      </c>
      <c r="E2573" s="153">
        <f>_xll.qlInterestRateIndexValueDate(IndexON,D2573)</f>
        <v>57524</v>
      </c>
      <c r="F2573" s="168"/>
      <c r="H2573" s="42">
        <f>_xll.qlCalendarAdvance(Calendar,$H2572,B2573,"f",FALSE)</f>
        <v>57523</v>
      </c>
      <c r="I2573" s="153">
        <f>_xll.qlInterestRateIndexValueDate(Index1M,$H2573)</f>
        <v>57525</v>
      </c>
      <c r="J2573" s="158"/>
      <c r="K2573" s="44"/>
      <c r="L2573" s="44"/>
      <c r="M2573" s="158"/>
      <c r="N2573" s="44"/>
      <c r="O2573" s="159"/>
    </row>
    <row r="2574" spans="2:15" x14ac:dyDescent="0.2">
      <c r="B2574" s="39" t="s">
        <v>42</v>
      </c>
      <c r="D2574" s="42">
        <f>_xll.qlCalendarAdvance(Calendar,$D2573,B2574,"f",FALSE)</f>
        <v>57530</v>
      </c>
      <c r="E2574" s="153">
        <f>_xll.qlInterestRateIndexValueDate(IndexON,D2574)</f>
        <v>57531</v>
      </c>
      <c r="F2574" s="168"/>
      <c r="H2574" s="42">
        <f>_xll.qlCalendarAdvance(Calendar,$H2573,B2574,"f",FALSE)</f>
        <v>57530</v>
      </c>
      <c r="I2574" s="153">
        <f>_xll.qlInterestRateIndexValueDate(Index1M,$H2574)</f>
        <v>57532</v>
      </c>
      <c r="J2574" s="158"/>
      <c r="K2574" s="44"/>
      <c r="L2574" s="44"/>
      <c r="M2574" s="158"/>
      <c r="N2574" s="44"/>
      <c r="O2574" s="159"/>
    </row>
    <row r="2575" spans="2:15" x14ac:dyDescent="0.2">
      <c r="B2575" s="39" t="s">
        <v>42</v>
      </c>
      <c r="D2575" s="42">
        <f>_xll.qlCalendarAdvance(Calendar,$D2574,B2575,"f",FALSE)</f>
        <v>57537</v>
      </c>
      <c r="E2575" s="153">
        <f>_xll.qlInterestRateIndexValueDate(IndexON,D2575)</f>
        <v>57538</v>
      </c>
      <c r="F2575" s="168"/>
      <c r="H2575" s="42">
        <f>_xll.qlCalendarAdvance(Calendar,$H2574,B2575,"f",FALSE)</f>
        <v>57537</v>
      </c>
      <c r="I2575" s="153">
        <f>_xll.qlInterestRateIndexValueDate(Index1M,$H2575)</f>
        <v>57539</v>
      </c>
      <c r="J2575" s="158"/>
      <c r="K2575" s="44"/>
      <c r="L2575" s="44"/>
      <c r="M2575" s="158"/>
      <c r="N2575" s="44"/>
      <c r="O2575" s="159"/>
    </row>
    <row r="2576" spans="2:15" x14ac:dyDescent="0.2">
      <c r="B2576" s="39" t="s">
        <v>42</v>
      </c>
      <c r="D2576" s="42">
        <f>_xll.qlCalendarAdvance(Calendar,$D2575,B2576,"f",FALSE)</f>
        <v>57544</v>
      </c>
      <c r="E2576" s="153">
        <f>_xll.qlInterestRateIndexValueDate(IndexON,D2576)</f>
        <v>57545</v>
      </c>
      <c r="F2576" s="168"/>
      <c r="H2576" s="42">
        <f>_xll.qlCalendarAdvance(Calendar,$H2575,B2576,"f",FALSE)</f>
        <v>57544</v>
      </c>
      <c r="I2576" s="153">
        <f>_xll.qlInterestRateIndexValueDate(Index1M,$H2576)</f>
        <v>57546</v>
      </c>
      <c r="J2576" s="158"/>
      <c r="K2576" s="44"/>
      <c r="L2576" s="44"/>
      <c r="M2576" s="158"/>
      <c r="N2576" s="44"/>
      <c r="O2576" s="159"/>
    </row>
    <row r="2577" spans="2:15" x14ac:dyDescent="0.2">
      <c r="B2577" s="39" t="s">
        <v>42</v>
      </c>
      <c r="D2577" s="42">
        <f>_xll.qlCalendarAdvance(Calendar,$D2576,B2577,"f",FALSE)</f>
        <v>57551</v>
      </c>
      <c r="E2577" s="153">
        <f>_xll.qlInterestRateIndexValueDate(IndexON,D2577)</f>
        <v>57552</v>
      </c>
      <c r="F2577" s="168"/>
      <c r="H2577" s="42">
        <f>_xll.qlCalendarAdvance(Calendar,$H2576,B2577,"f",FALSE)</f>
        <v>57551</v>
      </c>
      <c r="I2577" s="153">
        <f>_xll.qlInterestRateIndexValueDate(Index1M,$H2577)</f>
        <v>57553</v>
      </c>
      <c r="J2577" s="158"/>
      <c r="K2577" s="44"/>
      <c r="L2577" s="44"/>
      <c r="M2577" s="158"/>
      <c r="N2577" s="44"/>
      <c r="O2577" s="159"/>
    </row>
    <row r="2578" spans="2:15" x14ac:dyDescent="0.2">
      <c r="B2578" s="39" t="s">
        <v>42</v>
      </c>
      <c r="D2578" s="42">
        <f>_xll.qlCalendarAdvance(Calendar,$D2577,B2578,"f",FALSE)</f>
        <v>57558</v>
      </c>
      <c r="E2578" s="153">
        <f>_xll.qlInterestRateIndexValueDate(IndexON,D2578)</f>
        <v>57559</v>
      </c>
      <c r="F2578" s="168"/>
      <c r="H2578" s="42">
        <f>_xll.qlCalendarAdvance(Calendar,$H2577,B2578,"f",FALSE)</f>
        <v>57558</v>
      </c>
      <c r="I2578" s="153">
        <f>_xll.qlInterestRateIndexValueDate(Index1M,$H2578)</f>
        <v>57560</v>
      </c>
      <c r="J2578" s="158"/>
      <c r="K2578" s="44"/>
      <c r="L2578" s="44"/>
      <c r="M2578" s="158"/>
      <c r="N2578" s="44"/>
      <c r="O2578" s="159"/>
    </row>
    <row r="2579" spans="2:15" x14ac:dyDescent="0.2">
      <c r="B2579" s="39" t="s">
        <v>42</v>
      </c>
      <c r="D2579" s="42">
        <f>_xll.qlCalendarAdvance(Calendar,$D2578,B2579,"f",FALSE)</f>
        <v>57565</v>
      </c>
      <c r="E2579" s="153">
        <f>_xll.qlInterestRateIndexValueDate(IndexON,D2579)</f>
        <v>57566</v>
      </c>
      <c r="F2579" s="168"/>
      <c r="H2579" s="42">
        <f>_xll.qlCalendarAdvance(Calendar,$H2578,B2579,"f",FALSE)</f>
        <v>57565</v>
      </c>
      <c r="I2579" s="153">
        <f>_xll.qlInterestRateIndexValueDate(Index1M,$H2579)</f>
        <v>57567</v>
      </c>
      <c r="J2579" s="158"/>
      <c r="K2579" s="44"/>
      <c r="L2579" s="44"/>
      <c r="M2579" s="158"/>
      <c r="N2579" s="44"/>
      <c r="O2579" s="159"/>
    </row>
    <row r="2580" spans="2:15" x14ac:dyDescent="0.2">
      <c r="B2580" s="39" t="s">
        <v>42</v>
      </c>
      <c r="D2580" s="42">
        <f>_xll.qlCalendarAdvance(Calendar,$D2579,B2580,"f",FALSE)</f>
        <v>57572</v>
      </c>
      <c r="E2580" s="153">
        <f>_xll.qlInterestRateIndexValueDate(IndexON,D2580)</f>
        <v>57573</v>
      </c>
      <c r="F2580" s="168"/>
      <c r="H2580" s="42">
        <f>_xll.qlCalendarAdvance(Calendar,$H2579,B2580,"f",FALSE)</f>
        <v>57572</v>
      </c>
      <c r="I2580" s="153">
        <f>_xll.qlInterestRateIndexValueDate(Index1M,$H2580)</f>
        <v>57574</v>
      </c>
      <c r="J2580" s="158"/>
      <c r="K2580" s="44"/>
      <c r="L2580" s="44"/>
      <c r="M2580" s="158"/>
      <c r="N2580" s="44"/>
      <c r="O2580" s="159"/>
    </row>
    <row r="2581" spans="2:15" x14ac:dyDescent="0.2">
      <c r="B2581" s="39" t="s">
        <v>42</v>
      </c>
      <c r="D2581" s="42">
        <f>_xll.qlCalendarAdvance(Calendar,$D2580,B2581,"f",FALSE)</f>
        <v>57579</v>
      </c>
      <c r="E2581" s="153">
        <f>_xll.qlInterestRateIndexValueDate(IndexON,D2581)</f>
        <v>57580</v>
      </c>
      <c r="F2581" s="168"/>
      <c r="H2581" s="42">
        <f>_xll.qlCalendarAdvance(Calendar,$H2580,B2581,"f",FALSE)</f>
        <v>57579</v>
      </c>
      <c r="I2581" s="153">
        <f>_xll.qlInterestRateIndexValueDate(Index1M,$H2581)</f>
        <v>57581</v>
      </c>
      <c r="J2581" s="158"/>
      <c r="K2581" s="44"/>
      <c r="L2581" s="44"/>
      <c r="M2581" s="158"/>
      <c r="N2581" s="44"/>
      <c r="O2581" s="159"/>
    </row>
    <row r="2582" spans="2:15" x14ac:dyDescent="0.2">
      <c r="B2582" s="39" t="s">
        <v>42</v>
      </c>
      <c r="D2582" s="42">
        <f>_xll.qlCalendarAdvance(Calendar,$D2581,B2582,"f",FALSE)</f>
        <v>57586</v>
      </c>
      <c r="E2582" s="153">
        <f>_xll.qlInterestRateIndexValueDate(IndexON,D2582)</f>
        <v>57587</v>
      </c>
      <c r="F2582" s="168"/>
      <c r="H2582" s="42">
        <f>_xll.qlCalendarAdvance(Calendar,$H2581,B2582,"f",FALSE)</f>
        <v>57586</v>
      </c>
      <c r="I2582" s="153">
        <f>_xll.qlInterestRateIndexValueDate(Index1M,$H2582)</f>
        <v>57588</v>
      </c>
      <c r="J2582" s="158"/>
      <c r="K2582" s="44"/>
      <c r="L2582" s="44"/>
      <c r="M2582" s="158"/>
      <c r="N2582" s="44"/>
      <c r="O2582" s="159"/>
    </row>
    <row r="2583" spans="2:15" x14ac:dyDescent="0.2">
      <c r="B2583" s="39" t="s">
        <v>42</v>
      </c>
      <c r="D2583" s="42">
        <f>_xll.qlCalendarAdvance(Calendar,$D2582,B2583,"f",FALSE)</f>
        <v>57593</v>
      </c>
      <c r="E2583" s="153">
        <f>_xll.qlInterestRateIndexValueDate(IndexON,D2583)</f>
        <v>57594</v>
      </c>
      <c r="F2583" s="168"/>
      <c r="H2583" s="42">
        <f>_xll.qlCalendarAdvance(Calendar,$H2582,B2583,"f",FALSE)</f>
        <v>57593</v>
      </c>
      <c r="I2583" s="153">
        <f>_xll.qlInterestRateIndexValueDate(Index1M,$H2583)</f>
        <v>57595</v>
      </c>
      <c r="J2583" s="158"/>
      <c r="K2583" s="44"/>
      <c r="L2583" s="44"/>
      <c r="M2583" s="158"/>
      <c r="N2583" s="44"/>
      <c r="O2583" s="159"/>
    </row>
    <row r="2584" spans="2:15" x14ac:dyDescent="0.2">
      <c r="B2584" s="39" t="s">
        <v>42</v>
      </c>
      <c r="D2584" s="42">
        <f>_xll.qlCalendarAdvance(Calendar,$D2583,B2584,"f",FALSE)</f>
        <v>57600</v>
      </c>
      <c r="E2584" s="153">
        <f>_xll.qlInterestRateIndexValueDate(IndexON,D2584)</f>
        <v>57601</v>
      </c>
      <c r="F2584" s="168"/>
      <c r="H2584" s="42">
        <f>_xll.qlCalendarAdvance(Calendar,$H2583,B2584,"f",FALSE)</f>
        <v>57600</v>
      </c>
      <c r="I2584" s="153">
        <f>_xll.qlInterestRateIndexValueDate(Index1M,$H2584)</f>
        <v>57602</v>
      </c>
      <c r="J2584" s="158"/>
      <c r="K2584" s="44"/>
      <c r="L2584" s="44"/>
      <c r="M2584" s="158"/>
      <c r="N2584" s="44"/>
      <c r="O2584" s="159"/>
    </row>
    <row r="2585" spans="2:15" x14ac:dyDescent="0.2">
      <c r="B2585" s="39" t="s">
        <v>42</v>
      </c>
      <c r="D2585" s="42">
        <f>_xll.qlCalendarAdvance(Calendar,$D2584,B2585,"f",FALSE)</f>
        <v>57607</v>
      </c>
      <c r="E2585" s="153">
        <f>_xll.qlInterestRateIndexValueDate(IndexON,D2585)</f>
        <v>57608</v>
      </c>
      <c r="F2585" s="168"/>
      <c r="H2585" s="42">
        <f>_xll.qlCalendarAdvance(Calendar,$H2584,B2585,"f",FALSE)</f>
        <v>57607</v>
      </c>
      <c r="I2585" s="153">
        <f>_xll.qlInterestRateIndexValueDate(Index1M,$H2585)</f>
        <v>57609</v>
      </c>
      <c r="J2585" s="158"/>
      <c r="K2585" s="44"/>
      <c r="L2585" s="44"/>
      <c r="M2585" s="158"/>
      <c r="N2585" s="44"/>
      <c r="O2585" s="159"/>
    </row>
    <row r="2586" spans="2:15" x14ac:dyDescent="0.2">
      <c r="B2586" s="39" t="s">
        <v>42</v>
      </c>
      <c r="D2586" s="42">
        <f>_xll.qlCalendarAdvance(Calendar,$D2585,B2586,"f",FALSE)</f>
        <v>57614</v>
      </c>
      <c r="E2586" s="153">
        <f>_xll.qlInterestRateIndexValueDate(IndexON,D2586)</f>
        <v>57615</v>
      </c>
      <c r="F2586" s="168"/>
      <c r="H2586" s="42">
        <f>_xll.qlCalendarAdvance(Calendar,$H2585,B2586,"f",FALSE)</f>
        <v>57614</v>
      </c>
      <c r="I2586" s="153">
        <f>_xll.qlInterestRateIndexValueDate(Index1M,$H2586)</f>
        <v>57616</v>
      </c>
      <c r="J2586" s="158"/>
      <c r="K2586" s="44"/>
      <c r="L2586" s="44"/>
      <c r="M2586" s="158"/>
      <c r="N2586" s="44"/>
      <c r="O2586" s="159"/>
    </row>
    <row r="2587" spans="2:15" x14ac:dyDescent="0.2">
      <c r="B2587" s="39" t="s">
        <v>42</v>
      </c>
      <c r="D2587" s="42">
        <f>_xll.qlCalendarAdvance(Calendar,$D2586,B2587,"f",FALSE)</f>
        <v>57621</v>
      </c>
      <c r="E2587" s="153">
        <f>_xll.qlInterestRateIndexValueDate(IndexON,D2587)</f>
        <v>57622</v>
      </c>
      <c r="F2587" s="168"/>
      <c r="H2587" s="42">
        <f>_xll.qlCalendarAdvance(Calendar,$H2586,B2587,"f",FALSE)</f>
        <v>57621</v>
      </c>
      <c r="I2587" s="153">
        <f>_xll.qlInterestRateIndexValueDate(Index1M,$H2587)</f>
        <v>57623</v>
      </c>
      <c r="J2587" s="158"/>
      <c r="K2587" s="44"/>
      <c r="L2587" s="44"/>
      <c r="M2587" s="158"/>
      <c r="N2587" s="44"/>
      <c r="O2587" s="159"/>
    </row>
    <row r="2588" spans="2:15" x14ac:dyDescent="0.2">
      <c r="B2588" s="39" t="s">
        <v>42</v>
      </c>
      <c r="D2588" s="42">
        <f>_xll.qlCalendarAdvance(Calendar,$D2587,B2588,"f",FALSE)</f>
        <v>57628</v>
      </c>
      <c r="E2588" s="153">
        <f>_xll.qlInterestRateIndexValueDate(IndexON,D2588)</f>
        <v>57629</v>
      </c>
      <c r="F2588" s="168"/>
      <c r="H2588" s="42">
        <f>_xll.qlCalendarAdvance(Calendar,$H2587,B2588,"f",FALSE)</f>
        <v>57628</v>
      </c>
      <c r="I2588" s="153">
        <f>_xll.qlInterestRateIndexValueDate(Index1M,$H2588)</f>
        <v>57630</v>
      </c>
      <c r="J2588" s="158"/>
      <c r="K2588" s="44"/>
      <c r="L2588" s="44"/>
      <c r="M2588" s="158"/>
      <c r="N2588" s="44"/>
      <c r="O2588" s="159"/>
    </row>
    <row r="2589" spans="2:15" x14ac:dyDescent="0.2">
      <c r="B2589" s="39" t="s">
        <v>42</v>
      </c>
      <c r="D2589" s="42">
        <f>_xll.qlCalendarAdvance(Calendar,$D2588,B2589,"f",FALSE)</f>
        <v>57635</v>
      </c>
      <c r="E2589" s="153">
        <f>_xll.qlInterestRateIndexValueDate(IndexON,D2589)</f>
        <v>57636</v>
      </c>
      <c r="F2589" s="168"/>
      <c r="H2589" s="42">
        <f>_xll.qlCalendarAdvance(Calendar,$H2588,B2589,"f",FALSE)</f>
        <v>57635</v>
      </c>
      <c r="I2589" s="153">
        <f>_xll.qlInterestRateIndexValueDate(Index1M,$H2589)</f>
        <v>57637</v>
      </c>
      <c r="J2589" s="158"/>
      <c r="K2589" s="44"/>
      <c r="L2589" s="44"/>
      <c r="M2589" s="158"/>
      <c r="N2589" s="44"/>
      <c r="O2589" s="159"/>
    </row>
    <row r="2590" spans="2:15" x14ac:dyDescent="0.2">
      <c r="B2590" s="39" t="s">
        <v>42</v>
      </c>
      <c r="D2590" s="42">
        <f>_xll.qlCalendarAdvance(Calendar,$D2589,B2590,"f",FALSE)</f>
        <v>57642</v>
      </c>
      <c r="E2590" s="153">
        <f>_xll.qlInterestRateIndexValueDate(IndexON,D2590)</f>
        <v>57643</v>
      </c>
      <c r="F2590" s="168"/>
      <c r="H2590" s="42">
        <f>_xll.qlCalendarAdvance(Calendar,$H2589,B2590,"f",FALSE)</f>
        <v>57642</v>
      </c>
      <c r="I2590" s="153">
        <f>_xll.qlInterestRateIndexValueDate(Index1M,$H2590)</f>
        <v>57644</v>
      </c>
      <c r="J2590" s="158"/>
      <c r="K2590" s="44"/>
      <c r="L2590" s="44"/>
      <c r="M2590" s="158"/>
      <c r="N2590" s="44"/>
      <c r="O2590" s="159"/>
    </row>
    <row r="2591" spans="2:15" x14ac:dyDescent="0.2">
      <c r="B2591" s="39" t="s">
        <v>42</v>
      </c>
      <c r="D2591" s="42">
        <f>_xll.qlCalendarAdvance(Calendar,$D2590,B2591,"f",FALSE)</f>
        <v>57649</v>
      </c>
      <c r="E2591" s="153">
        <f>_xll.qlInterestRateIndexValueDate(IndexON,D2591)</f>
        <v>57650</v>
      </c>
      <c r="F2591" s="168"/>
      <c r="H2591" s="42">
        <f>_xll.qlCalendarAdvance(Calendar,$H2590,B2591,"f",FALSE)</f>
        <v>57649</v>
      </c>
      <c r="I2591" s="153">
        <f>_xll.qlInterestRateIndexValueDate(Index1M,$H2591)</f>
        <v>57651</v>
      </c>
      <c r="J2591" s="158"/>
      <c r="K2591" s="44"/>
      <c r="L2591" s="44"/>
      <c r="M2591" s="158"/>
      <c r="N2591" s="44"/>
      <c r="O2591" s="159"/>
    </row>
    <row r="2592" spans="2:15" x14ac:dyDescent="0.2">
      <c r="B2592" s="39" t="s">
        <v>42</v>
      </c>
      <c r="D2592" s="42">
        <f>_xll.qlCalendarAdvance(Calendar,$D2591,B2592,"f",FALSE)</f>
        <v>57656</v>
      </c>
      <c r="E2592" s="153">
        <f>_xll.qlInterestRateIndexValueDate(IndexON,D2592)</f>
        <v>57657</v>
      </c>
      <c r="F2592" s="168"/>
      <c r="H2592" s="42">
        <f>_xll.qlCalendarAdvance(Calendar,$H2591,B2592,"f",FALSE)</f>
        <v>57656</v>
      </c>
      <c r="I2592" s="153">
        <f>_xll.qlInterestRateIndexValueDate(Index1M,$H2592)</f>
        <v>57658</v>
      </c>
      <c r="J2592" s="158"/>
      <c r="K2592" s="44"/>
      <c r="L2592" s="44"/>
      <c r="M2592" s="158"/>
      <c r="N2592" s="44"/>
      <c r="O2592" s="159"/>
    </row>
    <row r="2593" spans="2:15" x14ac:dyDescent="0.2">
      <c r="B2593" s="39" t="s">
        <v>42</v>
      </c>
      <c r="D2593" s="42">
        <f>_xll.qlCalendarAdvance(Calendar,$D2592,B2593,"f",FALSE)</f>
        <v>57663</v>
      </c>
      <c r="E2593" s="153">
        <f>_xll.qlInterestRateIndexValueDate(IndexON,D2593)</f>
        <v>57664</v>
      </c>
      <c r="F2593" s="168"/>
      <c r="H2593" s="42">
        <f>_xll.qlCalendarAdvance(Calendar,$H2592,B2593,"f",FALSE)</f>
        <v>57663</v>
      </c>
      <c r="I2593" s="153">
        <f>_xll.qlInterestRateIndexValueDate(Index1M,$H2593)</f>
        <v>57665</v>
      </c>
      <c r="J2593" s="158"/>
      <c r="K2593" s="44"/>
      <c r="L2593" s="44"/>
      <c r="M2593" s="158"/>
      <c r="N2593" s="44"/>
      <c r="O2593" s="159"/>
    </row>
    <row r="2594" spans="2:15" x14ac:dyDescent="0.2">
      <c r="B2594" s="39" t="s">
        <v>42</v>
      </c>
      <c r="D2594" s="42">
        <f>_xll.qlCalendarAdvance(Calendar,$D2593,B2594,"f",FALSE)</f>
        <v>57670</v>
      </c>
      <c r="E2594" s="153">
        <f>_xll.qlInterestRateIndexValueDate(IndexON,D2594)</f>
        <v>57671</v>
      </c>
      <c r="F2594" s="168"/>
      <c r="H2594" s="42">
        <f>_xll.qlCalendarAdvance(Calendar,$H2593,B2594,"f",FALSE)</f>
        <v>57670</v>
      </c>
      <c r="I2594" s="153">
        <f>_xll.qlInterestRateIndexValueDate(Index1M,$H2594)</f>
        <v>57672</v>
      </c>
      <c r="J2594" s="158"/>
      <c r="K2594" s="44"/>
      <c r="L2594" s="44"/>
      <c r="M2594" s="158"/>
      <c r="N2594" s="44"/>
      <c r="O2594" s="159"/>
    </row>
    <row r="2595" spans="2:15" x14ac:dyDescent="0.2">
      <c r="B2595" s="39" t="s">
        <v>42</v>
      </c>
      <c r="D2595" s="42">
        <f>_xll.qlCalendarAdvance(Calendar,$D2594,B2595,"f",FALSE)</f>
        <v>57677</v>
      </c>
      <c r="E2595" s="153">
        <f>_xll.qlInterestRateIndexValueDate(IndexON,D2595)</f>
        <v>57678</v>
      </c>
      <c r="F2595" s="168"/>
      <c r="H2595" s="42">
        <f>_xll.qlCalendarAdvance(Calendar,$H2594,B2595,"f",FALSE)</f>
        <v>57677</v>
      </c>
      <c r="I2595" s="153">
        <f>_xll.qlInterestRateIndexValueDate(Index1M,$H2595)</f>
        <v>57679</v>
      </c>
      <c r="J2595" s="158"/>
      <c r="K2595" s="44"/>
      <c r="L2595" s="44"/>
      <c r="M2595" s="158"/>
      <c r="N2595" s="44"/>
      <c r="O2595" s="159"/>
    </row>
    <row r="2596" spans="2:15" x14ac:dyDescent="0.2">
      <c r="B2596" s="39" t="s">
        <v>42</v>
      </c>
      <c r="D2596" s="42">
        <f>_xll.qlCalendarAdvance(Calendar,$D2595,B2596,"f",FALSE)</f>
        <v>57684</v>
      </c>
      <c r="E2596" s="153">
        <f>_xll.qlInterestRateIndexValueDate(IndexON,D2596)</f>
        <v>57685</v>
      </c>
      <c r="F2596" s="168"/>
      <c r="H2596" s="42">
        <f>_xll.qlCalendarAdvance(Calendar,$H2595,B2596,"f",FALSE)</f>
        <v>57684</v>
      </c>
      <c r="I2596" s="153">
        <f>_xll.qlInterestRateIndexValueDate(Index1M,$H2596)</f>
        <v>57686</v>
      </c>
      <c r="J2596" s="158"/>
      <c r="K2596" s="44"/>
      <c r="L2596" s="44"/>
      <c r="M2596" s="158"/>
      <c r="N2596" s="44"/>
      <c r="O2596" s="159"/>
    </row>
    <row r="2597" spans="2:15" x14ac:dyDescent="0.2">
      <c r="B2597" s="39" t="s">
        <v>42</v>
      </c>
      <c r="D2597" s="42">
        <f>_xll.qlCalendarAdvance(Calendar,$D2596,B2597,"f",FALSE)</f>
        <v>57691</v>
      </c>
      <c r="E2597" s="153">
        <f>_xll.qlInterestRateIndexValueDate(IndexON,D2597)</f>
        <v>57692</v>
      </c>
      <c r="F2597" s="168"/>
      <c r="H2597" s="42">
        <f>_xll.qlCalendarAdvance(Calendar,$H2596,B2597,"f",FALSE)</f>
        <v>57691</v>
      </c>
      <c r="I2597" s="153">
        <f>_xll.qlInterestRateIndexValueDate(Index1M,$H2597)</f>
        <v>57693</v>
      </c>
      <c r="J2597" s="158"/>
      <c r="K2597" s="44"/>
      <c r="L2597" s="44"/>
      <c r="M2597" s="158"/>
      <c r="N2597" s="44"/>
      <c r="O2597" s="159"/>
    </row>
    <row r="2598" spans="2:15" x14ac:dyDescent="0.2">
      <c r="B2598" s="39" t="s">
        <v>42</v>
      </c>
      <c r="D2598" s="42">
        <f>_xll.qlCalendarAdvance(Calendar,$D2597,B2598,"f",FALSE)</f>
        <v>57698</v>
      </c>
      <c r="E2598" s="153">
        <f>_xll.qlInterestRateIndexValueDate(IndexON,D2598)</f>
        <v>57699</v>
      </c>
      <c r="F2598" s="168"/>
      <c r="H2598" s="42">
        <f>_xll.qlCalendarAdvance(Calendar,$H2597,B2598,"f",FALSE)</f>
        <v>57698</v>
      </c>
      <c r="I2598" s="153">
        <f>_xll.qlInterestRateIndexValueDate(Index1M,$H2598)</f>
        <v>57700</v>
      </c>
      <c r="J2598" s="158"/>
      <c r="K2598" s="44"/>
      <c r="L2598" s="44"/>
      <c r="M2598" s="158"/>
      <c r="N2598" s="44"/>
      <c r="O2598" s="159"/>
    </row>
    <row r="2599" spans="2:15" x14ac:dyDescent="0.2">
      <c r="B2599" s="39" t="s">
        <v>42</v>
      </c>
      <c r="D2599" s="42">
        <f>_xll.qlCalendarAdvance(Calendar,$D2598,B2599,"f",FALSE)</f>
        <v>57706</v>
      </c>
      <c r="E2599" s="153">
        <f>_xll.qlInterestRateIndexValueDate(IndexON,D2599)</f>
        <v>57707</v>
      </c>
      <c r="F2599" s="168"/>
      <c r="H2599" s="42">
        <f>_xll.qlCalendarAdvance(Calendar,$H2598,B2599,"f",FALSE)</f>
        <v>57706</v>
      </c>
      <c r="I2599" s="153">
        <f>_xll.qlInterestRateIndexValueDate(Index1M,$H2599)</f>
        <v>57712</v>
      </c>
      <c r="J2599" s="158"/>
      <c r="K2599" s="44"/>
      <c r="L2599" s="44"/>
      <c r="M2599" s="158"/>
      <c r="N2599" s="44"/>
      <c r="O2599" s="159"/>
    </row>
    <row r="2600" spans="2:15" x14ac:dyDescent="0.2">
      <c r="B2600" s="39" t="s">
        <v>42</v>
      </c>
      <c r="D2600" s="42">
        <f>_xll.qlCalendarAdvance(Calendar,$D2599,B2600,"f",FALSE)</f>
        <v>57713</v>
      </c>
      <c r="E2600" s="153">
        <f>_xll.qlInterestRateIndexValueDate(IndexON,D2600)</f>
        <v>57714</v>
      </c>
      <c r="F2600" s="168"/>
      <c r="H2600" s="42">
        <f>_xll.qlCalendarAdvance(Calendar,$H2599,B2600,"f",FALSE)</f>
        <v>57713</v>
      </c>
      <c r="I2600" s="153">
        <f>_xll.qlInterestRateIndexValueDate(Index1M,$H2600)</f>
        <v>57717</v>
      </c>
      <c r="J2600" s="158"/>
      <c r="K2600" s="44"/>
      <c r="L2600" s="44"/>
      <c r="M2600" s="158"/>
      <c r="N2600" s="44"/>
      <c r="O2600" s="159"/>
    </row>
    <row r="2601" spans="2:15" x14ac:dyDescent="0.2">
      <c r="B2601" s="39" t="s">
        <v>42</v>
      </c>
      <c r="D2601" s="42">
        <f>_xll.qlCalendarAdvance(Calendar,$D2600,B2601,"f",FALSE)</f>
        <v>57720</v>
      </c>
      <c r="E2601" s="153">
        <f>_xll.qlInterestRateIndexValueDate(IndexON,D2601)</f>
        <v>57721</v>
      </c>
      <c r="F2601" s="168"/>
      <c r="H2601" s="42">
        <f>_xll.qlCalendarAdvance(Calendar,$H2600,B2601,"f",FALSE)</f>
        <v>57720</v>
      </c>
      <c r="I2601" s="153">
        <f>_xll.qlInterestRateIndexValueDate(Index1M,$H2601)</f>
        <v>57724</v>
      </c>
      <c r="J2601" s="158"/>
      <c r="K2601" s="44"/>
      <c r="L2601" s="44"/>
      <c r="M2601" s="158"/>
      <c r="N2601" s="44"/>
      <c r="O2601" s="159"/>
    </row>
    <row r="2602" spans="2:15" x14ac:dyDescent="0.2">
      <c r="B2602" s="39" t="s">
        <v>42</v>
      </c>
      <c r="D2602" s="42">
        <f>_xll.qlCalendarAdvance(Calendar,$D2601,B2602,"f",FALSE)</f>
        <v>57727</v>
      </c>
      <c r="E2602" s="153">
        <f>_xll.qlInterestRateIndexValueDate(IndexON,D2602)</f>
        <v>57728</v>
      </c>
      <c r="F2602" s="168"/>
      <c r="H2602" s="42">
        <f>_xll.qlCalendarAdvance(Calendar,$H2601,B2602,"f",FALSE)</f>
        <v>57727</v>
      </c>
      <c r="I2602" s="153">
        <f>_xll.qlInterestRateIndexValueDate(Index1M,$H2602)</f>
        <v>57731</v>
      </c>
      <c r="J2602" s="158"/>
      <c r="K2602" s="44"/>
      <c r="L2602" s="44"/>
      <c r="M2602" s="158"/>
      <c r="N2602" s="44"/>
      <c r="O2602" s="159"/>
    </row>
    <row r="2603" spans="2:15" x14ac:dyDescent="0.2">
      <c r="B2603" s="39" t="s">
        <v>42</v>
      </c>
      <c r="D2603" s="42">
        <f>_xll.qlCalendarAdvance(Calendar,$D2602,B2603,"f",FALSE)</f>
        <v>57734</v>
      </c>
      <c r="E2603" s="153">
        <f>_xll.qlInterestRateIndexValueDate(IndexON,D2603)</f>
        <v>57735</v>
      </c>
      <c r="F2603" s="168"/>
      <c r="H2603" s="42">
        <f>_xll.qlCalendarAdvance(Calendar,$H2602,B2603,"f",FALSE)</f>
        <v>57734</v>
      </c>
      <c r="I2603" s="153">
        <f>_xll.qlInterestRateIndexValueDate(Index1M,$H2603)</f>
        <v>57738</v>
      </c>
      <c r="J2603" s="158"/>
      <c r="K2603" s="44"/>
      <c r="L2603" s="44"/>
      <c r="M2603" s="158"/>
      <c r="N2603" s="44"/>
      <c r="O2603" s="159"/>
    </row>
    <row r="2604" spans="2:15" x14ac:dyDescent="0.2">
      <c r="B2604" s="39" t="s">
        <v>42</v>
      </c>
      <c r="D2604" s="42">
        <f>_xll.qlCalendarAdvance(Calendar,$D2603,B2604,"f",FALSE)</f>
        <v>57741</v>
      </c>
      <c r="E2604" s="153">
        <f>_xll.qlInterestRateIndexValueDate(IndexON,D2604)</f>
        <v>57742</v>
      </c>
      <c r="F2604" s="168"/>
      <c r="H2604" s="42">
        <f>_xll.qlCalendarAdvance(Calendar,$H2603,B2604,"f",FALSE)</f>
        <v>57741</v>
      </c>
      <c r="I2604" s="153">
        <f>_xll.qlInterestRateIndexValueDate(Index1M,$H2604)</f>
        <v>57745</v>
      </c>
      <c r="J2604" s="158"/>
      <c r="K2604" s="44"/>
      <c r="L2604" s="44"/>
      <c r="M2604" s="158"/>
      <c r="N2604" s="44"/>
      <c r="O2604" s="159"/>
    </row>
    <row r="2605" spans="2:15" x14ac:dyDescent="0.2">
      <c r="B2605" s="39" t="s">
        <v>42</v>
      </c>
      <c r="D2605" s="42">
        <f>_xll.qlCalendarAdvance(Calendar,$D2604,B2605,"f",FALSE)</f>
        <v>57748</v>
      </c>
      <c r="E2605" s="153">
        <f>_xll.qlInterestRateIndexValueDate(IndexON,D2605)</f>
        <v>57749</v>
      </c>
      <c r="F2605" s="168"/>
      <c r="H2605" s="42">
        <f>_xll.qlCalendarAdvance(Calendar,$H2604,B2605,"f",FALSE)</f>
        <v>57748</v>
      </c>
      <c r="I2605" s="153">
        <f>_xll.qlInterestRateIndexValueDate(Index1M,$H2605)</f>
        <v>57752</v>
      </c>
      <c r="J2605" s="158"/>
      <c r="K2605" s="44"/>
      <c r="L2605" s="44"/>
      <c r="M2605" s="158"/>
      <c r="N2605" s="44"/>
      <c r="O2605" s="159"/>
    </row>
    <row r="2606" spans="2:15" x14ac:dyDescent="0.2">
      <c r="B2606" s="39" t="s">
        <v>42</v>
      </c>
      <c r="D2606" s="42">
        <f>_xll.qlCalendarAdvance(Calendar,$D2605,B2606,"f",FALSE)</f>
        <v>57755</v>
      </c>
      <c r="E2606" s="153">
        <f>_xll.qlInterestRateIndexValueDate(IndexON,D2606)</f>
        <v>57756</v>
      </c>
      <c r="F2606" s="168"/>
      <c r="H2606" s="42">
        <f>_xll.qlCalendarAdvance(Calendar,$H2605,B2606,"f",FALSE)</f>
        <v>57755</v>
      </c>
      <c r="I2606" s="153">
        <f>_xll.qlInterestRateIndexValueDate(Index1M,$H2606)</f>
        <v>57759</v>
      </c>
      <c r="J2606" s="158"/>
      <c r="K2606" s="44"/>
      <c r="L2606" s="44"/>
      <c r="M2606" s="158"/>
      <c r="N2606" s="44"/>
      <c r="O2606" s="159"/>
    </row>
    <row r="2607" spans="2:15" x14ac:dyDescent="0.2">
      <c r="B2607" s="39" t="s">
        <v>42</v>
      </c>
      <c r="D2607" s="42">
        <f>_xll.qlCalendarAdvance(Calendar,$D2606,B2607,"f",FALSE)</f>
        <v>57762</v>
      </c>
      <c r="E2607" s="153">
        <f>_xll.qlInterestRateIndexValueDate(IndexON,D2607)</f>
        <v>57763</v>
      </c>
      <c r="F2607" s="168"/>
      <c r="H2607" s="42">
        <f>_xll.qlCalendarAdvance(Calendar,$H2606,B2607,"f",FALSE)</f>
        <v>57762</v>
      </c>
      <c r="I2607" s="153">
        <f>_xll.qlInterestRateIndexValueDate(Index1M,$H2607)</f>
        <v>57766</v>
      </c>
      <c r="J2607" s="158"/>
      <c r="K2607" s="44"/>
      <c r="L2607" s="44"/>
      <c r="M2607" s="158"/>
      <c r="N2607" s="44"/>
      <c r="O2607" s="159"/>
    </row>
    <row r="2608" spans="2:15" x14ac:dyDescent="0.2">
      <c r="B2608" s="39" t="s">
        <v>42</v>
      </c>
      <c r="D2608" s="42">
        <f>_xll.qlCalendarAdvance(Calendar,$D2607,B2608,"f",FALSE)</f>
        <v>57769</v>
      </c>
      <c r="E2608" s="153">
        <f>_xll.qlInterestRateIndexValueDate(IndexON,D2608)</f>
        <v>57770</v>
      </c>
      <c r="F2608" s="168"/>
      <c r="H2608" s="42">
        <f>_xll.qlCalendarAdvance(Calendar,$H2607,B2608,"f",FALSE)</f>
        <v>57769</v>
      </c>
      <c r="I2608" s="153">
        <f>_xll.qlInterestRateIndexValueDate(Index1M,$H2608)</f>
        <v>57773</v>
      </c>
      <c r="J2608" s="158"/>
      <c r="K2608" s="44"/>
      <c r="L2608" s="44"/>
      <c r="M2608" s="158"/>
      <c r="N2608" s="44"/>
      <c r="O2608" s="159"/>
    </row>
    <row r="2609" spans="2:15" x14ac:dyDescent="0.2">
      <c r="B2609" s="39" t="s">
        <v>42</v>
      </c>
      <c r="D2609" s="42">
        <f>_xll.qlCalendarAdvance(Calendar,$D2608,B2609,"f",FALSE)</f>
        <v>57776</v>
      </c>
      <c r="E2609" s="153">
        <f>_xll.qlInterestRateIndexValueDate(IndexON,D2609)</f>
        <v>57777</v>
      </c>
      <c r="F2609" s="168"/>
      <c r="H2609" s="42">
        <f>_xll.qlCalendarAdvance(Calendar,$H2608,B2609,"f",FALSE)</f>
        <v>57776</v>
      </c>
      <c r="I2609" s="153">
        <f>_xll.qlInterestRateIndexValueDate(Index1M,$H2609)</f>
        <v>57780</v>
      </c>
      <c r="J2609" s="158"/>
      <c r="K2609" s="44"/>
      <c r="L2609" s="44"/>
      <c r="M2609" s="158"/>
      <c r="N2609" s="44"/>
      <c r="O2609" s="159"/>
    </row>
    <row r="2610" spans="2:15" x14ac:dyDescent="0.2">
      <c r="B2610" s="39" t="s">
        <v>42</v>
      </c>
      <c r="D2610" s="42">
        <f>_xll.qlCalendarAdvance(Calendar,$D2609,B2610,"f",FALSE)</f>
        <v>57783</v>
      </c>
      <c r="E2610" s="153">
        <f>_xll.qlInterestRateIndexValueDate(IndexON,D2610)</f>
        <v>57784</v>
      </c>
      <c r="F2610" s="168"/>
      <c r="H2610" s="42">
        <f>_xll.qlCalendarAdvance(Calendar,$H2609,B2610,"f",FALSE)</f>
        <v>57783</v>
      </c>
      <c r="I2610" s="153">
        <f>_xll.qlInterestRateIndexValueDate(Index1M,$H2610)</f>
        <v>57787</v>
      </c>
      <c r="J2610" s="158"/>
      <c r="K2610" s="44"/>
      <c r="L2610" s="44"/>
      <c r="M2610" s="158"/>
      <c r="N2610" s="44"/>
      <c r="O2610" s="159"/>
    </row>
    <row r="2611" spans="2:15" x14ac:dyDescent="0.2">
      <c r="B2611" s="39" t="s">
        <v>42</v>
      </c>
      <c r="D2611" s="42">
        <f>_xll.qlCalendarAdvance(Calendar,$D2610,B2611,"f",FALSE)</f>
        <v>57790</v>
      </c>
      <c r="E2611" s="153">
        <f>_xll.qlInterestRateIndexValueDate(IndexON,D2611)</f>
        <v>57791</v>
      </c>
      <c r="F2611" s="168"/>
      <c r="H2611" s="42">
        <f>_xll.qlCalendarAdvance(Calendar,$H2610,B2611,"f",FALSE)</f>
        <v>57790</v>
      </c>
      <c r="I2611" s="153">
        <f>_xll.qlInterestRateIndexValueDate(Index1M,$H2611)</f>
        <v>57794</v>
      </c>
      <c r="J2611" s="158"/>
      <c r="K2611" s="44"/>
      <c r="L2611" s="44"/>
      <c r="M2611" s="158"/>
      <c r="N2611" s="44"/>
      <c r="O2611" s="159"/>
    </row>
    <row r="2612" spans="2:15" x14ac:dyDescent="0.2">
      <c r="B2612" s="39" t="s">
        <v>42</v>
      </c>
      <c r="D2612" s="42">
        <f>_xll.qlCalendarAdvance(Calendar,$D2611,B2612,"f",FALSE)</f>
        <v>57797</v>
      </c>
      <c r="E2612" s="153">
        <f>_xll.qlInterestRateIndexValueDate(IndexON,D2612)</f>
        <v>57798</v>
      </c>
      <c r="F2612" s="168"/>
      <c r="H2612" s="42">
        <f>_xll.qlCalendarAdvance(Calendar,$H2611,B2612,"f",FALSE)</f>
        <v>57797</v>
      </c>
      <c r="I2612" s="153">
        <f>_xll.qlInterestRateIndexValueDate(Index1M,$H2612)</f>
        <v>57801</v>
      </c>
      <c r="J2612" s="158"/>
      <c r="K2612" s="44"/>
      <c r="L2612" s="44"/>
      <c r="M2612" s="158"/>
      <c r="N2612" s="44"/>
      <c r="O2612" s="159"/>
    </row>
    <row r="2613" spans="2:15" x14ac:dyDescent="0.2">
      <c r="B2613" s="39" t="s">
        <v>42</v>
      </c>
      <c r="D2613" s="42">
        <f>_xll.qlCalendarAdvance(Calendar,$D2612,B2613,"f",FALSE)</f>
        <v>57804</v>
      </c>
      <c r="E2613" s="153">
        <f>_xll.qlInterestRateIndexValueDate(IndexON,D2613)</f>
        <v>57805</v>
      </c>
      <c r="F2613" s="168"/>
      <c r="H2613" s="42">
        <f>_xll.qlCalendarAdvance(Calendar,$H2612,B2613,"f",FALSE)</f>
        <v>57804</v>
      </c>
      <c r="I2613" s="153">
        <f>_xll.qlInterestRateIndexValueDate(Index1M,$H2613)</f>
        <v>57808</v>
      </c>
      <c r="J2613" s="158"/>
      <c r="K2613" s="44"/>
      <c r="L2613" s="44"/>
      <c r="M2613" s="158"/>
      <c r="N2613" s="44"/>
      <c r="O2613" s="159"/>
    </row>
    <row r="2614" spans="2:15" x14ac:dyDescent="0.2">
      <c r="B2614" s="39" t="s">
        <v>42</v>
      </c>
      <c r="D2614" s="42">
        <f>_xll.qlCalendarAdvance(Calendar,$D2613,B2614,"f",FALSE)</f>
        <v>57811</v>
      </c>
      <c r="E2614" s="153">
        <f>_xll.qlInterestRateIndexValueDate(IndexON,D2614)</f>
        <v>57816</v>
      </c>
      <c r="F2614" s="168"/>
      <c r="H2614" s="42">
        <f>_xll.qlCalendarAdvance(Calendar,$H2613,B2614,"f",FALSE)</f>
        <v>57811</v>
      </c>
      <c r="I2614" s="153">
        <f>_xll.qlInterestRateIndexValueDate(Index1M,$H2614)</f>
        <v>57817</v>
      </c>
      <c r="J2614" s="158"/>
      <c r="K2614" s="44"/>
      <c r="L2614" s="44"/>
      <c r="M2614" s="158"/>
      <c r="N2614" s="44"/>
      <c r="O2614" s="159"/>
    </row>
    <row r="2615" spans="2:15" x14ac:dyDescent="0.2">
      <c r="B2615" s="39" t="s">
        <v>42</v>
      </c>
      <c r="D2615" s="42">
        <f>_xll.qlCalendarAdvance(Calendar,$D2614,B2615,"f",FALSE)</f>
        <v>57818</v>
      </c>
      <c r="E2615" s="153">
        <f>_xll.qlInterestRateIndexValueDate(IndexON,D2615)</f>
        <v>57819</v>
      </c>
      <c r="F2615" s="168"/>
      <c r="H2615" s="42">
        <f>_xll.qlCalendarAdvance(Calendar,$H2614,B2615,"f",FALSE)</f>
        <v>57818</v>
      </c>
      <c r="I2615" s="153">
        <f>_xll.qlInterestRateIndexValueDate(Index1M,$H2615)</f>
        <v>57822</v>
      </c>
      <c r="J2615" s="158"/>
      <c r="K2615" s="44"/>
      <c r="L2615" s="44"/>
      <c r="M2615" s="158"/>
      <c r="N2615" s="44"/>
      <c r="O2615" s="159"/>
    </row>
    <row r="2616" spans="2:15" x14ac:dyDescent="0.2">
      <c r="B2616" s="39" t="s">
        <v>42</v>
      </c>
      <c r="D2616" s="42">
        <f>_xll.qlCalendarAdvance(Calendar,$D2615,B2616,"f",FALSE)</f>
        <v>57825</v>
      </c>
      <c r="E2616" s="153">
        <f>_xll.qlInterestRateIndexValueDate(IndexON,D2616)</f>
        <v>57826</v>
      </c>
      <c r="F2616" s="168"/>
      <c r="H2616" s="42">
        <f>_xll.qlCalendarAdvance(Calendar,$H2615,B2616,"f",FALSE)</f>
        <v>57825</v>
      </c>
      <c r="I2616" s="153">
        <f>_xll.qlInterestRateIndexValueDate(Index1M,$H2616)</f>
        <v>57829</v>
      </c>
      <c r="J2616" s="158"/>
      <c r="K2616" s="44"/>
      <c r="L2616" s="44"/>
      <c r="M2616" s="158"/>
      <c r="N2616" s="44"/>
      <c r="O2616" s="159"/>
    </row>
    <row r="2617" spans="2:15" x14ac:dyDescent="0.2">
      <c r="B2617" s="39" t="s">
        <v>42</v>
      </c>
      <c r="D2617" s="42">
        <f>_xll.qlCalendarAdvance(Calendar,$D2616,B2617,"f",FALSE)</f>
        <v>57832</v>
      </c>
      <c r="E2617" s="153">
        <f>_xll.qlInterestRateIndexValueDate(IndexON,D2617)</f>
        <v>57833</v>
      </c>
      <c r="F2617" s="168"/>
      <c r="H2617" s="42">
        <f>_xll.qlCalendarAdvance(Calendar,$H2616,B2617,"f",FALSE)</f>
        <v>57832</v>
      </c>
      <c r="I2617" s="153">
        <f>_xll.qlInterestRateIndexValueDate(Index1M,$H2617)</f>
        <v>57836</v>
      </c>
      <c r="J2617" s="158"/>
      <c r="K2617" s="44"/>
      <c r="L2617" s="44"/>
      <c r="M2617" s="158"/>
      <c r="N2617" s="44"/>
      <c r="O2617" s="159"/>
    </row>
    <row r="2618" spans="2:15" x14ac:dyDescent="0.2">
      <c r="B2618" s="39" t="s">
        <v>42</v>
      </c>
      <c r="D2618" s="42">
        <f>_xll.qlCalendarAdvance(Calendar,$D2617,B2618,"f",FALSE)</f>
        <v>57839</v>
      </c>
      <c r="E2618" s="153">
        <f>_xll.qlInterestRateIndexValueDate(IndexON,D2618)</f>
        <v>57840</v>
      </c>
      <c r="F2618" s="168"/>
      <c r="H2618" s="42">
        <f>_xll.qlCalendarAdvance(Calendar,$H2617,B2618,"f",FALSE)</f>
        <v>57839</v>
      </c>
      <c r="I2618" s="153">
        <f>_xll.qlInterestRateIndexValueDate(Index1M,$H2618)</f>
        <v>57843</v>
      </c>
      <c r="J2618" s="158"/>
      <c r="K2618" s="44"/>
      <c r="L2618" s="44"/>
      <c r="M2618" s="158"/>
      <c r="N2618" s="44"/>
      <c r="O2618" s="159"/>
    </row>
    <row r="2619" spans="2:15" x14ac:dyDescent="0.2">
      <c r="B2619" s="39" t="s">
        <v>42</v>
      </c>
      <c r="D2619" s="42">
        <f>_xll.qlCalendarAdvance(Calendar,$D2618,B2619,"f",FALSE)</f>
        <v>57846</v>
      </c>
      <c r="E2619" s="153">
        <f>_xll.qlInterestRateIndexValueDate(IndexON,D2619)</f>
        <v>57847</v>
      </c>
      <c r="F2619" s="168"/>
      <c r="H2619" s="42">
        <f>_xll.qlCalendarAdvance(Calendar,$H2618,B2619,"f",FALSE)</f>
        <v>57846</v>
      </c>
      <c r="I2619" s="153">
        <f>_xll.qlInterestRateIndexValueDate(Index1M,$H2619)</f>
        <v>57850</v>
      </c>
      <c r="J2619" s="158"/>
      <c r="K2619" s="44"/>
      <c r="L2619" s="44"/>
      <c r="M2619" s="158"/>
      <c r="N2619" s="44"/>
      <c r="O2619" s="159"/>
    </row>
    <row r="2620" spans="2:15" x14ac:dyDescent="0.2">
      <c r="B2620" s="39" t="s">
        <v>42</v>
      </c>
      <c r="D2620" s="42">
        <f>_xll.qlCalendarAdvance(Calendar,$D2619,B2620,"f",FALSE)</f>
        <v>57854</v>
      </c>
      <c r="E2620" s="153">
        <f>_xll.qlInterestRateIndexValueDate(IndexON,D2620)</f>
        <v>57857</v>
      </c>
      <c r="F2620" s="168"/>
      <c r="H2620" s="42">
        <f>_xll.qlCalendarAdvance(Calendar,$H2619,B2620,"f",FALSE)</f>
        <v>57854</v>
      </c>
      <c r="I2620" s="153">
        <f>_xll.qlInterestRateIndexValueDate(Index1M,$H2620)</f>
        <v>57858</v>
      </c>
      <c r="J2620" s="158"/>
      <c r="K2620" s="44"/>
      <c r="L2620" s="44"/>
      <c r="M2620" s="158"/>
      <c r="N2620" s="44"/>
      <c r="O2620" s="159"/>
    </row>
    <row r="2621" spans="2:15" x14ac:dyDescent="0.2">
      <c r="B2621" s="39" t="s">
        <v>42</v>
      </c>
      <c r="D2621" s="42">
        <f>_xll.qlCalendarAdvance(Calendar,$D2620,B2621,"f",FALSE)</f>
        <v>57861</v>
      </c>
      <c r="E2621" s="153">
        <f>_xll.qlInterestRateIndexValueDate(IndexON,D2621)</f>
        <v>57865</v>
      </c>
      <c r="F2621" s="168"/>
      <c r="H2621" s="42">
        <f>_xll.qlCalendarAdvance(Calendar,$H2620,B2621,"f",FALSE)</f>
        <v>57861</v>
      </c>
      <c r="I2621" s="153">
        <f>_xll.qlInterestRateIndexValueDate(Index1M,$H2621)</f>
        <v>57866</v>
      </c>
      <c r="J2621" s="158"/>
      <c r="K2621" s="44"/>
      <c r="L2621" s="44"/>
      <c r="M2621" s="158"/>
      <c r="N2621" s="44"/>
      <c r="O2621" s="159"/>
    </row>
    <row r="2622" spans="2:15" x14ac:dyDescent="0.2">
      <c r="B2622" s="39" t="s">
        <v>42</v>
      </c>
      <c r="D2622" s="42">
        <f>_xll.qlCalendarAdvance(Calendar,$D2621,B2622,"f",FALSE)</f>
        <v>57868</v>
      </c>
      <c r="E2622" s="153">
        <f>_xll.qlInterestRateIndexValueDate(IndexON,D2622)</f>
        <v>57871</v>
      </c>
      <c r="F2622" s="168"/>
      <c r="H2622" s="42">
        <f>_xll.qlCalendarAdvance(Calendar,$H2621,B2622,"f",FALSE)</f>
        <v>57868</v>
      </c>
      <c r="I2622" s="153">
        <f>_xll.qlInterestRateIndexValueDate(Index1M,$H2622)</f>
        <v>57872</v>
      </c>
      <c r="J2622" s="158"/>
      <c r="K2622" s="44"/>
      <c r="L2622" s="44"/>
      <c r="M2622" s="158"/>
      <c r="N2622" s="44"/>
      <c r="O2622" s="159"/>
    </row>
    <row r="2623" spans="2:15" x14ac:dyDescent="0.2">
      <c r="B2623" s="39" t="s">
        <v>42</v>
      </c>
      <c r="D2623" s="42">
        <f>_xll.qlCalendarAdvance(Calendar,$D2622,B2623,"f",FALSE)</f>
        <v>57875</v>
      </c>
      <c r="E2623" s="153">
        <f>_xll.qlInterestRateIndexValueDate(IndexON,D2623)</f>
        <v>57878</v>
      </c>
      <c r="F2623" s="168"/>
      <c r="H2623" s="42">
        <f>_xll.qlCalendarAdvance(Calendar,$H2622,B2623,"f",FALSE)</f>
        <v>57875</v>
      </c>
      <c r="I2623" s="153">
        <f>_xll.qlInterestRateIndexValueDate(Index1M,$H2623)</f>
        <v>57879</v>
      </c>
      <c r="J2623" s="158"/>
      <c r="K2623" s="44"/>
      <c r="L2623" s="44"/>
      <c r="M2623" s="158"/>
      <c r="N2623" s="44"/>
      <c r="O2623" s="159"/>
    </row>
    <row r="2624" spans="2:15" x14ac:dyDescent="0.2">
      <c r="B2624" s="39" t="s">
        <v>42</v>
      </c>
      <c r="D2624" s="42">
        <f>_xll.qlCalendarAdvance(Calendar,$D2623,B2624,"f",FALSE)</f>
        <v>57885</v>
      </c>
      <c r="E2624" s="153">
        <f>_xll.qlInterestRateIndexValueDate(IndexON,D2624)</f>
        <v>57886</v>
      </c>
      <c r="F2624" s="168"/>
      <c r="H2624" s="42">
        <f>_xll.qlCalendarAdvance(Calendar,$H2623,B2624,"f",FALSE)</f>
        <v>57885</v>
      </c>
      <c r="I2624" s="153">
        <f>_xll.qlInterestRateIndexValueDate(Index1M,$H2624)</f>
        <v>57887</v>
      </c>
      <c r="J2624" s="158"/>
      <c r="K2624" s="44"/>
      <c r="L2624" s="44"/>
      <c r="M2624" s="158"/>
      <c r="N2624" s="44"/>
      <c r="O2624" s="159"/>
    </row>
    <row r="2625" spans="2:15" x14ac:dyDescent="0.2">
      <c r="B2625" s="39" t="s">
        <v>42</v>
      </c>
      <c r="D2625" s="42">
        <f>_xll.qlCalendarAdvance(Calendar,$D2624,B2625,"f",FALSE)</f>
        <v>57892</v>
      </c>
      <c r="E2625" s="153">
        <f>_xll.qlInterestRateIndexValueDate(IndexON,D2625)</f>
        <v>57893</v>
      </c>
      <c r="F2625" s="168"/>
      <c r="H2625" s="42">
        <f>_xll.qlCalendarAdvance(Calendar,$H2624,B2625,"f",FALSE)</f>
        <v>57892</v>
      </c>
      <c r="I2625" s="153">
        <f>_xll.qlInterestRateIndexValueDate(Index1M,$H2625)</f>
        <v>57894</v>
      </c>
      <c r="J2625" s="158"/>
      <c r="K2625" s="44"/>
      <c r="L2625" s="44"/>
      <c r="M2625" s="158"/>
      <c r="N2625" s="44"/>
      <c r="O2625" s="159"/>
    </row>
    <row r="2626" spans="2:15" x14ac:dyDescent="0.2">
      <c r="B2626" s="39" t="s">
        <v>42</v>
      </c>
      <c r="D2626" s="42">
        <f>_xll.qlCalendarAdvance(Calendar,$D2625,B2626,"f",FALSE)</f>
        <v>57899</v>
      </c>
      <c r="E2626" s="153">
        <f>_xll.qlInterestRateIndexValueDate(IndexON,D2626)</f>
        <v>57900</v>
      </c>
      <c r="F2626" s="168"/>
      <c r="H2626" s="42">
        <f>_xll.qlCalendarAdvance(Calendar,$H2625,B2626,"f",FALSE)</f>
        <v>57899</v>
      </c>
      <c r="I2626" s="153">
        <f>_xll.qlInterestRateIndexValueDate(Index1M,$H2626)</f>
        <v>57901</v>
      </c>
      <c r="J2626" s="158"/>
      <c r="K2626" s="44"/>
      <c r="L2626" s="44"/>
      <c r="M2626" s="158"/>
      <c r="N2626" s="44"/>
      <c r="O2626" s="159"/>
    </row>
    <row r="2627" spans="2:15" x14ac:dyDescent="0.2">
      <c r="B2627" s="39" t="s">
        <v>42</v>
      </c>
      <c r="D2627" s="42">
        <f>_xll.qlCalendarAdvance(Calendar,$D2626,B2627,"f",FALSE)</f>
        <v>57906</v>
      </c>
      <c r="E2627" s="153">
        <f>_xll.qlInterestRateIndexValueDate(IndexON,D2627)</f>
        <v>57907</v>
      </c>
      <c r="F2627" s="168"/>
      <c r="H2627" s="42">
        <f>_xll.qlCalendarAdvance(Calendar,$H2626,B2627,"f",FALSE)</f>
        <v>57906</v>
      </c>
      <c r="I2627" s="153">
        <f>_xll.qlInterestRateIndexValueDate(Index1M,$H2627)</f>
        <v>57908</v>
      </c>
      <c r="J2627" s="158"/>
      <c r="K2627" s="44"/>
      <c r="L2627" s="44"/>
      <c r="M2627" s="158"/>
      <c r="N2627" s="44"/>
      <c r="O2627" s="159"/>
    </row>
    <row r="2628" spans="2:15" x14ac:dyDescent="0.2">
      <c r="B2628" s="39" t="s">
        <v>42</v>
      </c>
      <c r="D2628" s="42">
        <f>_xll.qlCalendarAdvance(Calendar,$D2627,B2628,"f",FALSE)</f>
        <v>57913</v>
      </c>
      <c r="E2628" s="153">
        <f>_xll.qlInterestRateIndexValueDate(IndexON,D2628)</f>
        <v>57914</v>
      </c>
      <c r="F2628" s="168"/>
      <c r="H2628" s="42">
        <f>_xll.qlCalendarAdvance(Calendar,$H2627,B2628,"f",FALSE)</f>
        <v>57913</v>
      </c>
      <c r="I2628" s="153">
        <f>_xll.qlInterestRateIndexValueDate(Index1M,$H2628)</f>
        <v>57915</v>
      </c>
      <c r="J2628" s="158"/>
      <c r="K2628" s="44"/>
      <c r="L2628" s="44"/>
      <c r="M2628" s="158"/>
      <c r="N2628" s="44"/>
      <c r="O2628" s="159"/>
    </row>
    <row r="2629" spans="2:15" x14ac:dyDescent="0.2">
      <c r="B2629" s="39" t="s">
        <v>42</v>
      </c>
      <c r="D2629" s="42">
        <f>_xll.qlCalendarAdvance(Calendar,$D2628,B2629,"f",FALSE)</f>
        <v>57920</v>
      </c>
      <c r="E2629" s="153">
        <f>_xll.qlInterestRateIndexValueDate(IndexON,D2629)</f>
        <v>57921</v>
      </c>
      <c r="F2629" s="168"/>
      <c r="H2629" s="42">
        <f>_xll.qlCalendarAdvance(Calendar,$H2628,B2629,"f",FALSE)</f>
        <v>57920</v>
      </c>
      <c r="I2629" s="153">
        <f>_xll.qlInterestRateIndexValueDate(Index1M,$H2629)</f>
        <v>57922</v>
      </c>
      <c r="J2629" s="158"/>
      <c r="K2629" s="44"/>
      <c r="L2629" s="44"/>
      <c r="M2629" s="158"/>
      <c r="N2629" s="44"/>
      <c r="O2629" s="159"/>
    </row>
    <row r="2630" spans="2:15" x14ac:dyDescent="0.2">
      <c r="B2630" s="39" t="s">
        <v>42</v>
      </c>
      <c r="D2630" s="42">
        <f>_xll.qlCalendarAdvance(Calendar,$D2629,B2630,"f",FALSE)</f>
        <v>57927</v>
      </c>
      <c r="E2630" s="153">
        <f>_xll.qlInterestRateIndexValueDate(IndexON,D2630)</f>
        <v>57928</v>
      </c>
      <c r="F2630" s="168"/>
      <c r="H2630" s="42">
        <f>_xll.qlCalendarAdvance(Calendar,$H2629,B2630,"f",FALSE)</f>
        <v>57927</v>
      </c>
      <c r="I2630" s="153">
        <f>_xll.qlInterestRateIndexValueDate(Index1M,$H2630)</f>
        <v>57929</v>
      </c>
      <c r="J2630" s="158"/>
      <c r="K2630" s="44"/>
      <c r="L2630" s="44"/>
      <c r="M2630" s="158"/>
      <c r="N2630" s="44"/>
      <c r="O2630" s="159"/>
    </row>
    <row r="2631" spans="2:15" x14ac:dyDescent="0.2">
      <c r="B2631" s="39" t="s">
        <v>42</v>
      </c>
      <c r="D2631" s="42">
        <f>_xll.qlCalendarAdvance(Calendar,$D2630,B2631,"f",FALSE)</f>
        <v>57934</v>
      </c>
      <c r="E2631" s="153">
        <f>_xll.qlInterestRateIndexValueDate(IndexON,D2631)</f>
        <v>57935</v>
      </c>
      <c r="F2631" s="168"/>
      <c r="H2631" s="42">
        <f>_xll.qlCalendarAdvance(Calendar,$H2630,B2631,"f",FALSE)</f>
        <v>57934</v>
      </c>
      <c r="I2631" s="153">
        <f>_xll.qlInterestRateIndexValueDate(Index1M,$H2631)</f>
        <v>57936</v>
      </c>
      <c r="J2631" s="158"/>
      <c r="K2631" s="44"/>
      <c r="L2631" s="44"/>
      <c r="M2631" s="158"/>
      <c r="N2631" s="44"/>
      <c r="O2631" s="159"/>
    </row>
    <row r="2632" spans="2:15" x14ac:dyDescent="0.2">
      <c r="B2632" s="39" t="s">
        <v>42</v>
      </c>
      <c r="D2632" s="42">
        <f>_xll.qlCalendarAdvance(Calendar,$D2631,B2632,"f",FALSE)</f>
        <v>57941</v>
      </c>
      <c r="E2632" s="153">
        <f>_xll.qlInterestRateIndexValueDate(IndexON,D2632)</f>
        <v>57942</v>
      </c>
      <c r="F2632" s="168"/>
      <c r="H2632" s="42">
        <f>_xll.qlCalendarAdvance(Calendar,$H2631,B2632,"f",FALSE)</f>
        <v>57941</v>
      </c>
      <c r="I2632" s="153">
        <f>_xll.qlInterestRateIndexValueDate(Index1M,$H2632)</f>
        <v>57943</v>
      </c>
      <c r="J2632" s="158"/>
      <c r="K2632" s="44"/>
      <c r="L2632" s="44"/>
      <c r="M2632" s="158"/>
      <c r="N2632" s="44"/>
      <c r="O2632" s="159"/>
    </row>
    <row r="2633" spans="2:15" x14ac:dyDescent="0.2">
      <c r="B2633" s="39" t="s">
        <v>42</v>
      </c>
      <c r="D2633" s="42">
        <f>_xll.qlCalendarAdvance(Calendar,$D2632,B2633,"f",FALSE)</f>
        <v>57948</v>
      </c>
      <c r="E2633" s="153">
        <f>_xll.qlInterestRateIndexValueDate(IndexON,D2633)</f>
        <v>57949</v>
      </c>
      <c r="F2633" s="168"/>
      <c r="H2633" s="42">
        <f>_xll.qlCalendarAdvance(Calendar,$H2632,B2633,"f",FALSE)</f>
        <v>57948</v>
      </c>
      <c r="I2633" s="153">
        <f>_xll.qlInterestRateIndexValueDate(Index1M,$H2633)</f>
        <v>57950</v>
      </c>
      <c r="J2633" s="158"/>
      <c r="K2633" s="44"/>
      <c r="L2633" s="44"/>
      <c r="M2633" s="158"/>
      <c r="N2633" s="44"/>
      <c r="O2633" s="159"/>
    </row>
    <row r="2634" spans="2:15" x14ac:dyDescent="0.2">
      <c r="B2634" s="39" t="s">
        <v>42</v>
      </c>
      <c r="D2634" s="42">
        <f>_xll.qlCalendarAdvance(Calendar,$D2633,B2634,"f",FALSE)</f>
        <v>57955</v>
      </c>
      <c r="E2634" s="153">
        <f>_xll.qlInterestRateIndexValueDate(IndexON,D2634)</f>
        <v>57956</v>
      </c>
      <c r="F2634" s="168"/>
      <c r="H2634" s="42">
        <f>_xll.qlCalendarAdvance(Calendar,$H2633,B2634,"f",FALSE)</f>
        <v>57955</v>
      </c>
      <c r="I2634" s="153">
        <f>_xll.qlInterestRateIndexValueDate(Index1M,$H2634)</f>
        <v>57957</v>
      </c>
      <c r="J2634" s="158"/>
      <c r="K2634" s="44"/>
      <c r="L2634" s="44"/>
      <c r="M2634" s="158"/>
      <c r="N2634" s="44"/>
      <c r="O2634" s="159"/>
    </row>
    <row r="2635" spans="2:15" x14ac:dyDescent="0.2">
      <c r="B2635" s="39" t="s">
        <v>42</v>
      </c>
      <c r="D2635" s="42">
        <f>_xll.qlCalendarAdvance(Calendar,$D2634,B2635,"f",FALSE)</f>
        <v>57962</v>
      </c>
      <c r="E2635" s="153">
        <f>_xll.qlInterestRateIndexValueDate(IndexON,D2635)</f>
        <v>57963</v>
      </c>
      <c r="F2635" s="168"/>
      <c r="H2635" s="42">
        <f>_xll.qlCalendarAdvance(Calendar,$H2634,B2635,"f",FALSE)</f>
        <v>57962</v>
      </c>
      <c r="I2635" s="153">
        <f>_xll.qlInterestRateIndexValueDate(Index1M,$H2635)</f>
        <v>57964</v>
      </c>
      <c r="J2635" s="158"/>
      <c r="K2635" s="44"/>
      <c r="L2635" s="44"/>
      <c r="M2635" s="158"/>
      <c r="N2635" s="44"/>
      <c r="O2635" s="159"/>
    </row>
    <row r="2636" spans="2:15" x14ac:dyDescent="0.2">
      <c r="B2636" s="39" t="s">
        <v>42</v>
      </c>
      <c r="D2636" s="42">
        <f>_xll.qlCalendarAdvance(Calendar,$D2635,B2636,"f",FALSE)</f>
        <v>57969</v>
      </c>
      <c r="E2636" s="153">
        <f>_xll.qlInterestRateIndexValueDate(IndexON,D2636)</f>
        <v>57970</v>
      </c>
      <c r="F2636" s="168"/>
      <c r="H2636" s="42">
        <f>_xll.qlCalendarAdvance(Calendar,$H2635,B2636,"f",FALSE)</f>
        <v>57969</v>
      </c>
      <c r="I2636" s="153">
        <f>_xll.qlInterestRateIndexValueDate(Index1M,$H2636)</f>
        <v>57971</v>
      </c>
      <c r="J2636" s="158"/>
      <c r="K2636" s="44"/>
      <c r="L2636" s="44"/>
      <c r="M2636" s="158"/>
      <c r="N2636" s="44"/>
      <c r="O2636" s="159"/>
    </row>
    <row r="2637" spans="2:15" x14ac:dyDescent="0.2">
      <c r="B2637" s="39" t="s">
        <v>42</v>
      </c>
      <c r="D2637" s="42">
        <f>_xll.qlCalendarAdvance(Calendar,$D2636,B2637,"f",FALSE)</f>
        <v>57976</v>
      </c>
      <c r="E2637" s="153">
        <f>_xll.qlInterestRateIndexValueDate(IndexON,D2637)</f>
        <v>57977</v>
      </c>
      <c r="F2637" s="168"/>
      <c r="H2637" s="42">
        <f>_xll.qlCalendarAdvance(Calendar,$H2636,B2637,"f",FALSE)</f>
        <v>57976</v>
      </c>
      <c r="I2637" s="153">
        <f>_xll.qlInterestRateIndexValueDate(Index1M,$H2637)</f>
        <v>57978</v>
      </c>
      <c r="J2637" s="158"/>
      <c r="K2637" s="44"/>
      <c r="L2637" s="44"/>
      <c r="M2637" s="158"/>
      <c r="N2637" s="44"/>
      <c r="O2637" s="159"/>
    </row>
    <row r="2638" spans="2:15" x14ac:dyDescent="0.2">
      <c r="B2638" s="39" t="s">
        <v>42</v>
      </c>
      <c r="D2638" s="42">
        <f>_xll.qlCalendarAdvance(Calendar,$D2637,B2638,"f",FALSE)</f>
        <v>57983</v>
      </c>
      <c r="E2638" s="153">
        <f>_xll.qlInterestRateIndexValueDate(IndexON,D2638)</f>
        <v>57984</v>
      </c>
      <c r="F2638" s="168"/>
      <c r="H2638" s="42">
        <f>_xll.qlCalendarAdvance(Calendar,$H2637,B2638,"f",FALSE)</f>
        <v>57983</v>
      </c>
      <c r="I2638" s="153">
        <f>_xll.qlInterestRateIndexValueDate(Index1M,$H2638)</f>
        <v>57985</v>
      </c>
      <c r="J2638" s="158"/>
      <c r="K2638" s="44"/>
      <c r="L2638" s="44"/>
      <c r="M2638" s="158"/>
      <c r="N2638" s="44"/>
      <c r="O2638" s="159"/>
    </row>
    <row r="2639" spans="2:15" x14ac:dyDescent="0.2">
      <c r="B2639" s="39" t="s">
        <v>42</v>
      </c>
      <c r="D2639" s="42">
        <f>_xll.qlCalendarAdvance(Calendar,$D2638,B2639,"f",FALSE)</f>
        <v>57990</v>
      </c>
      <c r="E2639" s="153">
        <f>_xll.qlInterestRateIndexValueDate(IndexON,D2639)</f>
        <v>57991</v>
      </c>
      <c r="F2639" s="168"/>
      <c r="H2639" s="42">
        <f>_xll.qlCalendarAdvance(Calendar,$H2638,B2639,"f",FALSE)</f>
        <v>57990</v>
      </c>
      <c r="I2639" s="153">
        <f>_xll.qlInterestRateIndexValueDate(Index1M,$H2639)</f>
        <v>57992</v>
      </c>
      <c r="J2639" s="158"/>
      <c r="K2639" s="44"/>
      <c r="L2639" s="44"/>
      <c r="M2639" s="158"/>
      <c r="N2639" s="44"/>
      <c r="O2639" s="159"/>
    </row>
    <row r="2640" spans="2:15" x14ac:dyDescent="0.2">
      <c r="B2640" s="39" t="s">
        <v>42</v>
      </c>
      <c r="D2640" s="42">
        <f>_xll.qlCalendarAdvance(Calendar,$D2639,B2640,"f",FALSE)</f>
        <v>57997</v>
      </c>
      <c r="E2640" s="153">
        <f>_xll.qlInterestRateIndexValueDate(IndexON,D2640)</f>
        <v>57998</v>
      </c>
      <c r="F2640" s="168"/>
      <c r="H2640" s="42">
        <f>_xll.qlCalendarAdvance(Calendar,$H2639,B2640,"f",FALSE)</f>
        <v>57997</v>
      </c>
      <c r="I2640" s="153">
        <f>_xll.qlInterestRateIndexValueDate(Index1M,$H2640)</f>
        <v>57999</v>
      </c>
      <c r="J2640" s="158"/>
      <c r="K2640" s="44"/>
      <c r="L2640" s="44"/>
      <c r="M2640" s="158"/>
      <c r="N2640" s="44"/>
      <c r="O2640" s="159"/>
    </row>
    <row r="2641" spans="2:15" x14ac:dyDescent="0.2">
      <c r="B2641" s="39" t="s">
        <v>42</v>
      </c>
      <c r="D2641" s="42">
        <f>_xll.qlCalendarAdvance(Calendar,$D2640,B2641,"f",FALSE)</f>
        <v>58004</v>
      </c>
      <c r="E2641" s="153">
        <f>_xll.qlInterestRateIndexValueDate(IndexON,D2641)</f>
        <v>58005</v>
      </c>
      <c r="F2641" s="168"/>
      <c r="H2641" s="42">
        <f>_xll.qlCalendarAdvance(Calendar,$H2640,B2641,"f",FALSE)</f>
        <v>58004</v>
      </c>
      <c r="I2641" s="153">
        <f>_xll.qlInterestRateIndexValueDate(Index1M,$H2641)</f>
        <v>58006</v>
      </c>
      <c r="J2641" s="158"/>
      <c r="K2641" s="44"/>
      <c r="L2641" s="44"/>
      <c r="M2641" s="158"/>
      <c r="N2641" s="44"/>
      <c r="O2641" s="159"/>
    </row>
    <row r="2642" spans="2:15" x14ac:dyDescent="0.2">
      <c r="B2642" s="39" t="s">
        <v>42</v>
      </c>
      <c r="D2642" s="42">
        <f>_xll.qlCalendarAdvance(Calendar,$D2641,B2642,"f",FALSE)</f>
        <v>58011</v>
      </c>
      <c r="E2642" s="153">
        <f>_xll.qlInterestRateIndexValueDate(IndexON,D2642)</f>
        <v>58012</v>
      </c>
      <c r="F2642" s="168"/>
      <c r="H2642" s="42">
        <f>_xll.qlCalendarAdvance(Calendar,$H2641,B2642,"f",FALSE)</f>
        <v>58011</v>
      </c>
      <c r="I2642" s="153">
        <f>_xll.qlInterestRateIndexValueDate(Index1M,$H2642)</f>
        <v>58013</v>
      </c>
      <c r="J2642" s="158"/>
      <c r="K2642" s="44"/>
      <c r="L2642" s="44"/>
      <c r="M2642" s="158"/>
      <c r="N2642" s="44"/>
      <c r="O2642" s="159"/>
    </row>
    <row r="2643" spans="2:15" x14ac:dyDescent="0.2">
      <c r="B2643" s="39" t="s">
        <v>42</v>
      </c>
      <c r="D2643" s="42">
        <f>_xll.qlCalendarAdvance(Calendar,$D2642,B2643,"f",FALSE)</f>
        <v>58018</v>
      </c>
      <c r="E2643" s="153">
        <f>_xll.qlInterestRateIndexValueDate(IndexON,D2643)</f>
        <v>58019</v>
      </c>
      <c r="F2643" s="168"/>
      <c r="H2643" s="42">
        <f>_xll.qlCalendarAdvance(Calendar,$H2642,B2643,"f",FALSE)</f>
        <v>58018</v>
      </c>
      <c r="I2643" s="153">
        <f>_xll.qlInterestRateIndexValueDate(Index1M,$H2643)</f>
        <v>58020</v>
      </c>
      <c r="J2643" s="158"/>
      <c r="K2643" s="44"/>
      <c r="L2643" s="44"/>
      <c r="M2643" s="158"/>
      <c r="N2643" s="44"/>
      <c r="O2643" s="159"/>
    </row>
    <row r="2644" spans="2:15" x14ac:dyDescent="0.2">
      <c r="B2644" s="39" t="s">
        <v>42</v>
      </c>
      <c r="D2644" s="42">
        <f>_xll.qlCalendarAdvance(Calendar,$D2643,B2644,"f",FALSE)</f>
        <v>58025</v>
      </c>
      <c r="E2644" s="153">
        <f>_xll.qlInterestRateIndexValueDate(IndexON,D2644)</f>
        <v>58026</v>
      </c>
      <c r="F2644" s="168"/>
      <c r="H2644" s="42">
        <f>_xll.qlCalendarAdvance(Calendar,$H2643,B2644,"f",FALSE)</f>
        <v>58025</v>
      </c>
      <c r="I2644" s="153">
        <f>_xll.qlInterestRateIndexValueDate(Index1M,$H2644)</f>
        <v>58027</v>
      </c>
      <c r="J2644" s="158"/>
      <c r="K2644" s="44"/>
      <c r="L2644" s="44"/>
      <c r="M2644" s="158"/>
      <c r="N2644" s="44"/>
      <c r="O2644" s="159"/>
    </row>
    <row r="2645" spans="2:15" x14ac:dyDescent="0.2">
      <c r="B2645" s="39" t="s">
        <v>42</v>
      </c>
      <c r="D2645" s="42">
        <f>_xll.qlCalendarAdvance(Calendar,$D2644,B2645,"f",FALSE)</f>
        <v>58032</v>
      </c>
      <c r="E2645" s="153">
        <f>_xll.qlInterestRateIndexValueDate(IndexON,D2645)</f>
        <v>58033</v>
      </c>
      <c r="F2645" s="168"/>
      <c r="H2645" s="42">
        <f>_xll.qlCalendarAdvance(Calendar,$H2644,B2645,"f",FALSE)</f>
        <v>58032</v>
      </c>
      <c r="I2645" s="153">
        <f>_xll.qlInterestRateIndexValueDate(Index1M,$H2645)</f>
        <v>58034</v>
      </c>
      <c r="J2645" s="158"/>
      <c r="K2645" s="44"/>
      <c r="L2645" s="44"/>
      <c r="M2645" s="158"/>
      <c r="N2645" s="44"/>
      <c r="O2645" s="159"/>
    </row>
    <row r="2646" spans="2:15" x14ac:dyDescent="0.2">
      <c r="B2646" s="39" t="s">
        <v>42</v>
      </c>
      <c r="D2646" s="42">
        <f>_xll.qlCalendarAdvance(Calendar,$D2645,B2646,"f",FALSE)</f>
        <v>58039</v>
      </c>
      <c r="E2646" s="153">
        <f>_xll.qlInterestRateIndexValueDate(IndexON,D2646)</f>
        <v>58040</v>
      </c>
      <c r="F2646" s="168"/>
      <c r="H2646" s="42">
        <f>_xll.qlCalendarAdvance(Calendar,$H2645,B2646,"f",FALSE)</f>
        <v>58039</v>
      </c>
      <c r="I2646" s="153">
        <f>_xll.qlInterestRateIndexValueDate(Index1M,$H2646)</f>
        <v>58041</v>
      </c>
      <c r="J2646" s="158"/>
      <c r="K2646" s="44"/>
      <c r="L2646" s="44"/>
      <c r="M2646" s="158"/>
      <c r="N2646" s="44"/>
      <c r="O2646" s="159"/>
    </row>
    <row r="2647" spans="2:15" x14ac:dyDescent="0.2">
      <c r="B2647" s="39" t="s">
        <v>42</v>
      </c>
      <c r="D2647" s="42">
        <f>_xll.qlCalendarAdvance(Calendar,$D2646,B2647,"f",FALSE)</f>
        <v>58046</v>
      </c>
      <c r="E2647" s="153">
        <f>_xll.qlInterestRateIndexValueDate(IndexON,D2647)</f>
        <v>58047</v>
      </c>
      <c r="F2647" s="168"/>
      <c r="H2647" s="42">
        <f>_xll.qlCalendarAdvance(Calendar,$H2646,B2647,"f",FALSE)</f>
        <v>58046</v>
      </c>
      <c r="I2647" s="153">
        <f>_xll.qlInterestRateIndexValueDate(Index1M,$H2647)</f>
        <v>58048</v>
      </c>
      <c r="J2647" s="158"/>
      <c r="K2647" s="44"/>
      <c r="L2647" s="44"/>
      <c r="M2647" s="158"/>
      <c r="N2647" s="44"/>
      <c r="O2647" s="159"/>
    </row>
    <row r="2648" spans="2:15" x14ac:dyDescent="0.2">
      <c r="B2648" s="39" t="s">
        <v>42</v>
      </c>
      <c r="D2648" s="42">
        <f>_xll.qlCalendarAdvance(Calendar,$D2647,B2648,"f",FALSE)</f>
        <v>58053</v>
      </c>
      <c r="E2648" s="153">
        <f>_xll.qlInterestRateIndexValueDate(IndexON,D2648)</f>
        <v>58054</v>
      </c>
      <c r="F2648" s="168"/>
      <c r="H2648" s="42">
        <f>_xll.qlCalendarAdvance(Calendar,$H2647,B2648,"f",FALSE)</f>
        <v>58053</v>
      </c>
      <c r="I2648" s="153">
        <f>_xll.qlInterestRateIndexValueDate(Index1M,$H2648)</f>
        <v>58055</v>
      </c>
      <c r="J2648" s="158"/>
      <c r="K2648" s="44"/>
      <c r="L2648" s="44"/>
      <c r="M2648" s="158"/>
      <c r="N2648" s="44"/>
      <c r="O2648" s="159"/>
    </row>
    <row r="2649" spans="2:15" x14ac:dyDescent="0.2">
      <c r="B2649" s="39" t="s">
        <v>42</v>
      </c>
      <c r="D2649" s="42">
        <f>_xll.qlCalendarAdvance(Calendar,$D2648,B2649,"f",FALSE)</f>
        <v>58060</v>
      </c>
      <c r="E2649" s="153">
        <f>_xll.qlInterestRateIndexValueDate(IndexON,D2649)</f>
        <v>58061</v>
      </c>
      <c r="F2649" s="168"/>
      <c r="H2649" s="42">
        <f>_xll.qlCalendarAdvance(Calendar,$H2648,B2649,"f",FALSE)</f>
        <v>58060</v>
      </c>
      <c r="I2649" s="153">
        <f>_xll.qlInterestRateIndexValueDate(Index1M,$H2649)</f>
        <v>58062</v>
      </c>
      <c r="J2649" s="158"/>
      <c r="K2649" s="44"/>
      <c r="L2649" s="44"/>
      <c r="M2649" s="158"/>
      <c r="N2649" s="44"/>
      <c r="O2649" s="159"/>
    </row>
    <row r="2650" spans="2:15" x14ac:dyDescent="0.2">
      <c r="B2650" s="39" t="s">
        <v>42</v>
      </c>
      <c r="D2650" s="42">
        <f>_xll.qlCalendarAdvance(Calendar,$D2649,B2650,"f",FALSE)</f>
        <v>58067</v>
      </c>
      <c r="E2650" s="153">
        <f>_xll.qlInterestRateIndexValueDate(IndexON,D2650)</f>
        <v>58071</v>
      </c>
      <c r="F2650" s="168"/>
      <c r="H2650" s="42">
        <f>_xll.qlCalendarAdvance(Calendar,$H2649,B2650,"f",FALSE)</f>
        <v>58067</v>
      </c>
      <c r="I2650" s="153">
        <f>_xll.qlInterestRateIndexValueDate(Index1M,$H2650)</f>
        <v>58074</v>
      </c>
      <c r="J2650" s="158"/>
      <c r="K2650" s="44"/>
      <c r="L2650" s="44"/>
      <c r="M2650" s="158"/>
      <c r="N2650" s="44"/>
      <c r="O2650" s="159"/>
    </row>
    <row r="2651" spans="2:15" x14ac:dyDescent="0.2">
      <c r="B2651" s="39" t="s">
        <v>42</v>
      </c>
      <c r="D2651" s="42">
        <f>_xll.qlCalendarAdvance(Calendar,$D2650,B2651,"f",FALSE)</f>
        <v>58074</v>
      </c>
      <c r="E2651" s="153">
        <f>_xll.qlInterestRateIndexValueDate(IndexON,D2651)</f>
        <v>58077</v>
      </c>
      <c r="F2651" s="168"/>
      <c r="H2651" s="42">
        <f>_xll.qlCalendarAdvance(Calendar,$H2650,B2651,"f",FALSE)</f>
        <v>58074</v>
      </c>
      <c r="I2651" s="153">
        <f>_xll.qlInterestRateIndexValueDate(Index1M,$H2651)</f>
        <v>58078</v>
      </c>
      <c r="J2651" s="158"/>
      <c r="K2651" s="44"/>
      <c r="L2651" s="44"/>
      <c r="M2651" s="158"/>
      <c r="N2651" s="44"/>
      <c r="O2651" s="159"/>
    </row>
    <row r="2652" spans="2:15" x14ac:dyDescent="0.2">
      <c r="B2652" s="39" t="s">
        <v>42</v>
      </c>
      <c r="D2652" s="42">
        <f>_xll.qlCalendarAdvance(Calendar,$D2651,B2652,"f",FALSE)</f>
        <v>58082</v>
      </c>
      <c r="E2652" s="153">
        <f>_xll.qlInterestRateIndexValueDate(IndexON,D2652)</f>
        <v>58083</v>
      </c>
      <c r="F2652" s="168"/>
      <c r="H2652" s="42">
        <f>_xll.qlCalendarAdvance(Calendar,$H2651,B2652,"f",FALSE)</f>
        <v>58082</v>
      </c>
      <c r="I2652" s="153">
        <f>_xll.qlInterestRateIndexValueDate(Index1M,$H2652)</f>
        <v>58084</v>
      </c>
      <c r="J2652" s="158"/>
      <c r="K2652" s="44"/>
      <c r="L2652" s="44"/>
      <c r="M2652" s="158"/>
      <c r="N2652" s="44"/>
      <c r="O2652" s="159"/>
    </row>
    <row r="2653" spans="2:15" x14ac:dyDescent="0.2">
      <c r="B2653" s="39" t="s">
        <v>42</v>
      </c>
      <c r="D2653" s="42">
        <f>_xll.qlCalendarAdvance(Calendar,$D2652,B2653,"f",FALSE)</f>
        <v>58089</v>
      </c>
      <c r="E2653" s="153">
        <f>_xll.qlInterestRateIndexValueDate(IndexON,D2653)</f>
        <v>58090</v>
      </c>
      <c r="F2653" s="168"/>
      <c r="H2653" s="42">
        <f>_xll.qlCalendarAdvance(Calendar,$H2652,B2653,"f",FALSE)</f>
        <v>58089</v>
      </c>
      <c r="I2653" s="153">
        <f>_xll.qlInterestRateIndexValueDate(Index1M,$H2653)</f>
        <v>58091</v>
      </c>
      <c r="J2653" s="158"/>
      <c r="K2653" s="44"/>
      <c r="L2653" s="44"/>
      <c r="M2653" s="158"/>
      <c r="N2653" s="44"/>
      <c r="O2653" s="159"/>
    </row>
    <row r="2654" spans="2:15" x14ac:dyDescent="0.2">
      <c r="B2654" s="39" t="s">
        <v>42</v>
      </c>
      <c r="D2654" s="42">
        <f>_xll.qlCalendarAdvance(Calendar,$D2653,B2654,"f",FALSE)</f>
        <v>58096</v>
      </c>
      <c r="E2654" s="153">
        <f>_xll.qlInterestRateIndexValueDate(IndexON,D2654)</f>
        <v>58097</v>
      </c>
      <c r="F2654" s="168"/>
      <c r="H2654" s="42">
        <f>_xll.qlCalendarAdvance(Calendar,$H2653,B2654,"f",FALSE)</f>
        <v>58096</v>
      </c>
      <c r="I2654" s="153">
        <f>_xll.qlInterestRateIndexValueDate(Index1M,$H2654)</f>
        <v>58098</v>
      </c>
      <c r="J2654" s="158"/>
      <c r="K2654" s="44"/>
      <c r="L2654" s="44"/>
      <c r="M2654" s="158"/>
      <c r="N2654" s="44"/>
      <c r="O2654" s="159"/>
    </row>
    <row r="2655" spans="2:15" x14ac:dyDescent="0.2">
      <c r="B2655" s="39" t="s">
        <v>42</v>
      </c>
      <c r="D2655" s="42">
        <f>_xll.qlCalendarAdvance(Calendar,$D2654,B2655,"f",FALSE)</f>
        <v>58103</v>
      </c>
      <c r="E2655" s="153">
        <f>_xll.qlInterestRateIndexValueDate(IndexON,D2655)</f>
        <v>58104</v>
      </c>
      <c r="F2655" s="168"/>
      <c r="H2655" s="42">
        <f>_xll.qlCalendarAdvance(Calendar,$H2654,B2655,"f",FALSE)</f>
        <v>58103</v>
      </c>
      <c r="I2655" s="153">
        <f>_xll.qlInterestRateIndexValueDate(Index1M,$H2655)</f>
        <v>58105</v>
      </c>
      <c r="J2655" s="158"/>
      <c r="K2655" s="44"/>
      <c r="L2655" s="44"/>
      <c r="M2655" s="158"/>
      <c r="N2655" s="44"/>
      <c r="O2655" s="159"/>
    </row>
    <row r="2656" spans="2:15" x14ac:dyDescent="0.2">
      <c r="B2656" s="39" t="s">
        <v>42</v>
      </c>
      <c r="D2656" s="42">
        <f>_xll.qlCalendarAdvance(Calendar,$D2655,B2656,"f",FALSE)</f>
        <v>58110</v>
      </c>
      <c r="E2656" s="153">
        <f>_xll.qlInterestRateIndexValueDate(IndexON,D2656)</f>
        <v>58111</v>
      </c>
      <c r="F2656" s="168"/>
      <c r="H2656" s="42">
        <f>_xll.qlCalendarAdvance(Calendar,$H2655,B2656,"f",FALSE)</f>
        <v>58110</v>
      </c>
      <c r="I2656" s="153">
        <f>_xll.qlInterestRateIndexValueDate(Index1M,$H2656)</f>
        <v>58112</v>
      </c>
      <c r="J2656" s="158"/>
      <c r="K2656" s="44"/>
      <c r="L2656" s="44"/>
      <c r="M2656" s="158"/>
      <c r="N2656" s="44"/>
      <c r="O2656" s="159"/>
    </row>
    <row r="2657" spans="2:15" x14ac:dyDescent="0.2">
      <c r="B2657" s="39" t="s">
        <v>42</v>
      </c>
      <c r="D2657" s="42">
        <f>_xll.qlCalendarAdvance(Calendar,$D2656,B2657,"f",FALSE)</f>
        <v>58117</v>
      </c>
      <c r="E2657" s="153">
        <f>_xll.qlInterestRateIndexValueDate(IndexON,D2657)</f>
        <v>58118</v>
      </c>
      <c r="F2657" s="168"/>
      <c r="H2657" s="42">
        <f>_xll.qlCalendarAdvance(Calendar,$H2656,B2657,"f",FALSE)</f>
        <v>58117</v>
      </c>
      <c r="I2657" s="153">
        <f>_xll.qlInterestRateIndexValueDate(Index1M,$H2657)</f>
        <v>58119</v>
      </c>
      <c r="J2657" s="158"/>
      <c r="K2657" s="44"/>
      <c r="L2657" s="44"/>
      <c r="M2657" s="158"/>
      <c r="N2657" s="44"/>
      <c r="O2657" s="159"/>
    </row>
    <row r="2658" spans="2:15" x14ac:dyDescent="0.2">
      <c r="B2658" s="39" t="s">
        <v>42</v>
      </c>
      <c r="D2658" s="42">
        <f>_xll.qlCalendarAdvance(Calendar,$D2657,B2658,"f",FALSE)</f>
        <v>58124</v>
      </c>
      <c r="E2658" s="153">
        <f>_xll.qlInterestRateIndexValueDate(IndexON,D2658)</f>
        <v>58125</v>
      </c>
      <c r="F2658" s="168"/>
      <c r="H2658" s="42">
        <f>_xll.qlCalendarAdvance(Calendar,$H2657,B2658,"f",FALSE)</f>
        <v>58124</v>
      </c>
      <c r="I2658" s="153">
        <f>_xll.qlInterestRateIndexValueDate(Index1M,$H2658)</f>
        <v>58126</v>
      </c>
      <c r="J2658" s="158"/>
      <c r="K2658" s="44"/>
      <c r="L2658" s="44"/>
      <c r="M2658" s="158"/>
      <c r="N2658" s="44"/>
      <c r="O2658" s="159"/>
    </row>
    <row r="2659" spans="2:15" x14ac:dyDescent="0.2">
      <c r="B2659" s="39" t="s">
        <v>42</v>
      </c>
      <c r="D2659" s="42">
        <f>_xll.qlCalendarAdvance(Calendar,$D2658,B2659,"f",FALSE)</f>
        <v>58131</v>
      </c>
      <c r="E2659" s="153">
        <f>_xll.qlInterestRateIndexValueDate(IndexON,D2659)</f>
        <v>58132</v>
      </c>
      <c r="F2659" s="168"/>
      <c r="H2659" s="42">
        <f>_xll.qlCalendarAdvance(Calendar,$H2658,B2659,"f",FALSE)</f>
        <v>58131</v>
      </c>
      <c r="I2659" s="153">
        <f>_xll.qlInterestRateIndexValueDate(Index1M,$H2659)</f>
        <v>58133</v>
      </c>
      <c r="J2659" s="158"/>
      <c r="K2659" s="44"/>
      <c r="L2659" s="44"/>
      <c r="M2659" s="158"/>
      <c r="N2659" s="44"/>
      <c r="O2659" s="159"/>
    </row>
    <row r="2660" spans="2:15" x14ac:dyDescent="0.2">
      <c r="B2660" s="39" t="s">
        <v>42</v>
      </c>
      <c r="D2660" s="42">
        <f>_xll.qlCalendarAdvance(Calendar,$D2659,B2660,"f",FALSE)</f>
        <v>58138</v>
      </c>
      <c r="E2660" s="153">
        <f>_xll.qlInterestRateIndexValueDate(IndexON,D2660)</f>
        <v>58139</v>
      </c>
      <c r="F2660" s="168"/>
      <c r="H2660" s="42">
        <f>_xll.qlCalendarAdvance(Calendar,$H2659,B2660,"f",FALSE)</f>
        <v>58138</v>
      </c>
      <c r="I2660" s="153">
        <f>_xll.qlInterestRateIndexValueDate(Index1M,$H2660)</f>
        <v>58140</v>
      </c>
      <c r="J2660" s="158"/>
      <c r="K2660" s="44"/>
      <c r="L2660" s="44"/>
      <c r="M2660" s="158"/>
      <c r="N2660" s="44"/>
      <c r="O2660" s="159"/>
    </row>
    <row r="2661" spans="2:15" x14ac:dyDescent="0.2">
      <c r="B2661" s="39" t="s">
        <v>42</v>
      </c>
      <c r="D2661" s="42">
        <f>_xll.qlCalendarAdvance(Calendar,$D2660,B2661,"f",FALSE)</f>
        <v>58145</v>
      </c>
      <c r="E2661" s="153">
        <f>_xll.qlInterestRateIndexValueDate(IndexON,D2661)</f>
        <v>58146</v>
      </c>
      <c r="F2661" s="168"/>
      <c r="H2661" s="42">
        <f>_xll.qlCalendarAdvance(Calendar,$H2660,B2661,"f",FALSE)</f>
        <v>58145</v>
      </c>
      <c r="I2661" s="153">
        <f>_xll.qlInterestRateIndexValueDate(Index1M,$H2661)</f>
        <v>58147</v>
      </c>
      <c r="J2661" s="158"/>
      <c r="K2661" s="44"/>
      <c r="L2661" s="44"/>
      <c r="M2661" s="158"/>
      <c r="N2661" s="44"/>
      <c r="O2661" s="159"/>
    </row>
    <row r="2662" spans="2:15" x14ac:dyDescent="0.2">
      <c r="B2662" s="39" t="s">
        <v>42</v>
      </c>
      <c r="D2662" s="42">
        <f>_xll.qlCalendarAdvance(Calendar,$D2661,B2662,"f",FALSE)</f>
        <v>58152</v>
      </c>
      <c r="E2662" s="153">
        <f>_xll.qlInterestRateIndexValueDate(IndexON,D2662)</f>
        <v>58153</v>
      </c>
      <c r="F2662" s="168"/>
      <c r="H2662" s="42">
        <f>_xll.qlCalendarAdvance(Calendar,$H2661,B2662,"f",FALSE)</f>
        <v>58152</v>
      </c>
      <c r="I2662" s="153">
        <f>_xll.qlInterestRateIndexValueDate(Index1M,$H2662)</f>
        <v>58154</v>
      </c>
      <c r="J2662" s="158"/>
      <c r="K2662" s="44"/>
      <c r="L2662" s="44"/>
      <c r="M2662" s="158"/>
      <c r="N2662" s="44"/>
      <c r="O2662" s="159"/>
    </row>
    <row r="2663" spans="2:15" x14ac:dyDescent="0.2">
      <c r="B2663" s="39" t="s">
        <v>42</v>
      </c>
      <c r="D2663" s="42">
        <f>_xll.qlCalendarAdvance(Calendar,$D2662,B2663,"f",FALSE)</f>
        <v>58159</v>
      </c>
      <c r="E2663" s="153">
        <f>_xll.qlInterestRateIndexValueDate(IndexON,D2663)</f>
        <v>58160</v>
      </c>
      <c r="F2663" s="168"/>
      <c r="H2663" s="42">
        <f>_xll.qlCalendarAdvance(Calendar,$H2662,B2663,"f",FALSE)</f>
        <v>58159</v>
      </c>
      <c r="I2663" s="153">
        <f>_xll.qlInterestRateIndexValueDate(Index1M,$H2663)</f>
        <v>58161</v>
      </c>
      <c r="J2663" s="158"/>
      <c r="K2663" s="44"/>
      <c r="L2663" s="44"/>
      <c r="M2663" s="158"/>
      <c r="N2663" s="44"/>
      <c r="O2663" s="159"/>
    </row>
    <row r="2664" spans="2:15" x14ac:dyDescent="0.2">
      <c r="B2664" s="39" t="s">
        <v>42</v>
      </c>
      <c r="D2664" s="42">
        <f>_xll.qlCalendarAdvance(Calendar,$D2663,B2664,"f",FALSE)</f>
        <v>58166</v>
      </c>
      <c r="E2664" s="153">
        <f>_xll.qlInterestRateIndexValueDate(IndexON,D2664)</f>
        <v>58167</v>
      </c>
      <c r="F2664" s="168"/>
      <c r="H2664" s="42">
        <f>_xll.qlCalendarAdvance(Calendar,$H2663,B2664,"f",FALSE)</f>
        <v>58166</v>
      </c>
      <c r="I2664" s="153">
        <f>_xll.qlInterestRateIndexValueDate(Index1M,$H2664)</f>
        <v>58168</v>
      </c>
      <c r="J2664" s="158"/>
      <c r="K2664" s="44"/>
      <c r="L2664" s="44"/>
      <c r="M2664" s="158"/>
      <c r="N2664" s="44"/>
      <c r="O2664" s="159"/>
    </row>
    <row r="2665" spans="2:15" x14ac:dyDescent="0.2">
      <c r="B2665" s="39" t="s">
        <v>42</v>
      </c>
      <c r="D2665" s="42">
        <f>_xll.qlCalendarAdvance(Calendar,$D2664,B2665,"f",FALSE)</f>
        <v>58173</v>
      </c>
      <c r="E2665" s="153">
        <f>_xll.qlInterestRateIndexValueDate(IndexON,D2665)</f>
        <v>58174</v>
      </c>
      <c r="F2665" s="168"/>
      <c r="H2665" s="42">
        <f>_xll.qlCalendarAdvance(Calendar,$H2664,B2665,"f",FALSE)</f>
        <v>58173</v>
      </c>
      <c r="I2665" s="153">
        <f>_xll.qlInterestRateIndexValueDate(Index1M,$H2665)</f>
        <v>58175</v>
      </c>
      <c r="J2665" s="158"/>
      <c r="K2665" s="44"/>
      <c r="L2665" s="44"/>
      <c r="M2665" s="158"/>
      <c r="N2665" s="44"/>
      <c r="O2665" s="159"/>
    </row>
    <row r="2666" spans="2:15" x14ac:dyDescent="0.2">
      <c r="B2666" s="39" t="s">
        <v>42</v>
      </c>
      <c r="D2666" s="42">
        <f>_xll.qlCalendarAdvance(Calendar,$D2665,B2666,"f",FALSE)</f>
        <v>58180</v>
      </c>
      <c r="E2666" s="153">
        <f>_xll.qlInterestRateIndexValueDate(IndexON,D2666)</f>
        <v>58181</v>
      </c>
      <c r="F2666" s="168"/>
      <c r="H2666" s="42">
        <f>_xll.qlCalendarAdvance(Calendar,$H2665,B2666,"f",FALSE)</f>
        <v>58180</v>
      </c>
      <c r="I2666" s="153">
        <f>_xll.qlInterestRateIndexValueDate(Index1M,$H2666)</f>
        <v>58182</v>
      </c>
      <c r="J2666" s="158"/>
      <c r="K2666" s="44"/>
      <c r="L2666" s="44"/>
      <c r="M2666" s="158"/>
      <c r="N2666" s="44"/>
      <c r="O2666" s="159"/>
    </row>
    <row r="2667" spans="2:15" x14ac:dyDescent="0.2">
      <c r="B2667" s="39" t="s">
        <v>42</v>
      </c>
      <c r="D2667" s="42">
        <f>_xll.qlCalendarAdvance(Calendar,$D2666,B2667,"f",FALSE)</f>
        <v>58187</v>
      </c>
      <c r="E2667" s="153">
        <f>_xll.qlInterestRateIndexValueDate(IndexON,D2667)</f>
        <v>58188</v>
      </c>
      <c r="F2667" s="168"/>
      <c r="H2667" s="42">
        <f>_xll.qlCalendarAdvance(Calendar,$H2666,B2667,"f",FALSE)</f>
        <v>58187</v>
      </c>
      <c r="I2667" s="153">
        <f>_xll.qlInterestRateIndexValueDate(Index1M,$H2667)</f>
        <v>58189</v>
      </c>
      <c r="J2667" s="158"/>
      <c r="K2667" s="44"/>
      <c r="L2667" s="44"/>
      <c r="M2667" s="158"/>
      <c r="N2667" s="44"/>
      <c r="O2667" s="159"/>
    </row>
    <row r="2668" spans="2:15" x14ac:dyDescent="0.2">
      <c r="B2668" s="39" t="s">
        <v>42</v>
      </c>
      <c r="D2668" s="42">
        <f>_xll.qlCalendarAdvance(Calendar,$D2667,B2668,"f",FALSE)</f>
        <v>58194</v>
      </c>
      <c r="E2668" s="153">
        <f>_xll.qlInterestRateIndexValueDate(IndexON,D2668)</f>
        <v>58195</v>
      </c>
      <c r="F2668" s="168"/>
      <c r="H2668" s="42">
        <f>_xll.qlCalendarAdvance(Calendar,$H2667,B2668,"f",FALSE)</f>
        <v>58194</v>
      </c>
      <c r="I2668" s="153">
        <f>_xll.qlInterestRateIndexValueDate(Index1M,$H2668)</f>
        <v>58197</v>
      </c>
      <c r="J2668" s="158"/>
      <c r="K2668" s="44"/>
      <c r="L2668" s="44"/>
      <c r="M2668" s="158"/>
      <c r="N2668" s="44"/>
      <c r="O2668" s="159"/>
    </row>
    <row r="2669" spans="2:15" x14ac:dyDescent="0.2">
      <c r="B2669" s="39" t="s">
        <v>42</v>
      </c>
      <c r="D2669" s="42">
        <f>_xll.qlCalendarAdvance(Calendar,$D2668,B2669,"f",FALSE)</f>
        <v>58201</v>
      </c>
      <c r="E2669" s="153">
        <f>_xll.qlInterestRateIndexValueDate(IndexON,D2669)</f>
        <v>58202</v>
      </c>
      <c r="F2669" s="168"/>
      <c r="H2669" s="42">
        <f>_xll.qlCalendarAdvance(Calendar,$H2668,B2669,"f",FALSE)</f>
        <v>58201</v>
      </c>
      <c r="I2669" s="153">
        <f>_xll.qlInterestRateIndexValueDate(Index1M,$H2669)</f>
        <v>58204</v>
      </c>
      <c r="J2669" s="158"/>
      <c r="K2669" s="44"/>
      <c r="L2669" s="44"/>
      <c r="M2669" s="158"/>
      <c r="N2669" s="44"/>
      <c r="O2669" s="159"/>
    </row>
    <row r="2670" spans="2:15" x14ac:dyDescent="0.2">
      <c r="B2670" s="39" t="s">
        <v>42</v>
      </c>
      <c r="D2670" s="42">
        <f>_xll.qlCalendarAdvance(Calendar,$D2669,B2670,"f",FALSE)</f>
        <v>58208</v>
      </c>
      <c r="E2670" s="153">
        <f>_xll.qlInterestRateIndexValueDate(IndexON,D2670)</f>
        <v>58209</v>
      </c>
      <c r="F2670" s="168"/>
      <c r="H2670" s="42">
        <f>_xll.qlCalendarAdvance(Calendar,$H2669,B2670,"f",FALSE)</f>
        <v>58208</v>
      </c>
      <c r="I2670" s="153">
        <f>_xll.qlInterestRateIndexValueDate(Index1M,$H2670)</f>
        <v>58210</v>
      </c>
      <c r="J2670" s="158"/>
      <c r="K2670" s="44"/>
      <c r="L2670" s="44"/>
      <c r="M2670" s="158"/>
      <c r="N2670" s="44"/>
      <c r="O2670" s="159"/>
    </row>
    <row r="2671" spans="2:15" x14ac:dyDescent="0.2">
      <c r="B2671" s="39" t="s">
        <v>42</v>
      </c>
      <c r="D2671" s="42">
        <f>_xll.qlCalendarAdvance(Calendar,$D2670,B2671,"f",FALSE)</f>
        <v>58215</v>
      </c>
      <c r="E2671" s="153">
        <f>_xll.qlInterestRateIndexValueDate(IndexON,D2671)</f>
        <v>58216</v>
      </c>
      <c r="F2671" s="168"/>
      <c r="H2671" s="42">
        <f>_xll.qlCalendarAdvance(Calendar,$H2670,B2671,"f",FALSE)</f>
        <v>58215</v>
      </c>
      <c r="I2671" s="153">
        <f>_xll.qlInterestRateIndexValueDate(Index1M,$H2671)</f>
        <v>58217</v>
      </c>
      <c r="J2671" s="158"/>
      <c r="K2671" s="44"/>
      <c r="L2671" s="44"/>
      <c r="M2671" s="158"/>
      <c r="N2671" s="44"/>
      <c r="O2671" s="159"/>
    </row>
    <row r="2672" spans="2:15" x14ac:dyDescent="0.2">
      <c r="B2672" s="39" t="s">
        <v>42</v>
      </c>
      <c r="D2672" s="42">
        <f>_xll.qlCalendarAdvance(Calendar,$D2671,B2672,"f",FALSE)</f>
        <v>58222</v>
      </c>
      <c r="E2672" s="153">
        <f>_xll.qlInterestRateIndexValueDate(IndexON,D2672)</f>
        <v>58223</v>
      </c>
      <c r="F2672" s="168"/>
      <c r="H2672" s="42">
        <f>_xll.qlCalendarAdvance(Calendar,$H2671,B2672,"f",FALSE)</f>
        <v>58222</v>
      </c>
      <c r="I2672" s="153">
        <f>_xll.qlInterestRateIndexValueDate(Index1M,$H2672)</f>
        <v>58224</v>
      </c>
      <c r="J2672" s="158"/>
      <c r="K2672" s="44"/>
      <c r="L2672" s="44"/>
      <c r="M2672" s="158"/>
      <c r="N2672" s="44"/>
      <c r="O2672" s="159"/>
    </row>
    <row r="2673" spans="2:15" x14ac:dyDescent="0.2">
      <c r="B2673" s="39" t="s">
        <v>42</v>
      </c>
      <c r="D2673" s="42">
        <f>_xll.qlCalendarAdvance(Calendar,$D2672,B2673,"f",FALSE)</f>
        <v>58229</v>
      </c>
      <c r="E2673" s="153">
        <f>_xll.qlInterestRateIndexValueDate(IndexON,D2673)</f>
        <v>58230</v>
      </c>
      <c r="F2673" s="168"/>
      <c r="H2673" s="42">
        <f>_xll.qlCalendarAdvance(Calendar,$H2672,B2673,"f",FALSE)</f>
        <v>58229</v>
      </c>
      <c r="I2673" s="153">
        <f>_xll.qlInterestRateIndexValueDate(Index1M,$H2673)</f>
        <v>58231</v>
      </c>
      <c r="J2673" s="158"/>
      <c r="K2673" s="44"/>
      <c r="L2673" s="44"/>
      <c r="M2673" s="158"/>
      <c r="N2673" s="44"/>
      <c r="O2673" s="159"/>
    </row>
    <row r="2674" spans="2:15" x14ac:dyDescent="0.2">
      <c r="B2674" s="39" t="s">
        <v>42</v>
      </c>
      <c r="D2674" s="42">
        <f>_xll.qlCalendarAdvance(Calendar,$D2673,B2674,"f",FALSE)</f>
        <v>58236</v>
      </c>
      <c r="E2674" s="153">
        <f>_xll.qlInterestRateIndexValueDate(IndexON,D2674)</f>
        <v>58237</v>
      </c>
      <c r="F2674" s="168"/>
      <c r="H2674" s="42">
        <f>_xll.qlCalendarAdvance(Calendar,$H2673,B2674,"f",FALSE)</f>
        <v>58236</v>
      </c>
      <c r="I2674" s="153">
        <f>_xll.qlInterestRateIndexValueDate(Index1M,$H2674)</f>
        <v>58238</v>
      </c>
      <c r="J2674" s="158"/>
      <c r="K2674" s="44"/>
      <c r="L2674" s="44"/>
      <c r="M2674" s="158"/>
      <c r="N2674" s="44"/>
      <c r="O2674" s="159"/>
    </row>
    <row r="2675" spans="2:15" x14ac:dyDescent="0.2">
      <c r="B2675" s="39" t="s">
        <v>42</v>
      </c>
      <c r="D2675" s="42">
        <f>_xll.qlCalendarAdvance(Calendar,$D2674,B2675,"f",FALSE)</f>
        <v>58243</v>
      </c>
      <c r="E2675" s="153">
        <f>_xll.qlInterestRateIndexValueDate(IndexON,D2675)</f>
        <v>58244</v>
      </c>
      <c r="F2675" s="168"/>
      <c r="H2675" s="42">
        <f>_xll.qlCalendarAdvance(Calendar,$H2674,B2675,"f",FALSE)</f>
        <v>58243</v>
      </c>
      <c r="I2675" s="153">
        <f>_xll.qlInterestRateIndexValueDate(Index1M,$H2675)</f>
        <v>58245</v>
      </c>
      <c r="J2675" s="158"/>
      <c r="K2675" s="44"/>
      <c r="L2675" s="44"/>
      <c r="M2675" s="158"/>
      <c r="N2675" s="44"/>
      <c r="O2675" s="159"/>
    </row>
    <row r="2676" spans="2:15" x14ac:dyDescent="0.2">
      <c r="B2676" s="39" t="s">
        <v>42</v>
      </c>
      <c r="D2676" s="42">
        <f>_xll.qlCalendarAdvance(Calendar,$D2675,B2676,"f",FALSE)</f>
        <v>58250</v>
      </c>
      <c r="E2676" s="153">
        <f>_xll.qlInterestRateIndexValueDate(IndexON,D2676)</f>
        <v>58251</v>
      </c>
      <c r="F2676" s="168"/>
      <c r="H2676" s="42">
        <f>_xll.qlCalendarAdvance(Calendar,$H2675,B2676,"f",FALSE)</f>
        <v>58250</v>
      </c>
      <c r="I2676" s="153">
        <f>_xll.qlInterestRateIndexValueDate(Index1M,$H2676)</f>
        <v>58252</v>
      </c>
      <c r="J2676" s="158"/>
      <c r="K2676" s="44"/>
      <c r="L2676" s="44"/>
      <c r="M2676" s="158"/>
      <c r="N2676" s="44"/>
      <c r="O2676" s="159"/>
    </row>
    <row r="2677" spans="2:15" x14ac:dyDescent="0.2">
      <c r="B2677" s="39" t="s">
        <v>42</v>
      </c>
      <c r="D2677" s="42">
        <f>_xll.qlCalendarAdvance(Calendar,$D2676,B2677,"f",FALSE)</f>
        <v>58257</v>
      </c>
      <c r="E2677" s="153">
        <f>_xll.qlInterestRateIndexValueDate(IndexON,D2677)</f>
        <v>58258</v>
      </c>
      <c r="F2677" s="168"/>
      <c r="H2677" s="42">
        <f>_xll.qlCalendarAdvance(Calendar,$H2676,B2677,"f",FALSE)</f>
        <v>58257</v>
      </c>
      <c r="I2677" s="153">
        <f>_xll.qlInterestRateIndexValueDate(Index1M,$H2677)</f>
        <v>58259</v>
      </c>
      <c r="J2677" s="158"/>
      <c r="K2677" s="44"/>
      <c r="L2677" s="44"/>
      <c r="M2677" s="158"/>
      <c r="N2677" s="44"/>
      <c r="O2677" s="159"/>
    </row>
    <row r="2678" spans="2:15" x14ac:dyDescent="0.2">
      <c r="B2678" s="39" t="s">
        <v>42</v>
      </c>
      <c r="D2678" s="42">
        <f>_xll.qlCalendarAdvance(Calendar,$D2677,B2678,"f",FALSE)</f>
        <v>58264</v>
      </c>
      <c r="E2678" s="153">
        <f>_xll.qlInterestRateIndexValueDate(IndexON,D2678)</f>
        <v>58265</v>
      </c>
      <c r="F2678" s="168"/>
      <c r="H2678" s="42">
        <f>_xll.qlCalendarAdvance(Calendar,$H2677,B2678,"f",FALSE)</f>
        <v>58264</v>
      </c>
      <c r="I2678" s="153">
        <f>_xll.qlInterestRateIndexValueDate(Index1M,$H2678)</f>
        <v>58266</v>
      </c>
      <c r="J2678" s="158"/>
      <c r="K2678" s="44"/>
      <c r="L2678" s="44"/>
      <c r="M2678" s="158"/>
      <c r="N2678" s="44"/>
      <c r="O2678" s="159"/>
    </row>
    <row r="2679" spans="2:15" x14ac:dyDescent="0.2">
      <c r="B2679" s="39" t="s">
        <v>42</v>
      </c>
      <c r="D2679" s="42">
        <f>_xll.qlCalendarAdvance(Calendar,$D2678,B2679,"f",FALSE)</f>
        <v>58271</v>
      </c>
      <c r="E2679" s="153">
        <f>_xll.qlInterestRateIndexValueDate(IndexON,D2679)</f>
        <v>58272</v>
      </c>
      <c r="F2679" s="168"/>
      <c r="H2679" s="42">
        <f>_xll.qlCalendarAdvance(Calendar,$H2678,B2679,"f",FALSE)</f>
        <v>58271</v>
      </c>
      <c r="I2679" s="153">
        <f>_xll.qlInterestRateIndexValueDate(Index1M,$H2679)</f>
        <v>58273</v>
      </c>
      <c r="J2679" s="158"/>
      <c r="K2679" s="44"/>
      <c r="L2679" s="44"/>
      <c r="M2679" s="158"/>
      <c r="N2679" s="44"/>
      <c r="O2679" s="159"/>
    </row>
    <row r="2680" spans="2:15" x14ac:dyDescent="0.2">
      <c r="B2680" s="39" t="s">
        <v>42</v>
      </c>
      <c r="D2680" s="42">
        <f>_xll.qlCalendarAdvance(Calendar,$D2679,B2680,"f",FALSE)</f>
        <v>58278</v>
      </c>
      <c r="E2680" s="153">
        <f>_xll.qlInterestRateIndexValueDate(IndexON,D2680)</f>
        <v>58279</v>
      </c>
      <c r="F2680" s="168"/>
      <c r="H2680" s="42">
        <f>_xll.qlCalendarAdvance(Calendar,$H2679,B2680,"f",FALSE)</f>
        <v>58278</v>
      </c>
      <c r="I2680" s="153">
        <f>_xll.qlInterestRateIndexValueDate(Index1M,$H2680)</f>
        <v>58280</v>
      </c>
      <c r="J2680" s="158"/>
      <c r="K2680" s="44"/>
      <c r="L2680" s="44"/>
      <c r="M2680" s="158"/>
      <c r="N2680" s="44"/>
      <c r="O2680" s="159"/>
    </row>
    <row r="2681" spans="2:15" x14ac:dyDescent="0.2">
      <c r="B2681" s="39" t="s">
        <v>42</v>
      </c>
      <c r="D2681" s="42">
        <f>_xll.qlCalendarAdvance(Calendar,$D2680,B2681,"f",FALSE)</f>
        <v>58285</v>
      </c>
      <c r="E2681" s="153">
        <f>_xll.qlInterestRateIndexValueDate(IndexON,D2681)</f>
        <v>58286</v>
      </c>
      <c r="F2681" s="168"/>
      <c r="H2681" s="42">
        <f>_xll.qlCalendarAdvance(Calendar,$H2680,B2681,"f",FALSE)</f>
        <v>58285</v>
      </c>
      <c r="I2681" s="153">
        <f>_xll.qlInterestRateIndexValueDate(Index1M,$H2681)</f>
        <v>58287</v>
      </c>
      <c r="J2681" s="158"/>
      <c r="K2681" s="44"/>
      <c r="L2681" s="44"/>
      <c r="M2681" s="158"/>
      <c r="N2681" s="44"/>
      <c r="O2681" s="159"/>
    </row>
    <row r="2682" spans="2:15" x14ac:dyDescent="0.2">
      <c r="B2682" s="39" t="s">
        <v>42</v>
      </c>
      <c r="D2682" s="42">
        <f>_xll.qlCalendarAdvance(Calendar,$D2681,B2682,"f",FALSE)</f>
        <v>58292</v>
      </c>
      <c r="E2682" s="153">
        <f>_xll.qlInterestRateIndexValueDate(IndexON,D2682)</f>
        <v>58293</v>
      </c>
      <c r="F2682" s="168"/>
      <c r="H2682" s="42">
        <f>_xll.qlCalendarAdvance(Calendar,$H2681,B2682,"f",FALSE)</f>
        <v>58292</v>
      </c>
      <c r="I2682" s="153">
        <f>_xll.qlInterestRateIndexValueDate(Index1M,$H2682)</f>
        <v>58294</v>
      </c>
      <c r="J2682" s="158"/>
      <c r="K2682" s="44"/>
      <c r="L2682" s="44"/>
      <c r="M2682" s="158"/>
      <c r="N2682" s="44"/>
      <c r="O2682" s="159"/>
    </row>
    <row r="2683" spans="2:15" x14ac:dyDescent="0.2">
      <c r="B2683" s="39" t="s">
        <v>42</v>
      </c>
      <c r="D2683" s="42">
        <f>_xll.qlCalendarAdvance(Calendar,$D2682,B2683,"f",FALSE)</f>
        <v>58299</v>
      </c>
      <c r="E2683" s="153">
        <f>_xll.qlInterestRateIndexValueDate(IndexON,D2683)</f>
        <v>58300</v>
      </c>
      <c r="F2683" s="168"/>
      <c r="H2683" s="42">
        <f>_xll.qlCalendarAdvance(Calendar,$H2682,B2683,"f",FALSE)</f>
        <v>58299</v>
      </c>
      <c r="I2683" s="153">
        <f>_xll.qlInterestRateIndexValueDate(Index1M,$H2683)</f>
        <v>58301</v>
      </c>
      <c r="J2683" s="158"/>
      <c r="K2683" s="44"/>
      <c r="L2683" s="44"/>
      <c r="M2683" s="158"/>
      <c r="N2683" s="44"/>
      <c r="O2683" s="159"/>
    </row>
    <row r="2684" spans="2:15" x14ac:dyDescent="0.2">
      <c r="B2684" s="39" t="s">
        <v>42</v>
      </c>
      <c r="D2684" s="42">
        <f>_xll.qlCalendarAdvance(Calendar,$D2683,B2684,"f",FALSE)</f>
        <v>58306</v>
      </c>
      <c r="E2684" s="153">
        <f>_xll.qlInterestRateIndexValueDate(IndexON,D2684)</f>
        <v>58307</v>
      </c>
      <c r="F2684" s="168"/>
      <c r="H2684" s="42">
        <f>_xll.qlCalendarAdvance(Calendar,$H2683,B2684,"f",FALSE)</f>
        <v>58306</v>
      </c>
      <c r="I2684" s="153">
        <f>_xll.qlInterestRateIndexValueDate(Index1M,$H2684)</f>
        <v>58308</v>
      </c>
      <c r="J2684" s="158"/>
      <c r="K2684" s="44"/>
      <c r="L2684" s="44"/>
      <c r="M2684" s="158"/>
      <c r="N2684" s="44"/>
      <c r="O2684" s="159"/>
    </row>
    <row r="2685" spans="2:15" x14ac:dyDescent="0.2">
      <c r="B2685" s="39" t="s">
        <v>42</v>
      </c>
      <c r="D2685" s="42">
        <f>_xll.qlCalendarAdvance(Calendar,$D2684,B2685,"f",FALSE)</f>
        <v>58313</v>
      </c>
      <c r="E2685" s="153">
        <f>_xll.qlInterestRateIndexValueDate(IndexON,D2685)</f>
        <v>58314</v>
      </c>
      <c r="F2685" s="168"/>
      <c r="H2685" s="42">
        <f>_xll.qlCalendarAdvance(Calendar,$H2684,B2685,"f",FALSE)</f>
        <v>58313</v>
      </c>
      <c r="I2685" s="153">
        <f>_xll.qlInterestRateIndexValueDate(Index1M,$H2685)</f>
        <v>58315</v>
      </c>
      <c r="J2685" s="158"/>
      <c r="K2685" s="44"/>
      <c r="L2685" s="44"/>
      <c r="M2685" s="158"/>
      <c r="N2685" s="44"/>
      <c r="O2685" s="159"/>
    </row>
    <row r="2686" spans="2:15" x14ac:dyDescent="0.2">
      <c r="B2686" s="39" t="s">
        <v>42</v>
      </c>
      <c r="D2686" s="42">
        <f>_xll.qlCalendarAdvance(Calendar,$D2685,B2686,"f",FALSE)</f>
        <v>58320</v>
      </c>
      <c r="E2686" s="153">
        <f>_xll.qlInterestRateIndexValueDate(IndexON,D2686)</f>
        <v>58321</v>
      </c>
      <c r="F2686" s="168"/>
      <c r="H2686" s="42">
        <f>_xll.qlCalendarAdvance(Calendar,$H2685,B2686,"f",FALSE)</f>
        <v>58320</v>
      </c>
      <c r="I2686" s="153">
        <f>_xll.qlInterestRateIndexValueDate(Index1M,$H2686)</f>
        <v>58322</v>
      </c>
      <c r="J2686" s="158"/>
      <c r="K2686" s="44"/>
      <c r="L2686" s="44"/>
      <c r="M2686" s="158"/>
      <c r="N2686" s="44"/>
      <c r="O2686" s="159"/>
    </row>
    <row r="2687" spans="2:15" x14ac:dyDescent="0.2">
      <c r="B2687" s="39" t="s">
        <v>42</v>
      </c>
      <c r="D2687" s="42">
        <f>_xll.qlCalendarAdvance(Calendar,$D2686,B2687,"f",FALSE)</f>
        <v>58327</v>
      </c>
      <c r="E2687" s="153">
        <f>_xll.qlInterestRateIndexValueDate(IndexON,D2687)</f>
        <v>58328</v>
      </c>
      <c r="F2687" s="168"/>
      <c r="H2687" s="42">
        <f>_xll.qlCalendarAdvance(Calendar,$H2686,B2687,"f",FALSE)</f>
        <v>58327</v>
      </c>
      <c r="I2687" s="153">
        <f>_xll.qlInterestRateIndexValueDate(Index1M,$H2687)</f>
        <v>58329</v>
      </c>
      <c r="J2687" s="158"/>
      <c r="K2687" s="44"/>
      <c r="L2687" s="44"/>
      <c r="M2687" s="158"/>
      <c r="N2687" s="44"/>
      <c r="O2687" s="159"/>
    </row>
    <row r="2688" spans="2:15" x14ac:dyDescent="0.2">
      <c r="B2688" s="39" t="s">
        <v>42</v>
      </c>
      <c r="D2688" s="42">
        <f>_xll.qlCalendarAdvance(Calendar,$D2687,B2688,"f",FALSE)</f>
        <v>58334</v>
      </c>
      <c r="E2688" s="153">
        <f>_xll.qlInterestRateIndexValueDate(IndexON,D2688)</f>
        <v>58335</v>
      </c>
      <c r="F2688" s="168"/>
      <c r="H2688" s="42">
        <f>_xll.qlCalendarAdvance(Calendar,$H2687,B2688,"f",FALSE)</f>
        <v>58334</v>
      </c>
      <c r="I2688" s="153">
        <f>_xll.qlInterestRateIndexValueDate(Index1M,$H2688)</f>
        <v>58336</v>
      </c>
      <c r="J2688" s="158"/>
      <c r="K2688" s="44"/>
      <c r="L2688" s="44"/>
      <c r="M2688" s="158"/>
      <c r="N2688" s="44"/>
      <c r="O2688" s="159"/>
    </row>
    <row r="2689" spans="2:15" x14ac:dyDescent="0.2">
      <c r="B2689" s="39" t="s">
        <v>42</v>
      </c>
      <c r="D2689" s="42">
        <f>_xll.qlCalendarAdvance(Calendar,$D2688,B2689,"f",FALSE)</f>
        <v>58341</v>
      </c>
      <c r="E2689" s="153">
        <f>_xll.qlInterestRateIndexValueDate(IndexON,D2689)</f>
        <v>58342</v>
      </c>
      <c r="F2689" s="168"/>
      <c r="H2689" s="42">
        <f>_xll.qlCalendarAdvance(Calendar,$H2688,B2689,"f",FALSE)</f>
        <v>58341</v>
      </c>
      <c r="I2689" s="153">
        <f>_xll.qlInterestRateIndexValueDate(Index1M,$H2689)</f>
        <v>58343</v>
      </c>
      <c r="J2689" s="158"/>
      <c r="K2689" s="44"/>
      <c r="L2689" s="44"/>
      <c r="M2689" s="158"/>
      <c r="N2689" s="44"/>
      <c r="O2689" s="159"/>
    </row>
    <row r="2690" spans="2:15" x14ac:dyDescent="0.2">
      <c r="B2690" s="39" t="s">
        <v>42</v>
      </c>
      <c r="D2690" s="42">
        <f>_xll.qlCalendarAdvance(Calendar,$D2689,B2690,"f",FALSE)</f>
        <v>58348</v>
      </c>
      <c r="E2690" s="153">
        <f>_xll.qlInterestRateIndexValueDate(IndexON,D2690)</f>
        <v>58349</v>
      </c>
      <c r="F2690" s="168"/>
      <c r="H2690" s="42">
        <f>_xll.qlCalendarAdvance(Calendar,$H2689,B2690,"f",FALSE)</f>
        <v>58348</v>
      </c>
      <c r="I2690" s="153">
        <f>_xll.qlInterestRateIndexValueDate(Index1M,$H2690)</f>
        <v>58350</v>
      </c>
      <c r="J2690" s="158"/>
      <c r="K2690" s="44"/>
      <c r="L2690" s="44"/>
      <c r="M2690" s="158"/>
      <c r="N2690" s="44"/>
      <c r="O2690" s="159"/>
    </row>
    <row r="2691" spans="2:15" x14ac:dyDescent="0.2">
      <c r="B2691" s="39" t="s">
        <v>42</v>
      </c>
      <c r="D2691" s="42">
        <f>_xll.qlCalendarAdvance(Calendar,$D2690,B2691,"f",FALSE)</f>
        <v>58355</v>
      </c>
      <c r="E2691" s="153">
        <f>_xll.qlInterestRateIndexValueDate(IndexON,D2691)</f>
        <v>58356</v>
      </c>
      <c r="F2691" s="168"/>
      <c r="H2691" s="42">
        <f>_xll.qlCalendarAdvance(Calendar,$H2690,B2691,"f",FALSE)</f>
        <v>58355</v>
      </c>
      <c r="I2691" s="153">
        <f>_xll.qlInterestRateIndexValueDate(Index1M,$H2691)</f>
        <v>58357</v>
      </c>
      <c r="J2691" s="158"/>
      <c r="K2691" s="44"/>
      <c r="L2691" s="44"/>
      <c r="M2691" s="158"/>
      <c r="N2691" s="44"/>
      <c r="O2691" s="159"/>
    </row>
    <row r="2692" spans="2:15" x14ac:dyDescent="0.2">
      <c r="B2692" s="39" t="s">
        <v>42</v>
      </c>
      <c r="D2692" s="42">
        <f>_xll.qlCalendarAdvance(Calendar,$D2691,B2692,"f",FALSE)</f>
        <v>58362</v>
      </c>
      <c r="E2692" s="153">
        <f>_xll.qlInterestRateIndexValueDate(IndexON,D2692)</f>
        <v>58363</v>
      </c>
      <c r="F2692" s="168"/>
      <c r="H2692" s="42">
        <f>_xll.qlCalendarAdvance(Calendar,$H2691,B2692,"f",FALSE)</f>
        <v>58362</v>
      </c>
      <c r="I2692" s="153">
        <f>_xll.qlInterestRateIndexValueDate(Index1M,$H2692)</f>
        <v>58364</v>
      </c>
      <c r="J2692" s="158"/>
      <c r="K2692" s="44"/>
      <c r="L2692" s="44"/>
      <c r="M2692" s="158"/>
      <c r="N2692" s="44"/>
      <c r="O2692" s="159"/>
    </row>
    <row r="2693" spans="2:15" x14ac:dyDescent="0.2">
      <c r="B2693" s="39" t="s">
        <v>42</v>
      </c>
      <c r="D2693" s="42">
        <f>_xll.qlCalendarAdvance(Calendar,$D2692,B2693,"f",FALSE)</f>
        <v>58369</v>
      </c>
      <c r="E2693" s="153">
        <f>_xll.qlInterestRateIndexValueDate(IndexON,D2693)</f>
        <v>58370</v>
      </c>
      <c r="F2693" s="168"/>
      <c r="H2693" s="42">
        <f>_xll.qlCalendarAdvance(Calendar,$H2692,B2693,"f",FALSE)</f>
        <v>58369</v>
      </c>
      <c r="I2693" s="153">
        <f>_xll.qlInterestRateIndexValueDate(Index1M,$H2693)</f>
        <v>58371</v>
      </c>
      <c r="J2693" s="158"/>
      <c r="K2693" s="44"/>
      <c r="L2693" s="44"/>
      <c r="M2693" s="158"/>
      <c r="N2693" s="44"/>
      <c r="O2693" s="159"/>
    </row>
    <row r="2694" spans="2:15" x14ac:dyDescent="0.2">
      <c r="B2694" s="39" t="s">
        <v>42</v>
      </c>
      <c r="D2694" s="42">
        <f>_xll.qlCalendarAdvance(Calendar,$D2693,B2694,"f",FALSE)</f>
        <v>58376</v>
      </c>
      <c r="E2694" s="153">
        <f>_xll.qlInterestRateIndexValueDate(IndexON,D2694)</f>
        <v>58377</v>
      </c>
      <c r="F2694" s="168"/>
      <c r="H2694" s="42">
        <f>_xll.qlCalendarAdvance(Calendar,$H2693,B2694,"f",FALSE)</f>
        <v>58376</v>
      </c>
      <c r="I2694" s="153">
        <f>_xll.qlInterestRateIndexValueDate(Index1M,$H2694)</f>
        <v>58378</v>
      </c>
      <c r="J2694" s="158"/>
      <c r="K2694" s="44"/>
      <c r="L2694" s="44"/>
      <c r="M2694" s="158"/>
      <c r="N2694" s="44"/>
      <c r="O2694" s="159"/>
    </row>
    <row r="2695" spans="2:15" x14ac:dyDescent="0.2">
      <c r="B2695" s="39" t="s">
        <v>42</v>
      </c>
      <c r="D2695" s="42">
        <f>_xll.qlCalendarAdvance(Calendar,$D2694,B2695,"f",FALSE)</f>
        <v>58383</v>
      </c>
      <c r="E2695" s="153">
        <f>_xll.qlInterestRateIndexValueDate(IndexON,D2695)</f>
        <v>58384</v>
      </c>
      <c r="F2695" s="168"/>
      <c r="H2695" s="42">
        <f>_xll.qlCalendarAdvance(Calendar,$H2694,B2695,"f",FALSE)</f>
        <v>58383</v>
      </c>
      <c r="I2695" s="153">
        <f>_xll.qlInterestRateIndexValueDate(Index1M,$H2695)</f>
        <v>58385</v>
      </c>
      <c r="J2695" s="158"/>
      <c r="K2695" s="44"/>
      <c r="L2695" s="44"/>
      <c r="M2695" s="158"/>
      <c r="N2695" s="44"/>
      <c r="O2695" s="159"/>
    </row>
    <row r="2696" spans="2:15" x14ac:dyDescent="0.2">
      <c r="B2696" s="39" t="s">
        <v>42</v>
      </c>
      <c r="D2696" s="42">
        <f>_xll.qlCalendarAdvance(Calendar,$D2695,B2696,"f",FALSE)</f>
        <v>58390</v>
      </c>
      <c r="E2696" s="153">
        <f>_xll.qlInterestRateIndexValueDate(IndexON,D2696)</f>
        <v>58391</v>
      </c>
      <c r="F2696" s="168"/>
      <c r="H2696" s="42">
        <f>_xll.qlCalendarAdvance(Calendar,$H2695,B2696,"f",FALSE)</f>
        <v>58390</v>
      </c>
      <c r="I2696" s="153">
        <f>_xll.qlInterestRateIndexValueDate(Index1M,$H2696)</f>
        <v>58392</v>
      </c>
      <c r="J2696" s="158"/>
      <c r="K2696" s="44"/>
      <c r="L2696" s="44"/>
      <c r="M2696" s="158"/>
      <c r="N2696" s="44"/>
      <c r="O2696" s="159"/>
    </row>
    <row r="2697" spans="2:15" x14ac:dyDescent="0.2">
      <c r="B2697" s="39" t="s">
        <v>42</v>
      </c>
      <c r="D2697" s="42">
        <f>_xll.qlCalendarAdvance(Calendar,$D2696,B2697,"f",FALSE)</f>
        <v>58397</v>
      </c>
      <c r="E2697" s="153">
        <f>_xll.qlInterestRateIndexValueDate(IndexON,D2697)</f>
        <v>58398</v>
      </c>
      <c r="F2697" s="168"/>
      <c r="H2697" s="42">
        <f>_xll.qlCalendarAdvance(Calendar,$H2696,B2697,"f",FALSE)</f>
        <v>58397</v>
      </c>
      <c r="I2697" s="153">
        <f>_xll.qlInterestRateIndexValueDate(Index1M,$H2697)</f>
        <v>58399</v>
      </c>
      <c r="J2697" s="158"/>
      <c r="K2697" s="44"/>
      <c r="L2697" s="44"/>
      <c r="M2697" s="158"/>
      <c r="N2697" s="44"/>
      <c r="O2697" s="159"/>
    </row>
    <row r="2698" spans="2:15" x14ac:dyDescent="0.2">
      <c r="B2698" s="39" t="s">
        <v>42</v>
      </c>
      <c r="D2698" s="42">
        <f>_xll.qlCalendarAdvance(Calendar,$D2697,B2698,"f",FALSE)</f>
        <v>58404</v>
      </c>
      <c r="E2698" s="153">
        <f>_xll.qlInterestRateIndexValueDate(IndexON,D2698)</f>
        <v>58405</v>
      </c>
      <c r="F2698" s="168"/>
      <c r="H2698" s="42">
        <f>_xll.qlCalendarAdvance(Calendar,$H2697,B2698,"f",FALSE)</f>
        <v>58404</v>
      </c>
      <c r="I2698" s="153">
        <f>_xll.qlInterestRateIndexValueDate(Index1M,$H2698)</f>
        <v>58406</v>
      </c>
      <c r="J2698" s="158"/>
      <c r="K2698" s="44"/>
      <c r="L2698" s="44"/>
      <c r="M2698" s="158"/>
      <c r="N2698" s="44"/>
      <c r="O2698" s="159"/>
    </row>
    <row r="2699" spans="2:15" x14ac:dyDescent="0.2">
      <c r="B2699" s="39" t="s">
        <v>42</v>
      </c>
      <c r="D2699" s="42">
        <f>_xll.qlCalendarAdvance(Calendar,$D2698,B2699,"f",FALSE)</f>
        <v>58411</v>
      </c>
      <c r="E2699" s="153">
        <f>_xll.qlInterestRateIndexValueDate(IndexON,D2699)</f>
        <v>58412</v>
      </c>
      <c r="F2699" s="168"/>
      <c r="H2699" s="42">
        <f>_xll.qlCalendarAdvance(Calendar,$H2698,B2699,"f",FALSE)</f>
        <v>58411</v>
      </c>
      <c r="I2699" s="153">
        <f>_xll.qlInterestRateIndexValueDate(Index1M,$H2699)</f>
        <v>58413</v>
      </c>
      <c r="J2699" s="158"/>
      <c r="K2699" s="44"/>
      <c r="L2699" s="44"/>
      <c r="M2699" s="158"/>
      <c r="N2699" s="44"/>
      <c r="O2699" s="159"/>
    </row>
    <row r="2700" spans="2:15" x14ac:dyDescent="0.2">
      <c r="B2700" s="39" t="s">
        <v>42</v>
      </c>
      <c r="D2700" s="42">
        <f>_xll.qlCalendarAdvance(Calendar,$D2699,B2700,"f",FALSE)</f>
        <v>58418</v>
      </c>
      <c r="E2700" s="153">
        <f>_xll.qlInterestRateIndexValueDate(IndexON,D2700)</f>
        <v>58419</v>
      </c>
      <c r="F2700" s="168"/>
      <c r="H2700" s="42">
        <f>_xll.qlCalendarAdvance(Calendar,$H2699,B2700,"f",FALSE)</f>
        <v>58418</v>
      </c>
      <c r="I2700" s="153">
        <f>_xll.qlInterestRateIndexValueDate(Index1M,$H2700)</f>
        <v>58420</v>
      </c>
      <c r="J2700" s="158"/>
      <c r="K2700" s="44"/>
      <c r="L2700" s="44"/>
      <c r="M2700" s="158"/>
      <c r="N2700" s="44"/>
      <c r="O2700" s="159"/>
    </row>
    <row r="2701" spans="2:15" x14ac:dyDescent="0.2">
      <c r="B2701" s="39" t="s">
        <v>42</v>
      </c>
      <c r="D2701" s="42">
        <f>_xll.qlCalendarAdvance(Calendar,$D2700,B2701,"f",FALSE)</f>
        <v>58425</v>
      </c>
      <c r="E2701" s="153">
        <f>_xll.qlInterestRateIndexValueDate(IndexON,D2701)</f>
        <v>58426</v>
      </c>
      <c r="F2701" s="168"/>
      <c r="H2701" s="42">
        <f>_xll.qlCalendarAdvance(Calendar,$H2700,B2701,"f",FALSE)</f>
        <v>58425</v>
      </c>
      <c r="I2701" s="153">
        <f>_xll.qlInterestRateIndexValueDate(Index1M,$H2701)</f>
        <v>58427</v>
      </c>
      <c r="J2701" s="158"/>
      <c r="K2701" s="44"/>
      <c r="L2701" s="44"/>
      <c r="M2701" s="158"/>
      <c r="N2701" s="44"/>
      <c r="O2701" s="159"/>
    </row>
    <row r="2702" spans="2:15" x14ac:dyDescent="0.2">
      <c r="B2702" s="39" t="s">
        <v>42</v>
      </c>
      <c r="D2702" s="42">
        <f>_xll.qlCalendarAdvance(Calendar,$D2701,B2702,"f",FALSE)</f>
        <v>58432</v>
      </c>
      <c r="E2702" s="153">
        <f>_xll.qlInterestRateIndexValueDate(IndexON,D2702)</f>
        <v>58438</v>
      </c>
      <c r="F2702" s="168"/>
      <c r="H2702" s="42">
        <f>_xll.qlCalendarAdvance(Calendar,$H2701,B2702,"f",FALSE)</f>
        <v>58432</v>
      </c>
      <c r="I2702" s="153">
        <f>_xll.qlInterestRateIndexValueDate(Index1M,$H2702)</f>
        <v>58439</v>
      </c>
      <c r="J2702" s="158"/>
      <c r="K2702" s="44"/>
      <c r="L2702" s="44"/>
      <c r="M2702" s="158"/>
      <c r="N2702" s="44"/>
      <c r="O2702" s="159"/>
    </row>
    <row r="2703" spans="2:15" x14ac:dyDescent="0.2">
      <c r="B2703" s="39" t="s">
        <v>42</v>
      </c>
      <c r="D2703" s="42">
        <f>_xll.qlCalendarAdvance(Calendar,$D2702,B2703,"f",FALSE)</f>
        <v>58439</v>
      </c>
      <c r="E2703" s="153">
        <f>_xll.qlInterestRateIndexValueDate(IndexON,D2703)</f>
        <v>58442</v>
      </c>
      <c r="F2703" s="168"/>
      <c r="H2703" s="42">
        <f>_xll.qlCalendarAdvance(Calendar,$H2702,B2703,"f",FALSE)</f>
        <v>58439</v>
      </c>
      <c r="I2703" s="153">
        <f>_xll.qlInterestRateIndexValueDate(Index1M,$H2703)</f>
        <v>58445</v>
      </c>
      <c r="J2703" s="158"/>
      <c r="K2703" s="44"/>
      <c r="L2703" s="44"/>
      <c r="M2703" s="158"/>
      <c r="N2703" s="44"/>
      <c r="O2703" s="159"/>
    </row>
    <row r="2704" spans="2:15" x14ac:dyDescent="0.2">
      <c r="B2704" s="39" t="s">
        <v>42</v>
      </c>
      <c r="D2704" s="42">
        <f>_xll.qlCalendarAdvance(Calendar,$D2703,B2704,"f",FALSE)</f>
        <v>58447</v>
      </c>
      <c r="E2704" s="153">
        <f>_xll.qlInterestRateIndexValueDate(IndexON,D2704)</f>
        <v>58448</v>
      </c>
      <c r="F2704" s="168"/>
      <c r="H2704" s="42">
        <f>_xll.qlCalendarAdvance(Calendar,$H2703,B2704,"f",FALSE)</f>
        <v>58447</v>
      </c>
      <c r="I2704" s="153">
        <f>_xll.qlInterestRateIndexValueDate(Index1M,$H2704)</f>
        <v>58449</v>
      </c>
      <c r="J2704" s="158"/>
      <c r="K2704" s="44"/>
      <c r="L2704" s="44"/>
      <c r="M2704" s="158"/>
      <c r="N2704" s="44"/>
      <c r="O2704" s="159"/>
    </row>
    <row r="2705" spans="2:15" x14ac:dyDescent="0.2">
      <c r="B2705" s="39" t="s">
        <v>42</v>
      </c>
      <c r="D2705" s="42">
        <f>_xll.qlCalendarAdvance(Calendar,$D2704,B2705,"f",FALSE)</f>
        <v>58454</v>
      </c>
      <c r="E2705" s="153">
        <f>_xll.qlInterestRateIndexValueDate(IndexON,D2705)</f>
        <v>58455</v>
      </c>
      <c r="F2705" s="168"/>
      <c r="H2705" s="42">
        <f>_xll.qlCalendarAdvance(Calendar,$H2704,B2705,"f",FALSE)</f>
        <v>58454</v>
      </c>
      <c r="I2705" s="153">
        <f>_xll.qlInterestRateIndexValueDate(Index1M,$H2705)</f>
        <v>58456</v>
      </c>
      <c r="J2705" s="158"/>
      <c r="K2705" s="44"/>
      <c r="L2705" s="44"/>
      <c r="M2705" s="158"/>
      <c r="N2705" s="44"/>
      <c r="O2705" s="159"/>
    </row>
    <row r="2706" spans="2:15" x14ac:dyDescent="0.2">
      <c r="B2706" s="39" t="s">
        <v>42</v>
      </c>
      <c r="D2706" s="42">
        <f>_xll.qlCalendarAdvance(Calendar,$D2705,B2706,"f",FALSE)</f>
        <v>58461</v>
      </c>
      <c r="E2706" s="153">
        <f>_xll.qlInterestRateIndexValueDate(IndexON,D2706)</f>
        <v>58462</v>
      </c>
      <c r="F2706" s="168"/>
      <c r="H2706" s="42">
        <f>_xll.qlCalendarAdvance(Calendar,$H2705,B2706,"f",FALSE)</f>
        <v>58461</v>
      </c>
      <c r="I2706" s="153">
        <f>_xll.qlInterestRateIndexValueDate(Index1M,$H2706)</f>
        <v>58463</v>
      </c>
      <c r="J2706" s="158"/>
      <c r="K2706" s="44"/>
      <c r="L2706" s="44"/>
      <c r="M2706" s="158"/>
      <c r="N2706" s="44"/>
      <c r="O2706" s="159"/>
    </row>
    <row r="2707" spans="2:15" x14ac:dyDescent="0.2">
      <c r="B2707" s="39" t="s">
        <v>42</v>
      </c>
      <c r="D2707" s="42">
        <f>_xll.qlCalendarAdvance(Calendar,$D2706,B2707,"f",FALSE)</f>
        <v>58468</v>
      </c>
      <c r="E2707" s="153">
        <f>_xll.qlInterestRateIndexValueDate(IndexON,D2707)</f>
        <v>58469</v>
      </c>
      <c r="F2707" s="168"/>
      <c r="H2707" s="42">
        <f>_xll.qlCalendarAdvance(Calendar,$H2706,B2707,"f",FALSE)</f>
        <v>58468</v>
      </c>
      <c r="I2707" s="153">
        <f>_xll.qlInterestRateIndexValueDate(Index1M,$H2707)</f>
        <v>58470</v>
      </c>
      <c r="J2707" s="158"/>
      <c r="K2707" s="44"/>
      <c r="L2707" s="44"/>
      <c r="M2707" s="158"/>
      <c r="N2707" s="44"/>
      <c r="O2707" s="159"/>
    </row>
    <row r="2708" spans="2:15" x14ac:dyDescent="0.2">
      <c r="B2708" s="39" t="s">
        <v>42</v>
      </c>
      <c r="D2708" s="42">
        <f>_xll.qlCalendarAdvance(Calendar,$D2707,B2708,"f",FALSE)</f>
        <v>58475</v>
      </c>
      <c r="E2708" s="153">
        <f>_xll.qlInterestRateIndexValueDate(IndexON,D2708)</f>
        <v>58476</v>
      </c>
      <c r="F2708" s="168"/>
      <c r="H2708" s="42">
        <f>_xll.qlCalendarAdvance(Calendar,$H2707,B2708,"f",FALSE)</f>
        <v>58475</v>
      </c>
      <c r="I2708" s="153">
        <f>_xll.qlInterestRateIndexValueDate(Index1M,$H2708)</f>
        <v>58477</v>
      </c>
      <c r="J2708" s="158"/>
      <c r="K2708" s="44"/>
      <c r="L2708" s="44"/>
      <c r="M2708" s="158"/>
      <c r="N2708" s="44"/>
      <c r="O2708" s="159"/>
    </row>
    <row r="2709" spans="2:15" x14ac:dyDescent="0.2">
      <c r="B2709" s="39" t="s">
        <v>42</v>
      </c>
      <c r="D2709" s="42">
        <f>_xll.qlCalendarAdvance(Calendar,$D2708,B2709,"f",FALSE)</f>
        <v>58482</v>
      </c>
      <c r="E2709" s="153">
        <f>_xll.qlInterestRateIndexValueDate(IndexON,D2709)</f>
        <v>58483</v>
      </c>
      <c r="F2709" s="168"/>
      <c r="H2709" s="42">
        <f>_xll.qlCalendarAdvance(Calendar,$H2708,B2709,"f",FALSE)</f>
        <v>58482</v>
      </c>
      <c r="I2709" s="153">
        <f>_xll.qlInterestRateIndexValueDate(Index1M,$H2709)</f>
        <v>58484</v>
      </c>
      <c r="J2709" s="158"/>
      <c r="K2709" s="44"/>
      <c r="L2709" s="44"/>
      <c r="M2709" s="158"/>
      <c r="N2709" s="44"/>
      <c r="O2709" s="159"/>
    </row>
    <row r="2710" spans="2:15" x14ac:dyDescent="0.2">
      <c r="B2710" s="39" t="s">
        <v>42</v>
      </c>
      <c r="D2710" s="42">
        <f>_xll.qlCalendarAdvance(Calendar,$D2709,B2710,"f",FALSE)</f>
        <v>58489</v>
      </c>
      <c r="E2710" s="153">
        <f>_xll.qlInterestRateIndexValueDate(IndexON,D2710)</f>
        <v>58490</v>
      </c>
      <c r="F2710" s="168"/>
      <c r="H2710" s="42">
        <f>_xll.qlCalendarAdvance(Calendar,$H2709,B2710,"f",FALSE)</f>
        <v>58489</v>
      </c>
      <c r="I2710" s="153">
        <f>_xll.qlInterestRateIndexValueDate(Index1M,$H2710)</f>
        <v>58491</v>
      </c>
      <c r="J2710" s="158"/>
      <c r="K2710" s="44"/>
      <c r="L2710" s="44"/>
      <c r="M2710" s="158"/>
      <c r="N2710" s="44"/>
      <c r="O2710" s="159"/>
    </row>
    <row r="2711" spans="2:15" x14ac:dyDescent="0.2">
      <c r="B2711" s="39" t="s">
        <v>42</v>
      </c>
      <c r="D2711" s="42">
        <f>_xll.qlCalendarAdvance(Calendar,$D2710,B2711,"f",FALSE)</f>
        <v>58496</v>
      </c>
      <c r="E2711" s="153">
        <f>_xll.qlInterestRateIndexValueDate(IndexON,D2711)</f>
        <v>58497</v>
      </c>
      <c r="F2711" s="168"/>
      <c r="H2711" s="42">
        <f>_xll.qlCalendarAdvance(Calendar,$H2710,B2711,"f",FALSE)</f>
        <v>58496</v>
      </c>
      <c r="I2711" s="153">
        <f>_xll.qlInterestRateIndexValueDate(Index1M,$H2711)</f>
        <v>58498</v>
      </c>
      <c r="J2711" s="158"/>
      <c r="K2711" s="44"/>
      <c r="L2711" s="44"/>
      <c r="M2711" s="158"/>
      <c r="N2711" s="44"/>
      <c r="O2711" s="159"/>
    </row>
    <row r="2712" spans="2:15" x14ac:dyDescent="0.2">
      <c r="B2712" s="39" t="s">
        <v>42</v>
      </c>
      <c r="D2712" s="42">
        <f>_xll.qlCalendarAdvance(Calendar,$D2711,B2712,"f",FALSE)</f>
        <v>58503</v>
      </c>
      <c r="E2712" s="153">
        <f>_xll.qlInterestRateIndexValueDate(IndexON,D2712)</f>
        <v>58504</v>
      </c>
      <c r="F2712" s="168"/>
      <c r="H2712" s="42">
        <f>_xll.qlCalendarAdvance(Calendar,$H2711,B2712,"f",FALSE)</f>
        <v>58503</v>
      </c>
      <c r="I2712" s="153">
        <f>_xll.qlInterestRateIndexValueDate(Index1M,$H2712)</f>
        <v>58505</v>
      </c>
      <c r="J2712" s="158"/>
      <c r="K2712" s="44"/>
      <c r="L2712" s="44"/>
      <c r="M2712" s="158"/>
      <c r="N2712" s="44"/>
      <c r="O2712" s="159"/>
    </row>
    <row r="2713" spans="2:15" x14ac:dyDescent="0.2">
      <c r="B2713" s="39" t="s">
        <v>42</v>
      </c>
      <c r="D2713" s="42">
        <f>_xll.qlCalendarAdvance(Calendar,$D2712,B2713,"f",FALSE)</f>
        <v>58510</v>
      </c>
      <c r="E2713" s="153">
        <f>_xll.qlInterestRateIndexValueDate(IndexON,D2713)</f>
        <v>58511</v>
      </c>
      <c r="F2713" s="168"/>
      <c r="H2713" s="42">
        <f>_xll.qlCalendarAdvance(Calendar,$H2712,B2713,"f",FALSE)</f>
        <v>58510</v>
      </c>
      <c r="I2713" s="153">
        <f>_xll.qlInterestRateIndexValueDate(Index1M,$H2713)</f>
        <v>58512</v>
      </c>
      <c r="J2713" s="158"/>
      <c r="K2713" s="44"/>
      <c r="L2713" s="44"/>
      <c r="M2713" s="158"/>
      <c r="N2713" s="44"/>
      <c r="O2713" s="159"/>
    </row>
    <row r="2714" spans="2:15" x14ac:dyDescent="0.2">
      <c r="B2714" s="39" t="s">
        <v>42</v>
      </c>
      <c r="D2714" s="42">
        <f>_xll.qlCalendarAdvance(Calendar,$D2713,B2714,"f",FALSE)</f>
        <v>58517</v>
      </c>
      <c r="E2714" s="153">
        <f>_xll.qlInterestRateIndexValueDate(IndexON,D2714)</f>
        <v>58518</v>
      </c>
      <c r="F2714" s="168"/>
      <c r="H2714" s="42">
        <f>_xll.qlCalendarAdvance(Calendar,$H2713,B2714,"f",FALSE)</f>
        <v>58517</v>
      </c>
      <c r="I2714" s="153">
        <f>_xll.qlInterestRateIndexValueDate(Index1M,$H2714)</f>
        <v>58519</v>
      </c>
      <c r="J2714" s="158"/>
      <c r="K2714" s="44"/>
      <c r="L2714" s="44"/>
      <c r="M2714" s="158"/>
      <c r="N2714" s="44"/>
      <c r="O2714" s="159"/>
    </row>
    <row r="2715" spans="2:15" x14ac:dyDescent="0.2">
      <c r="B2715" s="39" t="s">
        <v>42</v>
      </c>
      <c r="D2715" s="42">
        <f>_xll.qlCalendarAdvance(Calendar,$D2714,B2715,"f",FALSE)</f>
        <v>58524</v>
      </c>
      <c r="E2715" s="153">
        <f>_xll.qlInterestRateIndexValueDate(IndexON,D2715)</f>
        <v>58525</v>
      </c>
      <c r="F2715" s="168"/>
      <c r="H2715" s="42">
        <f>_xll.qlCalendarAdvance(Calendar,$H2714,B2715,"f",FALSE)</f>
        <v>58524</v>
      </c>
      <c r="I2715" s="153">
        <f>_xll.qlInterestRateIndexValueDate(Index1M,$H2715)</f>
        <v>58526</v>
      </c>
      <c r="J2715" s="158"/>
      <c r="K2715" s="44"/>
      <c r="L2715" s="44"/>
      <c r="M2715" s="158"/>
      <c r="N2715" s="44"/>
      <c r="O2715" s="159"/>
    </row>
    <row r="2716" spans="2:15" x14ac:dyDescent="0.2">
      <c r="B2716" s="39" t="s">
        <v>42</v>
      </c>
      <c r="D2716" s="42">
        <f>_xll.qlCalendarAdvance(Calendar,$D2715,B2716,"f",FALSE)</f>
        <v>58531</v>
      </c>
      <c r="E2716" s="153">
        <f>_xll.qlInterestRateIndexValueDate(IndexON,D2716)</f>
        <v>58532</v>
      </c>
      <c r="F2716" s="168"/>
      <c r="H2716" s="42">
        <f>_xll.qlCalendarAdvance(Calendar,$H2715,B2716,"f",FALSE)</f>
        <v>58531</v>
      </c>
      <c r="I2716" s="153">
        <f>_xll.qlInterestRateIndexValueDate(Index1M,$H2716)</f>
        <v>58533</v>
      </c>
      <c r="J2716" s="158"/>
      <c r="K2716" s="44"/>
      <c r="L2716" s="44"/>
      <c r="M2716" s="158"/>
      <c r="N2716" s="44"/>
      <c r="O2716" s="159"/>
    </row>
    <row r="2717" spans="2:15" x14ac:dyDescent="0.2">
      <c r="B2717" s="39" t="s">
        <v>42</v>
      </c>
      <c r="D2717" s="42">
        <f>_xll.qlCalendarAdvance(Calendar,$D2716,B2717,"f",FALSE)</f>
        <v>58538</v>
      </c>
      <c r="E2717" s="153">
        <f>_xll.qlInterestRateIndexValueDate(IndexON,D2717)</f>
        <v>58539</v>
      </c>
      <c r="F2717" s="168"/>
      <c r="H2717" s="42">
        <f>_xll.qlCalendarAdvance(Calendar,$H2716,B2717,"f",FALSE)</f>
        <v>58538</v>
      </c>
      <c r="I2717" s="153">
        <f>_xll.qlInterestRateIndexValueDate(Index1M,$H2717)</f>
        <v>58540</v>
      </c>
      <c r="J2717" s="158"/>
      <c r="K2717" s="44"/>
      <c r="L2717" s="44"/>
      <c r="M2717" s="158"/>
      <c r="N2717" s="44"/>
      <c r="O2717" s="159"/>
    </row>
    <row r="2718" spans="2:15" x14ac:dyDescent="0.2">
      <c r="B2718" s="39" t="s">
        <v>42</v>
      </c>
      <c r="D2718" s="42">
        <f>_xll.qlCalendarAdvance(Calendar,$D2717,B2718,"f",FALSE)</f>
        <v>58545</v>
      </c>
      <c r="E2718" s="153">
        <f>_xll.qlInterestRateIndexValueDate(IndexON,D2718)</f>
        <v>58546</v>
      </c>
      <c r="F2718" s="168"/>
      <c r="H2718" s="42">
        <f>_xll.qlCalendarAdvance(Calendar,$H2717,B2718,"f",FALSE)</f>
        <v>58545</v>
      </c>
      <c r="I2718" s="153">
        <f>_xll.qlInterestRateIndexValueDate(Index1M,$H2718)</f>
        <v>58551</v>
      </c>
      <c r="J2718" s="158"/>
      <c r="K2718" s="44"/>
      <c r="L2718" s="44"/>
      <c r="M2718" s="158"/>
      <c r="N2718" s="44"/>
      <c r="O2718" s="159"/>
    </row>
    <row r="2719" spans="2:15" x14ac:dyDescent="0.2">
      <c r="B2719" s="39" t="s">
        <v>42</v>
      </c>
      <c r="D2719" s="42">
        <f>_xll.qlCalendarAdvance(Calendar,$D2718,B2719,"f",FALSE)</f>
        <v>58552</v>
      </c>
      <c r="E2719" s="153">
        <f>_xll.qlInterestRateIndexValueDate(IndexON,D2719)</f>
        <v>58553</v>
      </c>
      <c r="F2719" s="168"/>
      <c r="H2719" s="42">
        <f>_xll.qlCalendarAdvance(Calendar,$H2718,B2719,"f",FALSE)</f>
        <v>58552</v>
      </c>
      <c r="I2719" s="153">
        <f>_xll.qlInterestRateIndexValueDate(Index1M,$H2719)</f>
        <v>58554</v>
      </c>
      <c r="J2719" s="158"/>
      <c r="K2719" s="44"/>
      <c r="L2719" s="44"/>
      <c r="M2719" s="158"/>
      <c r="N2719" s="44"/>
      <c r="O2719" s="159"/>
    </row>
    <row r="2720" spans="2:15" x14ac:dyDescent="0.2">
      <c r="B2720" s="39" t="s">
        <v>42</v>
      </c>
      <c r="D2720" s="42">
        <f>_xll.qlCalendarAdvance(Calendar,$D2719,B2720,"f",FALSE)</f>
        <v>58559</v>
      </c>
      <c r="E2720" s="153">
        <f>_xll.qlInterestRateIndexValueDate(IndexON,D2720)</f>
        <v>58560</v>
      </c>
      <c r="F2720" s="168"/>
      <c r="H2720" s="42">
        <f>_xll.qlCalendarAdvance(Calendar,$H2719,B2720,"f",FALSE)</f>
        <v>58559</v>
      </c>
      <c r="I2720" s="153">
        <f>_xll.qlInterestRateIndexValueDate(Index1M,$H2720)</f>
        <v>58561</v>
      </c>
      <c r="J2720" s="158"/>
      <c r="K2720" s="44"/>
      <c r="L2720" s="44"/>
      <c r="M2720" s="158"/>
      <c r="N2720" s="44"/>
      <c r="O2720" s="159"/>
    </row>
    <row r="2721" spans="2:15" x14ac:dyDescent="0.2">
      <c r="B2721" s="39" t="s">
        <v>42</v>
      </c>
      <c r="D2721" s="42">
        <f>_xll.qlCalendarAdvance(Calendar,$D2720,B2721,"f",FALSE)</f>
        <v>58566</v>
      </c>
      <c r="E2721" s="153">
        <f>_xll.qlInterestRateIndexValueDate(IndexON,D2721)</f>
        <v>58567</v>
      </c>
      <c r="F2721" s="168"/>
      <c r="H2721" s="42">
        <f>_xll.qlCalendarAdvance(Calendar,$H2720,B2721,"f",FALSE)</f>
        <v>58566</v>
      </c>
      <c r="I2721" s="153">
        <f>_xll.qlInterestRateIndexValueDate(Index1M,$H2721)</f>
        <v>58568</v>
      </c>
      <c r="J2721" s="158"/>
      <c r="K2721" s="44"/>
      <c r="L2721" s="44"/>
      <c r="M2721" s="158"/>
      <c r="N2721" s="44"/>
      <c r="O2721" s="159"/>
    </row>
    <row r="2722" spans="2:15" x14ac:dyDescent="0.2">
      <c r="B2722" s="39" t="s">
        <v>42</v>
      </c>
      <c r="D2722" s="42">
        <f>_xll.qlCalendarAdvance(Calendar,$D2721,B2722,"f",FALSE)</f>
        <v>58573</v>
      </c>
      <c r="E2722" s="153">
        <f>_xll.qlInterestRateIndexValueDate(IndexON,D2722)</f>
        <v>58574</v>
      </c>
      <c r="F2722" s="168"/>
      <c r="H2722" s="42">
        <f>_xll.qlCalendarAdvance(Calendar,$H2721,B2722,"f",FALSE)</f>
        <v>58573</v>
      </c>
      <c r="I2722" s="153">
        <f>_xll.qlInterestRateIndexValueDate(Index1M,$H2722)</f>
        <v>58575</v>
      </c>
      <c r="J2722" s="158"/>
      <c r="K2722" s="44"/>
      <c r="L2722" s="44"/>
      <c r="M2722" s="158"/>
      <c r="N2722" s="44"/>
      <c r="O2722" s="159"/>
    </row>
    <row r="2723" spans="2:15" x14ac:dyDescent="0.2">
      <c r="B2723" s="39" t="s">
        <v>42</v>
      </c>
      <c r="D2723" s="42">
        <f>_xll.qlCalendarAdvance(Calendar,$D2722,B2723,"f",FALSE)</f>
        <v>58580</v>
      </c>
      <c r="E2723" s="153">
        <f>_xll.qlInterestRateIndexValueDate(IndexON,D2723)</f>
        <v>58581</v>
      </c>
      <c r="F2723" s="168"/>
      <c r="H2723" s="42">
        <f>_xll.qlCalendarAdvance(Calendar,$H2722,B2723,"f",FALSE)</f>
        <v>58580</v>
      </c>
      <c r="I2723" s="153">
        <f>_xll.qlInterestRateIndexValueDate(Index1M,$H2723)</f>
        <v>58582</v>
      </c>
      <c r="J2723" s="158"/>
      <c r="K2723" s="44"/>
      <c r="L2723" s="44"/>
      <c r="M2723" s="158"/>
      <c r="N2723" s="44"/>
      <c r="O2723" s="159"/>
    </row>
    <row r="2724" spans="2:15" x14ac:dyDescent="0.2">
      <c r="B2724" s="39" t="s">
        <v>42</v>
      </c>
      <c r="D2724" s="42">
        <f>_xll.qlCalendarAdvance(Calendar,$D2723,B2724,"f",FALSE)</f>
        <v>58587</v>
      </c>
      <c r="E2724" s="153">
        <f>_xll.qlInterestRateIndexValueDate(IndexON,D2724)</f>
        <v>58589</v>
      </c>
      <c r="F2724" s="168"/>
      <c r="H2724" s="42">
        <f>_xll.qlCalendarAdvance(Calendar,$H2723,B2724,"f",FALSE)</f>
        <v>58587</v>
      </c>
      <c r="I2724" s="153">
        <f>_xll.qlInterestRateIndexValueDate(Index1M,$H2724)</f>
        <v>58592</v>
      </c>
      <c r="J2724" s="158"/>
      <c r="K2724" s="44"/>
      <c r="L2724" s="44"/>
      <c r="M2724" s="158"/>
      <c r="N2724" s="44"/>
      <c r="O2724" s="159"/>
    </row>
    <row r="2725" spans="2:15" x14ac:dyDescent="0.2">
      <c r="B2725" s="39" t="s">
        <v>42</v>
      </c>
      <c r="D2725" s="42">
        <f>_xll.qlCalendarAdvance(Calendar,$D2724,B2725,"f",FALSE)</f>
        <v>58594</v>
      </c>
      <c r="E2725" s="153">
        <f>_xll.qlInterestRateIndexValueDate(IndexON,D2725)</f>
        <v>58595</v>
      </c>
      <c r="F2725" s="168"/>
      <c r="H2725" s="42">
        <f>_xll.qlCalendarAdvance(Calendar,$H2724,B2725,"f",FALSE)</f>
        <v>58594</v>
      </c>
      <c r="I2725" s="153">
        <f>_xll.qlInterestRateIndexValueDate(Index1M,$H2725)</f>
        <v>58596</v>
      </c>
      <c r="J2725" s="158"/>
      <c r="K2725" s="44"/>
      <c r="L2725" s="44"/>
      <c r="M2725" s="158"/>
      <c r="N2725" s="44"/>
      <c r="O2725" s="159"/>
    </row>
    <row r="2726" spans="2:15" x14ac:dyDescent="0.2">
      <c r="B2726" s="39" t="s">
        <v>42</v>
      </c>
      <c r="D2726" s="42">
        <f>_xll.qlCalendarAdvance(Calendar,$D2725,B2726,"f",FALSE)</f>
        <v>58601</v>
      </c>
      <c r="E2726" s="153">
        <f>_xll.qlInterestRateIndexValueDate(IndexON,D2726)</f>
        <v>58602</v>
      </c>
      <c r="F2726" s="168"/>
      <c r="H2726" s="42">
        <f>_xll.qlCalendarAdvance(Calendar,$H2725,B2726,"f",FALSE)</f>
        <v>58601</v>
      </c>
      <c r="I2726" s="153">
        <f>_xll.qlInterestRateIndexValueDate(Index1M,$H2726)</f>
        <v>58603</v>
      </c>
      <c r="J2726" s="158"/>
      <c r="K2726" s="44"/>
      <c r="L2726" s="44"/>
      <c r="M2726" s="158"/>
      <c r="N2726" s="44"/>
      <c r="O2726" s="159"/>
    </row>
    <row r="2727" spans="2:15" x14ac:dyDescent="0.2">
      <c r="B2727" s="39" t="s">
        <v>42</v>
      </c>
      <c r="D2727" s="42">
        <f>_xll.qlCalendarAdvance(Calendar,$D2726,B2727,"f",FALSE)</f>
        <v>58608</v>
      </c>
      <c r="E2727" s="153">
        <f>_xll.qlInterestRateIndexValueDate(IndexON,D2727)</f>
        <v>58609</v>
      </c>
      <c r="F2727" s="168"/>
      <c r="H2727" s="42">
        <f>_xll.qlCalendarAdvance(Calendar,$H2726,B2727,"f",FALSE)</f>
        <v>58608</v>
      </c>
      <c r="I2727" s="153">
        <f>_xll.qlInterestRateIndexValueDate(Index1M,$H2727)</f>
        <v>58610</v>
      </c>
      <c r="J2727" s="158"/>
      <c r="K2727" s="44"/>
      <c r="L2727" s="44"/>
      <c r="M2727" s="158"/>
      <c r="N2727" s="44"/>
      <c r="O2727" s="159"/>
    </row>
    <row r="2728" spans="2:15" x14ac:dyDescent="0.2">
      <c r="B2728" s="39" t="s">
        <v>42</v>
      </c>
      <c r="D2728" s="42">
        <f>_xll.qlCalendarAdvance(Calendar,$D2727,B2728,"f",FALSE)</f>
        <v>58615</v>
      </c>
      <c r="E2728" s="153">
        <f>_xll.qlInterestRateIndexValueDate(IndexON,D2728)</f>
        <v>58616</v>
      </c>
      <c r="F2728" s="168"/>
      <c r="H2728" s="42">
        <f>_xll.qlCalendarAdvance(Calendar,$H2727,B2728,"f",FALSE)</f>
        <v>58615</v>
      </c>
      <c r="I2728" s="153">
        <f>_xll.qlInterestRateIndexValueDate(Index1M,$H2728)</f>
        <v>58620</v>
      </c>
      <c r="J2728" s="158"/>
      <c r="K2728" s="44"/>
      <c r="L2728" s="44"/>
      <c r="M2728" s="158"/>
      <c r="N2728" s="44"/>
      <c r="O2728" s="159"/>
    </row>
    <row r="2729" spans="2:15" x14ac:dyDescent="0.2">
      <c r="B2729" s="39" t="s">
        <v>42</v>
      </c>
      <c r="D2729" s="42">
        <f>_xll.qlCalendarAdvance(Calendar,$D2728,B2729,"f",FALSE)</f>
        <v>58622</v>
      </c>
      <c r="E2729" s="153">
        <f>_xll.qlInterestRateIndexValueDate(IndexON,D2729)</f>
        <v>58623</v>
      </c>
      <c r="F2729" s="168"/>
      <c r="H2729" s="42">
        <f>_xll.qlCalendarAdvance(Calendar,$H2728,B2729,"f",FALSE)</f>
        <v>58622</v>
      </c>
      <c r="I2729" s="153">
        <f>_xll.qlInterestRateIndexValueDate(Index1M,$H2729)</f>
        <v>58624</v>
      </c>
      <c r="J2729" s="158"/>
      <c r="K2729" s="44"/>
      <c r="L2729" s="44"/>
      <c r="M2729" s="158"/>
      <c r="N2729" s="44"/>
      <c r="O2729" s="159"/>
    </row>
    <row r="2730" spans="2:15" x14ac:dyDescent="0.2">
      <c r="B2730" s="39" t="s">
        <v>42</v>
      </c>
      <c r="D2730" s="42">
        <f>_xll.qlCalendarAdvance(Calendar,$D2729,B2730,"f",FALSE)</f>
        <v>58629</v>
      </c>
      <c r="E2730" s="153">
        <f>_xll.qlInterestRateIndexValueDate(IndexON,D2730)</f>
        <v>58630</v>
      </c>
      <c r="F2730" s="168"/>
      <c r="H2730" s="42">
        <f>_xll.qlCalendarAdvance(Calendar,$H2729,B2730,"f",FALSE)</f>
        <v>58629</v>
      </c>
      <c r="I2730" s="153">
        <f>_xll.qlInterestRateIndexValueDate(Index1M,$H2730)</f>
        <v>58631</v>
      </c>
      <c r="J2730" s="158"/>
      <c r="K2730" s="44"/>
      <c r="L2730" s="44"/>
      <c r="M2730" s="158"/>
      <c r="N2730" s="44"/>
      <c r="O2730" s="159"/>
    </row>
    <row r="2731" spans="2:15" x14ac:dyDescent="0.2">
      <c r="B2731" s="39" t="s">
        <v>42</v>
      </c>
      <c r="D2731" s="42">
        <f>_xll.qlCalendarAdvance(Calendar,$D2730,B2731,"f",FALSE)</f>
        <v>58636</v>
      </c>
      <c r="E2731" s="153">
        <f>_xll.qlInterestRateIndexValueDate(IndexON,D2731)</f>
        <v>58637</v>
      </c>
      <c r="F2731" s="168"/>
      <c r="H2731" s="42">
        <f>_xll.qlCalendarAdvance(Calendar,$H2730,B2731,"f",FALSE)</f>
        <v>58636</v>
      </c>
      <c r="I2731" s="153">
        <f>_xll.qlInterestRateIndexValueDate(Index1M,$H2731)</f>
        <v>58638</v>
      </c>
      <c r="J2731" s="158"/>
      <c r="K2731" s="44"/>
      <c r="L2731" s="44"/>
      <c r="M2731" s="158"/>
      <c r="N2731" s="44"/>
      <c r="O2731" s="159"/>
    </row>
    <row r="2732" spans="2:15" x14ac:dyDescent="0.2">
      <c r="B2732" s="39" t="s">
        <v>42</v>
      </c>
      <c r="D2732" s="42">
        <f>_xll.qlCalendarAdvance(Calendar,$D2731,B2732,"f",FALSE)</f>
        <v>58643</v>
      </c>
      <c r="E2732" s="153">
        <f>_xll.qlInterestRateIndexValueDate(IndexON,D2732)</f>
        <v>58644</v>
      </c>
      <c r="F2732" s="168"/>
      <c r="H2732" s="42">
        <f>_xll.qlCalendarAdvance(Calendar,$H2731,B2732,"f",FALSE)</f>
        <v>58643</v>
      </c>
      <c r="I2732" s="153">
        <f>_xll.qlInterestRateIndexValueDate(Index1M,$H2732)</f>
        <v>58645</v>
      </c>
      <c r="J2732" s="158"/>
      <c r="K2732" s="44"/>
      <c r="L2732" s="44"/>
      <c r="M2732" s="158"/>
      <c r="N2732" s="44"/>
      <c r="O2732" s="159"/>
    </row>
    <row r="2733" spans="2:15" x14ac:dyDescent="0.2">
      <c r="B2733" s="39" t="s">
        <v>42</v>
      </c>
      <c r="D2733" s="42">
        <f>_xll.qlCalendarAdvance(Calendar,$D2732,B2733,"f",FALSE)</f>
        <v>58650</v>
      </c>
      <c r="E2733" s="153">
        <f>_xll.qlInterestRateIndexValueDate(IndexON,D2733)</f>
        <v>58651</v>
      </c>
      <c r="F2733" s="168"/>
      <c r="H2733" s="42">
        <f>_xll.qlCalendarAdvance(Calendar,$H2732,B2733,"f",FALSE)</f>
        <v>58650</v>
      </c>
      <c r="I2733" s="153">
        <f>_xll.qlInterestRateIndexValueDate(Index1M,$H2733)</f>
        <v>58652</v>
      </c>
      <c r="J2733" s="158"/>
      <c r="K2733" s="44"/>
      <c r="L2733" s="44"/>
      <c r="M2733" s="158"/>
      <c r="N2733" s="44"/>
      <c r="O2733" s="159"/>
    </row>
    <row r="2734" spans="2:15" x14ac:dyDescent="0.2">
      <c r="B2734" s="39" t="s">
        <v>42</v>
      </c>
      <c r="D2734" s="42">
        <f>_xll.qlCalendarAdvance(Calendar,$D2733,B2734,"f",FALSE)</f>
        <v>58657</v>
      </c>
      <c r="E2734" s="153">
        <f>_xll.qlInterestRateIndexValueDate(IndexON,D2734)</f>
        <v>58658</v>
      </c>
      <c r="F2734" s="168"/>
      <c r="H2734" s="42">
        <f>_xll.qlCalendarAdvance(Calendar,$H2733,B2734,"f",FALSE)</f>
        <v>58657</v>
      </c>
      <c r="I2734" s="153">
        <f>_xll.qlInterestRateIndexValueDate(Index1M,$H2734)</f>
        <v>58659</v>
      </c>
      <c r="J2734" s="158"/>
      <c r="K2734" s="44"/>
      <c r="L2734" s="44"/>
      <c r="M2734" s="158"/>
      <c r="N2734" s="44"/>
      <c r="O2734" s="159"/>
    </row>
    <row r="2735" spans="2:15" x14ac:dyDescent="0.2">
      <c r="B2735" s="39" t="s">
        <v>42</v>
      </c>
      <c r="D2735" s="42">
        <f>_xll.qlCalendarAdvance(Calendar,$D2734,B2735,"f",FALSE)</f>
        <v>58664</v>
      </c>
      <c r="E2735" s="153">
        <f>_xll.qlInterestRateIndexValueDate(IndexON,D2735)</f>
        <v>58665</v>
      </c>
      <c r="F2735" s="168"/>
      <c r="H2735" s="42">
        <f>_xll.qlCalendarAdvance(Calendar,$H2734,B2735,"f",FALSE)</f>
        <v>58664</v>
      </c>
      <c r="I2735" s="153">
        <f>_xll.qlInterestRateIndexValueDate(Index1M,$H2735)</f>
        <v>58666</v>
      </c>
      <c r="J2735" s="158"/>
      <c r="K2735" s="44"/>
      <c r="L2735" s="44"/>
      <c r="M2735" s="158"/>
      <c r="N2735" s="44"/>
      <c r="O2735" s="159"/>
    </row>
    <row r="2736" spans="2:15" x14ac:dyDescent="0.2">
      <c r="B2736" s="39" t="s">
        <v>42</v>
      </c>
      <c r="D2736" s="42">
        <f>_xll.qlCalendarAdvance(Calendar,$D2735,B2736,"f",FALSE)</f>
        <v>58671</v>
      </c>
      <c r="E2736" s="153">
        <f>_xll.qlInterestRateIndexValueDate(IndexON,D2736)</f>
        <v>58672</v>
      </c>
      <c r="F2736" s="168"/>
      <c r="H2736" s="42">
        <f>_xll.qlCalendarAdvance(Calendar,$H2735,B2736,"f",FALSE)</f>
        <v>58671</v>
      </c>
      <c r="I2736" s="153">
        <f>_xll.qlInterestRateIndexValueDate(Index1M,$H2736)</f>
        <v>58673</v>
      </c>
      <c r="J2736" s="158"/>
      <c r="K2736" s="44"/>
      <c r="L2736" s="44"/>
      <c r="M2736" s="158"/>
      <c r="N2736" s="44"/>
      <c r="O2736" s="159"/>
    </row>
    <row r="2737" spans="2:15" x14ac:dyDescent="0.2">
      <c r="B2737" s="39" t="s">
        <v>42</v>
      </c>
      <c r="D2737" s="42">
        <f>_xll.qlCalendarAdvance(Calendar,$D2736,B2737,"f",FALSE)</f>
        <v>58678</v>
      </c>
      <c r="E2737" s="153">
        <f>_xll.qlInterestRateIndexValueDate(IndexON,D2737)</f>
        <v>58679</v>
      </c>
      <c r="F2737" s="168"/>
      <c r="H2737" s="42">
        <f>_xll.qlCalendarAdvance(Calendar,$H2736,B2737,"f",FALSE)</f>
        <v>58678</v>
      </c>
      <c r="I2737" s="153">
        <f>_xll.qlInterestRateIndexValueDate(Index1M,$H2737)</f>
        <v>58680</v>
      </c>
      <c r="J2737" s="158"/>
      <c r="K2737" s="44"/>
      <c r="L2737" s="44"/>
      <c r="M2737" s="158"/>
      <c r="N2737" s="44"/>
      <c r="O2737" s="159"/>
    </row>
    <row r="2738" spans="2:15" x14ac:dyDescent="0.2">
      <c r="B2738" s="39" t="s">
        <v>42</v>
      </c>
      <c r="D2738" s="42">
        <f>_xll.qlCalendarAdvance(Calendar,$D2737,B2738,"f",FALSE)</f>
        <v>58685</v>
      </c>
      <c r="E2738" s="153">
        <f>_xll.qlInterestRateIndexValueDate(IndexON,D2738)</f>
        <v>58686</v>
      </c>
      <c r="F2738" s="168"/>
      <c r="H2738" s="42">
        <f>_xll.qlCalendarAdvance(Calendar,$H2737,B2738,"f",FALSE)</f>
        <v>58685</v>
      </c>
      <c r="I2738" s="153">
        <f>_xll.qlInterestRateIndexValueDate(Index1M,$H2738)</f>
        <v>58687</v>
      </c>
      <c r="J2738" s="158"/>
      <c r="K2738" s="44"/>
      <c r="L2738" s="44"/>
      <c r="M2738" s="158"/>
      <c r="N2738" s="44"/>
      <c r="O2738" s="159"/>
    </row>
    <row r="2739" spans="2:15" x14ac:dyDescent="0.2">
      <c r="B2739" s="39" t="s">
        <v>42</v>
      </c>
      <c r="D2739" s="42">
        <f>_xll.qlCalendarAdvance(Calendar,$D2738,B2739,"f",FALSE)</f>
        <v>58692</v>
      </c>
      <c r="E2739" s="153">
        <f>_xll.qlInterestRateIndexValueDate(IndexON,D2739)</f>
        <v>58693</v>
      </c>
      <c r="F2739" s="168"/>
      <c r="H2739" s="42">
        <f>_xll.qlCalendarAdvance(Calendar,$H2738,B2739,"f",FALSE)</f>
        <v>58692</v>
      </c>
      <c r="I2739" s="153">
        <f>_xll.qlInterestRateIndexValueDate(Index1M,$H2739)</f>
        <v>58694</v>
      </c>
      <c r="J2739" s="158"/>
      <c r="K2739" s="44"/>
      <c r="L2739" s="44"/>
      <c r="M2739" s="158"/>
      <c r="N2739" s="44"/>
      <c r="O2739" s="159"/>
    </row>
    <row r="2740" spans="2:15" x14ac:dyDescent="0.2">
      <c r="B2740" s="39" t="s">
        <v>42</v>
      </c>
      <c r="D2740" s="42">
        <f>_xll.qlCalendarAdvance(Calendar,$D2739,B2740,"f",FALSE)</f>
        <v>58699</v>
      </c>
      <c r="E2740" s="153">
        <f>_xll.qlInterestRateIndexValueDate(IndexON,D2740)</f>
        <v>58700</v>
      </c>
      <c r="F2740" s="168"/>
      <c r="H2740" s="42">
        <f>_xll.qlCalendarAdvance(Calendar,$H2739,B2740,"f",FALSE)</f>
        <v>58699</v>
      </c>
      <c r="I2740" s="153">
        <f>_xll.qlInterestRateIndexValueDate(Index1M,$H2740)</f>
        <v>58701</v>
      </c>
      <c r="J2740" s="158"/>
      <c r="K2740" s="44"/>
      <c r="L2740" s="44"/>
      <c r="M2740" s="158"/>
      <c r="N2740" s="44"/>
      <c r="O2740" s="159"/>
    </row>
    <row r="2741" spans="2:15" x14ac:dyDescent="0.2">
      <c r="B2741" s="39" t="s">
        <v>42</v>
      </c>
      <c r="D2741" s="42">
        <f>_xll.qlCalendarAdvance(Calendar,$D2740,B2741,"f",FALSE)</f>
        <v>58706</v>
      </c>
      <c r="E2741" s="153">
        <f>_xll.qlInterestRateIndexValueDate(IndexON,D2741)</f>
        <v>58707</v>
      </c>
      <c r="F2741" s="168"/>
      <c r="H2741" s="42">
        <f>_xll.qlCalendarAdvance(Calendar,$H2740,B2741,"f",FALSE)</f>
        <v>58706</v>
      </c>
      <c r="I2741" s="153">
        <f>_xll.qlInterestRateIndexValueDate(Index1M,$H2741)</f>
        <v>58708</v>
      </c>
      <c r="J2741" s="158"/>
      <c r="K2741" s="44"/>
      <c r="L2741" s="44"/>
      <c r="M2741" s="158"/>
      <c r="N2741" s="44"/>
      <c r="O2741" s="159"/>
    </row>
    <row r="2742" spans="2:15" x14ac:dyDescent="0.2">
      <c r="B2742" s="39" t="s">
        <v>42</v>
      </c>
      <c r="D2742" s="42">
        <f>_xll.qlCalendarAdvance(Calendar,$D2741,B2742,"f",FALSE)</f>
        <v>58713</v>
      </c>
      <c r="E2742" s="153">
        <f>_xll.qlInterestRateIndexValueDate(IndexON,D2742)</f>
        <v>58714</v>
      </c>
      <c r="F2742" s="168"/>
      <c r="H2742" s="42">
        <f>_xll.qlCalendarAdvance(Calendar,$H2741,B2742,"f",FALSE)</f>
        <v>58713</v>
      </c>
      <c r="I2742" s="153">
        <f>_xll.qlInterestRateIndexValueDate(Index1M,$H2742)</f>
        <v>58715</v>
      </c>
      <c r="J2742" s="158"/>
      <c r="K2742" s="44"/>
      <c r="L2742" s="44"/>
      <c r="M2742" s="158"/>
      <c r="N2742" s="44"/>
      <c r="O2742" s="159"/>
    </row>
    <row r="2743" spans="2:15" x14ac:dyDescent="0.2">
      <c r="B2743" s="39" t="s">
        <v>42</v>
      </c>
      <c r="D2743" s="42">
        <f>_xll.qlCalendarAdvance(Calendar,$D2742,B2743,"f",FALSE)</f>
        <v>58720</v>
      </c>
      <c r="E2743" s="153">
        <f>_xll.qlInterestRateIndexValueDate(IndexON,D2743)</f>
        <v>58721</v>
      </c>
      <c r="F2743" s="168"/>
      <c r="H2743" s="42">
        <f>_xll.qlCalendarAdvance(Calendar,$H2742,B2743,"f",FALSE)</f>
        <v>58720</v>
      </c>
      <c r="I2743" s="153">
        <f>_xll.qlInterestRateIndexValueDate(Index1M,$H2743)</f>
        <v>58722</v>
      </c>
      <c r="J2743" s="158"/>
      <c r="K2743" s="44"/>
      <c r="L2743" s="44"/>
      <c r="M2743" s="158"/>
      <c r="N2743" s="44"/>
      <c r="O2743" s="159"/>
    </row>
    <row r="2744" spans="2:15" x14ac:dyDescent="0.2">
      <c r="B2744" s="39" t="s">
        <v>42</v>
      </c>
      <c r="D2744" s="42">
        <f>_xll.qlCalendarAdvance(Calendar,$D2743,B2744,"f",FALSE)</f>
        <v>58727</v>
      </c>
      <c r="E2744" s="153">
        <f>_xll.qlInterestRateIndexValueDate(IndexON,D2744)</f>
        <v>58728</v>
      </c>
      <c r="F2744" s="168"/>
      <c r="H2744" s="42">
        <f>_xll.qlCalendarAdvance(Calendar,$H2743,B2744,"f",FALSE)</f>
        <v>58727</v>
      </c>
      <c r="I2744" s="153">
        <f>_xll.qlInterestRateIndexValueDate(Index1M,$H2744)</f>
        <v>58729</v>
      </c>
      <c r="J2744" s="158"/>
      <c r="K2744" s="44"/>
      <c r="L2744" s="44"/>
      <c r="M2744" s="158"/>
      <c r="N2744" s="44"/>
      <c r="O2744" s="159"/>
    </row>
    <row r="2745" spans="2:15" x14ac:dyDescent="0.2">
      <c r="B2745" s="39" t="s">
        <v>42</v>
      </c>
      <c r="D2745" s="42">
        <f>_xll.qlCalendarAdvance(Calendar,$D2744,B2745,"f",FALSE)</f>
        <v>58734</v>
      </c>
      <c r="E2745" s="153">
        <f>_xll.qlInterestRateIndexValueDate(IndexON,D2745)</f>
        <v>58735</v>
      </c>
      <c r="F2745" s="168"/>
      <c r="H2745" s="42">
        <f>_xll.qlCalendarAdvance(Calendar,$H2744,B2745,"f",FALSE)</f>
        <v>58734</v>
      </c>
      <c r="I2745" s="153">
        <f>_xll.qlInterestRateIndexValueDate(Index1M,$H2745)</f>
        <v>58736</v>
      </c>
      <c r="J2745" s="158"/>
      <c r="K2745" s="44"/>
      <c r="L2745" s="44"/>
      <c r="M2745" s="158"/>
      <c r="N2745" s="44"/>
      <c r="O2745" s="159"/>
    </row>
    <row r="2746" spans="2:15" x14ac:dyDescent="0.2">
      <c r="B2746" s="39" t="s">
        <v>42</v>
      </c>
      <c r="D2746" s="42">
        <f>_xll.qlCalendarAdvance(Calendar,$D2745,B2746,"f",FALSE)</f>
        <v>58741</v>
      </c>
      <c r="E2746" s="153">
        <f>_xll.qlInterestRateIndexValueDate(IndexON,D2746)</f>
        <v>58742</v>
      </c>
      <c r="F2746" s="168"/>
      <c r="H2746" s="42">
        <f>_xll.qlCalendarAdvance(Calendar,$H2745,B2746,"f",FALSE)</f>
        <v>58741</v>
      </c>
      <c r="I2746" s="153">
        <f>_xll.qlInterestRateIndexValueDate(Index1M,$H2746)</f>
        <v>58743</v>
      </c>
      <c r="J2746" s="158"/>
      <c r="K2746" s="44"/>
      <c r="L2746" s="44"/>
      <c r="M2746" s="158"/>
      <c r="N2746" s="44"/>
      <c r="O2746" s="159"/>
    </row>
    <row r="2747" spans="2:15" x14ac:dyDescent="0.2">
      <c r="B2747" s="39" t="s">
        <v>42</v>
      </c>
      <c r="D2747" s="42">
        <f>_xll.qlCalendarAdvance(Calendar,$D2746,B2747,"f",FALSE)</f>
        <v>58748</v>
      </c>
      <c r="E2747" s="153">
        <f>_xll.qlInterestRateIndexValueDate(IndexON,D2747)</f>
        <v>58749</v>
      </c>
      <c r="F2747" s="168"/>
      <c r="H2747" s="42">
        <f>_xll.qlCalendarAdvance(Calendar,$H2746,B2747,"f",FALSE)</f>
        <v>58748</v>
      </c>
      <c r="I2747" s="153">
        <f>_xll.qlInterestRateIndexValueDate(Index1M,$H2747)</f>
        <v>58750</v>
      </c>
      <c r="J2747" s="158"/>
      <c r="K2747" s="44"/>
      <c r="L2747" s="44"/>
      <c r="M2747" s="158"/>
      <c r="N2747" s="44"/>
      <c r="O2747" s="159"/>
    </row>
    <row r="2748" spans="2:15" x14ac:dyDescent="0.2">
      <c r="B2748" s="39" t="s">
        <v>42</v>
      </c>
      <c r="D2748" s="42">
        <f>_xll.qlCalendarAdvance(Calendar,$D2747,B2748,"f",FALSE)</f>
        <v>58755</v>
      </c>
      <c r="E2748" s="153">
        <f>_xll.qlInterestRateIndexValueDate(IndexON,D2748)</f>
        <v>58756</v>
      </c>
      <c r="F2748" s="168"/>
      <c r="H2748" s="42">
        <f>_xll.qlCalendarAdvance(Calendar,$H2747,B2748,"f",FALSE)</f>
        <v>58755</v>
      </c>
      <c r="I2748" s="153">
        <f>_xll.qlInterestRateIndexValueDate(Index1M,$H2748)</f>
        <v>58757</v>
      </c>
      <c r="J2748" s="158"/>
      <c r="K2748" s="44"/>
      <c r="L2748" s="44"/>
      <c r="M2748" s="158"/>
      <c r="N2748" s="44"/>
      <c r="O2748" s="159"/>
    </row>
    <row r="2749" spans="2:15" x14ac:dyDescent="0.2">
      <c r="B2749" s="39" t="s">
        <v>42</v>
      </c>
      <c r="D2749" s="42">
        <f>_xll.qlCalendarAdvance(Calendar,$D2748,B2749,"f",FALSE)</f>
        <v>58762</v>
      </c>
      <c r="E2749" s="153">
        <f>_xll.qlInterestRateIndexValueDate(IndexON,D2749)</f>
        <v>58763</v>
      </c>
      <c r="F2749" s="168"/>
      <c r="H2749" s="42">
        <f>_xll.qlCalendarAdvance(Calendar,$H2748,B2749,"f",FALSE)</f>
        <v>58762</v>
      </c>
      <c r="I2749" s="153">
        <f>_xll.qlInterestRateIndexValueDate(Index1M,$H2749)</f>
        <v>58764</v>
      </c>
      <c r="J2749" s="158"/>
      <c r="K2749" s="44"/>
      <c r="L2749" s="44"/>
      <c r="M2749" s="158"/>
      <c r="N2749" s="44"/>
      <c r="O2749" s="159"/>
    </row>
    <row r="2750" spans="2:15" x14ac:dyDescent="0.2">
      <c r="B2750" s="39" t="s">
        <v>42</v>
      </c>
      <c r="D2750" s="42">
        <f>_xll.qlCalendarAdvance(Calendar,$D2749,B2750,"f",FALSE)</f>
        <v>58769</v>
      </c>
      <c r="E2750" s="153">
        <f>_xll.qlInterestRateIndexValueDate(IndexON,D2750)</f>
        <v>58770</v>
      </c>
      <c r="F2750" s="168"/>
      <c r="H2750" s="42">
        <f>_xll.qlCalendarAdvance(Calendar,$H2749,B2750,"f",FALSE)</f>
        <v>58769</v>
      </c>
      <c r="I2750" s="153">
        <f>_xll.qlInterestRateIndexValueDate(Index1M,$H2750)</f>
        <v>58771</v>
      </c>
      <c r="J2750" s="158"/>
      <c r="K2750" s="44"/>
      <c r="L2750" s="44"/>
      <c r="M2750" s="158"/>
      <c r="N2750" s="44"/>
      <c r="O2750" s="159"/>
    </row>
    <row r="2751" spans="2:15" x14ac:dyDescent="0.2">
      <c r="B2751" s="39" t="s">
        <v>42</v>
      </c>
      <c r="D2751" s="42">
        <f>_xll.qlCalendarAdvance(Calendar,$D2750,B2751,"f",FALSE)</f>
        <v>58776</v>
      </c>
      <c r="E2751" s="153">
        <f>_xll.qlInterestRateIndexValueDate(IndexON,D2751)</f>
        <v>58777</v>
      </c>
      <c r="F2751" s="168"/>
      <c r="H2751" s="42">
        <f>_xll.qlCalendarAdvance(Calendar,$H2750,B2751,"f",FALSE)</f>
        <v>58776</v>
      </c>
      <c r="I2751" s="153">
        <f>_xll.qlInterestRateIndexValueDate(Index1M,$H2751)</f>
        <v>58778</v>
      </c>
      <c r="J2751" s="158"/>
      <c r="K2751" s="44"/>
      <c r="L2751" s="44"/>
      <c r="M2751" s="158"/>
      <c r="N2751" s="44"/>
      <c r="O2751" s="159"/>
    </row>
    <row r="2752" spans="2:15" x14ac:dyDescent="0.2">
      <c r="B2752" s="39" t="s">
        <v>42</v>
      </c>
      <c r="D2752" s="42">
        <f>_xll.qlCalendarAdvance(Calendar,$D2751,B2752,"f",FALSE)</f>
        <v>58783</v>
      </c>
      <c r="E2752" s="153">
        <f>_xll.qlInterestRateIndexValueDate(IndexON,D2752)</f>
        <v>58784</v>
      </c>
      <c r="F2752" s="168"/>
      <c r="H2752" s="42">
        <f>_xll.qlCalendarAdvance(Calendar,$H2751,B2752,"f",FALSE)</f>
        <v>58783</v>
      </c>
      <c r="I2752" s="153">
        <f>_xll.qlInterestRateIndexValueDate(Index1M,$H2752)</f>
        <v>58785</v>
      </c>
      <c r="J2752" s="158"/>
      <c r="K2752" s="44"/>
      <c r="L2752" s="44"/>
      <c r="M2752" s="158"/>
      <c r="N2752" s="44"/>
      <c r="O2752" s="159"/>
    </row>
    <row r="2753" spans="2:15" x14ac:dyDescent="0.2">
      <c r="B2753" s="39" t="s">
        <v>42</v>
      </c>
      <c r="D2753" s="42">
        <f>_xll.qlCalendarAdvance(Calendar,$D2752,B2753,"f",FALSE)</f>
        <v>58790</v>
      </c>
      <c r="E2753" s="153">
        <f>_xll.qlInterestRateIndexValueDate(IndexON,D2753)</f>
        <v>58791</v>
      </c>
      <c r="F2753" s="168"/>
      <c r="H2753" s="42">
        <f>_xll.qlCalendarAdvance(Calendar,$H2752,B2753,"f",FALSE)</f>
        <v>58790</v>
      </c>
      <c r="I2753" s="153">
        <f>_xll.qlInterestRateIndexValueDate(Index1M,$H2753)</f>
        <v>58792</v>
      </c>
      <c r="J2753" s="158"/>
      <c r="K2753" s="44"/>
      <c r="L2753" s="44"/>
      <c r="M2753" s="158"/>
      <c r="N2753" s="44"/>
      <c r="O2753" s="159"/>
    </row>
    <row r="2754" spans="2:15" x14ac:dyDescent="0.2">
      <c r="B2754" s="39" t="s">
        <v>42</v>
      </c>
      <c r="D2754" s="42">
        <f>_xll.qlCalendarAdvance(Calendar,$D2753,B2754,"f",FALSE)</f>
        <v>58797</v>
      </c>
      <c r="E2754" s="153">
        <f>_xll.qlInterestRateIndexValueDate(IndexON,D2754)</f>
        <v>58798</v>
      </c>
      <c r="F2754" s="168"/>
      <c r="H2754" s="42">
        <f>_xll.qlCalendarAdvance(Calendar,$H2753,B2754,"f",FALSE)</f>
        <v>58797</v>
      </c>
      <c r="I2754" s="153">
        <f>_xll.qlInterestRateIndexValueDate(Index1M,$H2754)</f>
        <v>58802</v>
      </c>
      <c r="J2754" s="158"/>
      <c r="K2754" s="44"/>
      <c r="L2754" s="44"/>
      <c r="M2754" s="158"/>
      <c r="N2754" s="44"/>
      <c r="O2754" s="159"/>
    </row>
    <row r="2755" spans="2:15" x14ac:dyDescent="0.2">
      <c r="B2755" s="39" t="s">
        <v>42</v>
      </c>
      <c r="D2755" s="42">
        <f>_xll.qlCalendarAdvance(Calendar,$D2754,B2755,"f",FALSE)</f>
        <v>58804</v>
      </c>
      <c r="E2755" s="153">
        <f>_xll.qlInterestRateIndexValueDate(IndexON,D2755)</f>
        <v>58805</v>
      </c>
      <c r="F2755" s="168"/>
      <c r="H2755" s="42">
        <f>_xll.qlCalendarAdvance(Calendar,$H2754,B2755,"f",FALSE)</f>
        <v>58804</v>
      </c>
      <c r="I2755" s="153">
        <f>_xll.qlInterestRateIndexValueDate(Index1M,$H2755)</f>
        <v>58809</v>
      </c>
      <c r="J2755" s="158"/>
      <c r="K2755" s="44"/>
      <c r="L2755" s="44"/>
      <c r="M2755" s="158"/>
      <c r="N2755" s="44"/>
      <c r="O2755" s="159"/>
    </row>
    <row r="2756" spans="2:15" x14ac:dyDescent="0.2">
      <c r="B2756" s="39" t="s">
        <v>42</v>
      </c>
      <c r="D2756" s="42">
        <f>_xll.qlCalendarAdvance(Calendar,$D2755,B2756,"f",FALSE)</f>
        <v>58811</v>
      </c>
      <c r="E2756" s="153">
        <f>_xll.qlInterestRateIndexValueDate(IndexON,D2756)</f>
        <v>58813</v>
      </c>
      <c r="F2756" s="168"/>
      <c r="H2756" s="42">
        <f>_xll.qlCalendarAdvance(Calendar,$H2755,B2756,"f",FALSE)</f>
        <v>58811</v>
      </c>
      <c r="I2756" s="153">
        <f>_xll.qlInterestRateIndexValueDate(Index1M,$H2756)</f>
        <v>58816</v>
      </c>
      <c r="J2756" s="158"/>
      <c r="K2756" s="44"/>
      <c r="L2756" s="44"/>
      <c r="M2756" s="158"/>
      <c r="N2756" s="44"/>
      <c r="O2756" s="159"/>
    </row>
    <row r="2757" spans="2:15" x14ac:dyDescent="0.2">
      <c r="B2757" s="39" t="s">
        <v>42</v>
      </c>
      <c r="D2757" s="42">
        <f>_xll.qlCalendarAdvance(Calendar,$D2756,B2757,"f",FALSE)</f>
        <v>58818</v>
      </c>
      <c r="E2757" s="153">
        <f>_xll.qlInterestRateIndexValueDate(IndexON,D2757)</f>
        <v>58819</v>
      </c>
      <c r="F2757" s="168"/>
      <c r="H2757" s="42">
        <f>_xll.qlCalendarAdvance(Calendar,$H2756,B2757,"f",FALSE)</f>
        <v>58818</v>
      </c>
      <c r="I2757" s="153">
        <f>_xll.qlInterestRateIndexValueDate(Index1M,$H2757)</f>
        <v>58820</v>
      </c>
      <c r="J2757" s="158"/>
      <c r="K2757" s="44"/>
      <c r="L2757" s="44"/>
      <c r="M2757" s="158"/>
      <c r="N2757" s="44"/>
      <c r="O2757" s="159"/>
    </row>
    <row r="2758" spans="2:15" x14ac:dyDescent="0.2">
      <c r="B2758" s="39" t="s">
        <v>42</v>
      </c>
      <c r="D2758" s="42">
        <f>_xll.qlCalendarAdvance(Calendar,$D2757,B2758,"f",FALSE)</f>
        <v>58825</v>
      </c>
      <c r="E2758" s="153">
        <f>_xll.qlInterestRateIndexValueDate(IndexON,D2758)</f>
        <v>58826</v>
      </c>
      <c r="F2758" s="168"/>
      <c r="H2758" s="42">
        <f>_xll.qlCalendarAdvance(Calendar,$H2757,B2758,"f",FALSE)</f>
        <v>58825</v>
      </c>
      <c r="I2758" s="153">
        <f>_xll.qlInterestRateIndexValueDate(Index1M,$H2758)</f>
        <v>58827</v>
      </c>
      <c r="J2758" s="158"/>
      <c r="K2758" s="44"/>
      <c r="L2758" s="44"/>
      <c r="M2758" s="158"/>
      <c r="N2758" s="44"/>
      <c r="O2758" s="159"/>
    </row>
    <row r="2759" spans="2:15" x14ac:dyDescent="0.2">
      <c r="B2759" s="39" t="s">
        <v>42</v>
      </c>
      <c r="D2759" s="42">
        <f>_xll.qlCalendarAdvance(Calendar,$D2758,B2759,"f",FALSE)</f>
        <v>58832</v>
      </c>
      <c r="E2759" s="153">
        <f>_xll.qlInterestRateIndexValueDate(IndexON,D2759)</f>
        <v>58833</v>
      </c>
      <c r="F2759" s="168"/>
      <c r="H2759" s="42">
        <f>_xll.qlCalendarAdvance(Calendar,$H2758,B2759,"f",FALSE)</f>
        <v>58832</v>
      </c>
      <c r="I2759" s="153">
        <f>_xll.qlInterestRateIndexValueDate(Index1M,$H2759)</f>
        <v>58834</v>
      </c>
      <c r="J2759" s="158"/>
      <c r="K2759" s="44"/>
      <c r="L2759" s="44"/>
      <c r="M2759" s="158"/>
      <c r="N2759" s="44"/>
      <c r="O2759" s="159"/>
    </row>
    <row r="2760" spans="2:15" x14ac:dyDescent="0.2">
      <c r="B2760" s="39" t="s">
        <v>42</v>
      </c>
      <c r="D2760" s="42">
        <f>_xll.qlCalendarAdvance(Calendar,$D2759,B2760,"f",FALSE)</f>
        <v>58839</v>
      </c>
      <c r="E2760" s="153">
        <f>_xll.qlInterestRateIndexValueDate(IndexON,D2760)</f>
        <v>58840</v>
      </c>
      <c r="F2760" s="168"/>
      <c r="H2760" s="42">
        <f>_xll.qlCalendarAdvance(Calendar,$H2759,B2760,"f",FALSE)</f>
        <v>58839</v>
      </c>
      <c r="I2760" s="153">
        <f>_xll.qlInterestRateIndexValueDate(Index1M,$H2760)</f>
        <v>58841</v>
      </c>
      <c r="J2760" s="158"/>
      <c r="K2760" s="44"/>
      <c r="L2760" s="44"/>
      <c r="M2760" s="158"/>
      <c r="N2760" s="44"/>
      <c r="O2760" s="159"/>
    </row>
    <row r="2761" spans="2:15" x14ac:dyDescent="0.2">
      <c r="B2761" s="39" t="s">
        <v>42</v>
      </c>
      <c r="D2761" s="42">
        <f>_xll.qlCalendarAdvance(Calendar,$D2760,B2761,"f",FALSE)</f>
        <v>58846</v>
      </c>
      <c r="E2761" s="153">
        <f>_xll.qlInterestRateIndexValueDate(IndexON,D2761)</f>
        <v>58847</v>
      </c>
      <c r="F2761" s="168"/>
      <c r="H2761" s="42">
        <f>_xll.qlCalendarAdvance(Calendar,$H2760,B2761,"f",FALSE)</f>
        <v>58846</v>
      </c>
      <c r="I2761" s="153">
        <f>_xll.qlInterestRateIndexValueDate(Index1M,$H2761)</f>
        <v>58848</v>
      </c>
      <c r="J2761" s="158"/>
      <c r="K2761" s="44"/>
      <c r="L2761" s="44"/>
      <c r="M2761" s="158"/>
      <c r="N2761" s="44"/>
      <c r="O2761" s="159"/>
    </row>
    <row r="2762" spans="2:15" x14ac:dyDescent="0.2">
      <c r="B2762" s="39" t="s">
        <v>42</v>
      </c>
      <c r="D2762" s="42">
        <f>_xll.qlCalendarAdvance(Calendar,$D2761,B2762,"f",FALSE)</f>
        <v>58853</v>
      </c>
      <c r="E2762" s="153">
        <f>_xll.qlInterestRateIndexValueDate(IndexON,D2762)</f>
        <v>58854</v>
      </c>
      <c r="F2762" s="168"/>
      <c r="H2762" s="42">
        <f>_xll.qlCalendarAdvance(Calendar,$H2761,B2762,"f",FALSE)</f>
        <v>58853</v>
      </c>
      <c r="I2762" s="153">
        <f>_xll.qlInterestRateIndexValueDate(Index1M,$H2762)</f>
        <v>58855</v>
      </c>
      <c r="J2762" s="158"/>
      <c r="K2762" s="44"/>
      <c r="L2762" s="44"/>
      <c r="M2762" s="158"/>
      <c r="N2762" s="44"/>
      <c r="O2762" s="159"/>
    </row>
    <row r="2763" spans="2:15" x14ac:dyDescent="0.2">
      <c r="B2763" s="39" t="s">
        <v>42</v>
      </c>
      <c r="D2763" s="42">
        <f>_xll.qlCalendarAdvance(Calendar,$D2762,B2763,"f",FALSE)</f>
        <v>58860</v>
      </c>
      <c r="E2763" s="153">
        <f>_xll.qlInterestRateIndexValueDate(IndexON,D2763)</f>
        <v>58861</v>
      </c>
      <c r="F2763" s="168"/>
      <c r="H2763" s="42">
        <f>_xll.qlCalendarAdvance(Calendar,$H2762,B2763,"f",FALSE)</f>
        <v>58860</v>
      </c>
      <c r="I2763" s="153">
        <f>_xll.qlInterestRateIndexValueDate(Index1M,$H2763)</f>
        <v>58862</v>
      </c>
      <c r="J2763" s="158"/>
      <c r="K2763" s="44"/>
      <c r="L2763" s="44"/>
      <c r="M2763" s="158"/>
      <c r="N2763" s="44"/>
      <c r="O2763" s="159"/>
    </row>
    <row r="2764" spans="2:15" x14ac:dyDescent="0.2">
      <c r="B2764" s="39" t="s">
        <v>42</v>
      </c>
      <c r="D2764" s="42">
        <f>_xll.qlCalendarAdvance(Calendar,$D2763,B2764,"f",FALSE)</f>
        <v>58867</v>
      </c>
      <c r="E2764" s="153">
        <f>_xll.qlInterestRateIndexValueDate(IndexON,D2764)</f>
        <v>58868</v>
      </c>
      <c r="F2764" s="168"/>
      <c r="H2764" s="42">
        <f>_xll.qlCalendarAdvance(Calendar,$H2763,B2764,"f",FALSE)</f>
        <v>58867</v>
      </c>
      <c r="I2764" s="153">
        <f>_xll.qlInterestRateIndexValueDate(Index1M,$H2764)</f>
        <v>58869</v>
      </c>
      <c r="J2764" s="158"/>
      <c r="K2764" s="44"/>
      <c r="L2764" s="44"/>
      <c r="M2764" s="158"/>
      <c r="N2764" s="44"/>
      <c r="O2764" s="159"/>
    </row>
    <row r="2765" spans="2:15" x14ac:dyDescent="0.2">
      <c r="B2765" s="39" t="s">
        <v>42</v>
      </c>
      <c r="D2765" s="42">
        <f>_xll.qlCalendarAdvance(Calendar,$D2764,B2765,"f",FALSE)</f>
        <v>58874</v>
      </c>
      <c r="E2765" s="153">
        <f>_xll.qlInterestRateIndexValueDate(IndexON,D2765)</f>
        <v>58875</v>
      </c>
      <c r="F2765" s="168"/>
      <c r="H2765" s="42">
        <f>_xll.qlCalendarAdvance(Calendar,$H2764,B2765,"f",FALSE)</f>
        <v>58874</v>
      </c>
      <c r="I2765" s="153">
        <f>_xll.qlInterestRateIndexValueDate(Index1M,$H2765)</f>
        <v>58876</v>
      </c>
      <c r="J2765" s="158"/>
      <c r="K2765" s="44"/>
      <c r="L2765" s="44"/>
      <c r="M2765" s="158"/>
      <c r="N2765" s="44"/>
      <c r="O2765" s="159"/>
    </row>
    <row r="2766" spans="2:15" x14ac:dyDescent="0.2">
      <c r="B2766" s="39" t="s">
        <v>42</v>
      </c>
      <c r="D2766" s="42">
        <f>_xll.qlCalendarAdvance(Calendar,$D2765,B2766,"f",FALSE)</f>
        <v>58881</v>
      </c>
      <c r="E2766" s="153">
        <f>_xll.qlInterestRateIndexValueDate(IndexON,D2766)</f>
        <v>58882</v>
      </c>
      <c r="F2766" s="168"/>
      <c r="H2766" s="42">
        <f>_xll.qlCalendarAdvance(Calendar,$H2765,B2766,"f",FALSE)</f>
        <v>58881</v>
      </c>
      <c r="I2766" s="153">
        <f>_xll.qlInterestRateIndexValueDate(Index1M,$H2766)</f>
        <v>58883</v>
      </c>
      <c r="J2766" s="158"/>
      <c r="K2766" s="44"/>
      <c r="L2766" s="44"/>
      <c r="M2766" s="158"/>
      <c r="N2766" s="44"/>
      <c r="O2766" s="159"/>
    </row>
    <row r="2767" spans="2:15" x14ac:dyDescent="0.2">
      <c r="B2767" s="39" t="s">
        <v>42</v>
      </c>
      <c r="D2767" s="42">
        <f>_xll.qlCalendarAdvance(Calendar,$D2766,B2767,"f",FALSE)</f>
        <v>58888</v>
      </c>
      <c r="E2767" s="153">
        <f>_xll.qlInterestRateIndexValueDate(IndexON,D2767)</f>
        <v>58889</v>
      </c>
      <c r="F2767" s="168"/>
      <c r="H2767" s="42">
        <f>_xll.qlCalendarAdvance(Calendar,$H2766,B2767,"f",FALSE)</f>
        <v>58888</v>
      </c>
      <c r="I2767" s="153">
        <f>_xll.qlInterestRateIndexValueDate(Index1M,$H2767)</f>
        <v>58890</v>
      </c>
      <c r="J2767" s="158"/>
      <c r="K2767" s="44"/>
      <c r="L2767" s="44"/>
      <c r="M2767" s="158"/>
      <c r="N2767" s="44"/>
      <c r="O2767" s="159"/>
    </row>
    <row r="2768" spans="2:15" x14ac:dyDescent="0.2">
      <c r="B2768" s="39" t="s">
        <v>42</v>
      </c>
      <c r="D2768" s="42">
        <f>_xll.qlCalendarAdvance(Calendar,$D2767,B2768,"f",FALSE)</f>
        <v>58895</v>
      </c>
      <c r="E2768" s="153">
        <f>_xll.qlInterestRateIndexValueDate(IndexON,D2768)</f>
        <v>58896</v>
      </c>
      <c r="F2768" s="168"/>
      <c r="H2768" s="42">
        <f>_xll.qlCalendarAdvance(Calendar,$H2767,B2768,"f",FALSE)</f>
        <v>58895</v>
      </c>
      <c r="I2768" s="153">
        <f>_xll.qlInterestRateIndexValueDate(Index1M,$H2768)</f>
        <v>58897</v>
      </c>
      <c r="J2768" s="158"/>
      <c r="K2768" s="44"/>
      <c r="L2768" s="44"/>
      <c r="M2768" s="158"/>
      <c r="N2768" s="44"/>
      <c r="O2768" s="159"/>
    </row>
    <row r="2769" spans="2:15" x14ac:dyDescent="0.2">
      <c r="B2769" s="39" t="s">
        <v>42</v>
      </c>
      <c r="D2769" s="42">
        <f>_xll.qlCalendarAdvance(Calendar,$D2768,B2769,"f",FALSE)</f>
        <v>58902</v>
      </c>
      <c r="E2769" s="153">
        <f>_xll.qlInterestRateIndexValueDate(IndexON,D2769)</f>
        <v>58903</v>
      </c>
      <c r="F2769" s="168"/>
      <c r="H2769" s="42">
        <f>_xll.qlCalendarAdvance(Calendar,$H2768,B2769,"f",FALSE)</f>
        <v>58902</v>
      </c>
      <c r="I2769" s="153">
        <f>_xll.qlInterestRateIndexValueDate(Index1M,$H2769)</f>
        <v>58908</v>
      </c>
      <c r="J2769" s="158"/>
      <c r="K2769" s="44"/>
      <c r="L2769" s="44"/>
      <c r="M2769" s="158"/>
      <c r="N2769" s="44"/>
      <c r="O2769" s="159"/>
    </row>
    <row r="2770" spans="2:15" x14ac:dyDescent="0.2">
      <c r="B2770" s="39" t="s">
        <v>42</v>
      </c>
      <c r="D2770" s="42">
        <f>_xll.qlCalendarAdvance(Calendar,$D2769,B2770,"f",FALSE)</f>
        <v>58909</v>
      </c>
      <c r="E2770" s="153">
        <f>_xll.qlInterestRateIndexValueDate(IndexON,D2770)</f>
        <v>58910</v>
      </c>
      <c r="F2770" s="168"/>
      <c r="H2770" s="42">
        <f>_xll.qlCalendarAdvance(Calendar,$H2769,B2770,"f",FALSE)</f>
        <v>58909</v>
      </c>
      <c r="I2770" s="153">
        <f>_xll.qlInterestRateIndexValueDate(Index1M,$H2770)</f>
        <v>58911</v>
      </c>
      <c r="J2770" s="158"/>
      <c r="K2770" s="44"/>
      <c r="L2770" s="44"/>
      <c r="M2770" s="158"/>
      <c r="N2770" s="44"/>
      <c r="O2770" s="159"/>
    </row>
    <row r="2771" spans="2:15" x14ac:dyDescent="0.2">
      <c r="B2771" s="39" t="s">
        <v>42</v>
      </c>
      <c r="D2771" s="42">
        <f>_xll.qlCalendarAdvance(Calendar,$D2770,B2771,"f",FALSE)</f>
        <v>58916</v>
      </c>
      <c r="E2771" s="153">
        <f>_xll.qlInterestRateIndexValueDate(IndexON,D2771)</f>
        <v>58917</v>
      </c>
      <c r="F2771" s="168"/>
      <c r="H2771" s="42">
        <f>_xll.qlCalendarAdvance(Calendar,$H2770,B2771,"f",FALSE)</f>
        <v>58916</v>
      </c>
      <c r="I2771" s="153">
        <f>_xll.qlInterestRateIndexValueDate(Index1M,$H2771)</f>
        <v>58918</v>
      </c>
      <c r="J2771" s="158"/>
      <c r="K2771" s="44"/>
      <c r="L2771" s="44"/>
      <c r="M2771" s="158"/>
      <c r="N2771" s="44"/>
      <c r="O2771" s="159"/>
    </row>
    <row r="2772" spans="2:15" x14ac:dyDescent="0.2">
      <c r="B2772" s="39" t="s">
        <v>42</v>
      </c>
      <c r="D2772" s="42">
        <f>_xll.qlCalendarAdvance(Calendar,$D2771,B2772,"f",FALSE)</f>
        <v>58923</v>
      </c>
      <c r="E2772" s="153">
        <f>_xll.qlInterestRateIndexValueDate(IndexON,D2772)</f>
        <v>58924</v>
      </c>
      <c r="F2772" s="168"/>
      <c r="H2772" s="42">
        <f>_xll.qlCalendarAdvance(Calendar,$H2771,B2772,"f",FALSE)</f>
        <v>58923</v>
      </c>
      <c r="I2772" s="153">
        <f>_xll.qlInterestRateIndexValueDate(Index1M,$H2772)</f>
        <v>58925</v>
      </c>
      <c r="J2772" s="158"/>
      <c r="K2772" s="44"/>
      <c r="L2772" s="44"/>
      <c r="M2772" s="158"/>
      <c r="N2772" s="44"/>
      <c r="O2772" s="159"/>
    </row>
    <row r="2773" spans="2:15" x14ac:dyDescent="0.2">
      <c r="B2773" s="39" t="s">
        <v>42</v>
      </c>
      <c r="D2773" s="42">
        <f>_xll.qlCalendarAdvance(Calendar,$D2772,B2773,"f",FALSE)</f>
        <v>58930</v>
      </c>
      <c r="E2773" s="153">
        <f>_xll.qlInterestRateIndexValueDate(IndexON,D2773)</f>
        <v>58931</v>
      </c>
      <c r="F2773" s="168"/>
      <c r="H2773" s="42">
        <f>_xll.qlCalendarAdvance(Calendar,$H2772,B2773,"f",FALSE)</f>
        <v>58930</v>
      </c>
      <c r="I2773" s="153">
        <f>_xll.qlInterestRateIndexValueDate(Index1M,$H2773)</f>
        <v>58932</v>
      </c>
      <c r="J2773" s="158"/>
      <c r="K2773" s="44"/>
      <c r="L2773" s="44"/>
      <c r="M2773" s="158"/>
      <c r="N2773" s="44"/>
      <c r="O2773" s="159"/>
    </row>
    <row r="2774" spans="2:15" x14ac:dyDescent="0.2">
      <c r="B2774" s="39" t="s">
        <v>42</v>
      </c>
      <c r="D2774" s="42">
        <f>_xll.qlCalendarAdvance(Calendar,$D2773,B2774,"f",FALSE)</f>
        <v>58937</v>
      </c>
      <c r="E2774" s="153">
        <f>_xll.qlInterestRateIndexValueDate(IndexON,D2774)</f>
        <v>58938</v>
      </c>
      <c r="F2774" s="168"/>
      <c r="H2774" s="42">
        <f>_xll.qlCalendarAdvance(Calendar,$H2773,B2774,"f",FALSE)</f>
        <v>58937</v>
      </c>
      <c r="I2774" s="153">
        <f>_xll.qlInterestRateIndexValueDate(Index1M,$H2774)</f>
        <v>58939</v>
      </c>
      <c r="J2774" s="158"/>
      <c r="K2774" s="44"/>
      <c r="L2774" s="44"/>
      <c r="M2774" s="158"/>
      <c r="N2774" s="44"/>
      <c r="O2774" s="159"/>
    </row>
    <row r="2775" spans="2:15" x14ac:dyDescent="0.2">
      <c r="B2775" s="39" t="s">
        <v>42</v>
      </c>
      <c r="D2775" s="42">
        <f>_xll.qlCalendarAdvance(Calendar,$D2774,B2775,"f",FALSE)</f>
        <v>58944</v>
      </c>
      <c r="E2775" s="153">
        <f>_xll.qlInterestRateIndexValueDate(IndexON,D2775)</f>
        <v>58946</v>
      </c>
      <c r="F2775" s="168"/>
      <c r="H2775" s="42">
        <f>_xll.qlCalendarAdvance(Calendar,$H2774,B2775,"f",FALSE)</f>
        <v>58944</v>
      </c>
      <c r="I2775" s="153">
        <f>_xll.qlInterestRateIndexValueDate(Index1M,$H2775)</f>
        <v>58949</v>
      </c>
      <c r="J2775" s="158"/>
      <c r="K2775" s="44"/>
      <c r="L2775" s="44"/>
      <c r="M2775" s="158"/>
      <c r="N2775" s="44"/>
      <c r="O2775" s="159"/>
    </row>
    <row r="2776" spans="2:15" x14ac:dyDescent="0.2">
      <c r="B2776" s="39" t="s">
        <v>42</v>
      </c>
      <c r="D2776" s="42">
        <f>_xll.qlCalendarAdvance(Calendar,$D2775,B2776,"f",FALSE)</f>
        <v>58951</v>
      </c>
      <c r="E2776" s="153">
        <f>_xll.qlInterestRateIndexValueDate(IndexON,D2776)</f>
        <v>58952</v>
      </c>
      <c r="F2776" s="168"/>
      <c r="H2776" s="42">
        <f>_xll.qlCalendarAdvance(Calendar,$H2775,B2776,"f",FALSE)</f>
        <v>58951</v>
      </c>
      <c r="I2776" s="153">
        <f>_xll.qlInterestRateIndexValueDate(Index1M,$H2776)</f>
        <v>58953</v>
      </c>
      <c r="J2776" s="158"/>
      <c r="K2776" s="44"/>
      <c r="L2776" s="44"/>
      <c r="M2776" s="158"/>
      <c r="N2776" s="44"/>
      <c r="O2776" s="159"/>
    </row>
    <row r="2777" spans="2:15" x14ac:dyDescent="0.2">
      <c r="B2777" s="39" t="s">
        <v>42</v>
      </c>
      <c r="D2777" s="42">
        <f>_xll.qlCalendarAdvance(Calendar,$D2776,B2777,"f",FALSE)</f>
        <v>58958</v>
      </c>
      <c r="E2777" s="153">
        <f>_xll.qlInterestRateIndexValueDate(IndexON,D2777)</f>
        <v>58959</v>
      </c>
      <c r="F2777" s="168"/>
      <c r="H2777" s="42">
        <f>_xll.qlCalendarAdvance(Calendar,$H2776,B2777,"f",FALSE)</f>
        <v>58958</v>
      </c>
      <c r="I2777" s="153">
        <f>_xll.qlInterestRateIndexValueDate(Index1M,$H2777)</f>
        <v>58960</v>
      </c>
      <c r="J2777" s="158"/>
      <c r="K2777" s="44"/>
      <c r="L2777" s="44"/>
      <c r="M2777" s="158"/>
      <c r="N2777" s="44"/>
      <c r="O2777" s="159"/>
    </row>
    <row r="2778" spans="2:15" x14ac:dyDescent="0.2">
      <c r="B2778" s="39" t="s">
        <v>42</v>
      </c>
      <c r="D2778" s="42">
        <f>_xll.qlCalendarAdvance(Calendar,$D2777,B2778,"f",FALSE)</f>
        <v>58965</v>
      </c>
      <c r="E2778" s="153">
        <f>_xll.qlInterestRateIndexValueDate(IndexON,D2778)</f>
        <v>58966</v>
      </c>
      <c r="F2778" s="168"/>
      <c r="H2778" s="42">
        <f>_xll.qlCalendarAdvance(Calendar,$H2777,B2778,"f",FALSE)</f>
        <v>58965</v>
      </c>
      <c r="I2778" s="153">
        <f>_xll.qlInterestRateIndexValueDate(Index1M,$H2778)</f>
        <v>58967</v>
      </c>
      <c r="J2778" s="158"/>
      <c r="K2778" s="44"/>
      <c r="L2778" s="44"/>
      <c r="M2778" s="158"/>
      <c r="N2778" s="44"/>
      <c r="O2778" s="159"/>
    </row>
    <row r="2779" spans="2:15" x14ac:dyDescent="0.2">
      <c r="B2779" s="39" t="s">
        <v>42</v>
      </c>
      <c r="D2779" s="42">
        <f>_xll.qlCalendarAdvance(Calendar,$D2778,B2779,"f",FALSE)</f>
        <v>58972</v>
      </c>
      <c r="E2779" s="153">
        <f>_xll.qlInterestRateIndexValueDate(IndexON,D2779)</f>
        <v>58973</v>
      </c>
      <c r="F2779" s="168"/>
      <c r="H2779" s="42">
        <f>_xll.qlCalendarAdvance(Calendar,$H2778,B2779,"f",FALSE)</f>
        <v>58972</v>
      </c>
      <c r="I2779" s="153">
        <f>_xll.qlInterestRateIndexValueDate(Index1M,$H2779)</f>
        <v>58974</v>
      </c>
      <c r="J2779" s="158"/>
      <c r="K2779" s="44"/>
      <c r="L2779" s="44"/>
      <c r="M2779" s="158"/>
      <c r="N2779" s="44"/>
      <c r="O2779" s="159"/>
    </row>
    <row r="2780" spans="2:15" x14ac:dyDescent="0.2">
      <c r="B2780" s="39" t="s">
        <v>42</v>
      </c>
      <c r="D2780" s="42">
        <f>_xll.qlCalendarAdvance(Calendar,$D2779,B2780,"f",FALSE)</f>
        <v>58979</v>
      </c>
      <c r="E2780" s="153">
        <f>_xll.qlInterestRateIndexValueDate(IndexON,D2780)</f>
        <v>58980</v>
      </c>
      <c r="F2780" s="168"/>
      <c r="H2780" s="42">
        <f>_xll.qlCalendarAdvance(Calendar,$H2779,B2780,"f",FALSE)</f>
        <v>58979</v>
      </c>
      <c r="I2780" s="153">
        <f>_xll.qlInterestRateIndexValueDate(Index1M,$H2780)</f>
        <v>58984</v>
      </c>
      <c r="J2780" s="158"/>
      <c r="K2780" s="44"/>
      <c r="L2780" s="44"/>
      <c r="M2780" s="158"/>
      <c r="N2780" s="44"/>
      <c r="O2780" s="159"/>
    </row>
    <row r="2781" spans="2:15" x14ac:dyDescent="0.2">
      <c r="B2781" s="39" t="s">
        <v>42</v>
      </c>
      <c r="D2781" s="42">
        <f>_xll.qlCalendarAdvance(Calendar,$D2780,B2781,"f",FALSE)</f>
        <v>58986</v>
      </c>
      <c r="E2781" s="153">
        <f>_xll.qlInterestRateIndexValueDate(IndexON,D2781)</f>
        <v>58987</v>
      </c>
      <c r="F2781" s="168"/>
      <c r="H2781" s="42">
        <f>_xll.qlCalendarAdvance(Calendar,$H2780,B2781,"f",FALSE)</f>
        <v>58986</v>
      </c>
      <c r="I2781" s="153">
        <f>_xll.qlInterestRateIndexValueDate(Index1M,$H2781)</f>
        <v>58988</v>
      </c>
      <c r="J2781" s="158"/>
      <c r="K2781" s="44"/>
      <c r="L2781" s="44"/>
      <c r="M2781" s="158"/>
      <c r="N2781" s="44"/>
      <c r="O2781" s="159"/>
    </row>
    <row r="2782" spans="2:15" x14ac:dyDescent="0.2">
      <c r="B2782" s="39" t="s">
        <v>42</v>
      </c>
      <c r="D2782" s="42">
        <f>_xll.qlCalendarAdvance(Calendar,$D2781,B2782,"f",FALSE)</f>
        <v>58993</v>
      </c>
      <c r="E2782" s="153">
        <f>_xll.qlInterestRateIndexValueDate(IndexON,D2782)</f>
        <v>58994</v>
      </c>
      <c r="F2782" s="168"/>
      <c r="H2782" s="42">
        <f>_xll.qlCalendarAdvance(Calendar,$H2781,B2782,"f",FALSE)</f>
        <v>58993</v>
      </c>
      <c r="I2782" s="153">
        <f>_xll.qlInterestRateIndexValueDate(Index1M,$H2782)</f>
        <v>58995</v>
      </c>
      <c r="J2782" s="158"/>
      <c r="K2782" s="44"/>
      <c r="L2782" s="44"/>
      <c r="M2782" s="158"/>
      <c r="N2782" s="44"/>
      <c r="O2782" s="159"/>
    </row>
    <row r="2783" spans="2:15" x14ac:dyDescent="0.2">
      <c r="B2783" s="39" t="s">
        <v>42</v>
      </c>
      <c r="D2783" s="42">
        <f>_xll.qlCalendarAdvance(Calendar,$D2782,B2783,"f",FALSE)</f>
        <v>59000</v>
      </c>
      <c r="E2783" s="153">
        <f>_xll.qlInterestRateIndexValueDate(IndexON,D2783)</f>
        <v>59001</v>
      </c>
      <c r="F2783" s="168"/>
      <c r="H2783" s="42">
        <f>_xll.qlCalendarAdvance(Calendar,$H2782,B2783,"f",FALSE)</f>
        <v>59000</v>
      </c>
      <c r="I2783" s="153">
        <f>_xll.qlInterestRateIndexValueDate(Index1M,$H2783)</f>
        <v>59002</v>
      </c>
      <c r="J2783" s="158"/>
      <c r="K2783" s="44"/>
      <c r="L2783" s="44"/>
      <c r="M2783" s="158"/>
      <c r="N2783" s="44"/>
      <c r="O2783" s="159"/>
    </row>
    <row r="2784" spans="2:15" x14ac:dyDescent="0.2">
      <c r="B2784" s="39" t="s">
        <v>42</v>
      </c>
      <c r="D2784" s="42">
        <f>_xll.qlCalendarAdvance(Calendar,$D2783,B2784,"f",FALSE)</f>
        <v>59007</v>
      </c>
      <c r="E2784" s="153">
        <f>_xll.qlInterestRateIndexValueDate(IndexON,D2784)</f>
        <v>59008</v>
      </c>
      <c r="F2784" s="168"/>
      <c r="H2784" s="42">
        <f>_xll.qlCalendarAdvance(Calendar,$H2783,B2784,"f",FALSE)</f>
        <v>59007</v>
      </c>
      <c r="I2784" s="153">
        <f>_xll.qlInterestRateIndexValueDate(Index1M,$H2784)</f>
        <v>59009</v>
      </c>
      <c r="J2784" s="158"/>
      <c r="K2784" s="44"/>
      <c r="L2784" s="44"/>
      <c r="M2784" s="158"/>
      <c r="N2784" s="44"/>
      <c r="O2784" s="159"/>
    </row>
    <row r="2785" spans="2:15" x14ac:dyDescent="0.2">
      <c r="B2785" s="39" t="s">
        <v>42</v>
      </c>
      <c r="D2785" s="42">
        <f>_xll.qlCalendarAdvance(Calendar,$D2784,B2785,"f",FALSE)</f>
        <v>59014</v>
      </c>
      <c r="E2785" s="153">
        <f>_xll.qlInterestRateIndexValueDate(IndexON,D2785)</f>
        <v>59015</v>
      </c>
      <c r="F2785" s="168"/>
      <c r="H2785" s="42">
        <f>_xll.qlCalendarAdvance(Calendar,$H2784,B2785,"f",FALSE)</f>
        <v>59014</v>
      </c>
      <c r="I2785" s="153">
        <f>_xll.qlInterestRateIndexValueDate(Index1M,$H2785)</f>
        <v>59016</v>
      </c>
      <c r="J2785" s="158"/>
      <c r="K2785" s="44"/>
      <c r="L2785" s="44"/>
      <c r="M2785" s="158"/>
      <c r="N2785" s="44"/>
      <c r="O2785" s="159"/>
    </row>
    <row r="2786" spans="2:15" x14ac:dyDescent="0.2">
      <c r="B2786" s="39" t="s">
        <v>42</v>
      </c>
      <c r="D2786" s="42">
        <f>_xll.qlCalendarAdvance(Calendar,$D2785,B2786,"f",FALSE)</f>
        <v>59021</v>
      </c>
      <c r="E2786" s="153">
        <f>_xll.qlInterestRateIndexValueDate(IndexON,D2786)</f>
        <v>59022</v>
      </c>
      <c r="F2786" s="168"/>
      <c r="H2786" s="42">
        <f>_xll.qlCalendarAdvance(Calendar,$H2785,B2786,"f",FALSE)</f>
        <v>59021</v>
      </c>
      <c r="I2786" s="153">
        <f>_xll.qlInterestRateIndexValueDate(Index1M,$H2786)</f>
        <v>59023</v>
      </c>
      <c r="J2786" s="158"/>
      <c r="K2786" s="44"/>
      <c r="L2786" s="44"/>
      <c r="M2786" s="158"/>
      <c r="N2786" s="44"/>
      <c r="O2786" s="159"/>
    </row>
    <row r="2787" spans="2:15" x14ac:dyDescent="0.2">
      <c r="B2787" s="39" t="s">
        <v>42</v>
      </c>
      <c r="D2787" s="42">
        <f>_xll.qlCalendarAdvance(Calendar,$D2786,B2787,"f",FALSE)</f>
        <v>59028</v>
      </c>
      <c r="E2787" s="153">
        <f>_xll.qlInterestRateIndexValueDate(IndexON,D2787)</f>
        <v>59029</v>
      </c>
      <c r="F2787" s="168"/>
      <c r="H2787" s="42">
        <f>_xll.qlCalendarAdvance(Calendar,$H2786,B2787,"f",FALSE)</f>
        <v>59028</v>
      </c>
      <c r="I2787" s="153">
        <f>_xll.qlInterestRateIndexValueDate(Index1M,$H2787)</f>
        <v>59030</v>
      </c>
      <c r="J2787" s="158"/>
      <c r="K2787" s="44"/>
      <c r="L2787" s="44"/>
      <c r="M2787" s="158"/>
      <c r="N2787" s="44"/>
      <c r="O2787" s="159"/>
    </row>
    <row r="2788" spans="2:15" x14ac:dyDescent="0.2">
      <c r="B2788" s="39" t="s">
        <v>42</v>
      </c>
      <c r="D2788" s="42">
        <f>_xll.qlCalendarAdvance(Calendar,$D2787,B2788,"f",FALSE)</f>
        <v>59035</v>
      </c>
      <c r="E2788" s="153">
        <f>_xll.qlInterestRateIndexValueDate(IndexON,D2788)</f>
        <v>59036</v>
      </c>
      <c r="F2788" s="168"/>
      <c r="H2788" s="42">
        <f>_xll.qlCalendarAdvance(Calendar,$H2787,B2788,"f",FALSE)</f>
        <v>59035</v>
      </c>
      <c r="I2788" s="153">
        <f>_xll.qlInterestRateIndexValueDate(Index1M,$H2788)</f>
        <v>59037</v>
      </c>
      <c r="J2788" s="158"/>
      <c r="K2788" s="44"/>
      <c r="L2788" s="44"/>
      <c r="M2788" s="158"/>
      <c r="N2788" s="44"/>
      <c r="O2788" s="159"/>
    </row>
    <row r="2789" spans="2:15" x14ac:dyDescent="0.2">
      <c r="B2789" s="39" t="s">
        <v>42</v>
      </c>
      <c r="D2789" s="42">
        <f>_xll.qlCalendarAdvance(Calendar,$D2788,B2789,"f",FALSE)</f>
        <v>59042</v>
      </c>
      <c r="E2789" s="153">
        <f>_xll.qlInterestRateIndexValueDate(IndexON,D2789)</f>
        <v>59043</v>
      </c>
      <c r="F2789" s="168"/>
      <c r="H2789" s="42">
        <f>_xll.qlCalendarAdvance(Calendar,$H2788,B2789,"f",FALSE)</f>
        <v>59042</v>
      </c>
      <c r="I2789" s="153">
        <f>_xll.qlInterestRateIndexValueDate(Index1M,$H2789)</f>
        <v>59044</v>
      </c>
      <c r="J2789" s="158"/>
      <c r="K2789" s="44"/>
      <c r="L2789" s="44"/>
      <c r="M2789" s="158"/>
      <c r="N2789" s="44"/>
      <c r="O2789" s="159"/>
    </row>
    <row r="2790" spans="2:15" x14ac:dyDescent="0.2">
      <c r="B2790" s="39" t="s">
        <v>42</v>
      </c>
      <c r="D2790" s="42">
        <f>_xll.qlCalendarAdvance(Calendar,$D2789,B2790,"f",FALSE)</f>
        <v>59049</v>
      </c>
      <c r="E2790" s="153">
        <f>_xll.qlInterestRateIndexValueDate(IndexON,D2790)</f>
        <v>59050</v>
      </c>
      <c r="F2790" s="168"/>
      <c r="H2790" s="42">
        <f>_xll.qlCalendarAdvance(Calendar,$H2789,B2790,"f",FALSE)</f>
        <v>59049</v>
      </c>
      <c r="I2790" s="153">
        <f>_xll.qlInterestRateIndexValueDate(Index1M,$H2790)</f>
        <v>59051</v>
      </c>
      <c r="J2790" s="158"/>
      <c r="K2790" s="44"/>
      <c r="L2790" s="44"/>
      <c r="M2790" s="158"/>
      <c r="N2790" s="44"/>
      <c r="O2790" s="159"/>
    </row>
    <row r="2791" spans="2:15" x14ac:dyDescent="0.2">
      <c r="B2791" s="39" t="s">
        <v>42</v>
      </c>
      <c r="D2791" s="42">
        <f>_xll.qlCalendarAdvance(Calendar,$D2790,B2791,"f",FALSE)</f>
        <v>59056</v>
      </c>
      <c r="E2791" s="153">
        <f>_xll.qlInterestRateIndexValueDate(IndexON,D2791)</f>
        <v>59057</v>
      </c>
      <c r="F2791" s="168"/>
      <c r="H2791" s="42">
        <f>_xll.qlCalendarAdvance(Calendar,$H2790,B2791,"f",FALSE)</f>
        <v>59056</v>
      </c>
      <c r="I2791" s="153">
        <f>_xll.qlInterestRateIndexValueDate(Index1M,$H2791)</f>
        <v>59058</v>
      </c>
      <c r="J2791" s="158"/>
      <c r="K2791" s="44"/>
      <c r="L2791" s="44"/>
      <c r="M2791" s="158"/>
      <c r="N2791" s="44"/>
      <c r="O2791" s="159"/>
    </row>
    <row r="2792" spans="2:15" x14ac:dyDescent="0.2">
      <c r="B2792" s="39" t="s">
        <v>42</v>
      </c>
      <c r="D2792" s="42">
        <f>_xll.qlCalendarAdvance(Calendar,$D2791,B2792,"f",FALSE)</f>
        <v>59063</v>
      </c>
      <c r="E2792" s="153">
        <f>_xll.qlInterestRateIndexValueDate(IndexON,D2792)</f>
        <v>59064</v>
      </c>
      <c r="F2792" s="168"/>
      <c r="H2792" s="42">
        <f>_xll.qlCalendarAdvance(Calendar,$H2791,B2792,"f",FALSE)</f>
        <v>59063</v>
      </c>
      <c r="I2792" s="153">
        <f>_xll.qlInterestRateIndexValueDate(Index1M,$H2792)</f>
        <v>59065</v>
      </c>
      <c r="J2792" s="158"/>
      <c r="K2792" s="44"/>
      <c r="L2792" s="44"/>
      <c r="M2792" s="158"/>
      <c r="N2792" s="44"/>
      <c r="O2792" s="159"/>
    </row>
    <row r="2793" spans="2:15" x14ac:dyDescent="0.2">
      <c r="B2793" s="39" t="s">
        <v>42</v>
      </c>
      <c r="D2793" s="42">
        <f>_xll.qlCalendarAdvance(Calendar,$D2792,B2793,"f",FALSE)</f>
        <v>59070</v>
      </c>
      <c r="E2793" s="153">
        <f>_xll.qlInterestRateIndexValueDate(IndexON,D2793)</f>
        <v>59071</v>
      </c>
      <c r="F2793" s="168"/>
      <c r="H2793" s="42">
        <f>_xll.qlCalendarAdvance(Calendar,$H2792,B2793,"f",FALSE)</f>
        <v>59070</v>
      </c>
      <c r="I2793" s="153">
        <f>_xll.qlInterestRateIndexValueDate(Index1M,$H2793)</f>
        <v>59072</v>
      </c>
      <c r="J2793" s="158"/>
      <c r="K2793" s="44"/>
      <c r="L2793" s="44"/>
      <c r="M2793" s="158"/>
      <c r="N2793" s="44"/>
      <c r="O2793" s="159"/>
    </row>
    <row r="2794" spans="2:15" x14ac:dyDescent="0.2">
      <c r="B2794" s="39" t="s">
        <v>42</v>
      </c>
      <c r="D2794" s="42">
        <f>_xll.qlCalendarAdvance(Calendar,$D2793,B2794,"f",FALSE)</f>
        <v>59077</v>
      </c>
      <c r="E2794" s="153">
        <f>_xll.qlInterestRateIndexValueDate(IndexON,D2794)</f>
        <v>59078</v>
      </c>
      <c r="F2794" s="168"/>
      <c r="H2794" s="42">
        <f>_xll.qlCalendarAdvance(Calendar,$H2793,B2794,"f",FALSE)</f>
        <v>59077</v>
      </c>
      <c r="I2794" s="153">
        <f>_xll.qlInterestRateIndexValueDate(Index1M,$H2794)</f>
        <v>59079</v>
      </c>
      <c r="J2794" s="158"/>
      <c r="K2794" s="44"/>
      <c r="L2794" s="44"/>
      <c r="M2794" s="158"/>
      <c r="N2794" s="44"/>
      <c r="O2794" s="159"/>
    </row>
    <row r="2795" spans="2:15" x14ac:dyDescent="0.2">
      <c r="B2795" s="39" t="s">
        <v>42</v>
      </c>
      <c r="D2795" s="42">
        <f>_xll.qlCalendarAdvance(Calendar,$D2794,B2795,"f",FALSE)</f>
        <v>59084</v>
      </c>
      <c r="E2795" s="153">
        <f>_xll.qlInterestRateIndexValueDate(IndexON,D2795)</f>
        <v>59085</v>
      </c>
      <c r="F2795" s="168"/>
      <c r="H2795" s="42">
        <f>_xll.qlCalendarAdvance(Calendar,$H2794,B2795,"f",FALSE)</f>
        <v>59084</v>
      </c>
      <c r="I2795" s="153">
        <f>_xll.qlInterestRateIndexValueDate(Index1M,$H2795)</f>
        <v>59086</v>
      </c>
      <c r="J2795" s="158"/>
      <c r="K2795" s="44"/>
      <c r="L2795" s="44"/>
      <c r="M2795" s="158"/>
      <c r="N2795" s="44"/>
      <c r="O2795" s="159"/>
    </row>
    <row r="2796" spans="2:15" x14ac:dyDescent="0.2">
      <c r="B2796" s="39" t="s">
        <v>42</v>
      </c>
      <c r="D2796" s="42">
        <f>_xll.qlCalendarAdvance(Calendar,$D2795,B2796,"f",FALSE)</f>
        <v>59091</v>
      </c>
      <c r="E2796" s="153">
        <f>_xll.qlInterestRateIndexValueDate(IndexON,D2796)</f>
        <v>59092</v>
      </c>
      <c r="F2796" s="168"/>
      <c r="H2796" s="42">
        <f>_xll.qlCalendarAdvance(Calendar,$H2795,B2796,"f",FALSE)</f>
        <v>59091</v>
      </c>
      <c r="I2796" s="153">
        <f>_xll.qlInterestRateIndexValueDate(Index1M,$H2796)</f>
        <v>59093</v>
      </c>
      <c r="J2796" s="158"/>
      <c r="K2796" s="44"/>
      <c r="L2796" s="44"/>
      <c r="M2796" s="158"/>
      <c r="N2796" s="44"/>
      <c r="O2796" s="159"/>
    </row>
    <row r="2797" spans="2:15" x14ac:dyDescent="0.2">
      <c r="B2797" s="39" t="s">
        <v>42</v>
      </c>
      <c r="D2797" s="42">
        <f>_xll.qlCalendarAdvance(Calendar,$D2796,B2797,"f",FALSE)</f>
        <v>59098</v>
      </c>
      <c r="E2797" s="153">
        <f>_xll.qlInterestRateIndexValueDate(IndexON,D2797)</f>
        <v>59099</v>
      </c>
      <c r="F2797" s="168"/>
      <c r="H2797" s="42">
        <f>_xll.qlCalendarAdvance(Calendar,$H2796,B2797,"f",FALSE)</f>
        <v>59098</v>
      </c>
      <c r="I2797" s="153">
        <f>_xll.qlInterestRateIndexValueDate(Index1M,$H2797)</f>
        <v>59100</v>
      </c>
      <c r="J2797" s="158"/>
      <c r="K2797" s="44"/>
      <c r="L2797" s="44"/>
      <c r="M2797" s="158"/>
      <c r="N2797" s="44"/>
      <c r="O2797" s="159"/>
    </row>
    <row r="2798" spans="2:15" x14ac:dyDescent="0.2">
      <c r="B2798" s="39" t="s">
        <v>42</v>
      </c>
      <c r="D2798" s="42">
        <f>_xll.qlCalendarAdvance(Calendar,$D2797,B2798,"f",FALSE)</f>
        <v>59105</v>
      </c>
      <c r="E2798" s="153">
        <f>_xll.qlInterestRateIndexValueDate(IndexON,D2798)</f>
        <v>59106</v>
      </c>
      <c r="F2798" s="168"/>
      <c r="H2798" s="42">
        <f>_xll.qlCalendarAdvance(Calendar,$H2797,B2798,"f",FALSE)</f>
        <v>59105</v>
      </c>
      <c r="I2798" s="153">
        <f>_xll.qlInterestRateIndexValueDate(Index1M,$H2798)</f>
        <v>59107</v>
      </c>
      <c r="J2798" s="158"/>
      <c r="K2798" s="44"/>
      <c r="L2798" s="44"/>
      <c r="M2798" s="158"/>
      <c r="N2798" s="44"/>
      <c r="O2798" s="159"/>
    </row>
    <row r="2799" spans="2:15" x14ac:dyDescent="0.2">
      <c r="B2799" s="39" t="s">
        <v>42</v>
      </c>
      <c r="D2799" s="42">
        <f>_xll.qlCalendarAdvance(Calendar,$D2798,B2799,"f",FALSE)</f>
        <v>59112</v>
      </c>
      <c r="E2799" s="153">
        <f>_xll.qlInterestRateIndexValueDate(IndexON,D2799)</f>
        <v>59113</v>
      </c>
      <c r="F2799" s="168"/>
      <c r="H2799" s="42">
        <f>_xll.qlCalendarAdvance(Calendar,$H2798,B2799,"f",FALSE)</f>
        <v>59112</v>
      </c>
      <c r="I2799" s="153">
        <f>_xll.qlInterestRateIndexValueDate(Index1M,$H2799)</f>
        <v>59114</v>
      </c>
      <c r="J2799" s="158"/>
      <c r="K2799" s="44"/>
      <c r="L2799" s="44"/>
      <c r="M2799" s="158"/>
      <c r="N2799" s="44"/>
      <c r="O2799" s="159"/>
    </row>
    <row r="2800" spans="2:15" x14ac:dyDescent="0.2">
      <c r="B2800" s="39" t="s">
        <v>42</v>
      </c>
      <c r="D2800" s="42">
        <f>_xll.qlCalendarAdvance(Calendar,$D2799,B2800,"f",FALSE)</f>
        <v>59119</v>
      </c>
      <c r="E2800" s="153">
        <f>_xll.qlInterestRateIndexValueDate(IndexON,D2800)</f>
        <v>59120</v>
      </c>
      <c r="F2800" s="168"/>
      <c r="H2800" s="42">
        <f>_xll.qlCalendarAdvance(Calendar,$H2799,B2800,"f",FALSE)</f>
        <v>59119</v>
      </c>
      <c r="I2800" s="153">
        <f>_xll.qlInterestRateIndexValueDate(Index1M,$H2800)</f>
        <v>59121</v>
      </c>
      <c r="J2800" s="158"/>
      <c r="K2800" s="44"/>
      <c r="L2800" s="44"/>
      <c r="M2800" s="158"/>
      <c r="N2800" s="44"/>
      <c r="O2800" s="159"/>
    </row>
    <row r="2801" spans="2:15" x14ac:dyDescent="0.2">
      <c r="B2801" s="39" t="s">
        <v>42</v>
      </c>
      <c r="D2801" s="42">
        <f>_xll.qlCalendarAdvance(Calendar,$D2800,B2801,"f",FALSE)</f>
        <v>59126</v>
      </c>
      <c r="E2801" s="153">
        <f>_xll.qlInterestRateIndexValueDate(IndexON,D2801)</f>
        <v>59127</v>
      </c>
      <c r="F2801" s="168"/>
      <c r="H2801" s="42">
        <f>_xll.qlCalendarAdvance(Calendar,$H2800,B2801,"f",FALSE)</f>
        <v>59126</v>
      </c>
      <c r="I2801" s="153">
        <f>_xll.qlInterestRateIndexValueDate(Index1M,$H2801)</f>
        <v>59128</v>
      </c>
      <c r="J2801" s="158"/>
      <c r="K2801" s="44"/>
      <c r="L2801" s="44"/>
      <c r="M2801" s="158"/>
      <c r="N2801" s="44"/>
      <c r="O2801" s="159"/>
    </row>
    <row r="2802" spans="2:15" x14ac:dyDescent="0.2">
      <c r="B2802" s="39" t="s">
        <v>42</v>
      </c>
      <c r="D2802" s="42">
        <f>_xll.qlCalendarAdvance(Calendar,$D2801,B2802,"f",FALSE)</f>
        <v>59133</v>
      </c>
      <c r="E2802" s="153">
        <f>_xll.qlInterestRateIndexValueDate(IndexON,D2802)</f>
        <v>59134</v>
      </c>
      <c r="F2802" s="168"/>
      <c r="H2802" s="42">
        <f>_xll.qlCalendarAdvance(Calendar,$H2801,B2802,"f",FALSE)</f>
        <v>59133</v>
      </c>
      <c r="I2802" s="153">
        <f>_xll.qlInterestRateIndexValueDate(Index1M,$H2802)</f>
        <v>59135</v>
      </c>
      <c r="J2802" s="158"/>
      <c r="K2802" s="44"/>
      <c r="L2802" s="44"/>
      <c r="M2802" s="158"/>
      <c r="N2802" s="44"/>
      <c r="O2802" s="159"/>
    </row>
    <row r="2803" spans="2:15" x14ac:dyDescent="0.2">
      <c r="B2803" s="39" t="s">
        <v>42</v>
      </c>
      <c r="D2803" s="42">
        <f>_xll.qlCalendarAdvance(Calendar,$D2802,B2803,"f",FALSE)</f>
        <v>59140</v>
      </c>
      <c r="E2803" s="153">
        <f>_xll.qlInterestRateIndexValueDate(IndexON,D2803)</f>
        <v>59141</v>
      </c>
      <c r="F2803" s="168"/>
      <c r="H2803" s="42">
        <f>_xll.qlCalendarAdvance(Calendar,$H2802,B2803,"f",FALSE)</f>
        <v>59140</v>
      </c>
      <c r="I2803" s="153">
        <f>_xll.qlInterestRateIndexValueDate(Index1M,$H2803)</f>
        <v>59142</v>
      </c>
      <c r="J2803" s="158"/>
      <c r="K2803" s="44"/>
      <c r="L2803" s="44"/>
      <c r="M2803" s="158"/>
      <c r="N2803" s="44"/>
      <c r="O2803" s="159"/>
    </row>
    <row r="2804" spans="2:15" x14ac:dyDescent="0.2">
      <c r="B2804" s="39" t="s">
        <v>42</v>
      </c>
      <c r="D2804" s="42">
        <f>_xll.qlCalendarAdvance(Calendar,$D2803,B2804,"f",FALSE)</f>
        <v>59147</v>
      </c>
      <c r="E2804" s="153">
        <f>_xll.qlInterestRateIndexValueDate(IndexON,D2804)</f>
        <v>59148</v>
      </c>
      <c r="F2804" s="168"/>
      <c r="H2804" s="42">
        <f>_xll.qlCalendarAdvance(Calendar,$H2803,B2804,"f",FALSE)</f>
        <v>59147</v>
      </c>
      <c r="I2804" s="153">
        <f>_xll.qlInterestRateIndexValueDate(Index1M,$H2804)</f>
        <v>59149</v>
      </c>
      <c r="J2804" s="158"/>
      <c r="K2804" s="44"/>
      <c r="L2804" s="44"/>
      <c r="M2804" s="158"/>
      <c r="N2804" s="44"/>
      <c r="O2804" s="159"/>
    </row>
    <row r="2805" spans="2:15" x14ac:dyDescent="0.2">
      <c r="B2805" s="39" t="s">
        <v>42</v>
      </c>
      <c r="D2805" s="42">
        <f>_xll.qlCalendarAdvance(Calendar,$D2804,B2805,"f",FALSE)</f>
        <v>59154</v>
      </c>
      <c r="E2805" s="153">
        <f>_xll.qlInterestRateIndexValueDate(IndexON,D2805)</f>
        <v>59155</v>
      </c>
      <c r="F2805" s="168"/>
      <c r="H2805" s="42">
        <f>_xll.qlCalendarAdvance(Calendar,$H2804,B2805,"f",FALSE)</f>
        <v>59154</v>
      </c>
      <c r="I2805" s="153">
        <f>_xll.qlInterestRateIndexValueDate(Index1M,$H2805)</f>
        <v>59156</v>
      </c>
      <c r="J2805" s="158"/>
      <c r="K2805" s="44"/>
      <c r="L2805" s="44"/>
      <c r="M2805" s="158"/>
      <c r="N2805" s="44"/>
      <c r="O2805" s="159"/>
    </row>
    <row r="2806" spans="2:15" x14ac:dyDescent="0.2">
      <c r="B2806" s="39" t="s">
        <v>42</v>
      </c>
      <c r="D2806" s="42">
        <f>_xll.qlCalendarAdvance(Calendar,$D2805,B2806,"f",FALSE)</f>
        <v>59161</v>
      </c>
      <c r="E2806" s="153">
        <f>_xll.qlInterestRateIndexValueDate(IndexON,D2806)</f>
        <v>59162</v>
      </c>
      <c r="F2806" s="168"/>
      <c r="H2806" s="42">
        <f>_xll.qlCalendarAdvance(Calendar,$H2805,B2806,"f",FALSE)</f>
        <v>59161</v>
      </c>
      <c r="I2806" s="153">
        <f>_xll.qlInterestRateIndexValueDate(Index1M,$H2806)</f>
        <v>59163</v>
      </c>
      <c r="J2806" s="158"/>
      <c r="K2806" s="44"/>
      <c r="L2806" s="44"/>
      <c r="M2806" s="158"/>
      <c r="N2806" s="44"/>
      <c r="O2806" s="159"/>
    </row>
    <row r="2807" spans="2:15" x14ac:dyDescent="0.2">
      <c r="B2807" s="39" t="s">
        <v>42</v>
      </c>
      <c r="D2807" s="42">
        <f>_xll.qlCalendarAdvance(Calendar,$D2806,B2807,"f",FALSE)</f>
        <v>59168</v>
      </c>
      <c r="E2807" s="153">
        <f>_xll.qlInterestRateIndexValueDate(IndexON,D2807)</f>
        <v>59169</v>
      </c>
      <c r="F2807" s="168"/>
      <c r="H2807" s="42">
        <f>_xll.qlCalendarAdvance(Calendar,$H2806,B2807,"f",FALSE)</f>
        <v>59168</v>
      </c>
      <c r="I2807" s="153">
        <f>_xll.qlInterestRateIndexValueDate(Index1M,$H2807)</f>
        <v>59170</v>
      </c>
      <c r="J2807" s="158"/>
      <c r="K2807" s="44"/>
      <c r="L2807" s="44"/>
      <c r="M2807" s="158"/>
      <c r="N2807" s="44"/>
      <c r="O2807" s="159"/>
    </row>
    <row r="2808" spans="2:15" x14ac:dyDescent="0.2">
      <c r="B2808" s="39" t="s">
        <v>42</v>
      </c>
      <c r="D2808" s="42">
        <f>_xll.qlCalendarAdvance(Calendar,$D2807,B2808,"f",FALSE)</f>
        <v>59175</v>
      </c>
      <c r="E2808" s="153">
        <f>_xll.qlInterestRateIndexValueDate(IndexON,D2808)</f>
        <v>59176</v>
      </c>
      <c r="F2808" s="168"/>
      <c r="H2808" s="42">
        <f>_xll.qlCalendarAdvance(Calendar,$H2807,B2808,"f",FALSE)</f>
        <v>59175</v>
      </c>
      <c r="I2808" s="153">
        <f>_xll.qlInterestRateIndexValueDate(Index1M,$H2808)</f>
        <v>59180</v>
      </c>
      <c r="J2808" s="158"/>
      <c r="K2808" s="44"/>
      <c r="L2808" s="44"/>
      <c r="M2808" s="158"/>
      <c r="N2808" s="44"/>
      <c r="O2808" s="159"/>
    </row>
    <row r="2809" spans="2:15" x14ac:dyDescent="0.2">
      <c r="B2809" s="39" t="s">
        <v>42</v>
      </c>
      <c r="D2809" s="42">
        <f>_xll.qlCalendarAdvance(Calendar,$D2808,B2809,"f",FALSE)</f>
        <v>59182</v>
      </c>
      <c r="E2809" s="153">
        <f>_xll.qlInterestRateIndexValueDate(IndexON,D2809)</f>
        <v>59183</v>
      </c>
      <c r="F2809" s="168"/>
      <c r="H2809" s="42">
        <f>_xll.qlCalendarAdvance(Calendar,$H2808,B2809,"f",FALSE)</f>
        <v>59182</v>
      </c>
      <c r="I2809" s="153">
        <f>_xll.qlInterestRateIndexValueDate(Index1M,$H2809)</f>
        <v>59184</v>
      </c>
      <c r="J2809" s="158"/>
      <c r="K2809" s="44"/>
      <c r="L2809" s="44"/>
      <c r="M2809" s="158"/>
      <c r="N2809" s="44"/>
      <c r="O2809" s="159"/>
    </row>
    <row r="2810" spans="2:15" x14ac:dyDescent="0.2">
      <c r="B2810" s="39" t="s">
        <v>42</v>
      </c>
      <c r="D2810" s="42">
        <f>_xll.qlCalendarAdvance(Calendar,$D2809,B2810,"f",FALSE)</f>
        <v>59189</v>
      </c>
      <c r="E2810" s="153">
        <f>_xll.qlInterestRateIndexValueDate(IndexON,D2810)</f>
        <v>59190</v>
      </c>
      <c r="F2810" s="168"/>
      <c r="H2810" s="42">
        <f>_xll.qlCalendarAdvance(Calendar,$H2809,B2810,"f",FALSE)</f>
        <v>59189</v>
      </c>
      <c r="I2810" s="153">
        <f>_xll.qlInterestRateIndexValueDate(Index1M,$H2810)</f>
        <v>59191</v>
      </c>
      <c r="J2810" s="158"/>
      <c r="K2810" s="44"/>
      <c r="L2810" s="44"/>
      <c r="M2810" s="158"/>
      <c r="N2810" s="44"/>
      <c r="O2810" s="159"/>
    </row>
    <row r="2811" spans="2:15" x14ac:dyDescent="0.2">
      <c r="B2811" s="39" t="s">
        <v>42</v>
      </c>
      <c r="D2811" s="42">
        <f>_xll.qlCalendarAdvance(Calendar,$D2810,B2811,"f",FALSE)</f>
        <v>59196</v>
      </c>
      <c r="E2811" s="153">
        <f>_xll.qlInterestRateIndexValueDate(IndexON,D2811)</f>
        <v>59197</v>
      </c>
      <c r="F2811" s="168"/>
      <c r="H2811" s="42">
        <f>_xll.qlCalendarAdvance(Calendar,$H2810,B2811,"f",FALSE)</f>
        <v>59196</v>
      </c>
      <c r="I2811" s="153">
        <f>_xll.qlInterestRateIndexValueDate(Index1M,$H2811)</f>
        <v>59198</v>
      </c>
      <c r="J2811" s="158"/>
      <c r="K2811" s="44"/>
      <c r="L2811" s="44"/>
      <c r="M2811" s="158"/>
      <c r="N2811" s="44"/>
      <c r="O2811" s="159"/>
    </row>
    <row r="2812" spans="2:15" x14ac:dyDescent="0.2">
      <c r="B2812" s="39" t="s">
        <v>42</v>
      </c>
      <c r="D2812" s="42">
        <f>_xll.qlCalendarAdvance(Calendar,$D2811,B2812,"f",FALSE)</f>
        <v>59203</v>
      </c>
      <c r="E2812" s="153">
        <f>_xll.qlInterestRateIndexValueDate(IndexON,D2812)</f>
        <v>59204</v>
      </c>
      <c r="F2812" s="168"/>
      <c r="H2812" s="42">
        <f>_xll.qlCalendarAdvance(Calendar,$H2811,B2812,"f",FALSE)</f>
        <v>59203</v>
      </c>
      <c r="I2812" s="153">
        <f>_xll.qlInterestRateIndexValueDate(Index1M,$H2812)</f>
        <v>59205</v>
      </c>
      <c r="J2812" s="158"/>
      <c r="K2812" s="44"/>
      <c r="L2812" s="44"/>
      <c r="M2812" s="158"/>
      <c r="N2812" s="44"/>
      <c r="O2812" s="159"/>
    </row>
    <row r="2813" spans="2:15" x14ac:dyDescent="0.2">
      <c r="B2813" s="39" t="s">
        <v>42</v>
      </c>
      <c r="D2813" s="42">
        <f>_xll.qlCalendarAdvance(Calendar,$D2812,B2813,"f",FALSE)</f>
        <v>59210</v>
      </c>
      <c r="E2813" s="153">
        <f>_xll.qlInterestRateIndexValueDate(IndexON,D2813)</f>
        <v>59211</v>
      </c>
      <c r="F2813" s="168"/>
      <c r="H2813" s="42">
        <f>_xll.qlCalendarAdvance(Calendar,$H2812,B2813,"f",FALSE)</f>
        <v>59210</v>
      </c>
      <c r="I2813" s="153">
        <f>_xll.qlInterestRateIndexValueDate(Index1M,$H2813)</f>
        <v>59212</v>
      </c>
      <c r="J2813" s="158"/>
      <c r="K2813" s="44"/>
      <c r="L2813" s="44"/>
      <c r="M2813" s="158"/>
      <c r="N2813" s="44"/>
      <c r="O2813" s="159"/>
    </row>
    <row r="2814" spans="2:15" x14ac:dyDescent="0.2">
      <c r="B2814" s="39" t="s">
        <v>42</v>
      </c>
      <c r="D2814" s="42">
        <f>_xll.qlCalendarAdvance(Calendar,$D2813,B2814,"f",FALSE)</f>
        <v>59217</v>
      </c>
      <c r="E2814" s="153">
        <f>_xll.qlInterestRateIndexValueDate(IndexON,D2814)</f>
        <v>59218</v>
      </c>
      <c r="F2814" s="168"/>
      <c r="H2814" s="42">
        <f>_xll.qlCalendarAdvance(Calendar,$H2813,B2814,"f",FALSE)</f>
        <v>59217</v>
      </c>
      <c r="I2814" s="153">
        <f>_xll.qlInterestRateIndexValueDate(Index1M,$H2814)</f>
        <v>59219</v>
      </c>
      <c r="J2814" s="158"/>
      <c r="K2814" s="44"/>
      <c r="L2814" s="44"/>
      <c r="M2814" s="158"/>
      <c r="N2814" s="44"/>
      <c r="O2814" s="159"/>
    </row>
    <row r="2815" spans="2:15" x14ac:dyDescent="0.2">
      <c r="B2815" s="39" t="s">
        <v>42</v>
      </c>
      <c r="D2815" s="42">
        <f>_xll.qlCalendarAdvance(Calendar,$D2814,B2815,"f",FALSE)</f>
        <v>59224</v>
      </c>
      <c r="E2815" s="153">
        <f>_xll.qlInterestRateIndexValueDate(IndexON,D2815)</f>
        <v>59225</v>
      </c>
      <c r="F2815" s="168"/>
      <c r="H2815" s="42">
        <f>_xll.qlCalendarAdvance(Calendar,$H2814,B2815,"f",FALSE)</f>
        <v>59224</v>
      </c>
      <c r="I2815" s="153">
        <f>_xll.qlInterestRateIndexValueDate(Index1M,$H2815)</f>
        <v>59226</v>
      </c>
      <c r="J2815" s="158"/>
      <c r="K2815" s="44"/>
      <c r="L2815" s="44"/>
      <c r="M2815" s="158"/>
      <c r="N2815" s="44"/>
      <c r="O2815" s="159"/>
    </row>
    <row r="2816" spans="2:15" x14ac:dyDescent="0.2">
      <c r="B2816" s="39" t="s">
        <v>42</v>
      </c>
      <c r="D2816" s="42">
        <f>_xll.qlCalendarAdvance(Calendar,$D2815,B2816,"f",FALSE)</f>
        <v>59231</v>
      </c>
      <c r="E2816" s="153">
        <f>_xll.qlInterestRateIndexValueDate(IndexON,D2816)</f>
        <v>59232</v>
      </c>
      <c r="F2816" s="168"/>
      <c r="H2816" s="42">
        <f>_xll.qlCalendarAdvance(Calendar,$H2815,B2816,"f",FALSE)</f>
        <v>59231</v>
      </c>
      <c r="I2816" s="153">
        <f>_xll.qlInterestRateIndexValueDate(Index1M,$H2816)</f>
        <v>59233</v>
      </c>
      <c r="J2816" s="158"/>
      <c r="K2816" s="44"/>
      <c r="L2816" s="44"/>
      <c r="M2816" s="158"/>
      <c r="N2816" s="44"/>
      <c r="O2816" s="159"/>
    </row>
    <row r="2817" spans="2:15" x14ac:dyDescent="0.2">
      <c r="B2817" s="39" t="s">
        <v>42</v>
      </c>
      <c r="D2817" s="42">
        <f>_xll.qlCalendarAdvance(Calendar,$D2816,B2817,"f",FALSE)</f>
        <v>59238</v>
      </c>
      <c r="E2817" s="153">
        <f>_xll.qlInterestRateIndexValueDate(IndexON,D2817)</f>
        <v>59239</v>
      </c>
      <c r="F2817" s="168"/>
      <c r="H2817" s="42">
        <f>_xll.qlCalendarAdvance(Calendar,$H2816,B2817,"f",FALSE)</f>
        <v>59238</v>
      </c>
      <c r="I2817" s="153">
        <f>_xll.qlInterestRateIndexValueDate(Index1M,$H2817)</f>
        <v>59240</v>
      </c>
      <c r="J2817" s="158"/>
      <c r="K2817" s="44"/>
      <c r="L2817" s="44"/>
      <c r="M2817" s="158"/>
      <c r="N2817" s="44"/>
      <c r="O2817" s="159"/>
    </row>
    <row r="2818" spans="2:15" x14ac:dyDescent="0.2">
      <c r="B2818" s="39" t="s">
        <v>42</v>
      </c>
      <c r="D2818" s="42">
        <f>_xll.qlCalendarAdvance(Calendar,$D2817,B2818,"f",FALSE)</f>
        <v>59245</v>
      </c>
      <c r="E2818" s="153">
        <f>_xll.qlInterestRateIndexValueDate(IndexON,D2818)</f>
        <v>59246</v>
      </c>
      <c r="F2818" s="168"/>
      <c r="H2818" s="42">
        <f>_xll.qlCalendarAdvance(Calendar,$H2817,B2818,"f",FALSE)</f>
        <v>59245</v>
      </c>
      <c r="I2818" s="153">
        <f>_xll.qlInterestRateIndexValueDate(Index1M,$H2818)</f>
        <v>59247</v>
      </c>
      <c r="J2818" s="158"/>
      <c r="K2818" s="44"/>
      <c r="L2818" s="44"/>
      <c r="M2818" s="158"/>
      <c r="N2818" s="44"/>
      <c r="O2818" s="159"/>
    </row>
    <row r="2819" spans="2:15" x14ac:dyDescent="0.2">
      <c r="B2819" s="39" t="s">
        <v>42</v>
      </c>
      <c r="D2819" s="42">
        <f>_xll.qlCalendarAdvance(Calendar,$D2818,B2819,"f",FALSE)</f>
        <v>59252</v>
      </c>
      <c r="E2819" s="153">
        <f>_xll.qlInterestRateIndexValueDate(IndexON,D2819)</f>
        <v>59253</v>
      </c>
      <c r="F2819" s="168"/>
      <c r="H2819" s="42">
        <f>_xll.qlCalendarAdvance(Calendar,$H2818,B2819,"f",FALSE)</f>
        <v>59252</v>
      </c>
      <c r="I2819" s="153">
        <f>_xll.qlInterestRateIndexValueDate(Index1M,$H2819)</f>
        <v>59258</v>
      </c>
      <c r="J2819" s="158"/>
      <c r="K2819" s="44"/>
      <c r="L2819" s="44"/>
      <c r="M2819" s="158"/>
      <c r="N2819" s="44"/>
      <c r="O2819" s="159"/>
    </row>
    <row r="2820" spans="2:15" x14ac:dyDescent="0.2">
      <c r="B2820" s="39" t="s">
        <v>42</v>
      </c>
      <c r="D2820" s="42">
        <f>_xll.qlCalendarAdvance(Calendar,$D2819,B2820,"f",FALSE)</f>
        <v>59259</v>
      </c>
      <c r="E2820" s="153">
        <f>_xll.qlInterestRateIndexValueDate(IndexON,D2820)</f>
        <v>59260</v>
      </c>
      <c r="F2820" s="168"/>
      <c r="H2820" s="42">
        <f>_xll.qlCalendarAdvance(Calendar,$H2819,B2820,"f",FALSE)</f>
        <v>59259</v>
      </c>
      <c r="I2820" s="153">
        <f>_xll.qlInterestRateIndexValueDate(Index1M,$H2820)</f>
        <v>59261</v>
      </c>
      <c r="J2820" s="158"/>
      <c r="K2820" s="44"/>
      <c r="L2820" s="44"/>
      <c r="M2820" s="158"/>
      <c r="N2820" s="44"/>
      <c r="O2820" s="159"/>
    </row>
    <row r="2821" spans="2:15" x14ac:dyDescent="0.2">
      <c r="B2821" s="39" t="s">
        <v>42</v>
      </c>
      <c r="D2821" s="42">
        <f>_xll.qlCalendarAdvance(Calendar,$D2820,B2821,"f",FALSE)</f>
        <v>59266</v>
      </c>
      <c r="E2821" s="153">
        <f>_xll.qlInterestRateIndexValueDate(IndexON,D2821)</f>
        <v>59267</v>
      </c>
      <c r="F2821" s="168"/>
      <c r="H2821" s="42">
        <f>_xll.qlCalendarAdvance(Calendar,$H2820,B2821,"f",FALSE)</f>
        <v>59266</v>
      </c>
      <c r="I2821" s="153">
        <f>_xll.qlInterestRateIndexValueDate(Index1M,$H2821)</f>
        <v>59268</v>
      </c>
      <c r="J2821" s="158"/>
      <c r="K2821" s="44"/>
      <c r="L2821" s="44"/>
      <c r="M2821" s="158"/>
      <c r="N2821" s="44"/>
      <c r="O2821" s="159"/>
    </row>
    <row r="2822" spans="2:15" x14ac:dyDescent="0.2">
      <c r="B2822" s="39" t="s">
        <v>42</v>
      </c>
      <c r="D2822" s="42">
        <f>_xll.qlCalendarAdvance(Calendar,$D2821,B2822,"f",FALSE)</f>
        <v>59273</v>
      </c>
      <c r="E2822" s="153">
        <f>_xll.qlInterestRateIndexValueDate(IndexON,D2822)</f>
        <v>59274</v>
      </c>
      <c r="F2822" s="168"/>
      <c r="H2822" s="42">
        <f>_xll.qlCalendarAdvance(Calendar,$H2821,B2822,"f",FALSE)</f>
        <v>59273</v>
      </c>
      <c r="I2822" s="153">
        <f>_xll.qlInterestRateIndexValueDate(Index1M,$H2822)</f>
        <v>59275</v>
      </c>
      <c r="J2822" s="158"/>
      <c r="K2822" s="44"/>
      <c r="L2822" s="44"/>
      <c r="M2822" s="158"/>
      <c r="N2822" s="44"/>
      <c r="O2822" s="159"/>
    </row>
    <row r="2823" spans="2:15" x14ac:dyDescent="0.2">
      <c r="B2823" s="39" t="s">
        <v>42</v>
      </c>
      <c r="D2823" s="42">
        <f>_xll.qlCalendarAdvance(Calendar,$D2822,B2823,"f",FALSE)</f>
        <v>59280</v>
      </c>
      <c r="E2823" s="153">
        <f>_xll.qlInterestRateIndexValueDate(IndexON,D2823)</f>
        <v>59281</v>
      </c>
      <c r="F2823" s="168"/>
      <c r="H2823" s="42">
        <f>_xll.qlCalendarAdvance(Calendar,$H2822,B2823,"f",FALSE)</f>
        <v>59280</v>
      </c>
      <c r="I2823" s="153">
        <f>_xll.qlInterestRateIndexValueDate(Index1M,$H2823)</f>
        <v>59282</v>
      </c>
      <c r="J2823" s="158"/>
      <c r="K2823" s="44"/>
      <c r="L2823" s="44"/>
      <c r="M2823" s="158"/>
      <c r="N2823" s="44"/>
      <c r="O2823" s="159"/>
    </row>
    <row r="2824" spans="2:15" x14ac:dyDescent="0.2">
      <c r="B2824" s="39" t="s">
        <v>42</v>
      </c>
      <c r="D2824" s="42">
        <f>_xll.qlCalendarAdvance(Calendar,$D2823,B2824,"f",FALSE)</f>
        <v>59287</v>
      </c>
      <c r="E2824" s="153">
        <f>_xll.qlInterestRateIndexValueDate(IndexON,D2824)</f>
        <v>59288</v>
      </c>
      <c r="F2824" s="168"/>
      <c r="H2824" s="42">
        <f>_xll.qlCalendarAdvance(Calendar,$H2823,B2824,"f",FALSE)</f>
        <v>59287</v>
      </c>
      <c r="I2824" s="153">
        <f>_xll.qlInterestRateIndexValueDate(Index1M,$H2824)</f>
        <v>59289</v>
      </c>
      <c r="J2824" s="158"/>
      <c r="K2824" s="44"/>
      <c r="L2824" s="44"/>
      <c r="M2824" s="158"/>
      <c r="N2824" s="44"/>
      <c r="O2824" s="159"/>
    </row>
    <row r="2825" spans="2:15" x14ac:dyDescent="0.2">
      <c r="B2825" s="39" t="s">
        <v>42</v>
      </c>
      <c r="D2825" s="42">
        <f>_xll.qlCalendarAdvance(Calendar,$D2824,B2825,"f",FALSE)</f>
        <v>59294</v>
      </c>
      <c r="E2825" s="153">
        <f>_xll.qlInterestRateIndexValueDate(IndexON,D2825)</f>
        <v>59296</v>
      </c>
      <c r="F2825" s="168"/>
      <c r="H2825" s="42">
        <f>_xll.qlCalendarAdvance(Calendar,$H2824,B2825,"f",FALSE)</f>
        <v>59294</v>
      </c>
      <c r="I2825" s="153">
        <f>_xll.qlInterestRateIndexValueDate(Index1M,$H2825)</f>
        <v>59299</v>
      </c>
      <c r="J2825" s="158"/>
      <c r="K2825" s="44"/>
      <c r="L2825" s="44"/>
      <c r="M2825" s="158"/>
      <c r="N2825" s="44"/>
      <c r="O2825" s="159"/>
    </row>
    <row r="2826" spans="2:15" x14ac:dyDescent="0.2">
      <c r="B2826" s="39" t="s">
        <v>42</v>
      </c>
      <c r="D2826" s="42">
        <f>_xll.qlCalendarAdvance(Calendar,$D2825,B2826,"f",FALSE)</f>
        <v>59301</v>
      </c>
      <c r="E2826" s="153">
        <f>_xll.qlInterestRateIndexValueDate(IndexON,D2826)</f>
        <v>59302</v>
      </c>
      <c r="F2826" s="168"/>
      <c r="H2826" s="42">
        <f>_xll.qlCalendarAdvance(Calendar,$H2825,B2826,"f",FALSE)</f>
        <v>59301</v>
      </c>
      <c r="I2826" s="153">
        <f>_xll.qlInterestRateIndexValueDate(Index1M,$H2826)</f>
        <v>59303</v>
      </c>
      <c r="J2826" s="158"/>
      <c r="K2826" s="44"/>
      <c r="L2826" s="44"/>
      <c r="M2826" s="158"/>
      <c r="N2826" s="44"/>
      <c r="O2826" s="159"/>
    </row>
    <row r="2827" spans="2:15" x14ac:dyDescent="0.2">
      <c r="B2827" s="39" t="s">
        <v>42</v>
      </c>
      <c r="D2827" s="42">
        <f>_xll.qlCalendarAdvance(Calendar,$D2826,B2827,"f",FALSE)</f>
        <v>59308</v>
      </c>
      <c r="E2827" s="153">
        <f>_xll.qlInterestRateIndexValueDate(IndexON,D2827)</f>
        <v>59309</v>
      </c>
      <c r="F2827" s="168"/>
      <c r="H2827" s="42">
        <f>_xll.qlCalendarAdvance(Calendar,$H2826,B2827,"f",FALSE)</f>
        <v>59308</v>
      </c>
      <c r="I2827" s="153">
        <f>_xll.qlInterestRateIndexValueDate(Index1M,$H2827)</f>
        <v>59310</v>
      </c>
      <c r="J2827" s="158"/>
      <c r="K2827" s="44"/>
      <c r="L2827" s="44"/>
      <c r="M2827" s="158"/>
      <c r="N2827" s="44"/>
      <c r="O2827" s="159"/>
    </row>
    <row r="2828" spans="2:15" x14ac:dyDescent="0.2">
      <c r="B2828" s="39" t="s">
        <v>42</v>
      </c>
      <c r="D2828" s="42">
        <f>_xll.qlCalendarAdvance(Calendar,$D2827,B2828,"f",FALSE)</f>
        <v>59315</v>
      </c>
      <c r="E2828" s="153">
        <f>_xll.qlInterestRateIndexValueDate(IndexON,D2828)</f>
        <v>59316</v>
      </c>
      <c r="F2828" s="168"/>
      <c r="H2828" s="42">
        <f>_xll.qlCalendarAdvance(Calendar,$H2827,B2828,"f",FALSE)</f>
        <v>59315</v>
      </c>
      <c r="I2828" s="153">
        <f>_xll.qlInterestRateIndexValueDate(Index1M,$H2828)</f>
        <v>59317</v>
      </c>
      <c r="J2828" s="158"/>
      <c r="K2828" s="44"/>
      <c r="L2828" s="44"/>
      <c r="M2828" s="158"/>
      <c r="N2828" s="44"/>
      <c r="O2828" s="159"/>
    </row>
    <row r="2829" spans="2:15" x14ac:dyDescent="0.2">
      <c r="B2829" s="39" t="s">
        <v>42</v>
      </c>
      <c r="D2829" s="42">
        <f>_xll.qlCalendarAdvance(Calendar,$D2828,B2829,"f",FALSE)</f>
        <v>59322</v>
      </c>
      <c r="E2829" s="153">
        <f>_xll.qlInterestRateIndexValueDate(IndexON,D2829)</f>
        <v>59323</v>
      </c>
      <c r="F2829" s="168"/>
      <c r="H2829" s="42">
        <f>_xll.qlCalendarAdvance(Calendar,$H2828,B2829,"f",FALSE)</f>
        <v>59322</v>
      </c>
      <c r="I2829" s="153">
        <f>_xll.qlInterestRateIndexValueDate(Index1M,$H2829)</f>
        <v>59324</v>
      </c>
      <c r="J2829" s="158"/>
      <c r="K2829" s="44"/>
      <c r="L2829" s="44"/>
      <c r="M2829" s="158"/>
      <c r="N2829" s="44"/>
      <c r="O2829" s="159"/>
    </row>
    <row r="2830" spans="2:15" x14ac:dyDescent="0.2">
      <c r="B2830" s="39" t="s">
        <v>42</v>
      </c>
      <c r="D2830" s="42">
        <f>_xll.qlCalendarAdvance(Calendar,$D2829,B2830,"f",FALSE)</f>
        <v>59329</v>
      </c>
      <c r="E2830" s="153">
        <f>_xll.qlInterestRateIndexValueDate(IndexON,D2830)</f>
        <v>59330</v>
      </c>
      <c r="F2830" s="168"/>
      <c r="H2830" s="42">
        <f>_xll.qlCalendarAdvance(Calendar,$H2829,B2830,"f",FALSE)</f>
        <v>59329</v>
      </c>
      <c r="I2830" s="153">
        <f>_xll.qlInterestRateIndexValueDate(Index1M,$H2830)</f>
        <v>59331</v>
      </c>
      <c r="J2830" s="158"/>
      <c r="K2830" s="44"/>
      <c r="L2830" s="44"/>
      <c r="M2830" s="158"/>
      <c r="N2830" s="44"/>
      <c r="O2830" s="159"/>
    </row>
    <row r="2831" spans="2:15" x14ac:dyDescent="0.2">
      <c r="B2831" s="39" t="s">
        <v>42</v>
      </c>
      <c r="D2831" s="42">
        <f>_xll.qlCalendarAdvance(Calendar,$D2830,B2831,"f",FALSE)</f>
        <v>59336</v>
      </c>
      <c r="E2831" s="153">
        <f>_xll.qlInterestRateIndexValueDate(IndexON,D2831)</f>
        <v>59337</v>
      </c>
      <c r="F2831" s="168"/>
      <c r="H2831" s="42">
        <f>_xll.qlCalendarAdvance(Calendar,$H2830,B2831,"f",FALSE)</f>
        <v>59336</v>
      </c>
      <c r="I2831" s="153">
        <f>_xll.qlInterestRateIndexValueDate(Index1M,$H2831)</f>
        <v>59338</v>
      </c>
      <c r="J2831" s="158"/>
      <c r="K2831" s="44"/>
      <c r="L2831" s="44"/>
      <c r="M2831" s="158"/>
      <c r="N2831" s="44"/>
      <c r="O2831" s="159"/>
    </row>
    <row r="2832" spans="2:15" x14ac:dyDescent="0.2">
      <c r="B2832" s="39" t="s">
        <v>42</v>
      </c>
      <c r="D2832" s="42">
        <f>_xll.qlCalendarAdvance(Calendar,$D2831,B2832,"f",FALSE)</f>
        <v>59343</v>
      </c>
      <c r="E2832" s="153">
        <f>_xll.qlInterestRateIndexValueDate(IndexON,D2832)</f>
        <v>59344</v>
      </c>
      <c r="F2832" s="168"/>
      <c r="H2832" s="42">
        <f>_xll.qlCalendarAdvance(Calendar,$H2831,B2832,"f",FALSE)</f>
        <v>59343</v>
      </c>
      <c r="I2832" s="153">
        <f>_xll.qlInterestRateIndexValueDate(Index1M,$H2832)</f>
        <v>59348</v>
      </c>
      <c r="J2832" s="158"/>
      <c r="K2832" s="44"/>
      <c r="L2832" s="44"/>
      <c r="M2832" s="158"/>
      <c r="N2832" s="44"/>
      <c r="O2832" s="159"/>
    </row>
    <row r="2833" spans="2:15" x14ac:dyDescent="0.2">
      <c r="B2833" s="39" t="s">
        <v>42</v>
      </c>
      <c r="D2833" s="42">
        <f>_xll.qlCalendarAdvance(Calendar,$D2832,B2833,"f",FALSE)</f>
        <v>59350</v>
      </c>
      <c r="E2833" s="153">
        <f>_xll.qlInterestRateIndexValueDate(IndexON,D2833)</f>
        <v>59351</v>
      </c>
      <c r="F2833" s="168"/>
      <c r="H2833" s="42">
        <f>_xll.qlCalendarAdvance(Calendar,$H2832,B2833,"f",FALSE)</f>
        <v>59350</v>
      </c>
      <c r="I2833" s="153">
        <f>_xll.qlInterestRateIndexValueDate(Index1M,$H2833)</f>
        <v>59352</v>
      </c>
      <c r="J2833" s="158"/>
      <c r="K2833" s="44"/>
      <c r="L2833" s="44"/>
      <c r="M2833" s="158"/>
      <c r="N2833" s="44"/>
      <c r="O2833" s="159"/>
    </row>
    <row r="2834" spans="2:15" x14ac:dyDescent="0.2">
      <c r="B2834" s="39" t="s">
        <v>42</v>
      </c>
      <c r="D2834" s="42">
        <f>_xll.qlCalendarAdvance(Calendar,$D2833,B2834,"f",FALSE)</f>
        <v>59357</v>
      </c>
      <c r="E2834" s="153">
        <f>_xll.qlInterestRateIndexValueDate(IndexON,D2834)</f>
        <v>59358</v>
      </c>
      <c r="F2834" s="168"/>
      <c r="H2834" s="42">
        <f>_xll.qlCalendarAdvance(Calendar,$H2833,B2834,"f",FALSE)</f>
        <v>59357</v>
      </c>
      <c r="I2834" s="153">
        <f>_xll.qlInterestRateIndexValueDate(Index1M,$H2834)</f>
        <v>59359</v>
      </c>
      <c r="J2834" s="158"/>
      <c r="K2834" s="44"/>
      <c r="L2834" s="44"/>
      <c r="M2834" s="158"/>
      <c r="N2834" s="44"/>
      <c r="O2834" s="159"/>
    </row>
    <row r="2835" spans="2:15" x14ac:dyDescent="0.2">
      <c r="B2835" s="39" t="s">
        <v>42</v>
      </c>
      <c r="D2835" s="42">
        <f>_xll.qlCalendarAdvance(Calendar,$D2834,B2835,"f",FALSE)</f>
        <v>59364</v>
      </c>
      <c r="E2835" s="153">
        <f>_xll.qlInterestRateIndexValueDate(IndexON,D2835)</f>
        <v>59365</v>
      </c>
      <c r="F2835" s="168"/>
      <c r="H2835" s="42">
        <f>_xll.qlCalendarAdvance(Calendar,$H2834,B2835,"f",FALSE)</f>
        <v>59364</v>
      </c>
      <c r="I2835" s="153">
        <f>_xll.qlInterestRateIndexValueDate(Index1M,$H2835)</f>
        <v>59366</v>
      </c>
      <c r="J2835" s="158"/>
      <c r="K2835" s="44"/>
      <c r="L2835" s="44"/>
      <c r="M2835" s="158"/>
      <c r="N2835" s="44"/>
      <c r="O2835" s="159"/>
    </row>
    <row r="2836" spans="2:15" x14ac:dyDescent="0.2">
      <c r="B2836" s="39" t="s">
        <v>42</v>
      </c>
      <c r="D2836" s="42">
        <f>_xll.qlCalendarAdvance(Calendar,$D2835,B2836,"f",FALSE)</f>
        <v>59371</v>
      </c>
      <c r="E2836" s="153">
        <f>_xll.qlInterestRateIndexValueDate(IndexON,D2836)</f>
        <v>59372</v>
      </c>
      <c r="F2836" s="168"/>
      <c r="H2836" s="42">
        <f>_xll.qlCalendarAdvance(Calendar,$H2835,B2836,"f",FALSE)</f>
        <v>59371</v>
      </c>
      <c r="I2836" s="153">
        <f>_xll.qlInterestRateIndexValueDate(Index1M,$H2836)</f>
        <v>59373</v>
      </c>
      <c r="J2836" s="158"/>
      <c r="K2836" s="44"/>
      <c r="L2836" s="44"/>
      <c r="M2836" s="158"/>
      <c r="N2836" s="44"/>
      <c r="O2836" s="159"/>
    </row>
    <row r="2837" spans="2:15" x14ac:dyDescent="0.2">
      <c r="B2837" s="39" t="s">
        <v>42</v>
      </c>
      <c r="D2837" s="42">
        <f>_xll.qlCalendarAdvance(Calendar,$D2836,B2837,"f",FALSE)</f>
        <v>59378</v>
      </c>
      <c r="E2837" s="153">
        <f>_xll.qlInterestRateIndexValueDate(IndexON,D2837)</f>
        <v>59379</v>
      </c>
      <c r="F2837" s="168"/>
      <c r="H2837" s="42">
        <f>_xll.qlCalendarAdvance(Calendar,$H2836,B2837,"f",FALSE)</f>
        <v>59378</v>
      </c>
      <c r="I2837" s="153">
        <f>_xll.qlInterestRateIndexValueDate(Index1M,$H2837)</f>
        <v>59380</v>
      </c>
      <c r="J2837" s="158"/>
      <c r="K2837" s="44"/>
      <c r="L2837" s="44"/>
      <c r="M2837" s="158"/>
      <c r="N2837" s="44"/>
      <c r="O2837" s="159"/>
    </row>
    <row r="2838" spans="2:15" x14ac:dyDescent="0.2">
      <c r="B2838" s="39" t="s">
        <v>42</v>
      </c>
      <c r="D2838" s="42">
        <f>_xll.qlCalendarAdvance(Calendar,$D2837,B2838,"f",FALSE)</f>
        <v>59385</v>
      </c>
      <c r="E2838" s="153">
        <f>_xll.qlInterestRateIndexValueDate(IndexON,D2838)</f>
        <v>59386</v>
      </c>
      <c r="F2838" s="168"/>
      <c r="H2838" s="42">
        <f>_xll.qlCalendarAdvance(Calendar,$H2837,B2838,"f",FALSE)</f>
        <v>59385</v>
      </c>
      <c r="I2838" s="153">
        <f>_xll.qlInterestRateIndexValueDate(Index1M,$H2838)</f>
        <v>59387</v>
      </c>
      <c r="J2838" s="158"/>
      <c r="K2838" s="44"/>
      <c r="L2838" s="44"/>
      <c r="M2838" s="158"/>
      <c r="N2838" s="44"/>
      <c r="O2838" s="159"/>
    </row>
    <row r="2839" spans="2:15" x14ac:dyDescent="0.2">
      <c r="B2839" s="39" t="s">
        <v>42</v>
      </c>
      <c r="D2839" s="42">
        <f>_xll.qlCalendarAdvance(Calendar,$D2838,B2839,"f",FALSE)</f>
        <v>59392</v>
      </c>
      <c r="E2839" s="153">
        <f>_xll.qlInterestRateIndexValueDate(IndexON,D2839)</f>
        <v>59393</v>
      </c>
      <c r="F2839" s="168"/>
      <c r="H2839" s="42">
        <f>_xll.qlCalendarAdvance(Calendar,$H2838,B2839,"f",FALSE)</f>
        <v>59392</v>
      </c>
      <c r="I2839" s="153">
        <f>_xll.qlInterestRateIndexValueDate(Index1M,$H2839)</f>
        <v>59394</v>
      </c>
      <c r="J2839" s="158"/>
      <c r="K2839" s="44"/>
      <c r="L2839" s="44"/>
      <c r="M2839" s="158"/>
      <c r="N2839" s="44"/>
      <c r="O2839" s="159"/>
    </row>
    <row r="2840" spans="2:15" x14ac:dyDescent="0.2">
      <c r="B2840" s="39" t="s">
        <v>42</v>
      </c>
      <c r="D2840" s="42">
        <f>_xll.qlCalendarAdvance(Calendar,$D2839,B2840,"f",FALSE)</f>
        <v>59399</v>
      </c>
      <c r="E2840" s="153">
        <f>_xll.qlInterestRateIndexValueDate(IndexON,D2840)</f>
        <v>59400</v>
      </c>
      <c r="F2840" s="168"/>
      <c r="H2840" s="42">
        <f>_xll.qlCalendarAdvance(Calendar,$H2839,B2840,"f",FALSE)</f>
        <v>59399</v>
      </c>
      <c r="I2840" s="153">
        <f>_xll.qlInterestRateIndexValueDate(Index1M,$H2840)</f>
        <v>59401</v>
      </c>
      <c r="J2840" s="158"/>
      <c r="K2840" s="44"/>
      <c r="L2840" s="44"/>
      <c r="M2840" s="158"/>
      <c r="N2840" s="44"/>
      <c r="O2840" s="159"/>
    </row>
    <row r="2841" spans="2:15" x14ac:dyDescent="0.2">
      <c r="B2841" s="39" t="s">
        <v>42</v>
      </c>
      <c r="D2841" s="42">
        <f>_xll.qlCalendarAdvance(Calendar,$D2840,B2841,"f",FALSE)</f>
        <v>59406</v>
      </c>
      <c r="E2841" s="153">
        <f>_xll.qlInterestRateIndexValueDate(IndexON,D2841)</f>
        <v>59407</v>
      </c>
      <c r="F2841" s="168"/>
      <c r="H2841" s="42">
        <f>_xll.qlCalendarAdvance(Calendar,$H2840,B2841,"f",FALSE)</f>
        <v>59406</v>
      </c>
      <c r="I2841" s="153">
        <f>_xll.qlInterestRateIndexValueDate(Index1M,$H2841)</f>
        <v>59408</v>
      </c>
      <c r="J2841" s="158"/>
      <c r="K2841" s="44"/>
      <c r="L2841" s="44"/>
      <c r="M2841" s="158"/>
      <c r="N2841" s="44"/>
      <c r="O2841" s="159"/>
    </row>
    <row r="2842" spans="2:15" x14ac:dyDescent="0.2">
      <c r="B2842" s="39" t="s">
        <v>42</v>
      </c>
      <c r="D2842" s="42">
        <f>_xll.qlCalendarAdvance(Calendar,$D2841,B2842,"f",FALSE)</f>
        <v>59413</v>
      </c>
      <c r="E2842" s="153">
        <f>_xll.qlInterestRateIndexValueDate(IndexON,D2842)</f>
        <v>59414</v>
      </c>
      <c r="F2842" s="168"/>
      <c r="H2842" s="42">
        <f>_xll.qlCalendarAdvance(Calendar,$H2841,B2842,"f",FALSE)</f>
        <v>59413</v>
      </c>
      <c r="I2842" s="153">
        <f>_xll.qlInterestRateIndexValueDate(Index1M,$H2842)</f>
        <v>59415</v>
      </c>
      <c r="J2842" s="158"/>
      <c r="K2842" s="44"/>
      <c r="L2842" s="44"/>
      <c r="M2842" s="158"/>
      <c r="N2842" s="44"/>
      <c r="O2842" s="159"/>
    </row>
    <row r="2843" spans="2:15" x14ac:dyDescent="0.2">
      <c r="B2843" s="39" t="s">
        <v>42</v>
      </c>
      <c r="D2843" s="42">
        <f>_xll.qlCalendarAdvance(Calendar,$D2842,B2843,"f",FALSE)</f>
        <v>59420</v>
      </c>
      <c r="E2843" s="153">
        <f>_xll.qlInterestRateIndexValueDate(IndexON,D2843)</f>
        <v>59421</v>
      </c>
      <c r="F2843" s="168"/>
      <c r="H2843" s="42">
        <f>_xll.qlCalendarAdvance(Calendar,$H2842,B2843,"f",FALSE)</f>
        <v>59420</v>
      </c>
      <c r="I2843" s="153">
        <f>_xll.qlInterestRateIndexValueDate(Index1M,$H2843)</f>
        <v>59422</v>
      </c>
      <c r="J2843" s="158"/>
      <c r="K2843" s="44"/>
      <c r="L2843" s="44"/>
      <c r="M2843" s="158"/>
      <c r="N2843" s="44"/>
      <c r="O2843" s="159"/>
    </row>
    <row r="2844" spans="2:15" x14ac:dyDescent="0.2">
      <c r="B2844" s="39" t="s">
        <v>42</v>
      </c>
      <c r="D2844" s="42">
        <f>_xll.qlCalendarAdvance(Calendar,$D2843,B2844,"f",FALSE)</f>
        <v>59427</v>
      </c>
      <c r="E2844" s="153">
        <f>_xll.qlInterestRateIndexValueDate(IndexON,D2844)</f>
        <v>59428</v>
      </c>
      <c r="F2844" s="168"/>
      <c r="H2844" s="42">
        <f>_xll.qlCalendarAdvance(Calendar,$H2843,B2844,"f",FALSE)</f>
        <v>59427</v>
      </c>
      <c r="I2844" s="153">
        <f>_xll.qlInterestRateIndexValueDate(Index1M,$H2844)</f>
        <v>59429</v>
      </c>
      <c r="J2844" s="158"/>
      <c r="K2844" s="44"/>
      <c r="L2844" s="44"/>
      <c r="M2844" s="158"/>
      <c r="N2844" s="44"/>
      <c r="O2844" s="159"/>
    </row>
    <row r="2845" spans="2:15" x14ac:dyDescent="0.2">
      <c r="B2845" s="39" t="s">
        <v>42</v>
      </c>
      <c r="D2845" s="42">
        <f>_xll.qlCalendarAdvance(Calendar,$D2844,B2845,"f",FALSE)</f>
        <v>59434</v>
      </c>
      <c r="E2845" s="153">
        <f>_xll.qlInterestRateIndexValueDate(IndexON,D2845)</f>
        <v>59435</v>
      </c>
      <c r="F2845" s="168"/>
      <c r="H2845" s="42">
        <f>_xll.qlCalendarAdvance(Calendar,$H2844,B2845,"f",FALSE)</f>
        <v>59434</v>
      </c>
      <c r="I2845" s="153">
        <f>_xll.qlInterestRateIndexValueDate(Index1M,$H2845)</f>
        <v>59436</v>
      </c>
      <c r="J2845" s="158"/>
      <c r="K2845" s="44"/>
      <c r="L2845" s="44"/>
      <c r="M2845" s="158"/>
      <c r="N2845" s="44"/>
      <c r="O2845" s="159"/>
    </row>
    <row r="2846" spans="2:15" x14ac:dyDescent="0.2">
      <c r="B2846" s="39" t="s">
        <v>42</v>
      </c>
      <c r="D2846" s="42">
        <f>_xll.qlCalendarAdvance(Calendar,$D2845,B2846,"f",FALSE)</f>
        <v>59441</v>
      </c>
      <c r="E2846" s="153">
        <f>_xll.qlInterestRateIndexValueDate(IndexON,D2846)</f>
        <v>59442</v>
      </c>
      <c r="F2846" s="168"/>
      <c r="H2846" s="42">
        <f>_xll.qlCalendarAdvance(Calendar,$H2845,B2846,"f",FALSE)</f>
        <v>59441</v>
      </c>
      <c r="I2846" s="153">
        <f>_xll.qlInterestRateIndexValueDate(Index1M,$H2846)</f>
        <v>59443</v>
      </c>
      <c r="J2846" s="158"/>
      <c r="K2846" s="44"/>
      <c r="L2846" s="44"/>
      <c r="M2846" s="158"/>
      <c r="N2846" s="44"/>
      <c r="O2846" s="159"/>
    </row>
    <row r="2847" spans="2:15" x14ac:dyDescent="0.2">
      <c r="B2847" s="39" t="s">
        <v>42</v>
      </c>
      <c r="D2847" s="42">
        <f>_xll.qlCalendarAdvance(Calendar,$D2846,B2847,"f",FALSE)</f>
        <v>59448</v>
      </c>
      <c r="E2847" s="153">
        <f>_xll.qlInterestRateIndexValueDate(IndexON,D2847)</f>
        <v>59449</v>
      </c>
      <c r="F2847" s="168"/>
      <c r="H2847" s="42">
        <f>_xll.qlCalendarAdvance(Calendar,$H2846,B2847,"f",FALSE)</f>
        <v>59448</v>
      </c>
      <c r="I2847" s="153">
        <f>_xll.qlInterestRateIndexValueDate(Index1M,$H2847)</f>
        <v>59450</v>
      </c>
      <c r="J2847" s="158"/>
      <c r="K2847" s="44"/>
      <c r="L2847" s="44"/>
      <c r="M2847" s="158"/>
      <c r="N2847" s="44"/>
      <c r="O2847" s="159"/>
    </row>
    <row r="2848" spans="2:15" x14ac:dyDescent="0.2">
      <c r="B2848" s="39" t="s">
        <v>42</v>
      </c>
      <c r="D2848" s="42">
        <f>_xll.qlCalendarAdvance(Calendar,$D2847,B2848,"f",FALSE)</f>
        <v>59455</v>
      </c>
      <c r="E2848" s="153">
        <f>_xll.qlInterestRateIndexValueDate(IndexON,D2848)</f>
        <v>59456</v>
      </c>
      <c r="F2848" s="168"/>
      <c r="H2848" s="42">
        <f>_xll.qlCalendarAdvance(Calendar,$H2847,B2848,"f",FALSE)</f>
        <v>59455</v>
      </c>
      <c r="I2848" s="153">
        <f>_xll.qlInterestRateIndexValueDate(Index1M,$H2848)</f>
        <v>59457</v>
      </c>
      <c r="J2848" s="158"/>
      <c r="K2848" s="44"/>
      <c r="L2848" s="44"/>
      <c r="M2848" s="158"/>
      <c r="N2848" s="44"/>
      <c r="O2848" s="159"/>
    </row>
    <row r="2849" spans="2:15" x14ac:dyDescent="0.2">
      <c r="B2849" s="39" t="s">
        <v>42</v>
      </c>
      <c r="D2849" s="42">
        <f>_xll.qlCalendarAdvance(Calendar,$D2848,B2849,"f",FALSE)</f>
        <v>59462</v>
      </c>
      <c r="E2849" s="153">
        <f>_xll.qlInterestRateIndexValueDate(IndexON,D2849)</f>
        <v>59463</v>
      </c>
      <c r="F2849" s="168"/>
      <c r="H2849" s="42">
        <f>_xll.qlCalendarAdvance(Calendar,$H2848,B2849,"f",FALSE)</f>
        <v>59462</v>
      </c>
      <c r="I2849" s="153">
        <f>_xll.qlInterestRateIndexValueDate(Index1M,$H2849)</f>
        <v>59464</v>
      </c>
      <c r="J2849" s="158"/>
      <c r="K2849" s="44"/>
      <c r="L2849" s="44"/>
      <c r="M2849" s="158"/>
      <c r="N2849" s="44"/>
      <c r="O2849" s="159"/>
    </row>
    <row r="2850" spans="2:15" x14ac:dyDescent="0.2">
      <c r="B2850" s="39" t="s">
        <v>42</v>
      </c>
      <c r="D2850" s="42">
        <f>_xll.qlCalendarAdvance(Calendar,$D2849,B2850,"f",FALSE)</f>
        <v>59469</v>
      </c>
      <c r="E2850" s="153">
        <f>_xll.qlInterestRateIndexValueDate(IndexON,D2850)</f>
        <v>59470</v>
      </c>
      <c r="F2850" s="168"/>
      <c r="H2850" s="42">
        <f>_xll.qlCalendarAdvance(Calendar,$H2849,B2850,"f",FALSE)</f>
        <v>59469</v>
      </c>
      <c r="I2850" s="153">
        <f>_xll.qlInterestRateIndexValueDate(Index1M,$H2850)</f>
        <v>59471</v>
      </c>
      <c r="J2850" s="158"/>
      <c r="K2850" s="44"/>
      <c r="L2850" s="44"/>
      <c r="M2850" s="158"/>
      <c r="N2850" s="44"/>
      <c r="O2850" s="159"/>
    </row>
    <row r="2851" spans="2:15" x14ac:dyDescent="0.2">
      <c r="B2851" s="39" t="s">
        <v>42</v>
      </c>
      <c r="D2851" s="42">
        <f>_xll.qlCalendarAdvance(Calendar,$D2850,B2851,"f",FALSE)</f>
        <v>59476</v>
      </c>
      <c r="E2851" s="153">
        <f>_xll.qlInterestRateIndexValueDate(IndexON,D2851)</f>
        <v>59477</v>
      </c>
      <c r="F2851" s="168"/>
      <c r="H2851" s="42">
        <f>_xll.qlCalendarAdvance(Calendar,$H2850,B2851,"f",FALSE)</f>
        <v>59476</v>
      </c>
      <c r="I2851" s="153">
        <f>_xll.qlInterestRateIndexValueDate(Index1M,$H2851)</f>
        <v>59478</v>
      </c>
      <c r="J2851" s="158"/>
      <c r="K2851" s="44"/>
      <c r="L2851" s="44"/>
      <c r="M2851" s="158"/>
      <c r="N2851" s="44"/>
      <c r="O2851" s="159"/>
    </row>
    <row r="2852" spans="2:15" x14ac:dyDescent="0.2">
      <c r="B2852" s="39" t="s">
        <v>42</v>
      </c>
      <c r="D2852" s="42">
        <f>_xll.qlCalendarAdvance(Calendar,$D2851,B2852,"f",FALSE)</f>
        <v>59483</v>
      </c>
      <c r="E2852" s="153">
        <f>_xll.qlInterestRateIndexValueDate(IndexON,D2852)</f>
        <v>59484</v>
      </c>
      <c r="F2852" s="168"/>
      <c r="H2852" s="42">
        <f>_xll.qlCalendarAdvance(Calendar,$H2851,B2852,"f",FALSE)</f>
        <v>59483</v>
      </c>
      <c r="I2852" s="153">
        <f>_xll.qlInterestRateIndexValueDate(Index1M,$H2852)</f>
        <v>59485</v>
      </c>
      <c r="J2852" s="158"/>
      <c r="K2852" s="44"/>
      <c r="L2852" s="44"/>
      <c r="M2852" s="158"/>
      <c r="N2852" s="44"/>
      <c r="O2852" s="159"/>
    </row>
    <row r="2853" spans="2:15" x14ac:dyDescent="0.2">
      <c r="B2853" s="39" t="s">
        <v>42</v>
      </c>
      <c r="D2853" s="42">
        <f>_xll.qlCalendarAdvance(Calendar,$D2852,B2853,"f",FALSE)</f>
        <v>59490</v>
      </c>
      <c r="E2853" s="153">
        <f>_xll.qlInterestRateIndexValueDate(IndexON,D2853)</f>
        <v>59491</v>
      </c>
      <c r="F2853" s="168"/>
      <c r="H2853" s="42">
        <f>_xll.qlCalendarAdvance(Calendar,$H2852,B2853,"f",FALSE)</f>
        <v>59490</v>
      </c>
      <c r="I2853" s="153">
        <f>_xll.qlInterestRateIndexValueDate(Index1M,$H2853)</f>
        <v>59492</v>
      </c>
      <c r="J2853" s="158"/>
      <c r="K2853" s="44"/>
      <c r="L2853" s="44"/>
      <c r="M2853" s="158"/>
      <c r="N2853" s="44"/>
      <c r="O2853" s="159"/>
    </row>
    <row r="2854" spans="2:15" x14ac:dyDescent="0.2">
      <c r="B2854" s="39" t="s">
        <v>42</v>
      </c>
      <c r="D2854" s="42">
        <f>_xll.qlCalendarAdvance(Calendar,$D2853,B2854,"f",FALSE)</f>
        <v>59497</v>
      </c>
      <c r="E2854" s="153">
        <f>_xll.qlInterestRateIndexValueDate(IndexON,D2854)</f>
        <v>59498</v>
      </c>
      <c r="F2854" s="168"/>
      <c r="H2854" s="42">
        <f>_xll.qlCalendarAdvance(Calendar,$H2853,B2854,"f",FALSE)</f>
        <v>59497</v>
      </c>
      <c r="I2854" s="153">
        <f>_xll.qlInterestRateIndexValueDate(Index1M,$H2854)</f>
        <v>59499</v>
      </c>
      <c r="J2854" s="158"/>
      <c r="K2854" s="44"/>
      <c r="L2854" s="44"/>
      <c r="M2854" s="158"/>
      <c r="N2854" s="44"/>
      <c r="O2854" s="159"/>
    </row>
    <row r="2855" spans="2:15" x14ac:dyDescent="0.2">
      <c r="B2855" s="39" t="s">
        <v>42</v>
      </c>
      <c r="D2855" s="42">
        <f>_xll.qlCalendarAdvance(Calendar,$D2854,B2855,"f",FALSE)</f>
        <v>59504</v>
      </c>
      <c r="E2855" s="153">
        <f>_xll.qlInterestRateIndexValueDate(IndexON,D2855)</f>
        <v>59505</v>
      </c>
      <c r="F2855" s="168"/>
      <c r="H2855" s="42">
        <f>_xll.qlCalendarAdvance(Calendar,$H2854,B2855,"f",FALSE)</f>
        <v>59504</v>
      </c>
      <c r="I2855" s="153">
        <f>_xll.qlInterestRateIndexValueDate(Index1M,$H2855)</f>
        <v>59506</v>
      </c>
      <c r="J2855" s="158"/>
      <c r="K2855" s="44"/>
      <c r="L2855" s="44"/>
      <c r="M2855" s="158"/>
      <c r="N2855" s="44"/>
      <c r="O2855" s="159"/>
    </row>
    <row r="2856" spans="2:15" x14ac:dyDescent="0.2">
      <c r="B2856" s="39" t="s">
        <v>42</v>
      </c>
      <c r="D2856" s="42">
        <f>_xll.qlCalendarAdvance(Calendar,$D2855,B2856,"f",FALSE)</f>
        <v>59511</v>
      </c>
      <c r="E2856" s="153">
        <f>_xll.qlInterestRateIndexValueDate(IndexON,D2856)</f>
        <v>59512</v>
      </c>
      <c r="F2856" s="168"/>
      <c r="H2856" s="42">
        <f>_xll.qlCalendarAdvance(Calendar,$H2855,B2856,"f",FALSE)</f>
        <v>59511</v>
      </c>
      <c r="I2856" s="153">
        <f>_xll.qlInterestRateIndexValueDate(Index1M,$H2856)</f>
        <v>59513</v>
      </c>
      <c r="J2856" s="158"/>
      <c r="K2856" s="44"/>
      <c r="L2856" s="44"/>
      <c r="M2856" s="158"/>
      <c r="N2856" s="44"/>
      <c r="O2856" s="159"/>
    </row>
    <row r="2857" spans="2:15" x14ac:dyDescent="0.2">
      <c r="B2857" s="39" t="s">
        <v>42</v>
      </c>
      <c r="D2857" s="42">
        <f>_xll.qlCalendarAdvance(Calendar,$D2856,B2857,"f",FALSE)</f>
        <v>59518</v>
      </c>
      <c r="E2857" s="153">
        <f>_xll.qlInterestRateIndexValueDate(IndexON,D2857)</f>
        <v>59519</v>
      </c>
      <c r="F2857" s="168"/>
      <c r="H2857" s="42">
        <f>_xll.qlCalendarAdvance(Calendar,$H2856,B2857,"f",FALSE)</f>
        <v>59518</v>
      </c>
      <c r="I2857" s="153">
        <f>_xll.qlInterestRateIndexValueDate(Index1M,$H2857)</f>
        <v>59520</v>
      </c>
      <c r="J2857" s="158"/>
      <c r="K2857" s="44"/>
      <c r="L2857" s="44"/>
      <c r="M2857" s="158"/>
      <c r="N2857" s="44"/>
      <c r="O2857" s="159"/>
    </row>
    <row r="2858" spans="2:15" x14ac:dyDescent="0.2">
      <c r="B2858" s="39" t="s">
        <v>42</v>
      </c>
      <c r="D2858" s="42">
        <f>_xll.qlCalendarAdvance(Calendar,$D2857,B2858,"f",FALSE)</f>
        <v>59525</v>
      </c>
      <c r="E2858" s="153">
        <f>_xll.qlInterestRateIndexValueDate(IndexON,D2858)</f>
        <v>59526</v>
      </c>
      <c r="F2858" s="168"/>
      <c r="H2858" s="42">
        <f>_xll.qlCalendarAdvance(Calendar,$H2857,B2858,"f",FALSE)</f>
        <v>59525</v>
      </c>
      <c r="I2858" s="153">
        <f>_xll.qlInterestRateIndexValueDate(Index1M,$H2858)</f>
        <v>59527</v>
      </c>
      <c r="J2858" s="158"/>
      <c r="K2858" s="44"/>
      <c r="L2858" s="44"/>
      <c r="M2858" s="158"/>
      <c r="N2858" s="44"/>
      <c r="O2858" s="159"/>
    </row>
    <row r="2859" spans="2:15" x14ac:dyDescent="0.2">
      <c r="B2859" s="39" t="s">
        <v>42</v>
      </c>
      <c r="D2859" s="42">
        <f>_xll.qlCalendarAdvance(Calendar,$D2858,B2859,"f",FALSE)</f>
        <v>59532</v>
      </c>
      <c r="E2859" s="153">
        <f>_xll.qlInterestRateIndexValueDate(IndexON,D2859)</f>
        <v>59533</v>
      </c>
      <c r="F2859" s="168"/>
      <c r="H2859" s="42">
        <f>_xll.qlCalendarAdvance(Calendar,$H2858,B2859,"f",FALSE)</f>
        <v>59532</v>
      </c>
      <c r="I2859" s="153">
        <f>_xll.qlInterestRateIndexValueDate(Index1M,$H2859)</f>
        <v>59534</v>
      </c>
      <c r="J2859" s="158"/>
      <c r="K2859" s="44"/>
      <c r="L2859" s="44"/>
      <c r="M2859" s="158"/>
      <c r="N2859" s="44"/>
      <c r="O2859" s="159"/>
    </row>
    <row r="2860" spans="2:15" x14ac:dyDescent="0.2">
      <c r="B2860" s="39" t="s">
        <v>42</v>
      </c>
      <c r="D2860" s="42">
        <f>_xll.qlCalendarAdvance(Calendar,$D2859,B2860,"f",FALSE)</f>
        <v>59539</v>
      </c>
      <c r="E2860" s="153">
        <f>_xll.qlInterestRateIndexValueDate(IndexON,D2860)</f>
        <v>59540</v>
      </c>
      <c r="F2860" s="168"/>
      <c r="H2860" s="42">
        <f>_xll.qlCalendarAdvance(Calendar,$H2859,B2860,"f",FALSE)</f>
        <v>59539</v>
      </c>
      <c r="I2860" s="153">
        <f>_xll.qlInterestRateIndexValueDate(Index1M,$H2860)</f>
        <v>59541</v>
      </c>
      <c r="J2860" s="158"/>
      <c r="K2860" s="44"/>
      <c r="L2860" s="44"/>
      <c r="M2860" s="158"/>
      <c r="N2860" s="44"/>
      <c r="O2860" s="159"/>
    </row>
    <row r="2861" spans="2:15" x14ac:dyDescent="0.2">
      <c r="B2861" s="39" t="s">
        <v>42</v>
      </c>
      <c r="D2861" s="42">
        <f>_xll.qlCalendarAdvance(Calendar,$D2860,B2861,"f",FALSE)</f>
        <v>59546</v>
      </c>
      <c r="E2861" s="153">
        <f>_xll.qlInterestRateIndexValueDate(IndexON,D2861)</f>
        <v>59547</v>
      </c>
      <c r="F2861" s="168"/>
      <c r="H2861" s="42">
        <f>_xll.qlCalendarAdvance(Calendar,$H2860,B2861,"f",FALSE)</f>
        <v>59546</v>
      </c>
      <c r="I2861" s="153">
        <f>_xll.qlInterestRateIndexValueDate(Index1M,$H2861)</f>
        <v>59548</v>
      </c>
      <c r="J2861" s="158"/>
      <c r="K2861" s="44"/>
      <c r="L2861" s="44"/>
      <c r="M2861" s="158"/>
      <c r="N2861" s="44"/>
      <c r="O2861" s="159"/>
    </row>
    <row r="2862" spans="2:15" x14ac:dyDescent="0.2">
      <c r="B2862" s="39" t="s">
        <v>42</v>
      </c>
      <c r="D2862" s="42">
        <f>_xll.qlCalendarAdvance(Calendar,$D2861,B2862,"f",FALSE)</f>
        <v>59553</v>
      </c>
      <c r="E2862" s="153">
        <f>_xll.qlInterestRateIndexValueDate(IndexON,D2862)</f>
        <v>59554</v>
      </c>
      <c r="F2862" s="168"/>
      <c r="H2862" s="42">
        <f>_xll.qlCalendarAdvance(Calendar,$H2861,B2862,"f",FALSE)</f>
        <v>59553</v>
      </c>
      <c r="I2862" s="153">
        <f>_xll.qlInterestRateIndexValueDate(Index1M,$H2862)</f>
        <v>59555</v>
      </c>
      <c r="J2862" s="158"/>
      <c r="K2862" s="44"/>
      <c r="L2862" s="44"/>
      <c r="M2862" s="158"/>
      <c r="N2862" s="44"/>
      <c r="O2862" s="159"/>
    </row>
    <row r="2863" spans="2:15" x14ac:dyDescent="0.2">
      <c r="B2863" s="39" t="s">
        <v>42</v>
      </c>
      <c r="D2863" s="42">
        <f>_xll.qlCalendarAdvance(Calendar,$D2862,B2863,"f",FALSE)</f>
        <v>59560</v>
      </c>
      <c r="E2863" s="153">
        <f>_xll.qlInterestRateIndexValueDate(IndexON,D2863)</f>
        <v>59561</v>
      </c>
      <c r="F2863" s="168"/>
      <c r="H2863" s="42">
        <f>_xll.qlCalendarAdvance(Calendar,$H2862,B2863,"f",FALSE)</f>
        <v>59560</v>
      </c>
      <c r="I2863" s="153">
        <f>_xll.qlInterestRateIndexValueDate(Index1M,$H2863)</f>
        <v>59562</v>
      </c>
      <c r="J2863" s="158"/>
      <c r="K2863" s="44"/>
      <c r="L2863" s="44"/>
      <c r="M2863" s="158"/>
      <c r="N2863" s="44"/>
      <c r="O2863" s="159"/>
    </row>
    <row r="2864" spans="2:15" x14ac:dyDescent="0.2">
      <c r="B2864" s="39" t="s">
        <v>42</v>
      </c>
      <c r="D2864" s="42">
        <f>_xll.qlCalendarAdvance(Calendar,$D2863,B2864,"f",FALSE)</f>
        <v>59567</v>
      </c>
      <c r="E2864" s="153">
        <f>_xll.qlInterestRateIndexValueDate(IndexON,D2864)</f>
        <v>59568</v>
      </c>
      <c r="F2864" s="168"/>
      <c r="H2864" s="42">
        <f>_xll.qlCalendarAdvance(Calendar,$H2863,B2864,"f",FALSE)</f>
        <v>59567</v>
      </c>
      <c r="I2864" s="153">
        <f>_xll.qlInterestRateIndexValueDate(Index1M,$H2864)</f>
        <v>59569</v>
      </c>
      <c r="J2864" s="158"/>
      <c r="K2864" s="44"/>
      <c r="L2864" s="44"/>
      <c r="M2864" s="158"/>
      <c r="N2864" s="44"/>
      <c r="O2864" s="159"/>
    </row>
    <row r="2865" spans="2:15" x14ac:dyDescent="0.2">
      <c r="B2865" s="39" t="s">
        <v>42</v>
      </c>
      <c r="D2865" s="42">
        <f>_xll.qlCalendarAdvance(Calendar,$D2864,B2865,"f",FALSE)</f>
        <v>59574</v>
      </c>
      <c r="E2865" s="153">
        <f>_xll.qlInterestRateIndexValueDate(IndexON,D2865)</f>
        <v>59575</v>
      </c>
      <c r="F2865" s="168"/>
      <c r="H2865" s="42">
        <f>_xll.qlCalendarAdvance(Calendar,$H2864,B2865,"f",FALSE)</f>
        <v>59574</v>
      </c>
      <c r="I2865" s="153">
        <f>_xll.qlInterestRateIndexValueDate(Index1M,$H2865)</f>
        <v>59576</v>
      </c>
      <c r="J2865" s="158"/>
      <c r="K2865" s="44"/>
      <c r="L2865" s="44"/>
      <c r="M2865" s="158"/>
      <c r="N2865" s="44"/>
      <c r="O2865" s="159"/>
    </row>
    <row r="2866" spans="2:15" x14ac:dyDescent="0.2">
      <c r="B2866" s="39" t="s">
        <v>42</v>
      </c>
      <c r="D2866" s="42">
        <f>_xll.qlCalendarAdvance(Calendar,$D2865,B2866,"f",FALSE)</f>
        <v>59581</v>
      </c>
      <c r="E2866" s="153">
        <f>_xll.qlInterestRateIndexValueDate(IndexON,D2866)</f>
        <v>59582</v>
      </c>
      <c r="F2866" s="168"/>
      <c r="H2866" s="42">
        <f>_xll.qlCalendarAdvance(Calendar,$H2865,B2866,"f",FALSE)</f>
        <v>59581</v>
      </c>
      <c r="I2866" s="153">
        <f>_xll.qlInterestRateIndexValueDate(Index1M,$H2866)</f>
        <v>59583</v>
      </c>
      <c r="J2866" s="158"/>
      <c r="K2866" s="44"/>
      <c r="L2866" s="44"/>
      <c r="M2866" s="158"/>
      <c r="N2866" s="44"/>
      <c r="O2866" s="159"/>
    </row>
    <row r="2867" spans="2:15" x14ac:dyDescent="0.2">
      <c r="B2867" s="39" t="s">
        <v>42</v>
      </c>
      <c r="D2867" s="42">
        <f>_xll.qlCalendarAdvance(Calendar,$D2866,B2867,"f",FALSE)</f>
        <v>59588</v>
      </c>
      <c r="E2867" s="153">
        <f>_xll.qlInterestRateIndexValueDate(IndexON,D2867)</f>
        <v>59589</v>
      </c>
      <c r="F2867" s="168"/>
      <c r="H2867" s="42">
        <f>_xll.qlCalendarAdvance(Calendar,$H2866,B2867,"f",FALSE)</f>
        <v>59588</v>
      </c>
      <c r="I2867" s="153">
        <f>_xll.qlInterestRateIndexValueDate(Index1M,$H2867)</f>
        <v>59590</v>
      </c>
      <c r="J2867" s="158"/>
      <c r="K2867" s="44"/>
      <c r="L2867" s="44"/>
      <c r="M2867" s="158"/>
      <c r="N2867" s="44"/>
      <c r="O2867" s="159"/>
    </row>
    <row r="2868" spans="2:15" x14ac:dyDescent="0.2">
      <c r="B2868" s="39" t="s">
        <v>42</v>
      </c>
      <c r="D2868" s="42">
        <f>_xll.qlCalendarAdvance(Calendar,$D2867,B2868,"f",FALSE)</f>
        <v>59595</v>
      </c>
      <c r="E2868" s="153">
        <f>_xll.qlInterestRateIndexValueDate(IndexON,D2868)</f>
        <v>59596</v>
      </c>
      <c r="F2868" s="168"/>
      <c r="H2868" s="42">
        <f>_xll.qlCalendarAdvance(Calendar,$H2867,B2868,"f",FALSE)</f>
        <v>59595</v>
      </c>
      <c r="I2868" s="153">
        <f>_xll.qlInterestRateIndexValueDate(Index1M,$H2868)</f>
        <v>59597</v>
      </c>
      <c r="J2868" s="158"/>
      <c r="K2868" s="44"/>
      <c r="L2868" s="44"/>
      <c r="M2868" s="158"/>
      <c r="N2868" s="44"/>
      <c r="O2868" s="159"/>
    </row>
    <row r="2869" spans="2:15" x14ac:dyDescent="0.2">
      <c r="B2869" s="39" t="s">
        <v>42</v>
      </c>
      <c r="D2869" s="42">
        <f>_xll.qlCalendarAdvance(Calendar,$D2868,B2869,"f",FALSE)</f>
        <v>59602</v>
      </c>
      <c r="E2869" s="153">
        <f>_xll.qlInterestRateIndexValueDate(IndexON,D2869)</f>
        <v>59603</v>
      </c>
      <c r="F2869" s="168"/>
      <c r="H2869" s="42">
        <f>_xll.qlCalendarAdvance(Calendar,$H2868,B2869,"f",FALSE)</f>
        <v>59602</v>
      </c>
      <c r="I2869" s="153">
        <f>_xll.qlInterestRateIndexValueDate(Index1M,$H2869)</f>
        <v>59604</v>
      </c>
      <c r="J2869" s="158"/>
      <c r="K2869" s="44"/>
      <c r="L2869" s="44"/>
      <c r="M2869" s="158"/>
      <c r="N2869" s="44"/>
      <c r="O2869" s="159"/>
    </row>
    <row r="2870" spans="2:15" x14ac:dyDescent="0.2">
      <c r="B2870" s="39" t="s">
        <v>42</v>
      </c>
      <c r="D2870" s="42">
        <f>_xll.qlCalendarAdvance(Calendar,$D2869,B2870,"f",FALSE)</f>
        <v>59609</v>
      </c>
      <c r="E2870" s="153">
        <f>_xll.qlInterestRateIndexValueDate(IndexON,D2870)</f>
        <v>59610</v>
      </c>
      <c r="F2870" s="168"/>
      <c r="H2870" s="42">
        <f>_xll.qlCalendarAdvance(Calendar,$H2869,B2870,"f",FALSE)</f>
        <v>59609</v>
      </c>
      <c r="I2870" s="153">
        <f>_xll.qlInterestRateIndexValueDate(Index1M,$H2870)</f>
        <v>59611</v>
      </c>
      <c r="J2870" s="158"/>
      <c r="K2870" s="44"/>
      <c r="L2870" s="44"/>
      <c r="M2870" s="158"/>
      <c r="N2870" s="44"/>
      <c r="O2870" s="159"/>
    </row>
    <row r="2871" spans="2:15" x14ac:dyDescent="0.2">
      <c r="B2871" s="39" t="s">
        <v>42</v>
      </c>
      <c r="D2871" s="42">
        <f>_xll.qlCalendarAdvance(Calendar,$D2870,B2871,"f",FALSE)</f>
        <v>59616</v>
      </c>
      <c r="E2871" s="153">
        <f>_xll.qlInterestRateIndexValueDate(IndexON,D2871)</f>
        <v>59617</v>
      </c>
      <c r="F2871" s="168"/>
      <c r="H2871" s="42">
        <f>_xll.qlCalendarAdvance(Calendar,$H2870,B2871,"f",FALSE)</f>
        <v>59616</v>
      </c>
      <c r="I2871" s="153">
        <f>_xll.qlInterestRateIndexValueDate(Index1M,$H2871)</f>
        <v>59618</v>
      </c>
      <c r="J2871" s="158"/>
      <c r="K2871" s="44"/>
      <c r="L2871" s="44"/>
      <c r="M2871" s="158"/>
      <c r="N2871" s="44"/>
      <c r="O2871" s="159"/>
    </row>
    <row r="2872" spans="2:15" x14ac:dyDescent="0.2">
      <c r="B2872" s="39" t="s">
        <v>42</v>
      </c>
      <c r="D2872" s="42">
        <f>_xll.qlCalendarAdvance(Calendar,$D2871,B2872,"f",FALSE)</f>
        <v>59623</v>
      </c>
      <c r="E2872" s="153">
        <f>_xll.qlInterestRateIndexValueDate(IndexON,D2872)</f>
        <v>59624</v>
      </c>
      <c r="F2872" s="168"/>
      <c r="H2872" s="42">
        <f>_xll.qlCalendarAdvance(Calendar,$H2871,B2872,"f",FALSE)</f>
        <v>59623</v>
      </c>
      <c r="I2872" s="153">
        <f>_xll.qlInterestRateIndexValueDate(Index1M,$H2872)</f>
        <v>59625</v>
      </c>
      <c r="J2872" s="158"/>
      <c r="K2872" s="44"/>
      <c r="L2872" s="44"/>
      <c r="M2872" s="158"/>
      <c r="N2872" s="44"/>
      <c r="O2872" s="159"/>
    </row>
    <row r="2873" spans="2:15" x14ac:dyDescent="0.2">
      <c r="B2873" s="39" t="s">
        <v>42</v>
      </c>
      <c r="D2873" s="42">
        <f>_xll.qlCalendarAdvance(Calendar,$D2872,B2873,"f",FALSE)</f>
        <v>59630</v>
      </c>
      <c r="E2873" s="153">
        <f>_xll.qlInterestRateIndexValueDate(IndexON,D2873)</f>
        <v>59631</v>
      </c>
      <c r="F2873" s="168"/>
      <c r="H2873" s="42">
        <f>_xll.qlCalendarAdvance(Calendar,$H2872,B2873,"f",FALSE)</f>
        <v>59630</v>
      </c>
      <c r="I2873" s="153">
        <f>_xll.qlInterestRateIndexValueDate(Index1M,$H2873)</f>
        <v>59632</v>
      </c>
      <c r="J2873" s="158"/>
      <c r="K2873" s="44"/>
      <c r="L2873" s="44"/>
      <c r="M2873" s="158"/>
      <c r="N2873" s="44"/>
      <c r="O2873" s="159"/>
    </row>
    <row r="2874" spans="2:15" x14ac:dyDescent="0.2">
      <c r="B2874" s="39" t="s">
        <v>42</v>
      </c>
      <c r="D2874" s="42">
        <f>_xll.qlCalendarAdvance(Calendar,$D2873,B2874,"f",FALSE)</f>
        <v>59637</v>
      </c>
      <c r="E2874" s="153">
        <f>_xll.qlInterestRateIndexValueDate(IndexON,D2874)</f>
        <v>59638</v>
      </c>
      <c r="F2874" s="168"/>
      <c r="H2874" s="42">
        <f>_xll.qlCalendarAdvance(Calendar,$H2873,B2874,"f",FALSE)</f>
        <v>59637</v>
      </c>
      <c r="I2874" s="153">
        <f>_xll.qlInterestRateIndexValueDate(Index1M,$H2874)</f>
        <v>59643</v>
      </c>
      <c r="J2874" s="158"/>
      <c r="K2874" s="44"/>
      <c r="L2874" s="44"/>
      <c r="M2874" s="158"/>
      <c r="N2874" s="44"/>
      <c r="O2874" s="159"/>
    </row>
    <row r="2875" spans="2:15" x14ac:dyDescent="0.2">
      <c r="B2875" s="39" t="s">
        <v>42</v>
      </c>
      <c r="D2875" s="42">
        <f>_xll.qlCalendarAdvance(Calendar,$D2874,B2875,"f",FALSE)</f>
        <v>59644</v>
      </c>
      <c r="E2875" s="153">
        <f>_xll.qlInterestRateIndexValueDate(IndexON,D2875)</f>
        <v>59645</v>
      </c>
      <c r="F2875" s="168"/>
      <c r="H2875" s="42">
        <f>_xll.qlCalendarAdvance(Calendar,$H2874,B2875,"f",FALSE)</f>
        <v>59644</v>
      </c>
      <c r="I2875" s="153">
        <f>_xll.qlInterestRateIndexValueDate(Index1M,$H2875)</f>
        <v>59646</v>
      </c>
      <c r="J2875" s="158"/>
      <c r="K2875" s="44"/>
      <c r="L2875" s="44"/>
      <c r="M2875" s="158"/>
      <c r="N2875" s="44"/>
      <c r="O2875" s="159"/>
    </row>
    <row r="2876" spans="2:15" x14ac:dyDescent="0.2">
      <c r="B2876" s="39" t="s">
        <v>42</v>
      </c>
      <c r="D2876" s="42">
        <f>_xll.qlCalendarAdvance(Calendar,$D2875,B2876,"f",FALSE)</f>
        <v>59651</v>
      </c>
      <c r="E2876" s="153">
        <f>_xll.qlInterestRateIndexValueDate(IndexON,D2876)</f>
        <v>59652</v>
      </c>
      <c r="F2876" s="168"/>
      <c r="H2876" s="42">
        <f>_xll.qlCalendarAdvance(Calendar,$H2875,B2876,"f",FALSE)</f>
        <v>59651</v>
      </c>
      <c r="I2876" s="153">
        <f>_xll.qlInterestRateIndexValueDate(Index1M,$H2876)</f>
        <v>59653</v>
      </c>
      <c r="J2876" s="158"/>
      <c r="K2876" s="44"/>
      <c r="L2876" s="44"/>
      <c r="M2876" s="158"/>
      <c r="N2876" s="44"/>
      <c r="O2876" s="159"/>
    </row>
    <row r="2877" spans="2:15" x14ac:dyDescent="0.2">
      <c r="B2877" s="39" t="s">
        <v>42</v>
      </c>
      <c r="D2877" s="42">
        <f>_xll.qlCalendarAdvance(Calendar,$D2876,B2877,"f",FALSE)</f>
        <v>59658</v>
      </c>
      <c r="E2877" s="153">
        <f>_xll.qlInterestRateIndexValueDate(IndexON,D2877)</f>
        <v>59659</v>
      </c>
      <c r="F2877" s="168"/>
      <c r="H2877" s="42">
        <f>_xll.qlCalendarAdvance(Calendar,$H2876,B2877,"f",FALSE)</f>
        <v>59658</v>
      </c>
      <c r="I2877" s="153">
        <f>_xll.qlInterestRateIndexValueDate(Index1M,$H2877)</f>
        <v>59660</v>
      </c>
      <c r="J2877" s="158"/>
      <c r="K2877" s="44"/>
      <c r="L2877" s="44"/>
      <c r="M2877" s="158"/>
      <c r="N2877" s="44"/>
      <c r="O2877" s="159"/>
    </row>
    <row r="2878" spans="2:15" x14ac:dyDescent="0.2">
      <c r="B2878" s="39" t="s">
        <v>42</v>
      </c>
      <c r="D2878" s="42">
        <f>_xll.qlCalendarAdvance(Calendar,$D2877,B2878,"f",FALSE)</f>
        <v>59665</v>
      </c>
      <c r="E2878" s="153">
        <f>_xll.qlInterestRateIndexValueDate(IndexON,D2878)</f>
        <v>59666</v>
      </c>
      <c r="F2878" s="168"/>
      <c r="H2878" s="42">
        <f>_xll.qlCalendarAdvance(Calendar,$H2877,B2878,"f",FALSE)</f>
        <v>59665</v>
      </c>
      <c r="I2878" s="153">
        <f>_xll.qlInterestRateIndexValueDate(Index1M,$H2878)</f>
        <v>59667</v>
      </c>
      <c r="J2878" s="158"/>
      <c r="K2878" s="44"/>
      <c r="L2878" s="44"/>
      <c r="M2878" s="158"/>
      <c r="N2878" s="44"/>
      <c r="O2878" s="159"/>
    </row>
    <row r="2879" spans="2:15" x14ac:dyDescent="0.2">
      <c r="B2879" s="39" t="s">
        <v>42</v>
      </c>
      <c r="D2879" s="42">
        <f>_xll.qlCalendarAdvance(Calendar,$D2878,B2879,"f",FALSE)</f>
        <v>59672</v>
      </c>
      <c r="E2879" s="153">
        <f>_xll.qlInterestRateIndexValueDate(IndexON,D2879)</f>
        <v>59673</v>
      </c>
      <c r="F2879" s="168"/>
      <c r="H2879" s="42">
        <f>_xll.qlCalendarAdvance(Calendar,$H2878,B2879,"f",FALSE)</f>
        <v>59672</v>
      </c>
      <c r="I2879" s="153">
        <f>_xll.qlInterestRateIndexValueDate(Index1M,$H2879)</f>
        <v>59674</v>
      </c>
      <c r="J2879" s="158"/>
      <c r="K2879" s="44"/>
      <c r="L2879" s="44"/>
      <c r="M2879" s="158"/>
      <c r="N2879" s="44"/>
      <c r="O2879" s="159"/>
    </row>
    <row r="2880" spans="2:15" x14ac:dyDescent="0.2">
      <c r="B2880" s="39" t="s">
        <v>42</v>
      </c>
      <c r="D2880" s="42">
        <f>_xll.qlCalendarAdvance(Calendar,$D2879,B2880,"f",FALSE)</f>
        <v>59679</v>
      </c>
      <c r="E2880" s="153">
        <f>_xll.qlInterestRateIndexValueDate(IndexON,D2880)</f>
        <v>59681</v>
      </c>
      <c r="F2880" s="168"/>
      <c r="H2880" s="42">
        <f>_xll.qlCalendarAdvance(Calendar,$H2879,B2880,"f",FALSE)</f>
        <v>59679</v>
      </c>
      <c r="I2880" s="153">
        <f>_xll.qlInterestRateIndexValueDate(Index1M,$H2880)</f>
        <v>59684</v>
      </c>
      <c r="J2880" s="158"/>
      <c r="K2880" s="44"/>
      <c r="L2880" s="44"/>
      <c r="M2880" s="158"/>
      <c r="N2880" s="44"/>
      <c r="O2880" s="159"/>
    </row>
    <row r="2881" spans="2:15" x14ac:dyDescent="0.2">
      <c r="B2881" s="39" t="s">
        <v>42</v>
      </c>
      <c r="D2881" s="42">
        <f>_xll.qlCalendarAdvance(Calendar,$D2880,B2881,"f",FALSE)</f>
        <v>59686</v>
      </c>
      <c r="E2881" s="153">
        <f>_xll.qlInterestRateIndexValueDate(IndexON,D2881)</f>
        <v>59687</v>
      </c>
      <c r="F2881" s="168"/>
      <c r="H2881" s="42">
        <f>_xll.qlCalendarAdvance(Calendar,$H2880,B2881,"f",FALSE)</f>
        <v>59686</v>
      </c>
      <c r="I2881" s="153">
        <f>_xll.qlInterestRateIndexValueDate(Index1M,$H2881)</f>
        <v>59688</v>
      </c>
      <c r="J2881" s="158"/>
      <c r="K2881" s="44"/>
      <c r="L2881" s="44"/>
      <c r="M2881" s="158"/>
      <c r="N2881" s="44"/>
      <c r="O2881" s="159"/>
    </row>
    <row r="2882" spans="2:15" x14ac:dyDescent="0.2">
      <c r="B2882" s="39" t="s">
        <v>42</v>
      </c>
      <c r="D2882" s="42">
        <f>_xll.qlCalendarAdvance(Calendar,$D2881,B2882,"f",FALSE)</f>
        <v>59693</v>
      </c>
      <c r="E2882" s="153">
        <f>_xll.qlInterestRateIndexValueDate(IndexON,D2882)</f>
        <v>59694</v>
      </c>
      <c r="F2882" s="168"/>
      <c r="H2882" s="42">
        <f>_xll.qlCalendarAdvance(Calendar,$H2881,B2882,"f",FALSE)</f>
        <v>59693</v>
      </c>
      <c r="I2882" s="153">
        <f>_xll.qlInterestRateIndexValueDate(Index1M,$H2882)</f>
        <v>59695</v>
      </c>
      <c r="J2882" s="158"/>
      <c r="K2882" s="44"/>
      <c r="L2882" s="44"/>
      <c r="M2882" s="158"/>
      <c r="N2882" s="44"/>
      <c r="O2882" s="159"/>
    </row>
    <row r="2883" spans="2:15" x14ac:dyDescent="0.2">
      <c r="B2883" s="39" t="s">
        <v>42</v>
      </c>
      <c r="D2883" s="42">
        <f>_xll.qlCalendarAdvance(Calendar,$D2882,B2883,"f",FALSE)</f>
        <v>59700</v>
      </c>
      <c r="E2883" s="153">
        <f>_xll.qlInterestRateIndexValueDate(IndexON,D2883)</f>
        <v>59701</v>
      </c>
      <c r="F2883" s="168"/>
      <c r="H2883" s="42">
        <f>_xll.qlCalendarAdvance(Calendar,$H2882,B2883,"f",FALSE)</f>
        <v>59700</v>
      </c>
      <c r="I2883" s="153">
        <f>_xll.qlInterestRateIndexValueDate(Index1M,$H2883)</f>
        <v>59702</v>
      </c>
      <c r="J2883" s="158"/>
      <c r="K2883" s="44"/>
      <c r="L2883" s="44"/>
      <c r="M2883" s="158"/>
      <c r="N2883" s="44"/>
      <c r="O2883" s="159"/>
    </row>
    <row r="2884" spans="2:15" x14ac:dyDescent="0.2">
      <c r="B2884" s="39" t="s">
        <v>42</v>
      </c>
      <c r="D2884" s="42">
        <f>_xll.qlCalendarAdvance(Calendar,$D2883,B2884,"f",FALSE)</f>
        <v>59707</v>
      </c>
      <c r="E2884" s="153">
        <f>_xll.qlInterestRateIndexValueDate(IndexON,D2884)</f>
        <v>59708</v>
      </c>
      <c r="F2884" s="168"/>
      <c r="H2884" s="42">
        <f>_xll.qlCalendarAdvance(Calendar,$H2883,B2884,"f",FALSE)</f>
        <v>59707</v>
      </c>
      <c r="I2884" s="153">
        <f>_xll.qlInterestRateIndexValueDate(Index1M,$H2884)</f>
        <v>59712</v>
      </c>
      <c r="J2884" s="158"/>
      <c r="K2884" s="44"/>
      <c r="L2884" s="44"/>
      <c r="M2884" s="158"/>
      <c r="N2884" s="44"/>
      <c r="O2884" s="159"/>
    </row>
    <row r="2885" spans="2:15" x14ac:dyDescent="0.2">
      <c r="B2885" s="39" t="s">
        <v>42</v>
      </c>
      <c r="D2885" s="42">
        <f>_xll.qlCalendarAdvance(Calendar,$D2884,B2885,"f",FALSE)</f>
        <v>59714</v>
      </c>
      <c r="E2885" s="153">
        <f>_xll.qlInterestRateIndexValueDate(IndexON,D2885)</f>
        <v>59715</v>
      </c>
      <c r="F2885" s="168"/>
      <c r="H2885" s="42">
        <f>_xll.qlCalendarAdvance(Calendar,$H2884,B2885,"f",FALSE)</f>
        <v>59714</v>
      </c>
      <c r="I2885" s="153">
        <f>_xll.qlInterestRateIndexValueDate(Index1M,$H2885)</f>
        <v>59716</v>
      </c>
      <c r="J2885" s="158"/>
      <c r="K2885" s="44"/>
      <c r="L2885" s="44"/>
      <c r="M2885" s="158"/>
      <c r="N2885" s="44"/>
      <c r="O2885" s="159"/>
    </row>
    <row r="2886" spans="2:15" x14ac:dyDescent="0.2">
      <c r="B2886" s="39" t="s">
        <v>42</v>
      </c>
      <c r="D2886" s="42">
        <f>_xll.qlCalendarAdvance(Calendar,$D2885,B2886,"f",FALSE)</f>
        <v>59721</v>
      </c>
      <c r="E2886" s="153">
        <f>_xll.qlInterestRateIndexValueDate(IndexON,D2886)</f>
        <v>59722</v>
      </c>
      <c r="F2886" s="168"/>
      <c r="H2886" s="42">
        <f>_xll.qlCalendarAdvance(Calendar,$H2885,B2886,"f",FALSE)</f>
        <v>59721</v>
      </c>
      <c r="I2886" s="153">
        <f>_xll.qlInterestRateIndexValueDate(Index1M,$H2886)</f>
        <v>59723</v>
      </c>
      <c r="J2886" s="158"/>
      <c r="K2886" s="44"/>
      <c r="L2886" s="44"/>
      <c r="M2886" s="158"/>
      <c r="N2886" s="44"/>
      <c r="O2886" s="159"/>
    </row>
    <row r="2887" spans="2:15" x14ac:dyDescent="0.2">
      <c r="B2887" s="39" t="s">
        <v>42</v>
      </c>
      <c r="D2887" s="42">
        <f>_xll.qlCalendarAdvance(Calendar,$D2886,B2887,"f",FALSE)</f>
        <v>59728</v>
      </c>
      <c r="E2887" s="153">
        <f>_xll.qlInterestRateIndexValueDate(IndexON,D2887)</f>
        <v>59729</v>
      </c>
      <c r="F2887" s="168"/>
      <c r="H2887" s="42">
        <f>_xll.qlCalendarAdvance(Calendar,$H2886,B2887,"f",FALSE)</f>
        <v>59728</v>
      </c>
      <c r="I2887" s="153">
        <f>_xll.qlInterestRateIndexValueDate(Index1M,$H2887)</f>
        <v>59730</v>
      </c>
      <c r="J2887" s="158"/>
      <c r="K2887" s="44"/>
      <c r="L2887" s="44"/>
      <c r="M2887" s="158"/>
      <c r="N2887" s="44"/>
      <c r="O2887" s="159"/>
    </row>
    <row r="2888" spans="2:15" x14ac:dyDescent="0.2">
      <c r="B2888" s="39" t="s">
        <v>42</v>
      </c>
      <c r="D2888" s="42">
        <f>_xll.qlCalendarAdvance(Calendar,$D2887,B2888,"f",FALSE)</f>
        <v>59735</v>
      </c>
      <c r="E2888" s="153">
        <f>_xll.qlInterestRateIndexValueDate(IndexON,D2888)</f>
        <v>59736</v>
      </c>
      <c r="F2888" s="168"/>
      <c r="H2888" s="42">
        <f>_xll.qlCalendarAdvance(Calendar,$H2887,B2888,"f",FALSE)</f>
        <v>59735</v>
      </c>
      <c r="I2888" s="153">
        <f>_xll.qlInterestRateIndexValueDate(Index1M,$H2888)</f>
        <v>59737</v>
      </c>
      <c r="J2888" s="158"/>
      <c r="K2888" s="44"/>
      <c r="L2888" s="44"/>
      <c r="M2888" s="158"/>
      <c r="N2888" s="44"/>
      <c r="O2888" s="159"/>
    </row>
    <row r="2889" spans="2:15" x14ac:dyDescent="0.2">
      <c r="B2889" s="39" t="s">
        <v>42</v>
      </c>
      <c r="D2889" s="42">
        <f>_xll.qlCalendarAdvance(Calendar,$D2888,B2889,"f",FALSE)</f>
        <v>59742</v>
      </c>
      <c r="E2889" s="153">
        <f>_xll.qlInterestRateIndexValueDate(IndexON,D2889)</f>
        <v>59743</v>
      </c>
      <c r="F2889" s="168"/>
      <c r="H2889" s="42">
        <f>_xll.qlCalendarAdvance(Calendar,$H2888,B2889,"f",FALSE)</f>
        <v>59742</v>
      </c>
      <c r="I2889" s="153">
        <f>_xll.qlInterestRateIndexValueDate(Index1M,$H2889)</f>
        <v>59744</v>
      </c>
      <c r="J2889" s="158"/>
      <c r="K2889" s="44"/>
      <c r="L2889" s="44"/>
      <c r="M2889" s="158"/>
      <c r="N2889" s="44"/>
      <c r="O2889" s="159"/>
    </row>
    <row r="2890" spans="2:15" x14ac:dyDescent="0.2">
      <c r="B2890" s="39" t="s">
        <v>42</v>
      </c>
      <c r="D2890" s="42">
        <f>_xll.qlCalendarAdvance(Calendar,$D2889,B2890,"f",FALSE)</f>
        <v>59749</v>
      </c>
      <c r="E2890" s="153">
        <f>_xll.qlInterestRateIndexValueDate(IndexON,D2890)</f>
        <v>59750</v>
      </c>
      <c r="F2890" s="168"/>
      <c r="H2890" s="42">
        <f>_xll.qlCalendarAdvance(Calendar,$H2889,B2890,"f",FALSE)</f>
        <v>59749</v>
      </c>
      <c r="I2890" s="153">
        <f>_xll.qlInterestRateIndexValueDate(Index1M,$H2890)</f>
        <v>59751</v>
      </c>
      <c r="J2890" s="158"/>
      <c r="K2890" s="44"/>
      <c r="L2890" s="44"/>
      <c r="M2890" s="158"/>
      <c r="N2890" s="44"/>
      <c r="O2890" s="159"/>
    </row>
    <row r="2891" spans="2:15" x14ac:dyDescent="0.2">
      <c r="B2891" s="39" t="s">
        <v>42</v>
      </c>
      <c r="D2891" s="42">
        <f>_xll.qlCalendarAdvance(Calendar,$D2890,B2891,"f",FALSE)</f>
        <v>59756</v>
      </c>
      <c r="E2891" s="153">
        <f>_xll.qlInterestRateIndexValueDate(IndexON,D2891)</f>
        <v>59757</v>
      </c>
      <c r="F2891" s="168"/>
      <c r="H2891" s="42">
        <f>_xll.qlCalendarAdvance(Calendar,$H2890,B2891,"f",FALSE)</f>
        <v>59756</v>
      </c>
      <c r="I2891" s="153">
        <f>_xll.qlInterestRateIndexValueDate(Index1M,$H2891)</f>
        <v>59758</v>
      </c>
      <c r="J2891" s="158"/>
      <c r="K2891" s="44"/>
      <c r="L2891" s="44"/>
      <c r="M2891" s="158"/>
      <c r="N2891" s="44"/>
      <c r="O2891" s="159"/>
    </row>
    <row r="2892" spans="2:15" x14ac:dyDescent="0.2">
      <c r="B2892" s="39" t="s">
        <v>42</v>
      </c>
      <c r="D2892" s="42">
        <f>_xll.qlCalendarAdvance(Calendar,$D2891,B2892,"f",FALSE)</f>
        <v>59763</v>
      </c>
      <c r="E2892" s="153">
        <f>_xll.qlInterestRateIndexValueDate(IndexON,D2892)</f>
        <v>59764</v>
      </c>
      <c r="F2892" s="168"/>
      <c r="H2892" s="42">
        <f>_xll.qlCalendarAdvance(Calendar,$H2891,B2892,"f",FALSE)</f>
        <v>59763</v>
      </c>
      <c r="I2892" s="153">
        <f>_xll.qlInterestRateIndexValueDate(Index1M,$H2892)</f>
        <v>59765</v>
      </c>
      <c r="J2892" s="158"/>
      <c r="K2892" s="44"/>
      <c r="L2892" s="44"/>
      <c r="M2892" s="158"/>
      <c r="N2892" s="44"/>
      <c r="O2892" s="159"/>
    </row>
    <row r="2893" spans="2:15" x14ac:dyDescent="0.2">
      <c r="B2893" s="39" t="s">
        <v>42</v>
      </c>
      <c r="D2893" s="42">
        <f>_xll.qlCalendarAdvance(Calendar,$D2892,B2893,"f",FALSE)</f>
        <v>59770</v>
      </c>
      <c r="E2893" s="153">
        <f>_xll.qlInterestRateIndexValueDate(IndexON,D2893)</f>
        <v>59771</v>
      </c>
      <c r="F2893" s="168"/>
      <c r="H2893" s="42">
        <f>_xll.qlCalendarAdvance(Calendar,$H2892,B2893,"f",FALSE)</f>
        <v>59770</v>
      </c>
      <c r="I2893" s="153">
        <f>_xll.qlInterestRateIndexValueDate(Index1M,$H2893)</f>
        <v>59772</v>
      </c>
      <c r="J2893" s="158"/>
      <c r="K2893" s="44"/>
      <c r="L2893" s="44"/>
      <c r="M2893" s="158"/>
      <c r="N2893" s="44"/>
      <c r="O2893" s="159"/>
    </row>
    <row r="2894" spans="2:15" x14ac:dyDescent="0.2">
      <c r="B2894" s="39" t="s">
        <v>42</v>
      </c>
      <c r="D2894" s="42">
        <f>_xll.qlCalendarAdvance(Calendar,$D2893,B2894,"f",FALSE)</f>
        <v>59777</v>
      </c>
      <c r="E2894" s="153">
        <f>_xll.qlInterestRateIndexValueDate(IndexON,D2894)</f>
        <v>59778</v>
      </c>
      <c r="F2894" s="168"/>
      <c r="H2894" s="42">
        <f>_xll.qlCalendarAdvance(Calendar,$H2893,B2894,"f",FALSE)</f>
        <v>59777</v>
      </c>
      <c r="I2894" s="153">
        <f>_xll.qlInterestRateIndexValueDate(Index1M,$H2894)</f>
        <v>59779</v>
      </c>
      <c r="J2894" s="158"/>
      <c r="K2894" s="44"/>
      <c r="L2894" s="44"/>
      <c r="M2894" s="158"/>
      <c r="N2894" s="44"/>
      <c r="O2894" s="159"/>
    </row>
    <row r="2895" spans="2:15" x14ac:dyDescent="0.2">
      <c r="B2895" s="39" t="s">
        <v>42</v>
      </c>
      <c r="D2895" s="42">
        <f>_xll.qlCalendarAdvance(Calendar,$D2894,B2895,"f",FALSE)</f>
        <v>59784</v>
      </c>
      <c r="E2895" s="153">
        <f>_xll.qlInterestRateIndexValueDate(IndexON,D2895)</f>
        <v>59785</v>
      </c>
      <c r="F2895" s="168"/>
      <c r="H2895" s="42">
        <f>_xll.qlCalendarAdvance(Calendar,$H2894,B2895,"f",FALSE)</f>
        <v>59784</v>
      </c>
      <c r="I2895" s="153">
        <f>_xll.qlInterestRateIndexValueDate(Index1M,$H2895)</f>
        <v>59786</v>
      </c>
      <c r="J2895" s="158"/>
      <c r="K2895" s="44"/>
      <c r="L2895" s="44"/>
      <c r="M2895" s="158"/>
      <c r="N2895" s="44"/>
      <c r="O2895" s="159"/>
    </row>
    <row r="2896" spans="2:15" x14ac:dyDescent="0.2">
      <c r="B2896" s="39" t="s">
        <v>42</v>
      </c>
      <c r="D2896" s="42">
        <f>_xll.qlCalendarAdvance(Calendar,$D2895,B2896,"f",FALSE)</f>
        <v>59791</v>
      </c>
      <c r="E2896" s="153">
        <f>_xll.qlInterestRateIndexValueDate(IndexON,D2896)</f>
        <v>59792</v>
      </c>
      <c r="F2896" s="168"/>
      <c r="H2896" s="42">
        <f>_xll.qlCalendarAdvance(Calendar,$H2895,B2896,"f",FALSE)</f>
        <v>59791</v>
      </c>
      <c r="I2896" s="153">
        <f>_xll.qlInterestRateIndexValueDate(Index1M,$H2896)</f>
        <v>59793</v>
      </c>
      <c r="J2896" s="158"/>
      <c r="K2896" s="44"/>
      <c r="L2896" s="44"/>
      <c r="M2896" s="158"/>
      <c r="N2896" s="44"/>
      <c r="O2896" s="159"/>
    </row>
    <row r="2897" spans="2:15" x14ac:dyDescent="0.2">
      <c r="B2897" s="39" t="s">
        <v>42</v>
      </c>
      <c r="D2897" s="42">
        <f>_xll.qlCalendarAdvance(Calendar,$D2896,B2897,"f",FALSE)</f>
        <v>59798</v>
      </c>
      <c r="E2897" s="153">
        <f>_xll.qlInterestRateIndexValueDate(IndexON,D2897)</f>
        <v>59799</v>
      </c>
      <c r="F2897" s="168"/>
      <c r="H2897" s="42">
        <f>_xll.qlCalendarAdvance(Calendar,$H2896,B2897,"f",FALSE)</f>
        <v>59798</v>
      </c>
      <c r="I2897" s="153">
        <f>_xll.qlInterestRateIndexValueDate(Index1M,$H2897)</f>
        <v>59800</v>
      </c>
      <c r="J2897" s="158"/>
      <c r="K2897" s="44"/>
      <c r="L2897" s="44"/>
      <c r="M2897" s="158"/>
      <c r="N2897" s="44"/>
      <c r="O2897" s="159"/>
    </row>
    <row r="2898" spans="2:15" x14ac:dyDescent="0.2">
      <c r="B2898" s="39" t="s">
        <v>42</v>
      </c>
      <c r="D2898" s="42">
        <f>_xll.qlCalendarAdvance(Calendar,$D2897,B2898,"f",FALSE)</f>
        <v>59805</v>
      </c>
      <c r="E2898" s="153">
        <f>_xll.qlInterestRateIndexValueDate(IndexON,D2898)</f>
        <v>59806</v>
      </c>
      <c r="F2898" s="168"/>
      <c r="H2898" s="42">
        <f>_xll.qlCalendarAdvance(Calendar,$H2897,B2898,"f",FALSE)</f>
        <v>59805</v>
      </c>
      <c r="I2898" s="153">
        <f>_xll.qlInterestRateIndexValueDate(Index1M,$H2898)</f>
        <v>59807</v>
      </c>
      <c r="J2898" s="158"/>
      <c r="K2898" s="44"/>
      <c r="L2898" s="44"/>
      <c r="M2898" s="158"/>
      <c r="N2898" s="44"/>
      <c r="O2898" s="159"/>
    </row>
    <row r="2899" spans="2:15" x14ac:dyDescent="0.2">
      <c r="B2899" s="39" t="s">
        <v>42</v>
      </c>
      <c r="D2899" s="42">
        <f>_xll.qlCalendarAdvance(Calendar,$D2898,B2899,"f",FALSE)</f>
        <v>59812</v>
      </c>
      <c r="E2899" s="153">
        <f>_xll.qlInterestRateIndexValueDate(IndexON,D2899)</f>
        <v>59813</v>
      </c>
      <c r="F2899" s="168"/>
      <c r="H2899" s="42">
        <f>_xll.qlCalendarAdvance(Calendar,$H2898,B2899,"f",FALSE)</f>
        <v>59812</v>
      </c>
      <c r="I2899" s="153">
        <f>_xll.qlInterestRateIndexValueDate(Index1M,$H2899)</f>
        <v>59814</v>
      </c>
      <c r="J2899" s="158"/>
      <c r="K2899" s="44"/>
      <c r="L2899" s="44"/>
      <c r="M2899" s="158"/>
      <c r="N2899" s="44"/>
      <c r="O2899" s="159"/>
    </row>
    <row r="2900" spans="2:15" x14ac:dyDescent="0.2">
      <c r="B2900" s="39" t="s">
        <v>42</v>
      </c>
      <c r="D2900" s="42">
        <f>_xll.qlCalendarAdvance(Calendar,$D2899,B2900,"f",FALSE)</f>
        <v>59819</v>
      </c>
      <c r="E2900" s="153">
        <f>_xll.qlInterestRateIndexValueDate(IndexON,D2900)</f>
        <v>59820</v>
      </c>
      <c r="F2900" s="168"/>
      <c r="H2900" s="42">
        <f>_xll.qlCalendarAdvance(Calendar,$H2899,B2900,"f",FALSE)</f>
        <v>59819</v>
      </c>
      <c r="I2900" s="153">
        <f>_xll.qlInterestRateIndexValueDate(Index1M,$H2900)</f>
        <v>59821</v>
      </c>
      <c r="J2900" s="158"/>
      <c r="K2900" s="44"/>
      <c r="L2900" s="44"/>
      <c r="M2900" s="158"/>
      <c r="N2900" s="44"/>
      <c r="O2900" s="159"/>
    </row>
    <row r="2901" spans="2:15" x14ac:dyDescent="0.2">
      <c r="B2901" s="39" t="s">
        <v>42</v>
      </c>
      <c r="D2901" s="42">
        <f>_xll.qlCalendarAdvance(Calendar,$D2900,B2901,"f",FALSE)</f>
        <v>59826</v>
      </c>
      <c r="E2901" s="153">
        <f>_xll.qlInterestRateIndexValueDate(IndexON,D2901)</f>
        <v>59827</v>
      </c>
      <c r="F2901" s="168"/>
      <c r="H2901" s="42">
        <f>_xll.qlCalendarAdvance(Calendar,$H2900,B2901,"f",FALSE)</f>
        <v>59826</v>
      </c>
      <c r="I2901" s="153">
        <f>_xll.qlInterestRateIndexValueDate(Index1M,$H2901)</f>
        <v>59828</v>
      </c>
      <c r="J2901" s="158"/>
      <c r="K2901" s="44"/>
      <c r="L2901" s="44"/>
      <c r="M2901" s="158"/>
      <c r="N2901" s="44"/>
      <c r="O2901" s="159"/>
    </row>
    <row r="2902" spans="2:15" x14ac:dyDescent="0.2">
      <c r="B2902" s="39" t="s">
        <v>42</v>
      </c>
      <c r="D2902" s="42">
        <f>_xll.qlCalendarAdvance(Calendar,$D2901,B2902,"f",FALSE)</f>
        <v>59833</v>
      </c>
      <c r="E2902" s="153">
        <f>_xll.qlInterestRateIndexValueDate(IndexON,D2902)</f>
        <v>59834</v>
      </c>
      <c r="F2902" s="168"/>
      <c r="H2902" s="42">
        <f>_xll.qlCalendarAdvance(Calendar,$H2901,B2902,"f",FALSE)</f>
        <v>59833</v>
      </c>
      <c r="I2902" s="153">
        <f>_xll.qlInterestRateIndexValueDate(Index1M,$H2902)</f>
        <v>59835</v>
      </c>
      <c r="J2902" s="158"/>
      <c r="K2902" s="44"/>
      <c r="L2902" s="44"/>
      <c r="M2902" s="158"/>
      <c r="N2902" s="44"/>
      <c r="O2902" s="159"/>
    </row>
    <row r="2903" spans="2:15" x14ac:dyDescent="0.2">
      <c r="B2903" s="39" t="s">
        <v>42</v>
      </c>
      <c r="D2903" s="42">
        <f>_xll.qlCalendarAdvance(Calendar,$D2902,B2903,"f",FALSE)</f>
        <v>59840</v>
      </c>
      <c r="E2903" s="153">
        <f>_xll.qlInterestRateIndexValueDate(IndexON,D2903)</f>
        <v>59841</v>
      </c>
      <c r="F2903" s="168"/>
      <c r="H2903" s="42">
        <f>_xll.qlCalendarAdvance(Calendar,$H2902,B2903,"f",FALSE)</f>
        <v>59840</v>
      </c>
      <c r="I2903" s="153">
        <f>_xll.qlInterestRateIndexValueDate(Index1M,$H2903)</f>
        <v>59842</v>
      </c>
      <c r="J2903" s="158"/>
      <c r="K2903" s="44"/>
      <c r="L2903" s="44"/>
      <c r="M2903" s="158"/>
      <c r="N2903" s="44"/>
      <c r="O2903" s="159"/>
    </row>
    <row r="2904" spans="2:15" x14ac:dyDescent="0.2">
      <c r="B2904" s="39" t="s">
        <v>42</v>
      </c>
      <c r="D2904" s="42">
        <f>_xll.qlCalendarAdvance(Calendar,$D2903,B2904,"f",FALSE)</f>
        <v>59847</v>
      </c>
      <c r="E2904" s="153">
        <f>_xll.qlInterestRateIndexValueDate(IndexON,D2904)</f>
        <v>59848</v>
      </c>
      <c r="F2904" s="168"/>
      <c r="H2904" s="42">
        <f>_xll.qlCalendarAdvance(Calendar,$H2903,B2904,"f",FALSE)</f>
        <v>59847</v>
      </c>
      <c r="I2904" s="153">
        <f>_xll.qlInterestRateIndexValueDate(Index1M,$H2904)</f>
        <v>59849</v>
      </c>
      <c r="J2904" s="158"/>
      <c r="K2904" s="44"/>
      <c r="L2904" s="44"/>
      <c r="M2904" s="158"/>
      <c r="N2904" s="44"/>
      <c r="O2904" s="159"/>
    </row>
    <row r="2905" spans="2:15" x14ac:dyDescent="0.2">
      <c r="B2905" s="39" t="s">
        <v>42</v>
      </c>
      <c r="D2905" s="42">
        <f>_xll.qlCalendarAdvance(Calendar,$D2904,B2905,"f",FALSE)</f>
        <v>59854</v>
      </c>
      <c r="E2905" s="153">
        <f>_xll.qlInterestRateIndexValueDate(IndexON,D2905)</f>
        <v>59855</v>
      </c>
      <c r="F2905" s="168"/>
      <c r="H2905" s="42">
        <f>_xll.qlCalendarAdvance(Calendar,$H2904,B2905,"f",FALSE)</f>
        <v>59854</v>
      </c>
      <c r="I2905" s="153">
        <f>_xll.qlInterestRateIndexValueDate(Index1M,$H2905)</f>
        <v>59856</v>
      </c>
      <c r="J2905" s="158"/>
      <c r="K2905" s="44"/>
      <c r="L2905" s="44"/>
      <c r="M2905" s="158"/>
      <c r="N2905" s="44"/>
      <c r="O2905" s="159"/>
    </row>
    <row r="2906" spans="2:15" x14ac:dyDescent="0.2">
      <c r="B2906" s="39" t="s">
        <v>42</v>
      </c>
      <c r="D2906" s="42">
        <f>_xll.qlCalendarAdvance(Calendar,$D2905,B2906,"f",FALSE)</f>
        <v>59861</v>
      </c>
      <c r="E2906" s="153">
        <f>_xll.qlInterestRateIndexValueDate(IndexON,D2906)</f>
        <v>59862</v>
      </c>
      <c r="F2906" s="168"/>
      <c r="H2906" s="42">
        <f>_xll.qlCalendarAdvance(Calendar,$H2905,B2906,"f",FALSE)</f>
        <v>59861</v>
      </c>
      <c r="I2906" s="153">
        <f>_xll.qlInterestRateIndexValueDate(Index1M,$H2906)</f>
        <v>59863</v>
      </c>
      <c r="J2906" s="158"/>
      <c r="K2906" s="44"/>
      <c r="L2906" s="44"/>
      <c r="M2906" s="158"/>
      <c r="N2906" s="44"/>
      <c r="O2906" s="159"/>
    </row>
    <row r="2907" spans="2:15" x14ac:dyDescent="0.2">
      <c r="B2907" s="39" t="s">
        <v>42</v>
      </c>
      <c r="D2907" s="42">
        <f>_xll.qlCalendarAdvance(Calendar,$D2906,B2907,"f",FALSE)</f>
        <v>59868</v>
      </c>
      <c r="E2907" s="153">
        <f>_xll.qlInterestRateIndexValueDate(IndexON,D2907)</f>
        <v>59869</v>
      </c>
      <c r="F2907" s="168"/>
      <c r="H2907" s="42">
        <f>_xll.qlCalendarAdvance(Calendar,$H2906,B2907,"f",FALSE)</f>
        <v>59868</v>
      </c>
      <c r="I2907" s="153">
        <f>_xll.qlInterestRateIndexValueDate(Index1M,$H2907)</f>
        <v>59870</v>
      </c>
      <c r="J2907" s="158"/>
      <c r="K2907" s="44"/>
      <c r="L2907" s="44"/>
      <c r="M2907" s="158"/>
      <c r="N2907" s="44"/>
      <c r="O2907" s="159"/>
    </row>
    <row r="2908" spans="2:15" x14ac:dyDescent="0.2">
      <c r="B2908" s="39" t="s">
        <v>42</v>
      </c>
      <c r="D2908" s="42">
        <f>_xll.qlCalendarAdvance(Calendar,$D2907,B2908,"f",FALSE)</f>
        <v>59875</v>
      </c>
      <c r="E2908" s="153">
        <f>_xll.qlInterestRateIndexValueDate(IndexON,D2908)</f>
        <v>59876</v>
      </c>
      <c r="F2908" s="168"/>
      <c r="H2908" s="42">
        <f>_xll.qlCalendarAdvance(Calendar,$H2907,B2908,"f",FALSE)</f>
        <v>59875</v>
      </c>
      <c r="I2908" s="153">
        <f>_xll.qlInterestRateIndexValueDate(Index1M,$H2908)</f>
        <v>59877</v>
      </c>
      <c r="J2908" s="158"/>
      <c r="K2908" s="44"/>
      <c r="L2908" s="44"/>
      <c r="M2908" s="158"/>
      <c r="N2908" s="44"/>
      <c r="O2908" s="159"/>
    </row>
    <row r="2909" spans="2:15" x14ac:dyDescent="0.2">
      <c r="B2909" s="39" t="s">
        <v>42</v>
      </c>
      <c r="D2909" s="42">
        <f>_xll.qlCalendarAdvance(Calendar,$D2908,B2909,"f",FALSE)</f>
        <v>59882</v>
      </c>
      <c r="E2909" s="153">
        <f>_xll.qlInterestRateIndexValueDate(IndexON,D2909)</f>
        <v>59883</v>
      </c>
      <c r="F2909" s="168"/>
      <c r="H2909" s="42">
        <f>_xll.qlCalendarAdvance(Calendar,$H2908,B2909,"f",FALSE)</f>
        <v>59882</v>
      </c>
      <c r="I2909" s="153">
        <f>_xll.qlInterestRateIndexValueDate(Index1M,$H2909)</f>
        <v>59884</v>
      </c>
      <c r="J2909" s="158"/>
      <c r="K2909" s="44"/>
      <c r="L2909" s="44"/>
      <c r="M2909" s="158"/>
      <c r="N2909" s="44"/>
      <c r="O2909" s="159"/>
    </row>
    <row r="2910" spans="2:15" x14ac:dyDescent="0.2">
      <c r="B2910" s="39" t="s">
        <v>42</v>
      </c>
      <c r="D2910" s="42">
        <f>_xll.qlCalendarAdvance(Calendar,$D2909,B2910,"f",FALSE)</f>
        <v>59889</v>
      </c>
      <c r="E2910" s="153">
        <f>_xll.qlInterestRateIndexValueDate(IndexON,D2910)</f>
        <v>59890</v>
      </c>
      <c r="F2910" s="168"/>
      <c r="H2910" s="42">
        <f>_xll.qlCalendarAdvance(Calendar,$H2909,B2910,"f",FALSE)</f>
        <v>59889</v>
      </c>
      <c r="I2910" s="153">
        <f>_xll.qlInterestRateIndexValueDate(Index1M,$H2910)</f>
        <v>59891</v>
      </c>
      <c r="J2910" s="158"/>
      <c r="K2910" s="44"/>
      <c r="L2910" s="44"/>
      <c r="M2910" s="158"/>
      <c r="N2910" s="44"/>
      <c r="O2910" s="159"/>
    </row>
    <row r="2911" spans="2:15" x14ac:dyDescent="0.2">
      <c r="B2911" s="39" t="s">
        <v>42</v>
      </c>
      <c r="D2911" s="42">
        <f>_xll.qlCalendarAdvance(Calendar,$D2910,B2911,"f",FALSE)</f>
        <v>59897</v>
      </c>
      <c r="E2911" s="153">
        <f>_xll.qlInterestRateIndexValueDate(IndexON,D2911)</f>
        <v>59898</v>
      </c>
      <c r="F2911" s="168"/>
      <c r="H2911" s="42">
        <f>_xll.qlCalendarAdvance(Calendar,$H2910,B2911,"f",FALSE)</f>
        <v>59897</v>
      </c>
      <c r="I2911" s="153">
        <f>_xll.qlInterestRateIndexValueDate(Index1M,$H2911)</f>
        <v>59903</v>
      </c>
      <c r="J2911" s="158"/>
      <c r="K2911" s="44"/>
      <c r="L2911" s="44"/>
      <c r="M2911" s="158"/>
      <c r="N2911" s="44"/>
      <c r="O2911" s="159"/>
    </row>
    <row r="2912" spans="2:15" x14ac:dyDescent="0.2">
      <c r="B2912" s="39" t="s">
        <v>42</v>
      </c>
      <c r="D2912" s="42">
        <f>_xll.qlCalendarAdvance(Calendar,$D2911,B2912,"f",FALSE)</f>
        <v>59904</v>
      </c>
      <c r="E2912" s="153">
        <f>_xll.qlInterestRateIndexValueDate(IndexON,D2912)</f>
        <v>59905</v>
      </c>
      <c r="F2912" s="168"/>
      <c r="H2912" s="42">
        <f>_xll.qlCalendarAdvance(Calendar,$H2911,B2912,"f",FALSE)</f>
        <v>59904</v>
      </c>
      <c r="I2912" s="153">
        <f>_xll.qlInterestRateIndexValueDate(Index1M,$H2912)</f>
        <v>59908</v>
      </c>
      <c r="J2912" s="158"/>
      <c r="K2912" s="44"/>
      <c r="L2912" s="44"/>
      <c r="M2912" s="158"/>
      <c r="N2912" s="44"/>
      <c r="O2912" s="159"/>
    </row>
    <row r="2913" spans="2:15" x14ac:dyDescent="0.2">
      <c r="B2913" s="39" t="s">
        <v>42</v>
      </c>
      <c r="D2913" s="42">
        <f>_xll.qlCalendarAdvance(Calendar,$D2912,B2913,"f",FALSE)</f>
        <v>59911</v>
      </c>
      <c r="E2913" s="153">
        <f>_xll.qlInterestRateIndexValueDate(IndexON,D2913)</f>
        <v>59912</v>
      </c>
      <c r="F2913" s="168"/>
      <c r="H2913" s="42">
        <f>_xll.qlCalendarAdvance(Calendar,$H2912,B2913,"f",FALSE)</f>
        <v>59911</v>
      </c>
      <c r="I2913" s="153">
        <f>_xll.qlInterestRateIndexValueDate(Index1M,$H2913)</f>
        <v>59915</v>
      </c>
      <c r="J2913" s="158"/>
      <c r="K2913" s="44"/>
      <c r="L2913" s="44"/>
      <c r="M2913" s="158"/>
      <c r="N2913" s="44"/>
      <c r="O2913" s="159"/>
    </row>
    <row r="2914" spans="2:15" x14ac:dyDescent="0.2">
      <c r="B2914" s="39" t="s">
        <v>42</v>
      </c>
      <c r="D2914" s="42">
        <f>_xll.qlCalendarAdvance(Calendar,$D2913,B2914,"f",FALSE)</f>
        <v>59918</v>
      </c>
      <c r="E2914" s="153">
        <f>_xll.qlInterestRateIndexValueDate(IndexON,D2914)</f>
        <v>59919</v>
      </c>
      <c r="F2914" s="168"/>
      <c r="H2914" s="42">
        <f>_xll.qlCalendarAdvance(Calendar,$H2913,B2914,"f",FALSE)</f>
        <v>59918</v>
      </c>
      <c r="I2914" s="153">
        <f>_xll.qlInterestRateIndexValueDate(Index1M,$H2914)</f>
        <v>59922</v>
      </c>
      <c r="J2914" s="158"/>
      <c r="K2914" s="44"/>
      <c r="L2914" s="44"/>
      <c r="M2914" s="158"/>
      <c r="N2914" s="44"/>
      <c r="O2914" s="159"/>
    </row>
    <row r="2915" spans="2:15" x14ac:dyDescent="0.2">
      <c r="B2915" s="39" t="s">
        <v>42</v>
      </c>
      <c r="D2915" s="42">
        <f>_xll.qlCalendarAdvance(Calendar,$D2914,B2915,"f",FALSE)</f>
        <v>59925</v>
      </c>
      <c r="E2915" s="153">
        <f>_xll.qlInterestRateIndexValueDate(IndexON,D2915)</f>
        <v>59926</v>
      </c>
      <c r="F2915" s="168"/>
      <c r="H2915" s="42">
        <f>_xll.qlCalendarAdvance(Calendar,$H2914,B2915,"f",FALSE)</f>
        <v>59925</v>
      </c>
      <c r="I2915" s="153">
        <f>_xll.qlInterestRateIndexValueDate(Index1M,$H2915)</f>
        <v>59929</v>
      </c>
      <c r="J2915" s="158"/>
      <c r="K2915" s="44"/>
      <c r="L2915" s="44"/>
      <c r="M2915" s="158"/>
      <c r="N2915" s="44"/>
      <c r="O2915" s="159"/>
    </row>
    <row r="2916" spans="2:15" x14ac:dyDescent="0.2">
      <c r="B2916" s="39" t="s">
        <v>42</v>
      </c>
      <c r="D2916" s="42">
        <f>_xll.qlCalendarAdvance(Calendar,$D2915,B2916,"f",FALSE)</f>
        <v>59932</v>
      </c>
      <c r="E2916" s="153">
        <f>_xll.qlInterestRateIndexValueDate(IndexON,D2916)</f>
        <v>59933</v>
      </c>
      <c r="F2916" s="168"/>
      <c r="H2916" s="42">
        <f>_xll.qlCalendarAdvance(Calendar,$H2915,B2916,"f",FALSE)</f>
        <v>59932</v>
      </c>
      <c r="I2916" s="153">
        <f>_xll.qlInterestRateIndexValueDate(Index1M,$H2916)</f>
        <v>59936</v>
      </c>
      <c r="J2916" s="158"/>
      <c r="K2916" s="44"/>
      <c r="L2916" s="44"/>
      <c r="M2916" s="158"/>
      <c r="N2916" s="44"/>
      <c r="O2916" s="159"/>
    </row>
    <row r="2917" spans="2:15" x14ac:dyDescent="0.2">
      <c r="B2917" s="39" t="s">
        <v>42</v>
      </c>
      <c r="D2917" s="42">
        <f>_xll.qlCalendarAdvance(Calendar,$D2916,B2917,"f",FALSE)</f>
        <v>59939</v>
      </c>
      <c r="E2917" s="153">
        <f>_xll.qlInterestRateIndexValueDate(IndexON,D2917)</f>
        <v>59940</v>
      </c>
      <c r="F2917" s="168"/>
      <c r="H2917" s="42">
        <f>_xll.qlCalendarAdvance(Calendar,$H2916,B2917,"f",FALSE)</f>
        <v>59939</v>
      </c>
      <c r="I2917" s="153">
        <f>_xll.qlInterestRateIndexValueDate(Index1M,$H2917)</f>
        <v>59943</v>
      </c>
      <c r="J2917" s="158"/>
      <c r="K2917" s="44"/>
      <c r="L2917" s="44"/>
      <c r="M2917" s="158"/>
      <c r="N2917" s="44"/>
      <c r="O2917" s="159"/>
    </row>
    <row r="2918" spans="2:15" x14ac:dyDescent="0.2">
      <c r="B2918" s="39" t="s">
        <v>42</v>
      </c>
      <c r="D2918" s="42">
        <f>_xll.qlCalendarAdvance(Calendar,$D2917,B2918,"f",FALSE)</f>
        <v>59946</v>
      </c>
      <c r="E2918" s="153">
        <f>_xll.qlInterestRateIndexValueDate(IndexON,D2918)</f>
        <v>59947</v>
      </c>
      <c r="F2918" s="168"/>
      <c r="H2918" s="42">
        <f>_xll.qlCalendarAdvance(Calendar,$H2917,B2918,"f",FALSE)</f>
        <v>59946</v>
      </c>
      <c r="I2918" s="153">
        <f>_xll.qlInterestRateIndexValueDate(Index1M,$H2918)</f>
        <v>59950</v>
      </c>
      <c r="J2918" s="158"/>
      <c r="K2918" s="44"/>
      <c r="L2918" s="44"/>
      <c r="M2918" s="158"/>
      <c r="N2918" s="44"/>
      <c r="O2918" s="159"/>
    </row>
    <row r="2919" spans="2:15" x14ac:dyDescent="0.2">
      <c r="B2919" s="39" t="s">
        <v>42</v>
      </c>
      <c r="D2919" s="42">
        <f>_xll.qlCalendarAdvance(Calendar,$D2918,B2919,"f",FALSE)</f>
        <v>59953</v>
      </c>
      <c r="E2919" s="153">
        <f>_xll.qlInterestRateIndexValueDate(IndexON,D2919)</f>
        <v>59954</v>
      </c>
      <c r="F2919" s="168"/>
      <c r="H2919" s="42">
        <f>_xll.qlCalendarAdvance(Calendar,$H2918,B2919,"f",FALSE)</f>
        <v>59953</v>
      </c>
      <c r="I2919" s="153">
        <f>_xll.qlInterestRateIndexValueDate(Index1M,$H2919)</f>
        <v>59957</v>
      </c>
      <c r="J2919" s="158"/>
      <c r="K2919" s="44"/>
      <c r="L2919" s="44"/>
      <c r="M2919" s="158"/>
      <c r="N2919" s="44"/>
      <c r="O2919" s="159"/>
    </row>
    <row r="2920" spans="2:15" x14ac:dyDescent="0.2">
      <c r="B2920" s="39" t="s">
        <v>42</v>
      </c>
      <c r="D2920" s="42">
        <f>_xll.qlCalendarAdvance(Calendar,$D2919,B2920,"f",FALSE)</f>
        <v>59960</v>
      </c>
      <c r="E2920" s="153">
        <f>_xll.qlInterestRateIndexValueDate(IndexON,D2920)</f>
        <v>59961</v>
      </c>
      <c r="F2920" s="168"/>
      <c r="H2920" s="42">
        <f>_xll.qlCalendarAdvance(Calendar,$H2919,B2920,"f",FALSE)</f>
        <v>59960</v>
      </c>
      <c r="I2920" s="153">
        <f>_xll.qlInterestRateIndexValueDate(Index1M,$H2920)</f>
        <v>59964</v>
      </c>
      <c r="J2920" s="158"/>
      <c r="K2920" s="44"/>
      <c r="L2920" s="44"/>
      <c r="M2920" s="158"/>
      <c r="N2920" s="44"/>
      <c r="O2920" s="159"/>
    </row>
    <row r="2921" spans="2:15" x14ac:dyDescent="0.2">
      <c r="B2921" s="39" t="s">
        <v>42</v>
      </c>
      <c r="D2921" s="42">
        <f>_xll.qlCalendarAdvance(Calendar,$D2920,B2921,"f",FALSE)</f>
        <v>59967</v>
      </c>
      <c r="E2921" s="153">
        <f>_xll.qlInterestRateIndexValueDate(IndexON,D2921)</f>
        <v>59968</v>
      </c>
      <c r="F2921" s="168"/>
      <c r="H2921" s="42">
        <f>_xll.qlCalendarAdvance(Calendar,$H2920,B2921,"f",FALSE)</f>
        <v>59967</v>
      </c>
      <c r="I2921" s="153">
        <f>_xll.qlInterestRateIndexValueDate(Index1M,$H2921)</f>
        <v>59971</v>
      </c>
      <c r="J2921" s="158"/>
      <c r="K2921" s="44"/>
      <c r="L2921" s="44"/>
      <c r="M2921" s="158"/>
      <c r="N2921" s="44"/>
      <c r="O2921" s="159"/>
    </row>
    <row r="2922" spans="2:15" x14ac:dyDescent="0.2">
      <c r="B2922" s="39" t="s">
        <v>42</v>
      </c>
      <c r="D2922" s="42">
        <f>_xll.qlCalendarAdvance(Calendar,$D2921,B2922,"f",FALSE)</f>
        <v>59974</v>
      </c>
      <c r="E2922" s="153">
        <f>_xll.qlInterestRateIndexValueDate(IndexON,D2922)</f>
        <v>59975</v>
      </c>
      <c r="F2922" s="168"/>
      <c r="H2922" s="42">
        <f>_xll.qlCalendarAdvance(Calendar,$H2921,B2922,"f",FALSE)</f>
        <v>59974</v>
      </c>
      <c r="I2922" s="153">
        <f>_xll.qlInterestRateIndexValueDate(Index1M,$H2922)</f>
        <v>59978</v>
      </c>
      <c r="J2922" s="158"/>
      <c r="K2922" s="44"/>
      <c r="L2922" s="44"/>
      <c r="M2922" s="158"/>
      <c r="N2922" s="44"/>
      <c r="O2922" s="159"/>
    </row>
    <row r="2923" spans="2:15" x14ac:dyDescent="0.2">
      <c r="B2923" s="39" t="s">
        <v>42</v>
      </c>
      <c r="D2923" s="42">
        <f>_xll.qlCalendarAdvance(Calendar,$D2922,B2923,"f",FALSE)</f>
        <v>59981</v>
      </c>
      <c r="E2923" s="153">
        <f>_xll.qlInterestRateIndexValueDate(IndexON,D2923)</f>
        <v>59982</v>
      </c>
      <c r="F2923" s="168"/>
      <c r="H2923" s="42">
        <f>_xll.qlCalendarAdvance(Calendar,$H2922,B2923,"f",FALSE)</f>
        <v>59981</v>
      </c>
      <c r="I2923" s="153">
        <f>_xll.qlInterestRateIndexValueDate(Index1M,$H2923)</f>
        <v>59985</v>
      </c>
      <c r="J2923" s="158"/>
      <c r="K2923" s="44"/>
      <c r="L2923" s="44"/>
      <c r="M2923" s="158"/>
      <c r="N2923" s="44"/>
      <c r="O2923" s="159"/>
    </row>
    <row r="2924" spans="2:15" x14ac:dyDescent="0.2">
      <c r="B2924" s="39" t="s">
        <v>42</v>
      </c>
      <c r="D2924" s="42">
        <f>_xll.qlCalendarAdvance(Calendar,$D2923,B2924,"f",FALSE)</f>
        <v>59988</v>
      </c>
      <c r="E2924" s="153">
        <f>_xll.qlInterestRateIndexValueDate(IndexON,D2924)</f>
        <v>59989</v>
      </c>
      <c r="F2924" s="168"/>
      <c r="H2924" s="42">
        <f>_xll.qlCalendarAdvance(Calendar,$H2923,B2924,"f",FALSE)</f>
        <v>59988</v>
      </c>
      <c r="I2924" s="153">
        <f>_xll.qlInterestRateIndexValueDate(Index1M,$H2924)</f>
        <v>59992</v>
      </c>
      <c r="J2924" s="158"/>
      <c r="K2924" s="44"/>
      <c r="L2924" s="44"/>
      <c r="M2924" s="158"/>
      <c r="N2924" s="44"/>
      <c r="O2924" s="159"/>
    </row>
    <row r="2925" spans="2:15" x14ac:dyDescent="0.2">
      <c r="B2925" s="39" t="s">
        <v>42</v>
      </c>
      <c r="D2925" s="42">
        <f>_xll.qlCalendarAdvance(Calendar,$D2924,B2925,"f",FALSE)</f>
        <v>59995</v>
      </c>
      <c r="E2925" s="153">
        <f>_xll.qlInterestRateIndexValueDate(IndexON,D2925)</f>
        <v>60000</v>
      </c>
      <c r="F2925" s="168"/>
      <c r="H2925" s="42">
        <f>_xll.qlCalendarAdvance(Calendar,$H2924,B2925,"f",FALSE)</f>
        <v>59995</v>
      </c>
      <c r="I2925" s="153">
        <f>_xll.qlInterestRateIndexValueDate(Index1M,$H2925)</f>
        <v>60001</v>
      </c>
      <c r="J2925" s="158"/>
      <c r="K2925" s="44"/>
      <c r="L2925" s="44"/>
      <c r="M2925" s="158"/>
      <c r="N2925" s="44"/>
      <c r="O2925" s="159"/>
    </row>
    <row r="2926" spans="2:15" x14ac:dyDescent="0.2">
      <c r="B2926" s="39" t="s">
        <v>42</v>
      </c>
      <c r="D2926" s="42">
        <f>_xll.qlCalendarAdvance(Calendar,$D2925,B2926,"f",FALSE)</f>
        <v>60002</v>
      </c>
      <c r="E2926" s="153">
        <f>_xll.qlInterestRateIndexValueDate(IndexON,D2926)</f>
        <v>60003</v>
      </c>
      <c r="F2926" s="168"/>
      <c r="H2926" s="42">
        <f>_xll.qlCalendarAdvance(Calendar,$H2925,B2926,"f",FALSE)</f>
        <v>60002</v>
      </c>
      <c r="I2926" s="153">
        <f>_xll.qlInterestRateIndexValueDate(Index1M,$H2926)</f>
        <v>60006</v>
      </c>
      <c r="J2926" s="158"/>
      <c r="K2926" s="44"/>
      <c r="L2926" s="44"/>
      <c r="M2926" s="158"/>
      <c r="N2926" s="44"/>
      <c r="O2926" s="159"/>
    </row>
    <row r="2927" spans="2:15" x14ac:dyDescent="0.2">
      <c r="B2927" s="39" t="s">
        <v>42</v>
      </c>
      <c r="D2927" s="42">
        <f>_xll.qlCalendarAdvance(Calendar,$D2926,B2927,"f",FALSE)</f>
        <v>60009</v>
      </c>
      <c r="E2927" s="153">
        <f>_xll.qlInterestRateIndexValueDate(IndexON,D2927)</f>
        <v>60010</v>
      </c>
      <c r="F2927" s="168"/>
      <c r="H2927" s="42">
        <f>_xll.qlCalendarAdvance(Calendar,$H2926,B2927,"f",FALSE)</f>
        <v>60009</v>
      </c>
      <c r="I2927" s="153">
        <f>_xll.qlInterestRateIndexValueDate(Index1M,$H2927)</f>
        <v>60013</v>
      </c>
      <c r="J2927" s="158"/>
      <c r="K2927" s="44"/>
      <c r="L2927" s="44"/>
      <c r="M2927" s="158"/>
      <c r="N2927" s="44"/>
      <c r="O2927" s="159"/>
    </row>
    <row r="2928" spans="2:15" x14ac:dyDescent="0.2">
      <c r="B2928" s="39" t="s">
        <v>42</v>
      </c>
      <c r="D2928" s="42">
        <f>_xll.qlCalendarAdvance(Calendar,$D2927,B2928,"f",FALSE)</f>
        <v>60016</v>
      </c>
      <c r="E2928" s="153">
        <f>_xll.qlInterestRateIndexValueDate(IndexON,D2928)</f>
        <v>60017</v>
      </c>
      <c r="F2928" s="168"/>
      <c r="H2928" s="42">
        <f>_xll.qlCalendarAdvance(Calendar,$H2927,B2928,"f",FALSE)</f>
        <v>60016</v>
      </c>
      <c r="I2928" s="153">
        <f>_xll.qlInterestRateIndexValueDate(Index1M,$H2928)</f>
        <v>60020</v>
      </c>
      <c r="J2928" s="158"/>
      <c r="K2928" s="44"/>
      <c r="L2928" s="44"/>
      <c r="M2928" s="158"/>
      <c r="N2928" s="44"/>
      <c r="O2928" s="159"/>
    </row>
    <row r="2929" spans="2:15" x14ac:dyDescent="0.2">
      <c r="B2929" s="39" t="s">
        <v>42</v>
      </c>
      <c r="D2929" s="42">
        <f>_xll.qlCalendarAdvance(Calendar,$D2928,B2929,"f",FALSE)</f>
        <v>60024</v>
      </c>
      <c r="E2929" s="153">
        <f>_xll.qlInterestRateIndexValueDate(IndexON,D2929)</f>
        <v>60027</v>
      </c>
      <c r="F2929" s="168"/>
      <c r="H2929" s="42">
        <f>_xll.qlCalendarAdvance(Calendar,$H2928,B2929,"f",FALSE)</f>
        <v>60024</v>
      </c>
      <c r="I2929" s="153">
        <f>_xll.qlInterestRateIndexValueDate(Index1M,$H2929)</f>
        <v>60028</v>
      </c>
      <c r="J2929" s="158"/>
      <c r="K2929" s="44"/>
      <c r="L2929" s="44"/>
      <c r="M2929" s="158"/>
      <c r="N2929" s="44"/>
      <c r="O2929" s="159"/>
    </row>
    <row r="2930" spans="2:15" x14ac:dyDescent="0.2">
      <c r="B2930" s="39" t="s">
        <v>42</v>
      </c>
      <c r="D2930" s="42">
        <f>_xll.qlCalendarAdvance(Calendar,$D2929,B2930,"f",FALSE)</f>
        <v>60031</v>
      </c>
      <c r="E2930" s="153">
        <f>_xll.qlInterestRateIndexValueDate(IndexON,D2930)</f>
        <v>60034</v>
      </c>
      <c r="F2930" s="168"/>
      <c r="H2930" s="42">
        <f>_xll.qlCalendarAdvance(Calendar,$H2929,B2930,"f",FALSE)</f>
        <v>60031</v>
      </c>
      <c r="I2930" s="153">
        <f>_xll.qlInterestRateIndexValueDate(Index1M,$H2930)</f>
        <v>60035</v>
      </c>
      <c r="J2930" s="158"/>
      <c r="K2930" s="44"/>
      <c r="L2930" s="44"/>
      <c r="M2930" s="158"/>
      <c r="N2930" s="44"/>
      <c r="O2930" s="159"/>
    </row>
    <row r="2931" spans="2:15" x14ac:dyDescent="0.2">
      <c r="B2931" s="39" t="s">
        <v>42</v>
      </c>
      <c r="D2931" s="42">
        <f>_xll.qlCalendarAdvance(Calendar,$D2930,B2931,"f",FALSE)</f>
        <v>60038</v>
      </c>
      <c r="E2931" s="153">
        <f>_xll.qlInterestRateIndexValueDate(IndexON,D2931)</f>
        <v>60041</v>
      </c>
      <c r="F2931" s="168"/>
      <c r="H2931" s="42">
        <f>_xll.qlCalendarAdvance(Calendar,$H2930,B2931,"f",FALSE)</f>
        <v>60038</v>
      </c>
      <c r="I2931" s="153">
        <f>_xll.qlInterestRateIndexValueDate(Index1M,$H2931)</f>
        <v>60042</v>
      </c>
      <c r="J2931" s="158"/>
      <c r="K2931" s="44"/>
      <c r="L2931" s="44"/>
      <c r="M2931" s="158"/>
      <c r="N2931" s="44"/>
      <c r="O2931" s="159"/>
    </row>
    <row r="2932" spans="2:15" x14ac:dyDescent="0.2">
      <c r="B2932" s="39" t="s">
        <v>42</v>
      </c>
      <c r="D2932" s="42">
        <f>_xll.qlCalendarAdvance(Calendar,$D2931,B2932,"f",FALSE)</f>
        <v>60045</v>
      </c>
      <c r="E2932" s="153">
        <f>_xll.qlInterestRateIndexValueDate(IndexON,D2932)</f>
        <v>60049</v>
      </c>
      <c r="F2932" s="168"/>
      <c r="H2932" s="42">
        <f>_xll.qlCalendarAdvance(Calendar,$H2931,B2932,"f",FALSE)</f>
        <v>60045</v>
      </c>
      <c r="I2932" s="153">
        <f>_xll.qlInterestRateIndexValueDate(Index1M,$H2932)</f>
        <v>60050</v>
      </c>
      <c r="J2932" s="158"/>
      <c r="K2932" s="44"/>
      <c r="L2932" s="44"/>
      <c r="M2932" s="158"/>
      <c r="N2932" s="44"/>
      <c r="O2932" s="159"/>
    </row>
    <row r="2933" spans="2:15" x14ac:dyDescent="0.2">
      <c r="B2933" s="39" t="s">
        <v>42</v>
      </c>
      <c r="D2933" s="42">
        <f>_xll.qlCalendarAdvance(Calendar,$D2932,B2933,"f",FALSE)</f>
        <v>60052</v>
      </c>
      <c r="E2933" s="153">
        <f>_xll.qlInterestRateIndexValueDate(IndexON,D2933)</f>
        <v>60055</v>
      </c>
      <c r="F2933" s="168"/>
      <c r="H2933" s="42">
        <f>_xll.qlCalendarAdvance(Calendar,$H2932,B2933,"f",FALSE)</f>
        <v>60052</v>
      </c>
      <c r="I2933" s="153">
        <f>_xll.qlInterestRateIndexValueDate(Index1M,$H2933)</f>
        <v>60056</v>
      </c>
      <c r="J2933" s="158"/>
      <c r="K2933" s="44"/>
      <c r="L2933" s="44"/>
      <c r="M2933" s="158"/>
      <c r="N2933" s="44"/>
      <c r="O2933" s="159"/>
    </row>
    <row r="2934" spans="2:15" x14ac:dyDescent="0.2">
      <c r="B2934" s="39" t="s">
        <v>42</v>
      </c>
      <c r="D2934" s="42">
        <f>_xll.qlCalendarAdvance(Calendar,$D2933,B2934,"f",FALSE)</f>
        <v>60059</v>
      </c>
      <c r="E2934" s="153">
        <f>_xll.qlInterestRateIndexValueDate(IndexON,D2934)</f>
        <v>60062</v>
      </c>
      <c r="F2934" s="168"/>
      <c r="H2934" s="42">
        <f>_xll.qlCalendarAdvance(Calendar,$H2933,B2934,"f",FALSE)</f>
        <v>60059</v>
      </c>
      <c r="I2934" s="153">
        <f>_xll.qlInterestRateIndexValueDate(Index1M,$H2934)</f>
        <v>60063</v>
      </c>
      <c r="J2934" s="158"/>
      <c r="K2934" s="44"/>
      <c r="L2934" s="44"/>
      <c r="M2934" s="158"/>
      <c r="N2934" s="44"/>
      <c r="O2934" s="159"/>
    </row>
    <row r="2935" spans="2:15" x14ac:dyDescent="0.2">
      <c r="B2935" s="39" t="s">
        <v>42</v>
      </c>
      <c r="D2935" s="42">
        <f>_xll.qlCalendarAdvance(Calendar,$D2934,B2935,"f",FALSE)</f>
        <v>60066</v>
      </c>
      <c r="E2935" s="153">
        <f>_xll.qlInterestRateIndexValueDate(IndexON,D2935)</f>
        <v>60069</v>
      </c>
      <c r="F2935" s="168"/>
      <c r="H2935" s="42">
        <f>_xll.qlCalendarAdvance(Calendar,$H2934,B2935,"f",FALSE)</f>
        <v>60066</v>
      </c>
      <c r="I2935" s="153">
        <f>_xll.qlInterestRateIndexValueDate(Index1M,$H2935)</f>
        <v>60070</v>
      </c>
      <c r="J2935" s="158"/>
      <c r="K2935" s="44"/>
      <c r="L2935" s="44"/>
      <c r="M2935" s="158"/>
      <c r="N2935" s="44"/>
      <c r="O2935" s="159"/>
    </row>
    <row r="2936" spans="2:15" x14ac:dyDescent="0.2">
      <c r="B2936" s="39" t="s">
        <v>42</v>
      </c>
      <c r="D2936" s="42">
        <f>_xll.qlCalendarAdvance(Calendar,$D2935,B2936,"f",FALSE)</f>
        <v>60076</v>
      </c>
      <c r="E2936" s="153">
        <f>_xll.qlInterestRateIndexValueDate(IndexON,D2936)</f>
        <v>60077</v>
      </c>
      <c r="F2936" s="168"/>
      <c r="H2936" s="42">
        <f>_xll.qlCalendarAdvance(Calendar,$H2935,B2936,"f",FALSE)</f>
        <v>60076</v>
      </c>
      <c r="I2936" s="153">
        <f>_xll.qlInterestRateIndexValueDate(Index1M,$H2936)</f>
        <v>60078</v>
      </c>
      <c r="J2936" s="158"/>
      <c r="K2936" s="44"/>
      <c r="L2936" s="44"/>
      <c r="M2936" s="158"/>
      <c r="N2936" s="44"/>
      <c r="O2936" s="159"/>
    </row>
    <row r="2937" spans="2:15" x14ac:dyDescent="0.2">
      <c r="B2937" s="39" t="s">
        <v>42</v>
      </c>
      <c r="D2937" s="42">
        <f>_xll.qlCalendarAdvance(Calendar,$D2936,B2937,"f",FALSE)</f>
        <v>60083</v>
      </c>
      <c r="E2937" s="153">
        <f>_xll.qlInterestRateIndexValueDate(IndexON,D2937)</f>
        <v>60084</v>
      </c>
      <c r="F2937" s="168"/>
      <c r="H2937" s="42">
        <f>_xll.qlCalendarAdvance(Calendar,$H2936,B2937,"f",FALSE)</f>
        <v>60083</v>
      </c>
      <c r="I2937" s="153">
        <f>_xll.qlInterestRateIndexValueDate(Index1M,$H2937)</f>
        <v>60085</v>
      </c>
      <c r="J2937" s="158"/>
      <c r="K2937" s="44"/>
      <c r="L2937" s="44"/>
      <c r="M2937" s="158"/>
      <c r="N2937" s="44"/>
      <c r="O2937" s="159"/>
    </row>
    <row r="2938" spans="2:15" x14ac:dyDescent="0.2">
      <c r="B2938" s="39" t="s">
        <v>42</v>
      </c>
      <c r="D2938" s="42">
        <f>_xll.qlCalendarAdvance(Calendar,$D2937,B2938,"f",FALSE)</f>
        <v>60090</v>
      </c>
      <c r="E2938" s="153">
        <f>_xll.qlInterestRateIndexValueDate(IndexON,D2938)</f>
        <v>60091</v>
      </c>
      <c r="F2938" s="168"/>
      <c r="H2938" s="42">
        <f>_xll.qlCalendarAdvance(Calendar,$H2937,B2938,"f",FALSE)</f>
        <v>60090</v>
      </c>
      <c r="I2938" s="153">
        <f>_xll.qlInterestRateIndexValueDate(Index1M,$H2938)</f>
        <v>60092</v>
      </c>
      <c r="J2938" s="158"/>
      <c r="K2938" s="44"/>
      <c r="L2938" s="44"/>
      <c r="M2938" s="158"/>
      <c r="N2938" s="44"/>
      <c r="O2938" s="159"/>
    </row>
    <row r="2939" spans="2:15" x14ac:dyDescent="0.2">
      <c r="B2939" s="39" t="s">
        <v>42</v>
      </c>
      <c r="D2939" s="42">
        <f>_xll.qlCalendarAdvance(Calendar,$D2938,B2939,"f",FALSE)</f>
        <v>60097</v>
      </c>
      <c r="E2939" s="153">
        <f>_xll.qlInterestRateIndexValueDate(IndexON,D2939)</f>
        <v>60098</v>
      </c>
      <c r="F2939" s="168"/>
      <c r="H2939" s="42">
        <f>_xll.qlCalendarAdvance(Calendar,$H2938,B2939,"f",FALSE)</f>
        <v>60097</v>
      </c>
      <c r="I2939" s="153">
        <f>_xll.qlInterestRateIndexValueDate(Index1M,$H2939)</f>
        <v>60099</v>
      </c>
      <c r="J2939" s="158"/>
      <c r="K2939" s="44"/>
      <c r="L2939" s="44"/>
      <c r="M2939" s="158"/>
      <c r="N2939" s="44"/>
      <c r="O2939" s="159"/>
    </row>
    <row r="2940" spans="2:15" x14ac:dyDescent="0.2">
      <c r="B2940" s="39" t="s">
        <v>42</v>
      </c>
      <c r="D2940" s="42">
        <f>_xll.qlCalendarAdvance(Calendar,$D2939,B2940,"f",FALSE)</f>
        <v>60104</v>
      </c>
      <c r="E2940" s="153">
        <f>_xll.qlInterestRateIndexValueDate(IndexON,D2940)</f>
        <v>60105</v>
      </c>
      <c r="F2940" s="168"/>
      <c r="H2940" s="42">
        <f>_xll.qlCalendarAdvance(Calendar,$H2939,B2940,"f",FALSE)</f>
        <v>60104</v>
      </c>
      <c r="I2940" s="153">
        <f>_xll.qlInterestRateIndexValueDate(Index1M,$H2940)</f>
        <v>60106</v>
      </c>
      <c r="J2940" s="158"/>
      <c r="K2940" s="44"/>
      <c r="L2940" s="44"/>
      <c r="M2940" s="158"/>
      <c r="N2940" s="44"/>
      <c r="O2940" s="159"/>
    </row>
    <row r="2941" spans="2:15" x14ac:dyDescent="0.2">
      <c r="B2941" s="39" t="s">
        <v>42</v>
      </c>
      <c r="D2941" s="42">
        <f>_xll.qlCalendarAdvance(Calendar,$D2940,B2941,"f",FALSE)</f>
        <v>60111</v>
      </c>
      <c r="E2941" s="153">
        <f>_xll.qlInterestRateIndexValueDate(IndexON,D2941)</f>
        <v>60112</v>
      </c>
      <c r="F2941" s="168"/>
      <c r="H2941" s="42">
        <f>_xll.qlCalendarAdvance(Calendar,$H2940,B2941,"f",FALSE)</f>
        <v>60111</v>
      </c>
      <c r="I2941" s="153">
        <f>_xll.qlInterestRateIndexValueDate(Index1M,$H2941)</f>
        <v>60113</v>
      </c>
      <c r="J2941" s="158"/>
      <c r="K2941" s="44"/>
      <c r="L2941" s="44"/>
      <c r="M2941" s="158"/>
      <c r="N2941" s="44"/>
      <c r="O2941" s="159"/>
    </row>
    <row r="2942" spans="2:15" x14ac:dyDescent="0.2">
      <c r="B2942" s="39" t="s">
        <v>42</v>
      </c>
      <c r="D2942" s="42">
        <f>_xll.qlCalendarAdvance(Calendar,$D2941,B2942,"f",FALSE)</f>
        <v>60118</v>
      </c>
      <c r="E2942" s="153">
        <f>_xll.qlInterestRateIndexValueDate(IndexON,D2942)</f>
        <v>60119</v>
      </c>
      <c r="F2942" s="168"/>
      <c r="H2942" s="42">
        <f>_xll.qlCalendarAdvance(Calendar,$H2941,B2942,"f",FALSE)</f>
        <v>60118</v>
      </c>
      <c r="I2942" s="153">
        <f>_xll.qlInterestRateIndexValueDate(Index1M,$H2942)</f>
        <v>60120</v>
      </c>
      <c r="J2942" s="158"/>
      <c r="K2942" s="44"/>
      <c r="L2942" s="44"/>
      <c r="M2942" s="158"/>
      <c r="N2942" s="44"/>
      <c r="O2942" s="159"/>
    </row>
    <row r="2943" spans="2:15" x14ac:dyDescent="0.2">
      <c r="B2943" s="39" t="s">
        <v>42</v>
      </c>
      <c r="D2943" s="42">
        <f>_xll.qlCalendarAdvance(Calendar,$D2942,B2943,"f",FALSE)</f>
        <v>60125</v>
      </c>
      <c r="E2943" s="153">
        <f>_xll.qlInterestRateIndexValueDate(IndexON,D2943)</f>
        <v>60126</v>
      </c>
      <c r="F2943" s="168"/>
      <c r="H2943" s="42">
        <f>_xll.qlCalendarAdvance(Calendar,$H2942,B2943,"f",FALSE)</f>
        <v>60125</v>
      </c>
      <c r="I2943" s="153">
        <f>_xll.qlInterestRateIndexValueDate(Index1M,$H2943)</f>
        <v>60127</v>
      </c>
      <c r="J2943" s="158"/>
      <c r="K2943" s="44"/>
      <c r="L2943" s="44"/>
      <c r="M2943" s="158"/>
      <c r="N2943" s="44"/>
      <c r="O2943" s="159"/>
    </row>
    <row r="2944" spans="2:15" x14ac:dyDescent="0.2">
      <c r="B2944" s="39" t="s">
        <v>42</v>
      </c>
      <c r="D2944" s="42">
        <f>_xll.qlCalendarAdvance(Calendar,$D2943,B2944,"f",FALSE)</f>
        <v>60132</v>
      </c>
      <c r="E2944" s="153">
        <f>_xll.qlInterestRateIndexValueDate(IndexON,D2944)</f>
        <v>60133</v>
      </c>
      <c r="F2944" s="168"/>
      <c r="H2944" s="42">
        <f>_xll.qlCalendarAdvance(Calendar,$H2943,B2944,"f",FALSE)</f>
        <v>60132</v>
      </c>
      <c r="I2944" s="153">
        <f>_xll.qlInterestRateIndexValueDate(Index1M,$H2944)</f>
        <v>60134</v>
      </c>
      <c r="J2944" s="158"/>
      <c r="K2944" s="44"/>
      <c r="L2944" s="44"/>
      <c r="M2944" s="158"/>
      <c r="N2944" s="44"/>
      <c r="O2944" s="159"/>
    </row>
    <row r="2945" spans="2:15" x14ac:dyDescent="0.2">
      <c r="B2945" s="39" t="s">
        <v>42</v>
      </c>
      <c r="D2945" s="42">
        <f>_xll.qlCalendarAdvance(Calendar,$D2944,B2945,"f",FALSE)</f>
        <v>60139</v>
      </c>
      <c r="E2945" s="153">
        <f>_xll.qlInterestRateIndexValueDate(IndexON,D2945)</f>
        <v>60140</v>
      </c>
      <c r="F2945" s="168"/>
      <c r="H2945" s="42">
        <f>_xll.qlCalendarAdvance(Calendar,$H2944,B2945,"f",FALSE)</f>
        <v>60139</v>
      </c>
      <c r="I2945" s="153">
        <f>_xll.qlInterestRateIndexValueDate(Index1M,$H2945)</f>
        <v>60141</v>
      </c>
      <c r="J2945" s="158"/>
      <c r="K2945" s="44"/>
      <c r="L2945" s="44"/>
      <c r="M2945" s="158"/>
      <c r="N2945" s="44"/>
      <c r="O2945" s="159"/>
    </row>
    <row r="2946" spans="2:15" x14ac:dyDescent="0.2">
      <c r="B2946" s="39" t="s">
        <v>42</v>
      </c>
      <c r="D2946" s="42">
        <f>_xll.qlCalendarAdvance(Calendar,$D2945,B2946,"f",FALSE)</f>
        <v>60146</v>
      </c>
      <c r="E2946" s="153">
        <f>_xll.qlInterestRateIndexValueDate(IndexON,D2946)</f>
        <v>60147</v>
      </c>
      <c r="F2946" s="168"/>
      <c r="H2946" s="42">
        <f>_xll.qlCalendarAdvance(Calendar,$H2945,B2946,"f",FALSE)</f>
        <v>60146</v>
      </c>
      <c r="I2946" s="153">
        <f>_xll.qlInterestRateIndexValueDate(Index1M,$H2946)</f>
        <v>60148</v>
      </c>
      <c r="J2946" s="158"/>
      <c r="K2946" s="44"/>
      <c r="L2946" s="44"/>
      <c r="M2946" s="158"/>
      <c r="N2946" s="44"/>
      <c r="O2946" s="159"/>
    </row>
    <row r="2947" spans="2:15" x14ac:dyDescent="0.2">
      <c r="B2947" s="39" t="s">
        <v>42</v>
      </c>
      <c r="D2947" s="42">
        <f>_xll.qlCalendarAdvance(Calendar,$D2946,B2947,"f",FALSE)</f>
        <v>60153</v>
      </c>
      <c r="E2947" s="153">
        <f>_xll.qlInterestRateIndexValueDate(IndexON,D2947)</f>
        <v>60154</v>
      </c>
      <c r="F2947" s="168"/>
      <c r="H2947" s="42">
        <f>_xll.qlCalendarAdvance(Calendar,$H2946,B2947,"f",FALSE)</f>
        <v>60153</v>
      </c>
      <c r="I2947" s="153">
        <f>_xll.qlInterestRateIndexValueDate(Index1M,$H2947)</f>
        <v>60155</v>
      </c>
      <c r="J2947" s="158"/>
      <c r="K2947" s="44"/>
      <c r="L2947" s="44"/>
      <c r="M2947" s="158"/>
      <c r="N2947" s="44"/>
      <c r="O2947" s="159"/>
    </row>
    <row r="2948" spans="2:15" x14ac:dyDescent="0.2">
      <c r="B2948" s="39" t="s">
        <v>42</v>
      </c>
      <c r="D2948" s="42">
        <f>_xll.qlCalendarAdvance(Calendar,$D2947,B2948,"f",FALSE)</f>
        <v>60160</v>
      </c>
      <c r="E2948" s="153">
        <f>_xll.qlInterestRateIndexValueDate(IndexON,D2948)</f>
        <v>60161</v>
      </c>
      <c r="F2948" s="168"/>
      <c r="H2948" s="42">
        <f>_xll.qlCalendarAdvance(Calendar,$H2947,B2948,"f",FALSE)</f>
        <v>60160</v>
      </c>
      <c r="I2948" s="153">
        <f>_xll.qlInterestRateIndexValueDate(Index1M,$H2948)</f>
        <v>60162</v>
      </c>
      <c r="J2948" s="158"/>
      <c r="K2948" s="44"/>
      <c r="L2948" s="44"/>
      <c r="M2948" s="158"/>
      <c r="N2948" s="44"/>
      <c r="O2948" s="159"/>
    </row>
    <row r="2949" spans="2:15" x14ac:dyDescent="0.2">
      <c r="B2949" s="39" t="s">
        <v>42</v>
      </c>
      <c r="D2949" s="42">
        <f>_xll.qlCalendarAdvance(Calendar,$D2948,B2949,"f",FALSE)</f>
        <v>60167</v>
      </c>
      <c r="E2949" s="153">
        <f>_xll.qlInterestRateIndexValueDate(IndexON,D2949)</f>
        <v>60168</v>
      </c>
      <c r="F2949" s="168"/>
      <c r="H2949" s="42">
        <f>_xll.qlCalendarAdvance(Calendar,$H2948,B2949,"f",FALSE)</f>
        <v>60167</v>
      </c>
      <c r="I2949" s="153">
        <f>_xll.qlInterestRateIndexValueDate(Index1M,$H2949)</f>
        <v>60169</v>
      </c>
      <c r="J2949" s="158"/>
      <c r="K2949" s="44"/>
      <c r="L2949" s="44"/>
      <c r="M2949" s="158"/>
      <c r="N2949" s="44"/>
      <c r="O2949" s="159"/>
    </row>
    <row r="2950" spans="2:15" x14ac:dyDescent="0.2">
      <c r="B2950" s="39" t="s">
        <v>42</v>
      </c>
      <c r="D2950" s="42">
        <f>_xll.qlCalendarAdvance(Calendar,$D2949,B2950,"f",FALSE)</f>
        <v>60174</v>
      </c>
      <c r="E2950" s="153">
        <f>_xll.qlInterestRateIndexValueDate(IndexON,D2950)</f>
        <v>60175</v>
      </c>
      <c r="F2950" s="168"/>
      <c r="H2950" s="42">
        <f>_xll.qlCalendarAdvance(Calendar,$H2949,B2950,"f",FALSE)</f>
        <v>60174</v>
      </c>
      <c r="I2950" s="153">
        <f>_xll.qlInterestRateIndexValueDate(Index1M,$H2950)</f>
        <v>60176</v>
      </c>
      <c r="J2950" s="158"/>
      <c r="K2950" s="44"/>
      <c r="L2950" s="44"/>
      <c r="M2950" s="158"/>
      <c r="N2950" s="44"/>
      <c r="O2950" s="159"/>
    </row>
    <row r="2951" spans="2:15" x14ac:dyDescent="0.2">
      <c r="B2951" s="39" t="s">
        <v>42</v>
      </c>
      <c r="D2951" s="42">
        <f>_xll.qlCalendarAdvance(Calendar,$D2950,B2951,"f",FALSE)</f>
        <v>60181</v>
      </c>
      <c r="E2951" s="153">
        <f>_xll.qlInterestRateIndexValueDate(IndexON,D2951)</f>
        <v>60182</v>
      </c>
      <c r="F2951" s="168"/>
      <c r="H2951" s="42">
        <f>_xll.qlCalendarAdvance(Calendar,$H2950,B2951,"f",FALSE)</f>
        <v>60181</v>
      </c>
      <c r="I2951" s="153">
        <f>_xll.qlInterestRateIndexValueDate(Index1M,$H2951)</f>
        <v>60183</v>
      </c>
      <c r="J2951" s="158"/>
      <c r="K2951" s="44"/>
      <c r="L2951" s="44"/>
      <c r="M2951" s="158"/>
      <c r="N2951" s="44"/>
      <c r="O2951" s="159"/>
    </row>
    <row r="2952" spans="2:15" x14ac:dyDescent="0.2">
      <c r="B2952" s="39" t="s">
        <v>42</v>
      </c>
      <c r="D2952" s="42">
        <f>_xll.qlCalendarAdvance(Calendar,$D2951,B2952,"f",FALSE)</f>
        <v>60188</v>
      </c>
      <c r="E2952" s="153">
        <f>_xll.qlInterestRateIndexValueDate(IndexON,D2952)</f>
        <v>60189</v>
      </c>
      <c r="F2952" s="168"/>
      <c r="H2952" s="42">
        <f>_xll.qlCalendarAdvance(Calendar,$H2951,B2952,"f",FALSE)</f>
        <v>60188</v>
      </c>
      <c r="I2952" s="153">
        <f>_xll.qlInterestRateIndexValueDate(Index1M,$H2952)</f>
        <v>60190</v>
      </c>
      <c r="J2952" s="158"/>
      <c r="K2952" s="44"/>
      <c r="L2952" s="44"/>
      <c r="M2952" s="158"/>
      <c r="N2952" s="44"/>
      <c r="O2952" s="159"/>
    </row>
    <row r="2953" spans="2:15" x14ac:dyDescent="0.2">
      <c r="B2953" s="39" t="s">
        <v>42</v>
      </c>
      <c r="D2953" s="42">
        <f>_xll.qlCalendarAdvance(Calendar,$D2952,B2953,"f",FALSE)</f>
        <v>60195</v>
      </c>
      <c r="E2953" s="153">
        <f>_xll.qlInterestRateIndexValueDate(IndexON,D2953)</f>
        <v>60196</v>
      </c>
      <c r="F2953" s="168"/>
      <c r="H2953" s="42">
        <f>_xll.qlCalendarAdvance(Calendar,$H2952,B2953,"f",FALSE)</f>
        <v>60195</v>
      </c>
      <c r="I2953" s="153">
        <f>_xll.qlInterestRateIndexValueDate(Index1M,$H2953)</f>
        <v>60197</v>
      </c>
      <c r="J2953" s="158"/>
      <c r="K2953" s="44"/>
      <c r="L2953" s="44"/>
      <c r="M2953" s="158"/>
      <c r="N2953" s="44"/>
      <c r="O2953" s="159"/>
    </row>
    <row r="2954" spans="2:15" x14ac:dyDescent="0.2">
      <c r="B2954" s="39" t="s">
        <v>42</v>
      </c>
      <c r="D2954" s="42">
        <f>_xll.qlCalendarAdvance(Calendar,$D2953,B2954,"f",FALSE)</f>
        <v>60202</v>
      </c>
      <c r="E2954" s="153">
        <f>_xll.qlInterestRateIndexValueDate(IndexON,D2954)</f>
        <v>60203</v>
      </c>
      <c r="F2954" s="168"/>
      <c r="H2954" s="42">
        <f>_xll.qlCalendarAdvance(Calendar,$H2953,B2954,"f",FALSE)</f>
        <v>60202</v>
      </c>
      <c r="I2954" s="153">
        <f>_xll.qlInterestRateIndexValueDate(Index1M,$H2954)</f>
        <v>60204</v>
      </c>
      <c r="J2954" s="158"/>
      <c r="K2954" s="44"/>
      <c r="L2954" s="44"/>
      <c r="M2954" s="158"/>
      <c r="N2954" s="44"/>
      <c r="O2954" s="159"/>
    </row>
    <row r="2955" spans="2:15" x14ac:dyDescent="0.2">
      <c r="B2955" s="39" t="s">
        <v>42</v>
      </c>
      <c r="D2955" s="42">
        <f>_xll.qlCalendarAdvance(Calendar,$D2954,B2955,"f",FALSE)</f>
        <v>60209</v>
      </c>
      <c r="E2955" s="153">
        <f>_xll.qlInterestRateIndexValueDate(IndexON,D2955)</f>
        <v>60210</v>
      </c>
      <c r="F2955" s="168"/>
      <c r="H2955" s="42">
        <f>_xll.qlCalendarAdvance(Calendar,$H2954,B2955,"f",FALSE)</f>
        <v>60209</v>
      </c>
      <c r="I2955" s="153">
        <f>_xll.qlInterestRateIndexValueDate(Index1M,$H2955)</f>
        <v>60211</v>
      </c>
      <c r="J2955" s="158"/>
      <c r="K2955" s="44"/>
      <c r="L2955" s="44"/>
      <c r="M2955" s="158"/>
      <c r="N2955" s="44"/>
      <c r="O2955" s="159"/>
    </row>
    <row r="2956" spans="2:15" x14ac:dyDescent="0.2">
      <c r="B2956" s="39" t="s">
        <v>42</v>
      </c>
      <c r="D2956" s="42">
        <f>_xll.qlCalendarAdvance(Calendar,$D2955,B2956,"f",FALSE)</f>
        <v>60216</v>
      </c>
      <c r="E2956" s="153">
        <f>_xll.qlInterestRateIndexValueDate(IndexON,D2956)</f>
        <v>60217</v>
      </c>
      <c r="F2956" s="168"/>
      <c r="H2956" s="42">
        <f>_xll.qlCalendarAdvance(Calendar,$H2955,B2956,"f",FALSE)</f>
        <v>60216</v>
      </c>
      <c r="I2956" s="153">
        <f>_xll.qlInterestRateIndexValueDate(Index1M,$H2956)</f>
        <v>60218</v>
      </c>
      <c r="J2956" s="158"/>
      <c r="K2956" s="44"/>
      <c r="L2956" s="44"/>
      <c r="M2956" s="158"/>
      <c r="N2956" s="44"/>
      <c r="O2956" s="159"/>
    </row>
    <row r="2957" spans="2:15" x14ac:dyDescent="0.2">
      <c r="B2957" s="39" t="s">
        <v>42</v>
      </c>
      <c r="D2957" s="42">
        <f>_xll.qlCalendarAdvance(Calendar,$D2956,B2957,"f",FALSE)</f>
        <v>60223</v>
      </c>
      <c r="E2957" s="153">
        <f>_xll.qlInterestRateIndexValueDate(IndexON,D2957)</f>
        <v>60224</v>
      </c>
      <c r="F2957" s="168"/>
      <c r="H2957" s="42">
        <f>_xll.qlCalendarAdvance(Calendar,$H2956,B2957,"f",FALSE)</f>
        <v>60223</v>
      </c>
      <c r="I2957" s="153">
        <f>_xll.qlInterestRateIndexValueDate(Index1M,$H2957)</f>
        <v>60225</v>
      </c>
      <c r="J2957" s="158"/>
      <c r="K2957" s="44"/>
      <c r="L2957" s="44"/>
      <c r="M2957" s="158"/>
      <c r="N2957" s="44"/>
      <c r="O2957" s="159"/>
    </row>
    <row r="2958" spans="2:15" x14ac:dyDescent="0.2">
      <c r="B2958" s="39" t="s">
        <v>42</v>
      </c>
      <c r="D2958" s="42">
        <f>_xll.qlCalendarAdvance(Calendar,$D2957,B2958,"f",FALSE)</f>
        <v>60230</v>
      </c>
      <c r="E2958" s="153">
        <f>_xll.qlInterestRateIndexValueDate(IndexON,D2958)</f>
        <v>60231</v>
      </c>
      <c r="F2958" s="168"/>
      <c r="H2958" s="42">
        <f>_xll.qlCalendarAdvance(Calendar,$H2957,B2958,"f",FALSE)</f>
        <v>60230</v>
      </c>
      <c r="I2958" s="153">
        <f>_xll.qlInterestRateIndexValueDate(Index1M,$H2958)</f>
        <v>60232</v>
      </c>
      <c r="J2958" s="158"/>
      <c r="K2958" s="44"/>
      <c r="L2958" s="44"/>
      <c r="M2958" s="158"/>
      <c r="N2958" s="44"/>
      <c r="O2958" s="159"/>
    </row>
    <row r="2959" spans="2:15" x14ac:dyDescent="0.2">
      <c r="B2959" s="39" t="s">
        <v>42</v>
      </c>
      <c r="D2959" s="42">
        <f>_xll.qlCalendarAdvance(Calendar,$D2958,B2959,"f",FALSE)</f>
        <v>60237</v>
      </c>
      <c r="E2959" s="153">
        <f>_xll.qlInterestRateIndexValueDate(IndexON,D2959)</f>
        <v>60238</v>
      </c>
      <c r="F2959" s="168"/>
      <c r="H2959" s="42">
        <f>_xll.qlCalendarAdvance(Calendar,$H2958,B2959,"f",FALSE)</f>
        <v>60237</v>
      </c>
      <c r="I2959" s="153">
        <f>_xll.qlInterestRateIndexValueDate(Index1M,$H2959)</f>
        <v>60239</v>
      </c>
      <c r="J2959" s="158"/>
      <c r="K2959" s="44"/>
      <c r="L2959" s="44"/>
      <c r="M2959" s="158"/>
      <c r="N2959" s="44"/>
      <c r="O2959" s="159"/>
    </row>
    <row r="2960" spans="2:15" x14ac:dyDescent="0.2">
      <c r="B2960" s="39" t="s">
        <v>42</v>
      </c>
      <c r="D2960" s="42">
        <f>_xll.qlCalendarAdvance(Calendar,$D2959,B2960,"f",FALSE)</f>
        <v>60244</v>
      </c>
      <c r="E2960" s="153">
        <f>_xll.qlInterestRateIndexValueDate(IndexON,D2960)</f>
        <v>60245</v>
      </c>
      <c r="F2960" s="168"/>
      <c r="H2960" s="42">
        <f>_xll.qlCalendarAdvance(Calendar,$H2959,B2960,"f",FALSE)</f>
        <v>60244</v>
      </c>
      <c r="I2960" s="153">
        <f>_xll.qlInterestRateIndexValueDate(Index1M,$H2960)</f>
        <v>60246</v>
      </c>
      <c r="J2960" s="158"/>
      <c r="K2960" s="44"/>
      <c r="L2960" s="44"/>
      <c r="M2960" s="158"/>
      <c r="N2960" s="44"/>
      <c r="O2960" s="159"/>
    </row>
    <row r="2961" spans="2:15" x14ac:dyDescent="0.2">
      <c r="B2961" s="39" t="s">
        <v>42</v>
      </c>
      <c r="D2961" s="42">
        <f>_xll.qlCalendarAdvance(Calendar,$D2960,B2961,"f",FALSE)</f>
        <v>60251</v>
      </c>
      <c r="E2961" s="153">
        <f>_xll.qlInterestRateIndexValueDate(IndexON,D2961)</f>
        <v>60252</v>
      </c>
      <c r="F2961" s="168"/>
      <c r="H2961" s="42">
        <f>_xll.qlCalendarAdvance(Calendar,$H2960,B2961,"f",FALSE)</f>
        <v>60251</v>
      </c>
      <c r="I2961" s="153">
        <f>_xll.qlInterestRateIndexValueDate(Index1M,$H2961)</f>
        <v>60253</v>
      </c>
      <c r="J2961" s="158"/>
      <c r="K2961" s="44"/>
      <c r="L2961" s="44"/>
      <c r="M2961" s="158"/>
      <c r="N2961" s="44"/>
      <c r="O2961" s="159"/>
    </row>
    <row r="2962" spans="2:15" x14ac:dyDescent="0.2">
      <c r="B2962" s="39" t="s">
        <v>42</v>
      </c>
      <c r="D2962" s="42">
        <f>_xll.qlCalendarAdvance(Calendar,$D2961,B2962,"f",FALSE)</f>
        <v>60258</v>
      </c>
      <c r="E2962" s="153">
        <f>_xll.qlInterestRateIndexValueDate(IndexON,D2962)</f>
        <v>60259</v>
      </c>
      <c r="F2962" s="168"/>
      <c r="H2962" s="42">
        <f>_xll.qlCalendarAdvance(Calendar,$H2961,B2962,"f",FALSE)</f>
        <v>60258</v>
      </c>
      <c r="I2962" s="153">
        <f>_xll.qlInterestRateIndexValueDate(Index1M,$H2962)</f>
        <v>60265</v>
      </c>
      <c r="J2962" s="158"/>
      <c r="K2962" s="44"/>
      <c r="L2962" s="44"/>
      <c r="M2962" s="158"/>
      <c r="N2962" s="44"/>
      <c r="O2962" s="159"/>
    </row>
    <row r="2963" spans="2:15" x14ac:dyDescent="0.2">
      <c r="B2963" s="39" t="s">
        <v>42</v>
      </c>
      <c r="D2963" s="42">
        <f>_xll.qlCalendarAdvance(Calendar,$D2962,B2963,"f",FALSE)</f>
        <v>60265</v>
      </c>
      <c r="E2963" s="153">
        <f>_xll.qlInterestRateIndexValueDate(IndexON,D2963)</f>
        <v>60266</v>
      </c>
      <c r="F2963" s="168"/>
      <c r="H2963" s="42">
        <f>_xll.qlCalendarAdvance(Calendar,$H2962,B2963,"f",FALSE)</f>
        <v>60265</v>
      </c>
      <c r="I2963" s="153">
        <f>_xll.qlInterestRateIndexValueDate(Index1M,$H2963)</f>
        <v>60269</v>
      </c>
      <c r="J2963" s="158"/>
      <c r="K2963" s="44"/>
      <c r="L2963" s="44"/>
      <c r="M2963" s="158"/>
      <c r="N2963" s="44"/>
      <c r="O2963" s="159"/>
    </row>
    <row r="2964" spans="2:15" x14ac:dyDescent="0.2">
      <c r="B2964" s="39" t="s">
        <v>42</v>
      </c>
      <c r="D2964" s="42">
        <f>_xll.qlCalendarAdvance(Calendar,$D2963,B2964,"f",FALSE)</f>
        <v>60272</v>
      </c>
      <c r="E2964" s="153">
        <f>_xll.qlInterestRateIndexValueDate(IndexON,D2964)</f>
        <v>60274</v>
      </c>
      <c r="F2964" s="168"/>
      <c r="H2964" s="42">
        <f>_xll.qlCalendarAdvance(Calendar,$H2963,B2964,"f",FALSE)</f>
        <v>60272</v>
      </c>
      <c r="I2964" s="153">
        <f>_xll.qlInterestRateIndexValueDate(Index1M,$H2964)</f>
        <v>60275</v>
      </c>
      <c r="J2964" s="158"/>
      <c r="K2964" s="44"/>
      <c r="L2964" s="44"/>
      <c r="M2964" s="158"/>
      <c r="N2964" s="44"/>
      <c r="O2964" s="159"/>
    </row>
    <row r="2965" spans="2:15" x14ac:dyDescent="0.2">
      <c r="B2965" s="39" t="s">
        <v>42</v>
      </c>
      <c r="D2965" s="42">
        <f>_xll.qlCalendarAdvance(Calendar,$D2964,B2965,"f",FALSE)</f>
        <v>60279</v>
      </c>
      <c r="E2965" s="153">
        <f>_xll.qlInterestRateIndexValueDate(IndexON,D2965)</f>
        <v>60280</v>
      </c>
      <c r="F2965" s="168"/>
      <c r="H2965" s="42">
        <f>_xll.qlCalendarAdvance(Calendar,$H2964,B2965,"f",FALSE)</f>
        <v>60279</v>
      </c>
      <c r="I2965" s="153">
        <f>_xll.qlInterestRateIndexValueDate(Index1M,$H2965)</f>
        <v>60281</v>
      </c>
      <c r="J2965" s="158"/>
      <c r="K2965" s="44"/>
      <c r="L2965" s="44"/>
      <c r="M2965" s="158"/>
      <c r="N2965" s="44"/>
      <c r="O2965" s="159"/>
    </row>
    <row r="2966" spans="2:15" x14ac:dyDescent="0.2">
      <c r="B2966" s="39" t="s">
        <v>42</v>
      </c>
      <c r="D2966" s="42">
        <f>_xll.qlCalendarAdvance(Calendar,$D2965,B2966,"f",FALSE)</f>
        <v>60286</v>
      </c>
      <c r="E2966" s="153">
        <f>_xll.qlInterestRateIndexValueDate(IndexON,D2966)</f>
        <v>60287</v>
      </c>
      <c r="F2966" s="168"/>
      <c r="H2966" s="42">
        <f>_xll.qlCalendarAdvance(Calendar,$H2965,B2966,"f",FALSE)</f>
        <v>60286</v>
      </c>
      <c r="I2966" s="153">
        <f>_xll.qlInterestRateIndexValueDate(Index1M,$H2966)</f>
        <v>60288</v>
      </c>
      <c r="J2966" s="158"/>
      <c r="K2966" s="44"/>
      <c r="L2966" s="44"/>
      <c r="M2966" s="158"/>
      <c r="N2966" s="44"/>
      <c r="O2966" s="159"/>
    </row>
    <row r="2967" spans="2:15" x14ac:dyDescent="0.2">
      <c r="B2967" s="39" t="s">
        <v>42</v>
      </c>
      <c r="D2967" s="42">
        <f>_xll.qlCalendarAdvance(Calendar,$D2966,B2967,"f",FALSE)</f>
        <v>60293</v>
      </c>
      <c r="E2967" s="153">
        <f>_xll.qlInterestRateIndexValueDate(IndexON,D2967)</f>
        <v>60294</v>
      </c>
      <c r="F2967" s="168"/>
      <c r="H2967" s="42">
        <f>_xll.qlCalendarAdvance(Calendar,$H2966,B2967,"f",FALSE)</f>
        <v>60293</v>
      </c>
      <c r="I2967" s="153">
        <f>_xll.qlInterestRateIndexValueDate(Index1M,$H2967)</f>
        <v>60295</v>
      </c>
      <c r="J2967" s="158"/>
      <c r="K2967" s="44"/>
      <c r="L2967" s="44"/>
      <c r="M2967" s="158"/>
      <c r="N2967" s="44"/>
      <c r="O2967" s="159"/>
    </row>
    <row r="2968" spans="2:15" x14ac:dyDescent="0.2">
      <c r="B2968" s="39" t="s">
        <v>42</v>
      </c>
      <c r="D2968" s="42">
        <f>_xll.qlCalendarAdvance(Calendar,$D2967,B2968,"f",FALSE)</f>
        <v>60300</v>
      </c>
      <c r="E2968" s="153">
        <f>_xll.qlInterestRateIndexValueDate(IndexON,D2968)</f>
        <v>60301</v>
      </c>
      <c r="F2968" s="168"/>
      <c r="H2968" s="42">
        <f>_xll.qlCalendarAdvance(Calendar,$H2967,B2968,"f",FALSE)</f>
        <v>60300</v>
      </c>
      <c r="I2968" s="153">
        <f>_xll.qlInterestRateIndexValueDate(Index1M,$H2968)</f>
        <v>60302</v>
      </c>
      <c r="J2968" s="158"/>
      <c r="K2968" s="44"/>
      <c r="L2968" s="44"/>
      <c r="M2968" s="158"/>
      <c r="N2968" s="44"/>
      <c r="O2968" s="159"/>
    </row>
    <row r="2969" spans="2:15" x14ac:dyDescent="0.2">
      <c r="B2969" s="39" t="s">
        <v>42</v>
      </c>
      <c r="D2969" s="42">
        <f>_xll.qlCalendarAdvance(Calendar,$D2968,B2969,"f",FALSE)</f>
        <v>60307</v>
      </c>
      <c r="E2969" s="153">
        <f>_xll.qlInterestRateIndexValueDate(IndexON,D2969)</f>
        <v>60308</v>
      </c>
      <c r="F2969" s="168"/>
      <c r="H2969" s="42">
        <f>_xll.qlCalendarAdvance(Calendar,$H2968,B2969,"f",FALSE)</f>
        <v>60307</v>
      </c>
      <c r="I2969" s="153">
        <f>_xll.qlInterestRateIndexValueDate(Index1M,$H2969)</f>
        <v>60309</v>
      </c>
      <c r="J2969" s="158"/>
      <c r="K2969" s="44"/>
      <c r="L2969" s="44"/>
      <c r="M2969" s="158"/>
      <c r="N2969" s="44"/>
      <c r="O2969" s="159"/>
    </row>
    <row r="2970" spans="2:15" x14ac:dyDescent="0.2">
      <c r="B2970" s="39" t="s">
        <v>42</v>
      </c>
      <c r="D2970" s="42">
        <f>_xll.qlCalendarAdvance(Calendar,$D2969,B2970,"f",FALSE)</f>
        <v>60314</v>
      </c>
      <c r="E2970" s="153">
        <f>_xll.qlInterestRateIndexValueDate(IndexON,D2970)</f>
        <v>60315</v>
      </c>
      <c r="F2970" s="168"/>
      <c r="H2970" s="42">
        <f>_xll.qlCalendarAdvance(Calendar,$H2969,B2970,"f",FALSE)</f>
        <v>60314</v>
      </c>
      <c r="I2970" s="153">
        <f>_xll.qlInterestRateIndexValueDate(Index1M,$H2970)</f>
        <v>60316</v>
      </c>
      <c r="J2970" s="158"/>
      <c r="K2970" s="44"/>
      <c r="L2970" s="44"/>
      <c r="M2970" s="158"/>
      <c r="N2970" s="44"/>
      <c r="O2970" s="159"/>
    </row>
    <row r="2971" spans="2:15" x14ac:dyDescent="0.2">
      <c r="B2971" s="39" t="s">
        <v>42</v>
      </c>
      <c r="D2971" s="42">
        <f>_xll.qlCalendarAdvance(Calendar,$D2970,B2971,"f",FALSE)</f>
        <v>60321</v>
      </c>
      <c r="E2971" s="153">
        <f>_xll.qlInterestRateIndexValueDate(IndexON,D2971)</f>
        <v>60322</v>
      </c>
      <c r="F2971" s="168"/>
      <c r="H2971" s="42">
        <f>_xll.qlCalendarAdvance(Calendar,$H2970,B2971,"f",FALSE)</f>
        <v>60321</v>
      </c>
      <c r="I2971" s="153">
        <f>_xll.qlInterestRateIndexValueDate(Index1M,$H2971)</f>
        <v>60323</v>
      </c>
      <c r="J2971" s="158"/>
      <c r="K2971" s="44"/>
      <c r="L2971" s="44"/>
      <c r="M2971" s="158"/>
      <c r="N2971" s="44"/>
      <c r="O2971" s="159"/>
    </row>
    <row r="2972" spans="2:15" x14ac:dyDescent="0.2">
      <c r="B2972" s="39" t="s">
        <v>42</v>
      </c>
      <c r="D2972" s="42">
        <f>_xll.qlCalendarAdvance(Calendar,$D2971,B2972,"f",FALSE)</f>
        <v>60328</v>
      </c>
      <c r="E2972" s="153">
        <f>_xll.qlInterestRateIndexValueDate(IndexON,D2972)</f>
        <v>60329</v>
      </c>
      <c r="F2972" s="168"/>
      <c r="H2972" s="42">
        <f>_xll.qlCalendarAdvance(Calendar,$H2971,B2972,"f",FALSE)</f>
        <v>60328</v>
      </c>
      <c r="I2972" s="153">
        <f>_xll.qlInterestRateIndexValueDate(Index1M,$H2972)</f>
        <v>60330</v>
      </c>
      <c r="J2972" s="158"/>
      <c r="K2972" s="44"/>
      <c r="L2972" s="44"/>
      <c r="M2972" s="158"/>
      <c r="N2972" s="44"/>
      <c r="O2972" s="159"/>
    </row>
    <row r="2973" spans="2:15" x14ac:dyDescent="0.2">
      <c r="B2973" s="39" t="s">
        <v>42</v>
      </c>
      <c r="D2973" s="42">
        <f>_xll.qlCalendarAdvance(Calendar,$D2972,B2973,"f",FALSE)</f>
        <v>60335</v>
      </c>
      <c r="E2973" s="153">
        <f>_xll.qlInterestRateIndexValueDate(IndexON,D2973)</f>
        <v>60336</v>
      </c>
      <c r="F2973" s="168"/>
      <c r="H2973" s="42">
        <f>_xll.qlCalendarAdvance(Calendar,$H2972,B2973,"f",FALSE)</f>
        <v>60335</v>
      </c>
      <c r="I2973" s="153">
        <f>_xll.qlInterestRateIndexValueDate(Index1M,$H2973)</f>
        <v>60337</v>
      </c>
      <c r="J2973" s="158"/>
      <c r="K2973" s="44"/>
      <c r="L2973" s="44"/>
      <c r="M2973" s="158"/>
      <c r="N2973" s="44"/>
      <c r="O2973" s="159"/>
    </row>
    <row r="2974" spans="2:15" x14ac:dyDescent="0.2">
      <c r="B2974" s="39" t="s">
        <v>42</v>
      </c>
      <c r="D2974" s="42">
        <f>_xll.qlCalendarAdvance(Calendar,$D2973,B2974,"f",FALSE)</f>
        <v>60342</v>
      </c>
      <c r="E2974" s="153">
        <f>_xll.qlInterestRateIndexValueDate(IndexON,D2974)</f>
        <v>60343</v>
      </c>
      <c r="F2974" s="168"/>
      <c r="H2974" s="42">
        <f>_xll.qlCalendarAdvance(Calendar,$H2973,B2974,"f",FALSE)</f>
        <v>60342</v>
      </c>
      <c r="I2974" s="153">
        <f>_xll.qlInterestRateIndexValueDate(Index1M,$H2974)</f>
        <v>60344</v>
      </c>
      <c r="J2974" s="158"/>
      <c r="K2974" s="44"/>
      <c r="L2974" s="44"/>
      <c r="M2974" s="158"/>
      <c r="N2974" s="44"/>
      <c r="O2974" s="159"/>
    </row>
    <row r="2975" spans="2:15" x14ac:dyDescent="0.2">
      <c r="B2975" s="39" t="s">
        <v>42</v>
      </c>
      <c r="D2975" s="42">
        <f>_xll.qlCalendarAdvance(Calendar,$D2974,B2975,"f",FALSE)</f>
        <v>60349</v>
      </c>
      <c r="E2975" s="153">
        <f>_xll.qlInterestRateIndexValueDate(IndexON,D2975)</f>
        <v>60350</v>
      </c>
      <c r="F2975" s="168"/>
      <c r="H2975" s="42">
        <f>_xll.qlCalendarAdvance(Calendar,$H2974,B2975,"f",FALSE)</f>
        <v>60349</v>
      </c>
      <c r="I2975" s="153">
        <f>_xll.qlInterestRateIndexValueDate(Index1M,$H2975)</f>
        <v>60351</v>
      </c>
      <c r="J2975" s="158"/>
      <c r="K2975" s="44"/>
      <c r="L2975" s="44"/>
      <c r="M2975" s="158"/>
      <c r="N2975" s="44"/>
      <c r="O2975" s="159"/>
    </row>
    <row r="2976" spans="2:15" x14ac:dyDescent="0.2">
      <c r="B2976" s="39" t="s">
        <v>42</v>
      </c>
      <c r="D2976" s="42">
        <f>_xll.qlCalendarAdvance(Calendar,$D2975,B2976,"f",FALSE)</f>
        <v>60357</v>
      </c>
      <c r="E2976" s="153">
        <f>_xll.qlInterestRateIndexValueDate(IndexON,D2976)</f>
        <v>60358</v>
      </c>
      <c r="F2976" s="168"/>
      <c r="H2976" s="42">
        <f>_xll.qlCalendarAdvance(Calendar,$H2975,B2976,"f",FALSE)</f>
        <v>60357</v>
      </c>
      <c r="I2976" s="153">
        <f>_xll.qlInterestRateIndexValueDate(Index1M,$H2976)</f>
        <v>60359</v>
      </c>
      <c r="J2976" s="158"/>
      <c r="K2976" s="44"/>
      <c r="L2976" s="44"/>
      <c r="M2976" s="158"/>
      <c r="N2976" s="44"/>
      <c r="O2976" s="159"/>
    </row>
    <row r="2977" spans="2:15" x14ac:dyDescent="0.2">
      <c r="B2977" s="39" t="s">
        <v>42</v>
      </c>
      <c r="D2977" s="42">
        <f>_xll.qlCalendarAdvance(Calendar,$D2976,B2977,"f",FALSE)</f>
        <v>60364</v>
      </c>
      <c r="E2977" s="153">
        <f>_xll.qlInterestRateIndexValueDate(IndexON,D2977)</f>
        <v>60365</v>
      </c>
      <c r="F2977" s="168"/>
      <c r="H2977" s="42">
        <f>_xll.qlCalendarAdvance(Calendar,$H2976,B2977,"f",FALSE)</f>
        <v>60364</v>
      </c>
      <c r="I2977" s="153">
        <f>_xll.qlInterestRateIndexValueDate(Index1M,$H2977)</f>
        <v>60366</v>
      </c>
      <c r="J2977" s="158"/>
      <c r="K2977" s="44"/>
      <c r="L2977" s="44"/>
      <c r="M2977" s="158"/>
      <c r="N2977" s="44"/>
      <c r="O2977" s="159"/>
    </row>
    <row r="2978" spans="2:15" x14ac:dyDescent="0.2">
      <c r="B2978" s="39" t="s">
        <v>42</v>
      </c>
      <c r="D2978" s="42">
        <f>_xll.qlCalendarAdvance(Calendar,$D2977,B2978,"f",FALSE)</f>
        <v>60371</v>
      </c>
      <c r="E2978" s="153">
        <f>_xll.qlInterestRateIndexValueDate(IndexON,D2978)</f>
        <v>60372</v>
      </c>
      <c r="F2978" s="168"/>
      <c r="H2978" s="42">
        <f>_xll.qlCalendarAdvance(Calendar,$H2977,B2978,"f",FALSE)</f>
        <v>60371</v>
      </c>
      <c r="I2978" s="153">
        <f>_xll.qlInterestRateIndexValueDate(Index1M,$H2978)</f>
        <v>60373</v>
      </c>
      <c r="J2978" s="158"/>
      <c r="K2978" s="44"/>
      <c r="L2978" s="44"/>
      <c r="M2978" s="158"/>
      <c r="N2978" s="44"/>
      <c r="O2978" s="159"/>
    </row>
    <row r="2979" spans="2:15" x14ac:dyDescent="0.2">
      <c r="B2979" s="39" t="s">
        <v>42</v>
      </c>
      <c r="D2979" s="42">
        <f>_xll.qlCalendarAdvance(Calendar,$D2978,B2979,"f",FALSE)</f>
        <v>60378</v>
      </c>
      <c r="E2979" s="153">
        <f>_xll.qlInterestRateIndexValueDate(IndexON,D2979)</f>
        <v>60379</v>
      </c>
      <c r="F2979" s="168"/>
      <c r="H2979" s="42">
        <f>_xll.qlCalendarAdvance(Calendar,$H2978,B2979,"f",FALSE)</f>
        <v>60378</v>
      </c>
      <c r="I2979" s="153">
        <f>_xll.qlInterestRateIndexValueDate(Index1M,$H2979)</f>
        <v>60380</v>
      </c>
      <c r="J2979" s="158"/>
      <c r="K2979" s="44"/>
      <c r="L2979" s="44"/>
      <c r="M2979" s="158"/>
      <c r="N2979" s="44"/>
      <c r="O2979" s="159"/>
    </row>
    <row r="2980" spans="2:15" x14ac:dyDescent="0.2">
      <c r="B2980" s="39" t="s">
        <v>42</v>
      </c>
      <c r="D2980" s="42">
        <f>_xll.qlCalendarAdvance(Calendar,$D2979,B2980,"f",FALSE)</f>
        <v>60385</v>
      </c>
      <c r="E2980" s="153">
        <f>_xll.qlInterestRateIndexValueDate(IndexON,D2980)</f>
        <v>60386</v>
      </c>
      <c r="F2980" s="168"/>
      <c r="H2980" s="42">
        <f>_xll.qlCalendarAdvance(Calendar,$H2979,B2980,"f",FALSE)</f>
        <v>60385</v>
      </c>
      <c r="I2980" s="153">
        <f>_xll.qlInterestRateIndexValueDate(Index1M,$H2980)</f>
        <v>60387</v>
      </c>
      <c r="J2980" s="158"/>
      <c r="K2980" s="44"/>
      <c r="L2980" s="44"/>
      <c r="M2980" s="158"/>
      <c r="N2980" s="44"/>
      <c r="O2980" s="159"/>
    </row>
    <row r="2981" spans="2:15" x14ac:dyDescent="0.2">
      <c r="B2981" s="39" t="s">
        <v>42</v>
      </c>
      <c r="D2981" s="42">
        <f>_xll.qlCalendarAdvance(Calendar,$D2980,B2981,"f",FALSE)</f>
        <v>60392</v>
      </c>
      <c r="E2981" s="153">
        <f>_xll.qlInterestRateIndexValueDate(IndexON,D2981)</f>
        <v>60393</v>
      </c>
      <c r="F2981" s="168"/>
      <c r="H2981" s="42">
        <f>_xll.qlCalendarAdvance(Calendar,$H2980,B2981,"f",FALSE)</f>
        <v>60392</v>
      </c>
      <c r="I2981" s="153">
        <f>_xll.qlInterestRateIndexValueDate(Index1M,$H2981)</f>
        <v>60395</v>
      </c>
      <c r="J2981" s="158"/>
      <c r="K2981" s="44"/>
      <c r="L2981" s="44"/>
      <c r="M2981" s="158"/>
      <c r="N2981" s="44"/>
      <c r="O2981" s="159"/>
    </row>
    <row r="2982" spans="2:15" x14ac:dyDescent="0.2">
      <c r="B2982" s="39" t="s">
        <v>42</v>
      </c>
      <c r="D2982" s="42">
        <f>_xll.qlCalendarAdvance(Calendar,$D2981,B2982,"f",FALSE)</f>
        <v>60399</v>
      </c>
      <c r="E2982" s="153">
        <f>_xll.qlInterestRateIndexValueDate(IndexON,D2982)</f>
        <v>60400</v>
      </c>
      <c r="F2982" s="168"/>
      <c r="H2982" s="42">
        <f>_xll.qlCalendarAdvance(Calendar,$H2981,B2982,"f",FALSE)</f>
        <v>60399</v>
      </c>
      <c r="I2982" s="153">
        <f>_xll.qlInterestRateIndexValueDate(Index1M,$H2982)</f>
        <v>60401</v>
      </c>
      <c r="J2982" s="158"/>
      <c r="K2982" s="44"/>
      <c r="L2982" s="44"/>
      <c r="M2982" s="158"/>
      <c r="N2982" s="44"/>
      <c r="O2982" s="159"/>
    </row>
    <row r="2983" spans="2:15" x14ac:dyDescent="0.2">
      <c r="B2983" s="39" t="s">
        <v>42</v>
      </c>
      <c r="D2983" s="42">
        <f>_xll.qlCalendarAdvance(Calendar,$D2982,B2983,"f",FALSE)</f>
        <v>60406</v>
      </c>
      <c r="E2983" s="153">
        <f>_xll.qlInterestRateIndexValueDate(IndexON,D2983)</f>
        <v>60407</v>
      </c>
      <c r="F2983" s="168"/>
      <c r="H2983" s="42">
        <f>_xll.qlCalendarAdvance(Calendar,$H2982,B2983,"f",FALSE)</f>
        <v>60406</v>
      </c>
      <c r="I2983" s="153">
        <f>_xll.qlInterestRateIndexValueDate(Index1M,$H2983)</f>
        <v>60408</v>
      </c>
      <c r="J2983" s="158"/>
      <c r="K2983" s="44"/>
      <c r="L2983" s="44"/>
      <c r="M2983" s="158"/>
      <c r="N2983" s="44"/>
      <c r="O2983" s="159"/>
    </row>
    <row r="2984" spans="2:15" x14ac:dyDescent="0.2">
      <c r="B2984" s="39" t="s">
        <v>42</v>
      </c>
      <c r="D2984" s="42">
        <f>_xll.qlCalendarAdvance(Calendar,$D2983,B2984,"f",FALSE)</f>
        <v>60413</v>
      </c>
      <c r="E2984" s="153">
        <f>_xll.qlInterestRateIndexValueDate(IndexON,D2984)</f>
        <v>60414</v>
      </c>
      <c r="F2984" s="168"/>
      <c r="H2984" s="42">
        <f>_xll.qlCalendarAdvance(Calendar,$H2983,B2984,"f",FALSE)</f>
        <v>60413</v>
      </c>
      <c r="I2984" s="153">
        <f>_xll.qlInterestRateIndexValueDate(Index1M,$H2984)</f>
        <v>60415</v>
      </c>
      <c r="J2984" s="158"/>
      <c r="K2984" s="44"/>
      <c r="L2984" s="44"/>
      <c r="M2984" s="158"/>
      <c r="N2984" s="44"/>
      <c r="O2984" s="159"/>
    </row>
    <row r="2985" spans="2:15" x14ac:dyDescent="0.2">
      <c r="B2985" s="39" t="s">
        <v>42</v>
      </c>
      <c r="D2985" s="42">
        <f>_xll.qlCalendarAdvance(Calendar,$D2984,B2985,"f",FALSE)</f>
        <v>60420</v>
      </c>
      <c r="E2985" s="153">
        <f>_xll.qlInterestRateIndexValueDate(IndexON,D2985)</f>
        <v>60421</v>
      </c>
      <c r="F2985" s="168"/>
      <c r="H2985" s="42">
        <f>_xll.qlCalendarAdvance(Calendar,$H2984,B2985,"f",FALSE)</f>
        <v>60420</v>
      </c>
      <c r="I2985" s="153">
        <f>_xll.qlInterestRateIndexValueDate(Index1M,$H2985)</f>
        <v>60422</v>
      </c>
      <c r="J2985" s="158"/>
      <c r="K2985" s="44"/>
      <c r="L2985" s="44"/>
      <c r="M2985" s="158"/>
      <c r="N2985" s="44"/>
      <c r="O2985" s="159"/>
    </row>
    <row r="2986" spans="2:15" x14ac:dyDescent="0.2">
      <c r="B2986" s="39" t="s">
        <v>42</v>
      </c>
      <c r="D2986" s="42">
        <f>_xll.qlCalendarAdvance(Calendar,$D2985,B2986,"f",FALSE)</f>
        <v>60427</v>
      </c>
      <c r="E2986" s="153">
        <f>_xll.qlInterestRateIndexValueDate(IndexON,D2986)</f>
        <v>60428</v>
      </c>
      <c r="F2986" s="168"/>
      <c r="H2986" s="42">
        <f>_xll.qlCalendarAdvance(Calendar,$H2985,B2986,"f",FALSE)</f>
        <v>60427</v>
      </c>
      <c r="I2986" s="153">
        <f>_xll.qlInterestRateIndexValueDate(Index1M,$H2986)</f>
        <v>60429</v>
      </c>
      <c r="J2986" s="158"/>
      <c r="K2986" s="44"/>
      <c r="L2986" s="44"/>
      <c r="M2986" s="158"/>
      <c r="N2986" s="44"/>
      <c r="O2986" s="159"/>
    </row>
    <row r="2987" spans="2:15" x14ac:dyDescent="0.2">
      <c r="B2987" s="39" t="s">
        <v>42</v>
      </c>
      <c r="D2987" s="42">
        <f>_xll.qlCalendarAdvance(Calendar,$D2986,B2987,"f",FALSE)</f>
        <v>60434</v>
      </c>
      <c r="E2987" s="153">
        <f>_xll.qlInterestRateIndexValueDate(IndexON,D2987)</f>
        <v>60435</v>
      </c>
      <c r="F2987" s="168"/>
      <c r="H2987" s="42">
        <f>_xll.qlCalendarAdvance(Calendar,$H2986,B2987,"f",FALSE)</f>
        <v>60434</v>
      </c>
      <c r="I2987" s="153">
        <f>_xll.qlInterestRateIndexValueDate(Index1M,$H2987)</f>
        <v>60436</v>
      </c>
      <c r="J2987" s="158"/>
      <c r="K2987" s="44"/>
      <c r="L2987" s="44"/>
      <c r="M2987" s="158"/>
      <c r="N2987" s="44"/>
      <c r="O2987" s="159"/>
    </row>
    <row r="2988" spans="2:15" x14ac:dyDescent="0.2">
      <c r="B2988" s="39" t="s">
        <v>42</v>
      </c>
      <c r="D2988" s="42">
        <f>_xll.qlCalendarAdvance(Calendar,$D2987,B2988,"f",FALSE)</f>
        <v>60441</v>
      </c>
      <c r="E2988" s="153">
        <f>_xll.qlInterestRateIndexValueDate(IndexON,D2988)</f>
        <v>60442</v>
      </c>
      <c r="F2988" s="168"/>
      <c r="H2988" s="42">
        <f>_xll.qlCalendarAdvance(Calendar,$H2987,B2988,"f",FALSE)</f>
        <v>60441</v>
      </c>
      <c r="I2988" s="153">
        <f>_xll.qlInterestRateIndexValueDate(Index1M,$H2988)</f>
        <v>60443</v>
      </c>
      <c r="J2988" s="158"/>
      <c r="K2988" s="44"/>
      <c r="L2988" s="44"/>
      <c r="M2988" s="158"/>
      <c r="N2988" s="44"/>
      <c r="O2988" s="159"/>
    </row>
    <row r="2989" spans="2:15" x14ac:dyDescent="0.2">
      <c r="B2989" s="39" t="s">
        <v>42</v>
      </c>
      <c r="D2989" s="42">
        <f>_xll.qlCalendarAdvance(Calendar,$D2988,B2989,"f",FALSE)</f>
        <v>60448</v>
      </c>
      <c r="E2989" s="153">
        <f>_xll.qlInterestRateIndexValueDate(IndexON,D2989)</f>
        <v>60449</v>
      </c>
      <c r="F2989" s="168"/>
      <c r="H2989" s="42">
        <f>_xll.qlCalendarAdvance(Calendar,$H2988,B2989,"f",FALSE)</f>
        <v>60448</v>
      </c>
      <c r="I2989" s="153">
        <f>_xll.qlInterestRateIndexValueDate(Index1M,$H2989)</f>
        <v>60450</v>
      </c>
      <c r="J2989" s="158"/>
      <c r="K2989" s="44"/>
      <c r="L2989" s="44"/>
      <c r="M2989" s="158"/>
      <c r="N2989" s="44"/>
      <c r="O2989" s="159"/>
    </row>
    <row r="2990" spans="2:15" x14ac:dyDescent="0.2">
      <c r="B2990" s="39" t="s">
        <v>42</v>
      </c>
      <c r="D2990" s="42">
        <f>_xll.qlCalendarAdvance(Calendar,$D2989,B2990,"f",FALSE)</f>
        <v>60455</v>
      </c>
      <c r="E2990" s="153">
        <f>_xll.qlInterestRateIndexValueDate(IndexON,D2990)</f>
        <v>60456</v>
      </c>
      <c r="F2990" s="168"/>
      <c r="H2990" s="42">
        <f>_xll.qlCalendarAdvance(Calendar,$H2989,B2990,"f",FALSE)</f>
        <v>60455</v>
      </c>
      <c r="I2990" s="153">
        <f>_xll.qlInterestRateIndexValueDate(Index1M,$H2990)</f>
        <v>60457</v>
      </c>
      <c r="J2990" s="158"/>
      <c r="K2990" s="44"/>
      <c r="L2990" s="44"/>
      <c r="M2990" s="158"/>
      <c r="N2990" s="44"/>
      <c r="O2990" s="159"/>
    </row>
    <row r="2991" spans="2:15" x14ac:dyDescent="0.2">
      <c r="B2991" s="39" t="s">
        <v>42</v>
      </c>
      <c r="D2991" s="42">
        <f>_xll.qlCalendarAdvance(Calendar,$D2990,B2991,"f",FALSE)</f>
        <v>60462</v>
      </c>
      <c r="E2991" s="153">
        <f>_xll.qlInterestRateIndexValueDate(IndexON,D2991)</f>
        <v>60463</v>
      </c>
      <c r="F2991" s="168"/>
      <c r="H2991" s="42">
        <f>_xll.qlCalendarAdvance(Calendar,$H2990,B2991,"f",FALSE)</f>
        <v>60462</v>
      </c>
      <c r="I2991" s="153">
        <f>_xll.qlInterestRateIndexValueDate(Index1M,$H2991)</f>
        <v>60464</v>
      </c>
      <c r="J2991" s="158"/>
      <c r="K2991" s="44"/>
      <c r="L2991" s="44"/>
      <c r="M2991" s="158"/>
      <c r="N2991" s="44"/>
      <c r="O2991" s="159"/>
    </row>
    <row r="2992" spans="2:15" x14ac:dyDescent="0.2">
      <c r="B2992" s="39" t="s">
        <v>42</v>
      </c>
      <c r="D2992" s="42">
        <f>_xll.qlCalendarAdvance(Calendar,$D2991,B2992,"f",FALSE)</f>
        <v>60469</v>
      </c>
      <c r="E2992" s="153">
        <f>_xll.qlInterestRateIndexValueDate(IndexON,D2992)</f>
        <v>60470</v>
      </c>
      <c r="F2992" s="168"/>
      <c r="H2992" s="42">
        <f>_xll.qlCalendarAdvance(Calendar,$H2991,B2992,"f",FALSE)</f>
        <v>60469</v>
      </c>
      <c r="I2992" s="153">
        <f>_xll.qlInterestRateIndexValueDate(Index1M,$H2992)</f>
        <v>60471</v>
      </c>
      <c r="J2992" s="158"/>
      <c r="K2992" s="44"/>
      <c r="L2992" s="44"/>
      <c r="M2992" s="158"/>
      <c r="N2992" s="44"/>
      <c r="O2992" s="159"/>
    </row>
    <row r="2993" spans="2:15" x14ac:dyDescent="0.2">
      <c r="B2993" s="39" t="s">
        <v>42</v>
      </c>
      <c r="D2993" s="42">
        <f>_xll.qlCalendarAdvance(Calendar,$D2992,B2993,"f",FALSE)</f>
        <v>60476</v>
      </c>
      <c r="E2993" s="153">
        <f>_xll.qlInterestRateIndexValueDate(IndexON,D2993)</f>
        <v>60477</v>
      </c>
      <c r="F2993" s="168"/>
      <c r="H2993" s="42">
        <f>_xll.qlCalendarAdvance(Calendar,$H2992,B2993,"f",FALSE)</f>
        <v>60476</v>
      </c>
      <c r="I2993" s="153">
        <f>_xll.qlInterestRateIndexValueDate(Index1M,$H2993)</f>
        <v>60478</v>
      </c>
      <c r="J2993" s="158"/>
      <c r="K2993" s="44"/>
      <c r="L2993" s="44"/>
      <c r="M2993" s="158"/>
      <c r="N2993" s="44"/>
      <c r="O2993" s="159"/>
    </row>
    <row r="2994" spans="2:15" x14ac:dyDescent="0.2">
      <c r="B2994" s="39" t="s">
        <v>42</v>
      </c>
      <c r="D2994" s="42">
        <f>_xll.qlCalendarAdvance(Calendar,$D2993,B2994,"f",FALSE)</f>
        <v>60483</v>
      </c>
      <c r="E2994" s="153">
        <f>_xll.qlInterestRateIndexValueDate(IndexON,D2994)</f>
        <v>60484</v>
      </c>
      <c r="F2994" s="168"/>
      <c r="H2994" s="42">
        <f>_xll.qlCalendarAdvance(Calendar,$H2993,B2994,"f",FALSE)</f>
        <v>60483</v>
      </c>
      <c r="I2994" s="153">
        <f>_xll.qlInterestRateIndexValueDate(Index1M,$H2994)</f>
        <v>60485</v>
      </c>
      <c r="J2994" s="158"/>
      <c r="K2994" s="44"/>
      <c r="L2994" s="44"/>
      <c r="M2994" s="158"/>
      <c r="N2994" s="44"/>
      <c r="O2994" s="159"/>
    </row>
    <row r="2995" spans="2:15" x14ac:dyDescent="0.2">
      <c r="B2995" s="39" t="s">
        <v>42</v>
      </c>
      <c r="D2995" s="42">
        <f>_xll.qlCalendarAdvance(Calendar,$D2994,B2995,"f",FALSE)</f>
        <v>60490</v>
      </c>
      <c r="E2995" s="153">
        <f>_xll.qlInterestRateIndexValueDate(IndexON,D2995)</f>
        <v>60491</v>
      </c>
      <c r="F2995" s="168"/>
      <c r="H2995" s="42">
        <f>_xll.qlCalendarAdvance(Calendar,$H2994,B2995,"f",FALSE)</f>
        <v>60490</v>
      </c>
      <c r="I2995" s="153">
        <f>_xll.qlInterestRateIndexValueDate(Index1M,$H2995)</f>
        <v>60492</v>
      </c>
      <c r="J2995" s="158"/>
      <c r="K2995" s="44"/>
      <c r="L2995" s="44"/>
      <c r="M2995" s="158"/>
      <c r="N2995" s="44"/>
      <c r="O2995" s="159"/>
    </row>
    <row r="2996" spans="2:15" x14ac:dyDescent="0.2">
      <c r="B2996" s="39" t="s">
        <v>42</v>
      </c>
      <c r="D2996" s="42">
        <f>_xll.qlCalendarAdvance(Calendar,$D2995,B2996,"f",FALSE)</f>
        <v>60497</v>
      </c>
      <c r="E2996" s="153">
        <f>_xll.qlInterestRateIndexValueDate(IndexON,D2996)</f>
        <v>60498</v>
      </c>
      <c r="F2996" s="168"/>
      <c r="H2996" s="42">
        <f>_xll.qlCalendarAdvance(Calendar,$H2995,B2996,"f",FALSE)</f>
        <v>60497</v>
      </c>
      <c r="I2996" s="153">
        <f>_xll.qlInterestRateIndexValueDate(Index1M,$H2996)</f>
        <v>60499</v>
      </c>
      <c r="J2996" s="158"/>
      <c r="K2996" s="44"/>
      <c r="L2996" s="44"/>
      <c r="M2996" s="158"/>
      <c r="N2996" s="44"/>
      <c r="O2996" s="159"/>
    </row>
    <row r="2997" spans="2:15" x14ac:dyDescent="0.2">
      <c r="B2997" s="39" t="s">
        <v>42</v>
      </c>
      <c r="D2997" s="42">
        <f>_xll.qlCalendarAdvance(Calendar,$D2996,B2997,"f",FALSE)</f>
        <v>60504</v>
      </c>
      <c r="E2997" s="153">
        <f>_xll.qlInterestRateIndexValueDate(IndexON,D2997)</f>
        <v>60505</v>
      </c>
      <c r="F2997" s="168"/>
      <c r="H2997" s="42">
        <f>_xll.qlCalendarAdvance(Calendar,$H2996,B2997,"f",FALSE)</f>
        <v>60504</v>
      </c>
      <c r="I2997" s="153">
        <f>_xll.qlInterestRateIndexValueDate(Index1M,$H2997)</f>
        <v>60506</v>
      </c>
      <c r="J2997" s="158"/>
      <c r="K2997" s="44"/>
      <c r="L2997" s="44"/>
      <c r="M2997" s="158"/>
      <c r="N2997" s="44"/>
      <c r="O2997" s="159"/>
    </row>
    <row r="2998" spans="2:15" x14ac:dyDescent="0.2">
      <c r="B2998" s="39" t="s">
        <v>42</v>
      </c>
      <c r="D2998" s="42">
        <f>_xll.qlCalendarAdvance(Calendar,$D2997,B2998,"f",FALSE)</f>
        <v>60511</v>
      </c>
      <c r="E2998" s="153">
        <f>_xll.qlInterestRateIndexValueDate(IndexON,D2998)</f>
        <v>60512</v>
      </c>
      <c r="F2998" s="168"/>
      <c r="H2998" s="42">
        <f>_xll.qlCalendarAdvance(Calendar,$H2997,B2998,"f",FALSE)</f>
        <v>60511</v>
      </c>
      <c r="I2998" s="153">
        <f>_xll.qlInterestRateIndexValueDate(Index1M,$H2998)</f>
        <v>60513</v>
      </c>
      <c r="J2998" s="158"/>
      <c r="K2998" s="44"/>
      <c r="L2998" s="44"/>
      <c r="M2998" s="158"/>
      <c r="N2998" s="44"/>
      <c r="O2998" s="159"/>
    </row>
    <row r="2999" spans="2:15" x14ac:dyDescent="0.2">
      <c r="B2999" s="39" t="s">
        <v>42</v>
      </c>
      <c r="D2999" s="42">
        <f>_xll.qlCalendarAdvance(Calendar,$D2998,B2999,"f",FALSE)</f>
        <v>60518</v>
      </c>
      <c r="E2999" s="153">
        <f>_xll.qlInterestRateIndexValueDate(IndexON,D2999)</f>
        <v>60519</v>
      </c>
      <c r="F2999" s="168"/>
      <c r="H2999" s="42">
        <f>_xll.qlCalendarAdvance(Calendar,$H2998,B2999,"f",FALSE)</f>
        <v>60518</v>
      </c>
      <c r="I2999" s="153">
        <f>_xll.qlInterestRateIndexValueDate(Index1M,$H2999)</f>
        <v>60520</v>
      </c>
      <c r="J2999" s="158"/>
      <c r="K2999" s="44"/>
      <c r="L2999" s="44"/>
      <c r="M2999" s="158"/>
      <c r="N2999" s="44"/>
      <c r="O2999" s="159"/>
    </row>
    <row r="3000" spans="2:15" x14ac:dyDescent="0.2">
      <c r="B3000" s="39" t="s">
        <v>42</v>
      </c>
      <c r="D3000" s="42">
        <f>_xll.qlCalendarAdvance(Calendar,$D2999,B3000,"f",FALSE)</f>
        <v>60525</v>
      </c>
      <c r="E3000" s="153">
        <f>_xll.qlInterestRateIndexValueDate(IndexON,D3000)</f>
        <v>60526</v>
      </c>
      <c r="F3000" s="168"/>
      <c r="H3000" s="42">
        <f>_xll.qlCalendarAdvance(Calendar,$H2999,B3000,"f",FALSE)</f>
        <v>60525</v>
      </c>
      <c r="I3000" s="153">
        <f>_xll.qlInterestRateIndexValueDate(Index1M,$H3000)</f>
        <v>60527</v>
      </c>
      <c r="J3000" s="158"/>
      <c r="K3000" s="44"/>
      <c r="L3000" s="44"/>
      <c r="M3000" s="158"/>
      <c r="N3000" s="44"/>
      <c r="O3000" s="159"/>
    </row>
    <row r="3001" spans="2:15" x14ac:dyDescent="0.2">
      <c r="B3001" s="39" t="s">
        <v>42</v>
      </c>
      <c r="D3001" s="42">
        <f>_xll.qlCalendarAdvance(Calendar,$D3000,B3001,"f",FALSE)</f>
        <v>60532</v>
      </c>
      <c r="E3001" s="153">
        <f>_xll.qlInterestRateIndexValueDate(IndexON,D3001)</f>
        <v>60533</v>
      </c>
      <c r="F3001" s="168"/>
      <c r="H3001" s="42">
        <f>_xll.qlCalendarAdvance(Calendar,$H3000,B3001,"f",FALSE)</f>
        <v>60532</v>
      </c>
      <c r="I3001" s="153">
        <f>_xll.qlInterestRateIndexValueDate(Index1M,$H3001)</f>
        <v>60534</v>
      </c>
      <c r="J3001" s="158"/>
      <c r="K3001" s="44"/>
      <c r="L3001" s="44"/>
      <c r="M3001" s="158"/>
      <c r="N3001" s="44"/>
      <c r="O3001" s="159"/>
    </row>
    <row r="3002" spans="2:15" x14ac:dyDescent="0.2">
      <c r="B3002" s="39" t="s">
        <v>42</v>
      </c>
      <c r="D3002" s="42">
        <f>_xll.qlCalendarAdvance(Calendar,$D3001,B3002,"f",FALSE)</f>
        <v>60539</v>
      </c>
      <c r="E3002" s="153">
        <f>_xll.qlInterestRateIndexValueDate(IndexON,D3002)</f>
        <v>60540</v>
      </c>
      <c r="F3002" s="168"/>
      <c r="H3002" s="42">
        <f>_xll.qlCalendarAdvance(Calendar,$H3001,B3002,"f",FALSE)</f>
        <v>60539</v>
      </c>
      <c r="I3002" s="153">
        <f>_xll.qlInterestRateIndexValueDate(Index1M,$H3002)</f>
        <v>60541</v>
      </c>
      <c r="J3002" s="158"/>
      <c r="K3002" s="44"/>
      <c r="L3002" s="44"/>
      <c r="M3002" s="158"/>
      <c r="N3002" s="44"/>
      <c r="O3002" s="159"/>
    </row>
    <row r="3003" spans="2:15" x14ac:dyDescent="0.2">
      <c r="B3003" s="39" t="s">
        <v>42</v>
      </c>
      <c r="D3003" s="42">
        <f>_xll.qlCalendarAdvance(Calendar,$D3002,B3003,"f",FALSE)</f>
        <v>60546</v>
      </c>
      <c r="E3003" s="153">
        <f>_xll.qlInterestRateIndexValueDate(IndexON,D3003)</f>
        <v>60547</v>
      </c>
      <c r="F3003" s="168"/>
      <c r="H3003" s="42">
        <f>_xll.qlCalendarAdvance(Calendar,$H3002,B3003,"f",FALSE)</f>
        <v>60546</v>
      </c>
      <c r="I3003" s="153">
        <f>_xll.qlInterestRateIndexValueDate(Index1M,$H3003)</f>
        <v>60548</v>
      </c>
      <c r="J3003" s="158"/>
      <c r="K3003" s="44"/>
      <c r="L3003" s="44"/>
      <c r="M3003" s="158"/>
      <c r="N3003" s="44"/>
      <c r="O3003" s="159"/>
    </row>
    <row r="3004" spans="2:15" x14ac:dyDescent="0.2">
      <c r="B3004" s="39" t="s">
        <v>42</v>
      </c>
      <c r="D3004" s="42">
        <f>_xll.qlCalendarAdvance(Calendar,$D3003,B3004,"f",FALSE)</f>
        <v>60553</v>
      </c>
      <c r="E3004" s="153">
        <f>_xll.qlInterestRateIndexValueDate(IndexON,D3004)</f>
        <v>60554</v>
      </c>
      <c r="F3004" s="168"/>
      <c r="H3004" s="42">
        <f>_xll.qlCalendarAdvance(Calendar,$H3003,B3004,"f",FALSE)</f>
        <v>60553</v>
      </c>
      <c r="I3004" s="153">
        <f>_xll.qlInterestRateIndexValueDate(Index1M,$H3004)</f>
        <v>60555</v>
      </c>
      <c r="J3004" s="158"/>
      <c r="K3004" s="44"/>
      <c r="L3004" s="44"/>
      <c r="M3004" s="158"/>
      <c r="N3004" s="44"/>
      <c r="O3004" s="159"/>
    </row>
    <row r="3005" spans="2:15" x14ac:dyDescent="0.2">
      <c r="B3005" s="39" t="s">
        <v>42</v>
      </c>
      <c r="D3005" s="42">
        <f>_xll.qlCalendarAdvance(Calendar,$D3004,B3005,"f",FALSE)</f>
        <v>60560</v>
      </c>
      <c r="E3005" s="153">
        <f>_xll.qlInterestRateIndexValueDate(IndexON,D3005)</f>
        <v>60561</v>
      </c>
      <c r="F3005" s="168"/>
      <c r="H3005" s="42">
        <f>_xll.qlCalendarAdvance(Calendar,$H3004,B3005,"f",FALSE)</f>
        <v>60560</v>
      </c>
      <c r="I3005" s="153">
        <f>_xll.qlInterestRateIndexValueDate(Index1M,$H3005)</f>
        <v>60562</v>
      </c>
      <c r="J3005" s="158"/>
      <c r="K3005" s="44"/>
      <c r="L3005" s="44"/>
      <c r="M3005" s="158"/>
      <c r="N3005" s="44"/>
      <c r="O3005" s="159"/>
    </row>
    <row r="3006" spans="2:15" x14ac:dyDescent="0.2">
      <c r="B3006" s="39" t="s">
        <v>42</v>
      </c>
      <c r="D3006" s="42">
        <f>_xll.qlCalendarAdvance(Calendar,$D3005,B3006,"f",FALSE)</f>
        <v>60567</v>
      </c>
      <c r="E3006" s="153">
        <f>_xll.qlInterestRateIndexValueDate(IndexON,D3006)</f>
        <v>60568</v>
      </c>
      <c r="F3006" s="168"/>
      <c r="H3006" s="42">
        <f>_xll.qlCalendarAdvance(Calendar,$H3005,B3006,"f",FALSE)</f>
        <v>60567</v>
      </c>
      <c r="I3006" s="153">
        <f>_xll.qlInterestRateIndexValueDate(Index1M,$H3006)</f>
        <v>60569</v>
      </c>
      <c r="J3006" s="158"/>
      <c r="K3006" s="44"/>
      <c r="L3006" s="44"/>
      <c r="M3006" s="158"/>
      <c r="N3006" s="44"/>
      <c r="O3006" s="159"/>
    </row>
    <row r="3007" spans="2:15" x14ac:dyDescent="0.2">
      <c r="B3007" s="39" t="s">
        <v>42</v>
      </c>
      <c r="D3007" s="42">
        <f>_xll.qlCalendarAdvance(Calendar,$D3006,B3007,"f",FALSE)</f>
        <v>60574</v>
      </c>
      <c r="E3007" s="153">
        <f>_xll.qlInterestRateIndexValueDate(IndexON,D3007)</f>
        <v>60575</v>
      </c>
      <c r="F3007" s="168"/>
      <c r="H3007" s="42">
        <f>_xll.qlCalendarAdvance(Calendar,$H3006,B3007,"f",FALSE)</f>
        <v>60574</v>
      </c>
      <c r="I3007" s="153">
        <f>_xll.qlInterestRateIndexValueDate(Index1M,$H3007)</f>
        <v>60576</v>
      </c>
      <c r="J3007" s="158"/>
      <c r="K3007" s="44"/>
      <c r="L3007" s="44"/>
      <c r="M3007" s="158"/>
      <c r="N3007" s="44"/>
      <c r="O3007" s="159"/>
    </row>
    <row r="3008" spans="2:15" x14ac:dyDescent="0.2">
      <c r="B3008" s="39" t="s">
        <v>42</v>
      </c>
      <c r="D3008" s="42">
        <f>_xll.qlCalendarAdvance(Calendar,$D3007,B3008,"f",FALSE)</f>
        <v>60581</v>
      </c>
      <c r="E3008" s="153">
        <f>_xll.qlInterestRateIndexValueDate(IndexON,D3008)</f>
        <v>60582</v>
      </c>
      <c r="F3008" s="168"/>
      <c r="H3008" s="42">
        <f>_xll.qlCalendarAdvance(Calendar,$H3007,B3008,"f",FALSE)</f>
        <v>60581</v>
      </c>
      <c r="I3008" s="153">
        <f>_xll.qlInterestRateIndexValueDate(Index1M,$H3008)</f>
        <v>60583</v>
      </c>
      <c r="J3008" s="158"/>
      <c r="K3008" s="44"/>
      <c r="L3008" s="44"/>
      <c r="M3008" s="158"/>
      <c r="N3008" s="44"/>
      <c r="O3008" s="159"/>
    </row>
    <row r="3009" spans="2:15" x14ac:dyDescent="0.2">
      <c r="B3009" s="39" t="s">
        <v>42</v>
      </c>
      <c r="D3009" s="42">
        <f>_xll.qlCalendarAdvance(Calendar,$D3008,B3009,"f",FALSE)</f>
        <v>60588</v>
      </c>
      <c r="E3009" s="153">
        <f>_xll.qlInterestRateIndexValueDate(IndexON,D3009)</f>
        <v>60589</v>
      </c>
      <c r="F3009" s="168"/>
      <c r="H3009" s="42">
        <f>_xll.qlCalendarAdvance(Calendar,$H3008,B3009,"f",FALSE)</f>
        <v>60588</v>
      </c>
      <c r="I3009" s="153">
        <f>_xll.qlInterestRateIndexValueDate(Index1M,$H3009)</f>
        <v>60590</v>
      </c>
      <c r="J3009" s="158"/>
      <c r="K3009" s="44"/>
      <c r="L3009" s="44"/>
      <c r="M3009" s="158"/>
      <c r="N3009" s="44"/>
      <c r="O3009" s="159"/>
    </row>
    <row r="3010" spans="2:15" x14ac:dyDescent="0.2">
      <c r="B3010" s="39" t="s">
        <v>42</v>
      </c>
      <c r="D3010" s="42">
        <f>_xll.qlCalendarAdvance(Calendar,$D3009,B3010,"f",FALSE)</f>
        <v>60595</v>
      </c>
      <c r="E3010" s="153">
        <f>_xll.qlInterestRateIndexValueDate(IndexON,D3010)</f>
        <v>60596</v>
      </c>
      <c r="F3010" s="168"/>
      <c r="H3010" s="42">
        <f>_xll.qlCalendarAdvance(Calendar,$H3009,B3010,"f",FALSE)</f>
        <v>60595</v>
      </c>
      <c r="I3010" s="153">
        <f>_xll.qlInterestRateIndexValueDate(Index1M,$H3010)</f>
        <v>60597</v>
      </c>
      <c r="J3010" s="158"/>
      <c r="K3010" s="44"/>
      <c r="L3010" s="44"/>
      <c r="M3010" s="158"/>
      <c r="N3010" s="44"/>
      <c r="O3010" s="159"/>
    </row>
    <row r="3011" spans="2:15" x14ac:dyDescent="0.2">
      <c r="B3011" s="39" t="s">
        <v>42</v>
      </c>
      <c r="D3011" s="42">
        <f>_xll.qlCalendarAdvance(Calendar,$D3010,B3011,"f",FALSE)</f>
        <v>60602</v>
      </c>
      <c r="E3011" s="153">
        <f>_xll.qlInterestRateIndexValueDate(IndexON,D3011)</f>
        <v>60603</v>
      </c>
      <c r="F3011" s="168"/>
      <c r="H3011" s="42">
        <f>_xll.qlCalendarAdvance(Calendar,$H3010,B3011,"f",FALSE)</f>
        <v>60602</v>
      </c>
      <c r="I3011" s="153">
        <f>_xll.qlInterestRateIndexValueDate(Index1M,$H3011)</f>
        <v>60604</v>
      </c>
      <c r="J3011" s="158"/>
      <c r="K3011" s="44"/>
      <c r="L3011" s="44"/>
      <c r="M3011" s="158"/>
      <c r="N3011" s="44"/>
      <c r="O3011" s="159"/>
    </row>
    <row r="3012" spans="2:15" x14ac:dyDescent="0.2">
      <c r="B3012" s="39" t="s">
        <v>42</v>
      </c>
      <c r="D3012" s="42">
        <f>_xll.qlCalendarAdvance(Calendar,$D3011,B3012,"f",FALSE)</f>
        <v>60609</v>
      </c>
      <c r="E3012" s="153">
        <f>_xll.qlInterestRateIndexValueDate(IndexON,D3012)</f>
        <v>60610</v>
      </c>
      <c r="F3012" s="168"/>
      <c r="H3012" s="42">
        <f>_xll.qlCalendarAdvance(Calendar,$H3011,B3012,"f",FALSE)</f>
        <v>60609</v>
      </c>
      <c r="I3012" s="153">
        <f>_xll.qlInterestRateIndexValueDate(Index1M,$H3012)</f>
        <v>60611</v>
      </c>
      <c r="J3012" s="158"/>
      <c r="K3012" s="44"/>
      <c r="L3012" s="44"/>
      <c r="M3012" s="158"/>
      <c r="N3012" s="44"/>
      <c r="O3012" s="159"/>
    </row>
    <row r="3013" spans="2:15" x14ac:dyDescent="0.2">
      <c r="B3013" s="39" t="s">
        <v>42</v>
      </c>
      <c r="D3013" s="42">
        <f>_xll.qlCalendarAdvance(Calendar,$D3012,B3013,"f",FALSE)</f>
        <v>60616</v>
      </c>
      <c r="E3013" s="153">
        <f>_xll.qlInterestRateIndexValueDate(IndexON,D3013)</f>
        <v>60617</v>
      </c>
      <c r="F3013" s="168"/>
      <c r="H3013" s="42">
        <f>_xll.qlCalendarAdvance(Calendar,$H3012,B3013,"f",FALSE)</f>
        <v>60616</v>
      </c>
      <c r="I3013" s="153">
        <f>_xll.qlInterestRateIndexValueDate(Index1M,$H3013)</f>
        <v>60618</v>
      </c>
      <c r="J3013" s="158"/>
      <c r="K3013" s="44"/>
      <c r="L3013" s="44"/>
      <c r="M3013" s="158"/>
      <c r="N3013" s="44"/>
      <c r="O3013" s="159"/>
    </row>
    <row r="3014" spans="2:15" x14ac:dyDescent="0.2">
      <c r="B3014" s="39" t="s">
        <v>42</v>
      </c>
      <c r="D3014" s="42">
        <f>_xll.qlCalendarAdvance(Calendar,$D3013,B3014,"f",FALSE)</f>
        <v>60623</v>
      </c>
      <c r="E3014" s="153">
        <f>_xll.qlInterestRateIndexValueDate(IndexON,D3014)</f>
        <v>60624</v>
      </c>
      <c r="F3014" s="168"/>
      <c r="H3014" s="42">
        <f>_xll.qlCalendarAdvance(Calendar,$H3013,B3014,"f",FALSE)</f>
        <v>60623</v>
      </c>
      <c r="I3014" s="153">
        <f>_xll.qlInterestRateIndexValueDate(Index1M,$H3014)</f>
        <v>60629</v>
      </c>
      <c r="J3014" s="158"/>
      <c r="K3014" s="44"/>
      <c r="L3014" s="44"/>
      <c r="M3014" s="158"/>
      <c r="N3014" s="44"/>
      <c r="O3014" s="159"/>
    </row>
    <row r="3015" spans="2:15" x14ac:dyDescent="0.2">
      <c r="B3015" s="39" t="s">
        <v>42</v>
      </c>
      <c r="D3015" s="42">
        <f>_xll.qlCalendarAdvance(Calendar,$D3014,B3015,"f",FALSE)</f>
        <v>60630</v>
      </c>
      <c r="E3015" s="153">
        <f>_xll.qlInterestRateIndexValueDate(IndexON,D3015)</f>
        <v>60631</v>
      </c>
      <c r="F3015" s="168"/>
      <c r="H3015" s="42">
        <f>_xll.qlCalendarAdvance(Calendar,$H3014,B3015,"f",FALSE)</f>
        <v>60630</v>
      </c>
      <c r="I3015" s="153">
        <f>_xll.qlInterestRateIndexValueDate(Index1M,$H3015)</f>
        <v>60636</v>
      </c>
      <c r="J3015" s="158"/>
      <c r="K3015" s="44"/>
      <c r="L3015" s="44"/>
      <c r="M3015" s="158"/>
      <c r="N3015" s="44"/>
      <c r="O3015" s="159"/>
    </row>
    <row r="3016" spans="2:15" x14ac:dyDescent="0.2">
      <c r="B3016" s="39" t="s">
        <v>42</v>
      </c>
      <c r="D3016" s="42">
        <f>_xll.qlCalendarAdvance(Calendar,$D3015,B3016,"f",FALSE)</f>
        <v>60637</v>
      </c>
      <c r="E3016" s="153">
        <f>_xll.qlInterestRateIndexValueDate(IndexON,D3016)</f>
        <v>60639</v>
      </c>
      <c r="F3016" s="168"/>
      <c r="H3016" s="42">
        <f>_xll.qlCalendarAdvance(Calendar,$H3015,B3016,"f",FALSE)</f>
        <v>60637</v>
      </c>
      <c r="I3016" s="153">
        <f>_xll.qlInterestRateIndexValueDate(Index1M,$H3016)</f>
        <v>60640</v>
      </c>
      <c r="J3016" s="158"/>
      <c r="K3016" s="44"/>
      <c r="L3016" s="44"/>
      <c r="M3016" s="158"/>
      <c r="N3016" s="44"/>
      <c r="O3016" s="159"/>
    </row>
    <row r="3017" spans="2:15" x14ac:dyDescent="0.2">
      <c r="B3017" s="39" t="s">
        <v>42</v>
      </c>
      <c r="D3017" s="42">
        <f>_xll.qlCalendarAdvance(Calendar,$D3016,B3017,"f",FALSE)</f>
        <v>60644</v>
      </c>
      <c r="E3017" s="153">
        <f>_xll.qlInterestRateIndexValueDate(IndexON,D3017)</f>
        <v>60645</v>
      </c>
      <c r="F3017" s="168"/>
      <c r="H3017" s="42">
        <f>_xll.qlCalendarAdvance(Calendar,$H3016,B3017,"f",FALSE)</f>
        <v>60644</v>
      </c>
      <c r="I3017" s="153">
        <f>_xll.qlInterestRateIndexValueDate(Index1M,$H3017)</f>
        <v>60646</v>
      </c>
      <c r="J3017" s="158"/>
      <c r="K3017" s="44"/>
      <c r="L3017" s="44"/>
      <c r="M3017" s="158"/>
      <c r="N3017" s="44"/>
      <c r="O3017" s="159"/>
    </row>
    <row r="3018" spans="2:15" x14ac:dyDescent="0.2">
      <c r="B3018" s="39" t="s">
        <v>42</v>
      </c>
      <c r="D3018" s="42">
        <f>_xll.qlCalendarAdvance(Calendar,$D3017,B3018,"f",FALSE)</f>
        <v>60651</v>
      </c>
      <c r="E3018" s="153">
        <f>_xll.qlInterestRateIndexValueDate(IndexON,D3018)</f>
        <v>60652</v>
      </c>
      <c r="F3018" s="168"/>
      <c r="H3018" s="42">
        <f>_xll.qlCalendarAdvance(Calendar,$H3017,B3018,"f",FALSE)</f>
        <v>60651</v>
      </c>
      <c r="I3018" s="153">
        <f>_xll.qlInterestRateIndexValueDate(Index1M,$H3018)</f>
        <v>60653</v>
      </c>
      <c r="J3018" s="158"/>
      <c r="K3018" s="44"/>
      <c r="L3018" s="44"/>
      <c r="M3018" s="158"/>
      <c r="N3018" s="44"/>
      <c r="O3018" s="159"/>
    </row>
    <row r="3019" spans="2:15" x14ac:dyDescent="0.2">
      <c r="B3019" s="39" t="s">
        <v>42</v>
      </c>
      <c r="D3019" s="42">
        <f>_xll.qlCalendarAdvance(Calendar,$D3018,B3019,"f",FALSE)</f>
        <v>60658</v>
      </c>
      <c r="E3019" s="153">
        <f>_xll.qlInterestRateIndexValueDate(IndexON,D3019)</f>
        <v>60659</v>
      </c>
      <c r="F3019" s="168"/>
      <c r="H3019" s="42">
        <f>_xll.qlCalendarAdvance(Calendar,$H3018,B3019,"f",FALSE)</f>
        <v>60658</v>
      </c>
      <c r="I3019" s="153">
        <f>_xll.qlInterestRateIndexValueDate(Index1M,$H3019)</f>
        <v>60660</v>
      </c>
      <c r="J3019" s="158"/>
      <c r="K3019" s="44"/>
      <c r="L3019" s="44"/>
      <c r="M3019" s="158"/>
      <c r="N3019" s="44"/>
      <c r="O3019" s="159"/>
    </row>
    <row r="3020" spans="2:15" x14ac:dyDescent="0.2">
      <c r="B3020" s="39" t="s">
        <v>42</v>
      </c>
      <c r="D3020" s="42">
        <f>_xll.qlCalendarAdvance(Calendar,$D3019,B3020,"f",FALSE)</f>
        <v>60665</v>
      </c>
      <c r="E3020" s="153">
        <f>_xll.qlInterestRateIndexValueDate(IndexON,D3020)</f>
        <v>60666</v>
      </c>
      <c r="F3020" s="168"/>
      <c r="H3020" s="42">
        <f>_xll.qlCalendarAdvance(Calendar,$H3019,B3020,"f",FALSE)</f>
        <v>60665</v>
      </c>
      <c r="I3020" s="153">
        <f>_xll.qlInterestRateIndexValueDate(Index1M,$H3020)</f>
        <v>60667</v>
      </c>
      <c r="J3020" s="158"/>
      <c r="K3020" s="44"/>
      <c r="L3020" s="44"/>
      <c r="M3020" s="158"/>
      <c r="N3020" s="44"/>
      <c r="O3020" s="159"/>
    </row>
    <row r="3021" spans="2:15" x14ac:dyDescent="0.2">
      <c r="B3021" s="39" t="s">
        <v>42</v>
      </c>
      <c r="D3021" s="42">
        <f>_xll.qlCalendarAdvance(Calendar,$D3020,B3021,"f",FALSE)</f>
        <v>60672</v>
      </c>
      <c r="E3021" s="153">
        <f>_xll.qlInterestRateIndexValueDate(IndexON,D3021)</f>
        <v>60673</v>
      </c>
      <c r="F3021" s="168"/>
      <c r="H3021" s="42">
        <f>_xll.qlCalendarAdvance(Calendar,$H3020,B3021,"f",FALSE)</f>
        <v>60672</v>
      </c>
      <c r="I3021" s="153">
        <f>_xll.qlInterestRateIndexValueDate(Index1M,$H3021)</f>
        <v>60674</v>
      </c>
      <c r="J3021" s="158"/>
      <c r="K3021" s="44"/>
      <c r="L3021" s="44"/>
      <c r="M3021" s="158"/>
      <c r="N3021" s="44"/>
      <c r="O3021" s="159"/>
    </row>
    <row r="3022" spans="2:15" x14ac:dyDescent="0.2">
      <c r="B3022" s="39" t="s">
        <v>42</v>
      </c>
      <c r="D3022" s="42">
        <f>_xll.qlCalendarAdvance(Calendar,$D3021,B3022,"f",FALSE)</f>
        <v>60679</v>
      </c>
      <c r="E3022" s="153">
        <f>_xll.qlInterestRateIndexValueDate(IndexON,D3022)</f>
        <v>60680</v>
      </c>
      <c r="F3022" s="168"/>
      <c r="H3022" s="42">
        <f>_xll.qlCalendarAdvance(Calendar,$H3021,B3022,"f",FALSE)</f>
        <v>60679</v>
      </c>
      <c r="I3022" s="153">
        <f>_xll.qlInterestRateIndexValueDate(Index1M,$H3022)</f>
        <v>60681</v>
      </c>
      <c r="J3022" s="158"/>
      <c r="K3022" s="44"/>
      <c r="L3022" s="44"/>
      <c r="M3022" s="158"/>
      <c r="N3022" s="44"/>
      <c r="O3022" s="159"/>
    </row>
    <row r="3023" spans="2:15" x14ac:dyDescent="0.2">
      <c r="B3023" s="39" t="s">
        <v>42</v>
      </c>
      <c r="D3023" s="42">
        <f>_xll.qlCalendarAdvance(Calendar,$D3022,B3023,"f",FALSE)</f>
        <v>60686</v>
      </c>
      <c r="E3023" s="153">
        <f>_xll.qlInterestRateIndexValueDate(IndexON,D3023)</f>
        <v>60687</v>
      </c>
      <c r="F3023" s="168"/>
      <c r="H3023" s="42">
        <f>_xll.qlCalendarAdvance(Calendar,$H3022,B3023,"f",FALSE)</f>
        <v>60686</v>
      </c>
      <c r="I3023" s="153">
        <f>_xll.qlInterestRateIndexValueDate(Index1M,$H3023)</f>
        <v>60688</v>
      </c>
      <c r="J3023" s="158"/>
      <c r="K3023" s="44"/>
      <c r="L3023" s="44"/>
      <c r="M3023" s="158"/>
      <c r="N3023" s="44"/>
      <c r="O3023" s="159"/>
    </row>
    <row r="3024" spans="2:15" x14ac:dyDescent="0.2">
      <c r="B3024" s="39" t="s">
        <v>42</v>
      </c>
      <c r="D3024" s="42">
        <f>_xll.qlCalendarAdvance(Calendar,$D3023,B3024,"f",FALSE)</f>
        <v>60693</v>
      </c>
      <c r="E3024" s="153">
        <f>_xll.qlInterestRateIndexValueDate(IndexON,D3024)</f>
        <v>60694</v>
      </c>
      <c r="F3024" s="168"/>
      <c r="H3024" s="42">
        <f>_xll.qlCalendarAdvance(Calendar,$H3023,B3024,"f",FALSE)</f>
        <v>60693</v>
      </c>
      <c r="I3024" s="153">
        <f>_xll.qlInterestRateIndexValueDate(Index1M,$H3024)</f>
        <v>60695</v>
      </c>
      <c r="J3024" s="158"/>
      <c r="K3024" s="44"/>
      <c r="L3024" s="44"/>
      <c r="M3024" s="158"/>
      <c r="N3024" s="44"/>
      <c r="O3024" s="159"/>
    </row>
    <row r="3025" spans="2:15" x14ac:dyDescent="0.2">
      <c r="B3025" s="39" t="s">
        <v>42</v>
      </c>
      <c r="D3025" s="42">
        <f>_xll.qlCalendarAdvance(Calendar,$D3024,B3025,"f",FALSE)</f>
        <v>60700</v>
      </c>
      <c r="E3025" s="153">
        <f>_xll.qlInterestRateIndexValueDate(IndexON,D3025)</f>
        <v>60701</v>
      </c>
      <c r="F3025" s="168"/>
      <c r="H3025" s="42">
        <f>_xll.qlCalendarAdvance(Calendar,$H3024,B3025,"f",FALSE)</f>
        <v>60700</v>
      </c>
      <c r="I3025" s="153">
        <f>_xll.qlInterestRateIndexValueDate(Index1M,$H3025)</f>
        <v>60702</v>
      </c>
      <c r="J3025" s="158"/>
      <c r="K3025" s="44"/>
      <c r="L3025" s="44"/>
      <c r="M3025" s="158"/>
      <c r="N3025" s="44"/>
      <c r="O3025" s="159"/>
    </row>
    <row r="3026" spans="2:15" x14ac:dyDescent="0.2">
      <c r="B3026" s="39" t="s">
        <v>42</v>
      </c>
      <c r="D3026" s="42">
        <f>_xll.qlCalendarAdvance(Calendar,$D3025,B3026,"f",FALSE)</f>
        <v>60707</v>
      </c>
      <c r="E3026" s="153">
        <f>_xll.qlInterestRateIndexValueDate(IndexON,D3026)</f>
        <v>60708</v>
      </c>
      <c r="F3026" s="168"/>
      <c r="H3026" s="42">
        <f>_xll.qlCalendarAdvance(Calendar,$H3025,B3026,"f",FALSE)</f>
        <v>60707</v>
      </c>
      <c r="I3026" s="153">
        <f>_xll.qlInterestRateIndexValueDate(Index1M,$H3026)</f>
        <v>60709</v>
      </c>
      <c r="J3026" s="158"/>
      <c r="K3026" s="44"/>
      <c r="L3026" s="44"/>
      <c r="M3026" s="158"/>
      <c r="N3026" s="44"/>
      <c r="O3026" s="159"/>
    </row>
    <row r="3027" spans="2:15" x14ac:dyDescent="0.2">
      <c r="B3027" s="39" t="s">
        <v>42</v>
      </c>
      <c r="D3027" s="42">
        <f>_xll.qlCalendarAdvance(Calendar,$D3026,B3027,"f",FALSE)</f>
        <v>60714</v>
      </c>
      <c r="E3027" s="153">
        <f>_xll.qlInterestRateIndexValueDate(IndexON,D3027)</f>
        <v>60715</v>
      </c>
      <c r="F3027" s="168"/>
      <c r="H3027" s="42">
        <f>_xll.qlCalendarAdvance(Calendar,$H3026,B3027,"f",FALSE)</f>
        <v>60714</v>
      </c>
      <c r="I3027" s="153">
        <f>_xll.qlInterestRateIndexValueDate(Index1M,$H3027)</f>
        <v>60716</v>
      </c>
      <c r="J3027" s="158"/>
      <c r="K3027" s="44"/>
      <c r="L3027" s="44"/>
      <c r="M3027" s="158"/>
      <c r="N3027" s="44"/>
      <c r="O3027" s="159"/>
    </row>
    <row r="3028" spans="2:15" x14ac:dyDescent="0.2">
      <c r="B3028" s="39" t="s">
        <v>42</v>
      </c>
      <c r="D3028" s="42">
        <f>_xll.qlCalendarAdvance(Calendar,$D3027,B3028,"f",FALSE)</f>
        <v>60721</v>
      </c>
      <c r="E3028" s="153">
        <f>_xll.qlInterestRateIndexValueDate(IndexON,D3028)</f>
        <v>60722</v>
      </c>
      <c r="F3028" s="168"/>
      <c r="H3028" s="42">
        <f>_xll.qlCalendarAdvance(Calendar,$H3027,B3028,"f",FALSE)</f>
        <v>60721</v>
      </c>
      <c r="I3028" s="153">
        <f>_xll.qlInterestRateIndexValueDate(Index1M,$H3028)</f>
        <v>60723</v>
      </c>
      <c r="J3028" s="158"/>
      <c r="K3028" s="44"/>
      <c r="L3028" s="44"/>
      <c r="M3028" s="158"/>
      <c r="N3028" s="44"/>
      <c r="O3028" s="159"/>
    </row>
    <row r="3029" spans="2:15" x14ac:dyDescent="0.2">
      <c r="B3029" s="39" t="s">
        <v>42</v>
      </c>
      <c r="D3029" s="42">
        <f>_xll.qlCalendarAdvance(Calendar,$D3028,B3029,"f",FALSE)</f>
        <v>60728</v>
      </c>
      <c r="E3029" s="153">
        <f>_xll.qlInterestRateIndexValueDate(IndexON,D3029)</f>
        <v>60729</v>
      </c>
      <c r="F3029" s="168"/>
      <c r="H3029" s="42">
        <f>_xll.qlCalendarAdvance(Calendar,$H3028,B3029,"f",FALSE)</f>
        <v>60728</v>
      </c>
      <c r="I3029" s="153">
        <f>_xll.qlInterestRateIndexValueDate(Index1M,$H3029)</f>
        <v>60730</v>
      </c>
      <c r="J3029" s="158"/>
      <c r="K3029" s="44"/>
      <c r="L3029" s="44"/>
      <c r="M3029" s="158"/>
      <c r="N3029" s="44"/>
      <c r="O3029" s="159"/>
    </row>
    <row r="3030" spans="2:15" x14ac:dyDescent="0.2">
      <c r="B3030" s="39" t="s">
        <v>42</v>
      </c>
      <c r="D3030" s="42">
        <f>_xll.qlCalendarAdvance(Calendar,$D3029,B3030,"f",FALSE)</f>
        <v>60735</v>
      </c>
      <c r="E3030" s="153">
        <f>_xll.qlInterestRateIndexValueDate(IndexON,D3030)</f>
        <v>60736</v>
      </c>
      <c r="F3030" s="168"/>
      <c r="H3030" s="42">
        <f>_xll.qlCalendarAdvance(Calendar,$H3029,B3030,"f",FALSE)</f>
        <v>60735</v>
      </c>
      <c r="I3030" s="153">
        <f>_xll.qlInterestRateIndexValueDate(Index1M,$H3030)</f>
        <v>60737</v>
      </c>
      <c r="J3030" s="158"/>
      <c r="K3030" s="44"/>
      <c r="L3030" s="44"/>
      <c r="M3030" s="158"/>
      <c r="N3030" s="44"/>
      <c r="O3030" s="159"/>
    </row>
    <row r="3031" spans="2:15" x14ac:dyDescent="0.2">
      <c r="B3031" s="39" t="s">
        <v>42</v>
      </c>
      <c r="D3031" s="42">
        <f>_xll.qlCalendarAdvance(Calendar,$D3030,B3031,"f",FALSE)</f>
        <v>60742</v>
      </c>
      <c r="E3031" s="153">
        <f>_xll.qlInterestRateIndexValueDate(IndexON,D3031)</f>
        <v>60743</v>
      </c>
      <c r="F3031" s="168"/>
      <c r="H3031" s="42">
        <f>_xll.qlCalendarAdvance(Calendar,$H3030,B3031,"f",FALSE)</f>
        <v>60742</v>
      </c>
      <c r="I3031" s="153">
        <f>_xll.qlInterestRateIndexValueDate(Index1M,$H3031)</f>
        <v>60744</v>
      </c>
      <c r="J3031" s="158"/>
      <c r="K3031" s="44"/>
      <c r="L3031" s="44"/>
      <c r="M3031" s="158"/>
      <c r="N3031" s="44"/>
      <c r="O3031" s="159"/>
    </row>
    <row r="3032" spans="2:15" x14ac:dyDescent="0.2">
      <c r="B3032" s="39" t="s">
        <v>42</v>
      </c>
      <c r="D3032" s="42">
        <f>_xll.qlCalendarAdvance(Calendar,$D3031,B3032,"f",FALSE)</f>
        <v>60749</v>
      </c>
      <c r="E3032" s="153">
        <f>_xll.qlInterestRateIndexValueDate(IndexON,D3032)</f>
        <v>60750</v>
      </c>
      <c r="F3032" s="168"/>
      <c r="H3032" s="42">
        <f>_xll.qlCalendarAdvance(Calendar,$H3031,B3032,"f",FALSE)</f>
        <v>60749</v>
      </c>
      <c r="I3032" s="153">
        <f>_xll.qlInterestRateIndexValueDate(Index1M,$H3032)</f>
        <v>60751</v>
      </c>
      <c r="J3032" s="158"/>
      <c r="K3032" s="44"/>
      <c r="L3032" s="44"/>
      <c r="M3032" s="158"/>
      <c r="N3032" s="44"/>
      <c r="O3032" s="159"/>
    </row>
    <row r="3033" spans="2:15" x14ac:dyDescent="0.2">
      <c r="B3033" s="39" t="s">
        <v>42</v>
      </c>
      <c r="D3033" s="42">
        <f>_xll.qlCalendarAdvance(Calendar,$D3032,B3033,"f",FALSE)</f>
        <v>60756</v>
      </c>
      <c r="E3033" s="153">
        <f>_xll.qlInterestRateIndexValueDate(IndexON,D3033)</f>
        <v>60757</v>
      </c>
      <c r="F3033" s="168"/>
      <c r="H3033" s="42">
        <f>_xll.qlCalendarAdvance(Calendar,$H3032,B3033,"f",FALSE)</f>
        <v>60756</v>
      </c>
      <c r="I3033" s="153">
        <f>_xll.qlInterestRateIndexValueDate(Index1M,$H3033)</f>
        <v>60758</v>
      </c>
      <c r="J3033" s="158"/>
      <c r="K3033" s="44"/>
      <c r="L3033" s="44"/>
      <c r="M3033" s="158"/>
      <c r="N3033" s="44"/>
      <c r="O3033" s="159"/>
    </row>
    <row r="3034" spans="2:15" x14ac:dyDescent="0.2">
      <c r="B3034" s="39" t="s">
        <v>42</v>
      </c>
      <c r="D3034" s="42">
        <f>_xll.qlCalendarAdvance(Calendar,$D3033,B3034,"f",FALSE)</f>
        <v>60763</v>
      </c>
      <c r="E3034" s="153">
        <f>_xll.qlInterestRateIndexValueDate(IndexON,D3034)</f>
        <v>60764</v>
      </c>
      <c r="F3034" s="168"/>
      <c r="H3034" s="42">
        <f>_xll.qlCalendarAdvance(Calendar,$H3033,B3034,"f",FALSE)</f>
        <v>60763</v>
      </c>
      <c r="I3034" s="153">
        <f>_xll.qlInterestRateIndexValueDate(Index1M,$H3034)</f>
        <v>60765</v>
      </c>
      <c r="J3034" s="158"/>
      <c r="K3034" s="44"/>
      <c r="L3034" s="44"/>
      <c r="M3034" s="158"/>
      <c r="N3034" s="44"/>
      <c r="O3034" s="159"/>
    </row>
    <row r="3035" spans="2:15" x14ac:dyDescent="0.2">
      <c r="B3035" s="39" t="s">
        <v>42</v>
      </c>
      <c r="D3035" s="42">
        <f>_xll.qlCalendarAdvance(Calendar,$D3034,B3035,"f",FALSE)</f>
        <v>60770</v>
      </c>
      <c r="E3035" s="153">
        <f>_xll.qlInterestRateIndexValueDate(IndexON,D3035)</f>
        <v>60771</v>
      </c>
      <c r="F3035" s="168"/>
      <c r="H3035" s="42">
        <f>_xll.qlCalendarAdvance(Calendar,$H3034,B3035,"f",FALSE)</f>
        <v>60770</v>
      </c>
      <c r="I3035" s="153">
        <f>_xll.qlInterestRateIndexValueDate(Index1M,$H3035)</f>
        <v>60773</v>
      </c>
      <c r="J3035" s="158"/>
      <c r="K3035" s="44"/>
      <c r="L3035" s="44"/>
      <c r="M3035" s="158"/>
      <c r="N3035" s="44"/>
      <c r="O3035" s="159"/>
    </row>
    <row r="3036" spans="2:15" x14ac:dyDescent="0.2">
      <c r="B3036" s="39" t="s">
        <v>42</v>
      </c>
      <c r="D3036" s="42">
        <f>_xll.qlCalendarAdvance(Calendar,$D3035,B3036,"f",FALSE)</f>
        <v>60777</v>
      </c>
      <c r="E3036" s="153">
        <f>_xll.qlInterestRateIndexValueDate(IndexON,D3036)</f>
        <v>60778</v>
      </c>
      <c r="F3036" s="168"/>
      <c r="H3036" s="42">
        <f>_xll.qlCalendarAdvance(Calendar,$H3035,B3036,"f",FALSE)</f>
        <v>60777</v>
      </c>
      <c r="I3036" s="153">
        <f>_xll.qlInterestRateIndexValueDate(Index1M,$H3036)</f>
        <v>60779</v>
      </c>
      <c r="J3036" s="158"/>
      <c r="K3036" s="44"/>
      <c r="L3036" s="44"/>
      <c r="M3036" s="158"/>
      <c r="N3036" s="44"/>
      <c r="O3036" s="159"/>
    </row>
    <row r="3037" spans="2:15" x14ac:dyDescent="0.2">
      <c r="B3037" s="39" t="s">
        <v>42</v>
      </c>
      <c r="D3037" s="42">
        <f>_xll.qlCalendarAdvance(Calendar,$D3036,B3037,"f",FALSE)</f>
        <v>60784</v>
      </c>
      <c r="E3037" s="153">
        <f>_xll.qlInterestRateIndexValueDate(IndexON,D3037)</f>
        <v>60785</v>
      </c>
      <c r="F3037" s="168"/>
      <c r="H3037" s="42">
        <f>_xll.qlCalendarAdvance(Calendar,$H3036,B3037,"f",FALSE)</f>
        <v>60784</v>
      </c>
      <c r="I3037" s="153">
        <f>_xll.qlInterestRateIndexValueDate(Index1M,$H3037)</f>
        <v>60786</v>
      </c>
      <c r="J3037" s="158"/>
      <c r="K3037" s="44"/>
      <c r="L3037" s="44"/>
      <c r="M3037" s="158"/>
      <c r="N3037" s="44"/>
      <c r="O3037" s="159"/>
    </row>
    <row r="3038" spans="2:15" x14ac:dyDescent="0.2">
      <c r="B3038" s="39" t="s">
        <v>42</v>
      </c>
      <c r="D3038" s="42">
        <f>_xll.qlCalendarAdvance(Calendar,$D3037,B3038,"f",FALSE)</f>
        <v>60791</v>
      </c>
      <c r="E3038" s="153">
        <f>_xll.qlInterestRateIndexValueDate(IndexON,D3038)</f>
        <v>60792</v>
      </c>
      <c r="F3038" s="168"/>
      <c r="H3038" s="42">
        <f>_xll.qlCalendarAdvance(Calendar,$H3037,B3038,"f",FALSE)</f>
        <v>60791</v>
      </c>
      <c r="I3038" s="153">
        <f>_xll.qlInterestRateIndexValueDate(Index1M,$H3038)</f>
        <v>60793</v>
      </c>
      <c r="J3038" s="158"/>
      <c r="K3038" s="44"/>
      <c r="L3038" s="44"/>
      <c r="M3038" s="158"/>
      <c r="N3038" s="44"/>
      <c r="O3038" s="159"/>
    </row>
    <row r="3039" spans="2:15" x14ac:dyDescent="0.2">
      <c r="B3039" s="39" t="s">
        <v>42</v>
      </c>
      <c r="D3039" s="42">
        <f>_xll.qlCalendarAdvance(Calendar,$D3038,B3039,"f",FALSE)</f>
        <v>60798</v>
      </c>
      <c r="E3039" s="153">
        <f>_xll.qlInterestRateIndexValueDate(IndexON,D3039)</f>
        <v>60799</v>
      </c>
      <c r="F3039" s="168"/>
      <c r="H3039" s="42">
        <f>_xll.qlCalendarAdvance(Calendar,$H3038,B3039,"f",FALSE)</f>
        <v>60798</v>
      </c>
      <c r="I3039" s="153">
        <f>_xll.qlInterestRateIndexValueDate(Index1M,$H3039)</f>
        <v>60800</v>
      </c>
      <c r="J3039" s="158"/>
      <c r="K3039" s="44"/>
      <c r="L3039" s="44"/>
      <c r="M3039" s="158"/>
      <c r="N3039" s="44"/>
      <c r="O3039" s="159"/>
    </row>
    <row r="3040" spans="2:15" x14ac:dyDescent="0.2">
      <c r="B3040" s="39" t="s">
        <v>42</v>
      </c>
      <c r="D3040" s="42">
        <f>_xll.qlCalendarAdvance(Calendar,$D3039,B3040,"f",FALSE)</f>
        <v>60805</v>
      </c>
      <c r="E3040" s="153">
        <f>_xll.qlInterestRateIndexValueDate(IndexON,D3040)</f>
        <v>60806</v>
      </c>
      <c r="F3040" s="168"/>
      <c r="H3040" s="42">
        <f>_xll.qlCalendarAdvance(Calendar,$H3039,B3040,"f",FALSE)</f>
        <v>60805</v>
      </c>
      <c r="I3040" s="153">
        <f>_xll.qlInterestRateIndexValueDate(Index1M,$H3040)</f>
        <v>60807</v>
      </c>
      <c r="J3040" s="158"/>
      <c r="K3040" s="44"/>
      <c r="L3040" s="44"/>
      <c r="M3040" s="158"/>
      <c r="N3040" s="44"/>
      <c r="O3040" s="159"/>
    </row>
    <row r="3041" spans="2:15" x14ac:dyDescent="0.2">
      <c r="B3041" s="39" t="s">
        <v>42</v>
      </c>
      <c r="D3041" s="42">
        <f>_xll.qlCalendarAdvance(Calendar,$D3040,B3041,"f",FALSE)</f>
        <v>60812</v>
      </c>
      <c r="E3041" s="153">
        <f>_xll.qlInterestRateIndexValueDate(IndexON,D3041)</f>
        <v>60813</v>
      </c>
      <c r="F3041" s="168"/>
      <c r="H3041" s="42">
        <f>_xll.qlCalendarAdvance(Calendar,$H3040,B3041,"f",FALSE)</f>
        <v>60812</v>
      </c>
      <c r="I3041" s="153">
        <f>_xll.qlInterestRateIndexValueDate(Index1M,$H3041)</f>
        <v>60814</v>
      </c>
      <c r="J3041" s="158"/>
      <c r="K3041" s="44"/>
      <c r="L3041" s="44"/>
      <c r="M3041" s="158"/>
      <c r="N3041" s="44"/>
      <c r="O3041" s="159"/>
    </row>
    <row r="3042" spans="2:15" x14ac:dyDescent="0.2">
      <c r="B3042" s="39" t="s">
        <v>42</v>
      </c>
      <c r="D3042" s="42">
        <f>_xll.qlCalendarAdvance(Calendar,$D3041,B3042,"f",FALSE)</f>
        <v>60819</v>
      </c>
      <c r="E3042" s="153">
        <f>_xll.qlInterestRateIndexValueDate(IndexON,D3042)</f>
        <v>60820</v>
      </c>
      <c r="F3042" s="168"/>
      <c r="H3042" s="42">
        <f>_xll.qlCalendarAdvance(Calendar,$H3041,B3042,"f",FALSE)</f>
        <v>60819</v>
      </c>
      <c r="I3042" s="153">
        <f>_xll.qlInterestRateIndexValueDate(Index1M,$H3042)</f>
        <v>60821</v>
      </c>
      <c r="J3042" s="158"/>
      <c r="K3042" s="44"/>
      <c r="L3042" s="44"/>
      <c r="M3042" s="158"/>
      <c r="N3042" s="44"/>
      <c r="O3042" s="159"/>
    </row>
    <row r="3043" spans="2:15" x14ac:dyDescent="0.2">
      <c r="B3043" s="39" t="s">
        <v>42</v>
      </c>
      <c r="D3043" s="42">
        <f>_xll.qlCalendarAdvance(Calendar,$D3042,B3043,"f",FALSE)</f>
        <v>60826</v>
      </c>
      <c r="E3043" s="153">
        <f>_xll.qlInterestRateIndexValueDate(IndexON,D3043)</f>
        <v>60827</v>
      </c>
      <c r="F3043" s="168"/>
      <c r="H3043" s="42">
        <f>_xll.qlCalendarAdvance(Calendar,$H3042,B3043,"f",FALSE)</f>
        <v>60826</v>
      </c>
      <c r="I3043" s="153">
        <f>_xll.qlInterestRateIndexValueDate(Index1M,$H3043)</f>
        <v>60828</v>
      </c>
      <c r="J3043" s="158"/>
      <c r="K3043" s="44"/>
      <c r="L3043" s="44"/>
      <c r="M3043" s="158"/>
      <c r="N3043" s="44"/>
      <c r="O3043" s="159"/>
    </row>
    <row r="3044" spans="2:15" x14ac:dyDescent="0.2">
      <c r="B3044" s="39" t="s">
        <v>42</v>
      </c>
      <c r="D3044" s="42">
        <f>_xll.qlCalendarAdvance(Calendar,$D3043,B3044,"f",FALSE)</f>
        <v>60833</v>
      </c>
      <c r="E3044" s="153">
        <f>_xll.qlInterestRateIndexValueDate(IndexON,D3044)</f>
        <v>60834</v>
      </c>
      <c r="F3044" s="168"/>
      <c r="H3044" s="42">
        <f>_xll.qlCalendarAdvance(Calendar,$H3043,B3044,"f",FALSE)</f>
        <v>60833</v>
      </c>
      <c r="I3044" s="153">
        <f>_xll.qlInterestRateIndexValueDate(Index1M,$H3044)</f>
        <v>60835</v>
      </c>
      <c r="J3044" s="158"/>
      <c r="K3044" s="44"/>
      <c r="L3044" s="44"/>
      <c r="M3044" s="158"/>
      <c r="N3044" s="44"/>
      <c r="O3044" s="159"/>
    </row>
    <row r="3045" spans="2:15" x14ac:dyDescent="0.2">
      <c r="B3045" s="39" t="s">
        <v>42</v>
      </c>
      <c r="D3045" s="42">
        <f>_xll.qlCalendarAdvance(Calendar,$D3044,B3045,"f",FALSE)</f>
        <v>60840</v>
      </c>
      <c r="E3045" s="153">
        <f>_xll.qlInterestRateIndexValueDate(IndexON,D3045)</f>
        <v>60841</v>
      </c>
      <c r="F3045" s="168"/>
      <c r="H3045" s="42">
        <f>_xll.qlCalendarAdvance(Calendar,$H3044,B3045,"f",FALSE)</f>
        <v>60840</v>
      </c>
      <c r="I3045" s="153">
        <f>_xll.qlInterestRateIndexValueDate(Index1M,$H3045)</f>
        <v>60842</v>
      </c>
      <c r="J3045" s="158"/>
      <c r="K3045" s="44"/>
      <c r="L3045" s="44"/>
      <c r="M3045" s="158"/>
      <c r="N3045" s="44"/>
      <c r="O3045" s="159"/>
    </row>
    <row r="3046" spans="2:15" x14ac:dyDescent="0.2">
      <c r="B3046" s="39" t="s">
        <v>42</v>
      </c>
      <c r="D3046" s="42">
        <f>_xll.qlCalendarAdvance(Calendar,$D3045,B3046,"f",FALSE)</f>
        <v>60847</v>
      </c>
      <c r="E3046" s="153">
        <f>_xll.qlInterestRateIndexValueDate(IndexON,D3046)</f>
        <v>60848</v>
      </c>
      <c r="F3046" s="168"/>
      <c r="H3046" s="42">
        <f>_xll.qlCalendarAdvance(Calendar,$H3045,B3046,"f",FALSE)</f>
        <v>60847</v>
      </c>
      <c r="I3046" s="153">
        <f>_xll.qlInterestRateIndexValueDate(Index1M,$H3046)</f>
        <v>60849</v>
      </c>
      <c r="J3046" s="158"/>
      <c r="K3046" s="44"/>
      <c r="L3046" s="44"/>
      <c r="M3046" s="158"/>
      <c r="N3046" s="44"/>
      <c r="O3046" s="159"/>
    </row>
    <row r="3047" spans="2:15" x14ac:dyDescent="0.2">
      <c r="B3047" s="39" t="s">
        <v>42</v>
      </c>
      <c r="D3047" s="42">
        <f>_xll.qlCalendarAdvance(Calendar,$D3046,B3047,"f",FALSE)</f>
        <v>60854</v>
      </c>
      <c r="E3047" s="153">
        <f>_xll.qlInterestRateIndexValueDate(IndexON,D3047)</f>
        <v>60855</v>
      </c>
      <c r="F3047" s="168"/>
      <c r="H3047" s="42">
        <f>_xll.qlCalendarAdvance(Calendar,$H3046,B3047,"f",FALSE)</f>
        <v>60854</v>
      </c>
      <c r="I3047" s="153">
        <f>_xll.qlInterestRateIndexValueDate(Index1M,$H3047)</f>
        <v>60856</v>
      </c>
      <c r="J3047" s="158"/>
      <c r="K3047" s="44"/>
      <c r="L3047" s="44"/>
      <c r="M3047" s="158"/>
      <c r="N3047" s="44"/>
      <c r="O3047" s="159"/>
    </row>
    <row r="3048" spans="2:15" x14ac:dyDescent="0.2">
      <c r="B3048" s="39" t="s">
        <v>42</v>
      </c>
      <c r="D3048" s="42">
        <f>_xll.qlCalendarAdvance(Calendar,$D3047,B3048,"f",FALSE)</f>
        <v>60861</v>
      </c>
      <c r="E3048" s="153">
        <f>_xll.qlInterestRateIndexValueDate(IndexON,D3048)</f>
        <v>60862</v>
      </c>
      <c r="F3048" s="168"/>
      <c r="H3048" s="42">
        <f>_xll.qlCalendarAdvance(Calendar,$H3047,B3048,"f",FALSE)</f>
        <v>60861</v>
      </c>
      <c r="I3048" s="153">
        <f>_xll.qlInterestRateIndexValueDate(Index1M,$H3048)</f>
        <v>60863</v>
      </c>
      <c r="J3048" s="158"/>
      <c r="K3048" s="44"/>
      <c r="L3048" s="44"/>
      <c r="M3048" s="158"/>
      <c r="N3048" s="44"/>
      <c r="O3048" s="159"/>
    </row>
    <row r="3049" spans="2:15" x14ac:dyDescent="0.2">
      <c r="B3049" s="39" t="s">
        <v>42</v>
      </c>
      <c r="D3049" s="42">
        <f>_xll.qlCalendarAdvance(Calendar,$D3048,B3049,"f",FALSE)</f>
        <v>60868</v>
      </c>
      <c r="E3049" s="153">
        <f>_xll.qlInterestRateIndexValueDate(IndexON,D3049)</f>
        <v>60869</v>
      </c>
      <c r="F3049" s="168"/>
      <c r="H3049" s="42">
        <f>_xll.qlCalendarAdvance(Calendar,$H3048,B3049,"f",FALSE)</f>
        <v>60868</v>
      </c>
      <c r="I3049" s="153">
        <f>_xll.qlInterestRateIndexValueDate(Index1M,$H3049)</f>
        <v>60870</v>
      </c>
      <c r="J3049" s="158"/>
      <c r="K3049" s="44"/>
      <c r="L3049" s="44"/>
      <c r="M3049" s="158"/>
      <c r="N3049" s="44"/>
      <c r="O3049" s="159"/>
    </row>
    <row r="3050" spans="2:15" x14ac:dyDescent="0.2">
      <c r="B3050" s="39" t="s">
        <v>42</v>
      </c>
      <c r="D3050" s="42">
        <f>_xll.qlCalendarAdvance(Calendar,$D3049,B3050,"f",FALSE)</f>
        <v>60875</v>
      </c>
      <c r="E3050" s="153">
        <f>_xll.qlInterestRateIndexValueDate(IndexON,D3050)</f>
        <v>60876</v>
      </c>
      <c r="F3050" s="168"/>
      <c r="H3050" s="42">
        <f>_xll.qlCalendarAdvance(Calendar,$H3049,B3050,"f",FALSE)</f>
        <v>60875</v>
      </c>
      <c r="I3050" s="153">
        <f>_xll.qlInterestRateIndexValueDate(Index1M,$H3050)</f>
        <v>60877</v>
      </c>
      <c r="J3050" s="158"/>
      <c r="K3050" s="44"/>
      <c r="L3050" s="44"/>
      <c r="M3050" s="158"/>
      <c r="N3050" s="44"/>
      <c r="O3050" s="159"/>
    </row>
    <row r="3051" spans="2:15" x14ac:dyDescent="0.2">
      <c r="B3051" s="39" t="s">
        <v>42</v>
      </c>
      <c r="D3051" s="42">
        <f>_xll.qlCalendarAdvance(Calendar,$D3050,B3051,"f",FALSE)</f>
        <v>60882</v>
      </c>
      <c r="E3051" s="153">
        <f>_xll.qlInterestRateIndexValueDate(IndexON,D3051)</f>
        <v>60883</v>
      </c>
      <c r="F3051" s="168"/>
      <c r="H3051" s="42">
        <f>_xll.qlCalendarAdvance(Calendar,$H3050,B3051,"f",FALSE)</f>
        <v>60882</v>
      </c>
      <c r="I3051" s="153">
        <f>_xll.qlInterestRateIndexValueDate(Index1M,$H3051)</f>
        <v>60884</v>
      </c>
      <c r="J3051" s="158"/>
      <c r="K3051" s="44"/>
      <c r="L3051" s="44"/>
      <c r="M3051" s="158"/>
      <c r="N3051" s="44"/>
      <c r="O3051" s="159"/>
    </row>
    <row r="3052" spans="2:15" x14ac:dyDescent="0.2">
      <c r="B3052" s="39" t="s">
        <v>42</v>
      </c>
      <c r="D3052" s="42">
        <f>_xll.qlCalendarAdvance(Calendar,$D3051,B3052,"f",FALSE)</f>
        <v>60889</v>
      </c>
      <c r="E3052" s="153">
        <f>_xll.qlInterestRateIndexValueDate(IndexON,D3052)</f>
        <v>60890</v>
      </c>
      <c r="F3052" s="168"/>
      <c r="H3052" s="42">
        <f>_xll.qlCalendarAdvance(Calendar,$H3051,B3052,"f",FALSE)</f>
        <v>60889</v>
      </c>
      <c r="I3052" s="153">
        <f>_xll.qlInterestRateIndexValueDate(Index1M,$H3052)</f>
        <v>60891</v>
      </c>
      <c r="J3052" s="158"/>
      <c r="K3052" s="44"/>
      <c r="L3052" s="44"/>
      <c r="M3052" s="158"/>
      <c r="N3052" s="44"/>
      <c r="O3052" s="159"/>
    </row>
    <row r="3053" spans="2:15" x14ac:dyDescent="0.2">
      <c r="B3053" s="39" t="s">
        <v>42</v>
      </c>
      <c r="D3053" s="42">
        <f>_xll.qlCalendarAdvance(Calendar,$D3052,B3053,"f",FALSE)</f>
        <v>60896</v>
      </c>
      <c r="E3053" s="153">
        <f>_xll.qlInterestRateIndexValueDate(IndexON,D3053)</f>
        <v>60897</v>
      </c>
      <c r="F3053" s="168"/>
      <c r="H3053" s="42">
        <f>_xll.qlCalendarAdvance(Calendar,$H3052,B3053,"f",FALSE)</f>
        <v>60896</v>
      </c>
      <c r="I3053" s="153">
        <f>_xll.qlInterestRateIndexValueDate(Index1M,$H3053)</f>
        <v>60898</v>
      </c>
      <c r="J3053" s="158"/>
      <c r="K3053" s="44"/>
      <c r="L3053" s="44"/>
      <c r="M3053" s="158"/>
      <c r="N3053" s="44"/>
      <c r="O3053" s="159"/>
    </row>
    <row r="3054" spans="2:15" x14ac:dyDescent="0.2">
      <c r="B3054" s="39" t="s">
        <v>42</v>
      </c>
      <c r="D3054" s="42">
        <f>_xll.qlCalendarAdvance(Calendar,$D3053,B3054,"f",FALSE)</f>
        <v>60903</v>
      </c>
      <c r="E3054" s="153">
        <f>_xll.qlInterestRateIndexValueDate(IndexON,D3054)</f>
        <v>60904</v>
      </c>
      <c r="F3054" s="168"/>
      <c r="H3054" s="42">
        <f>_xll.qlCalendarAdvance(Calendar,$H3053,B3054,"f",FALSE)</f>
        <v>60903</v>
      </c>
      <c r="I3054" s="153">
        <f>_xll.qlInterestRateIndexValueDate(Index1M,$H3054)</f>
        <v>60905</v>
      </c>
      <c r="J3054" s="158"/>
      <c r="K3054" s="44"/>
      <c r="L3054" s="44"/>
      <c r="M3054" s="158"/>
      <c r="N3054" s="44"/>
      <c r="O3054" s="159"/>
    </row>
    <row r="3055" spans="2:15" x14ac:dyDescent="0.2">
      <c r="B3055" s="39" t="s">
        <v>42</v>
      </c>
      <c r="D3055" s="42">
        <f>_xll.qlCalendarAdvance(Calendar,$D3054,B3055,"f",FALSE)</f>
        <v>60910</v>
      </c>
      <c r="E3055" s="153">
        <f>_xll.qlInterestRateIndexValueDate(IndexON,D3055)</f>
        <v>60911</v>
      </c>
      <c r="F3055" s="168"/>
      <c r="H3055" s="42">
        <f>_xll.qlCalendarAdvance(Calendar,$H3054,B3055,"f",FALSE)</f>
        <v>60910</v>
      </c>
      <c r="I3055" s="153">
        <f>_xll.qlInterestRateIndexValueDate(Index1M,$H3055)</f>
        <v>60912</v>
      </c>
      <c r="J3055" s="158"/>
      <c r="K3055" s="44"/>
      <c r="L3055" s="44"/>
      <c r="M3055" s="158"/>
      <c r="N3055" s="44"/>
      <c r="O3055" s="159"/>
    </row>
    <row r="3056" spans="2:15" x14ac:dyDescent="0.2">
      <c r="B3056" s="39" t="s">
        <v>42</v>
      </c>
      <c r="D3056" s="42">
        <f>_xll.qlCalendarAdvance(Calendar,$D3055,B3056,"f",FALSE)</f>
        <v>60917</v>
      </c>
      <c r="E3056" s="153">
        <f>_xll.qlInterestRateIndexValueDate(IndexON,D3056)</f>
        <v>60918</v>
      </c>
      <c r="F3056" s="168"/>
      <c r="H3056" s="42">
        <f>_xll.qlCalendarAdvance(Calendar,$H3055,B3056,"f",FALSE)</f>
        <v>60917</v>
      </c>
      <c r="I3056" s="153">
        <f>_xll.qlInterestRateIndexValueDate(Index1M,$H3056)</f>
        <v>60919</v>
      </c>
      <c r="J3056" s="158"/>
      <c r="K3056" s="44"/>
      <c r="L3056" s="44"/>
      <c r="M3056" s="158"/>
      <c r="N3056" s="44"/>
      <c r="O3056" s="159"/>
    </row>
    <row r="3057" spans="2:15" x14ac:dyDescent="0.2">
      <c r="B3057" s="39" t="s">
        <v>42</v>
      </c>
      <c r="D3057" s="42">
        <f>_xll.qlCalendarAdvance(Calendar,$D3056,B3057,"f",FALSE)</f>
        <v>60924</v>
      </c>
      <c r="E3057" s="153">
        <f>_xll.qlInterestRateIndexValueDate(IndexON,D3057)</f>
        <v>60925</v>
      </c>
      <c r="F3057" s="168"/>
      <c r="H3057" s="42">
        <f>_xll.qlCalendarAdvance(Calendar,$H3056,B3057,"f",FALSE)</f>
        <v>60924</v>
      </c>
      <c r="I3057" s="153">
        <f>_xll.qlInterestRateIndexValueDate(Index1M,$H3057)</f>
        <v>60926</v>
      </c>
      <c r="J3057" s="158"/>
      <c r="K3057" s="44"/>
      <c r="L3057" s="44"/>
      <c r="M3057" s="158"/>
      <c r="N3057" s="44"/>
      <c r="O3057" s="159"/>
    </row>
    <row r="3058" spans="2:15" x14ac:dyDescent="0.2">
      <c r="B3058" s="39" t="s">
        <v>42</v>
      </c>
      <c r="D3058" s="42">
        <f>_xll.qlCalendarAdvance(Calendar,$D3057,B3058,"f",FALSE)</f>
        <v>60931</v>
      </c>
      <c r="E3058" s="153">
        <f>_xll.qlInterestRateIndexValueDate(IndexON,D3058)</f>
        <v>60932</v>
      </c>
      <c r="F3058" s="168"/>
      <c r="H3058" s="42">
        <f>_xll.qlCalendarAdvance(Calendar,$H3057,B3058,"f",FALSE)</f>
        <v>60931</v>
      </c>
      <c r="I3058" s="153">
        <f>_xll.qlInterestRateIndexValueDate(Index1M,$H3058)</f>
        <v>60933</v>
      </c>
      <c r="J3058" s="158"/>
      <c r="K3058" s="44"/>
      <c r="L3058" s="44"/>
      <c r="M3058" s="158"/>
      <c r="N3058" s="44"/>
      <c r="O3058" s="159"/>
    </row>
    <row r="3059" spans="2:15" x14ac:dyDescent="0.2">
      <c r="B3059" s="39" t="s">
        <v>42</v>
      </c>
      <c r="D3059" s="42">
        <f>_xll.qlCalendarAdvance(Calendar,$D3058,B3059,"f",FALSE)</f>
        <v>60938</v>
      </c>
      <c r="E3059" s="153">
        <f>_xll.qlInterestRateIndexValueDate(IndexON,D3059)</f>
        <v>60939</v>
      </c>
      <c r="F3059" s="168"/>
      <c r="H3059" s="42">
        <f>_xll.qlCalendarAdvance(Calendar,$H3058,B3059,"f",FALSE)</f>
        <v>60938</v>
      </c>
      <c r="I3059" s="153">
        <f>_xll.qlInterestRateIndexValueDate(Index1M,$H3059)</f>
        <v>60940</v>
      </c>
      <c r="J3059" s="158"/>
      <c r="K3059" s="44"/>
      <c r="L3059" s="44"/>
      <c r="M3059" s="158"/>
      <c r="N3059" s="44"/>
      <c r="O3059" s="159"/>
    </row>
    <row r="3060" spans="2:15" x14ac:dyDescent="0.2">
      <c r="B3060" s="39" t="s">
        <v>42</v>
      </c>
      <c r="D3060" s="42">
        <f>_xll.qlCalendarAdvance(Calendar,$D3059,B3060,"f",FALSE)</f>
        <v>60945</v>
      </c>
      <c r="E3060" s="153">
        <f>_xll.qlInterestRateIndexValueDate(IndexON,D3060)</f>
        <v>60946</v>
      </c>
      <c r="F3060" s="168"/>
      <c r="H3060" s="42">
        <f>_xll.qlCalendarAdvance(Calendar,$H3059,B3060,"f",FALSE)</f>
        <v>60945</v>
      </c>
      <c r="I3060" s="153">
        <f>_xll.qlInterestRateIndexValueDate(Index1M,$H3060)</f>
        <v>60947</v>
      </c>
      <c r="J3060" s="158"/>
      <c r="K3060" s="44"/>
      <c r="L3060" s="44"/>
      <c r="M3060" s="158"/>
      <c r="N3060" s="44"/>
      <c r="O3060" s="159"/>
    </row>
    <row r="3061" spans="2:15" x14ac:dyDescent="0.2">
      <c r="B3061" s="39" t="s">
        <v>42</v>
      </c>
      <c r="D3061" s="42">
        <f>_xll.qlCalendarAdvance(Calendar,$D3060,B3061,"f",FALSE)</f>
        <v>60952</v>
      </c>
      <c r="E3061" s="153">
        <f>_xll.qlInterestRateIndexValueDate(IndexON,D3061)</f>
        <v>60953</v>
      </c>
      <c r="F3061" s="168"/>
      <c r="H3061" s="42">
        <f>_xll.qlCalendarAdvance(Calendar,$H3060,B3061,"f",FALSE)</f>
        <v>60952</v>
      </c>
      <c r="I3061" s="153">
        <f>_xll.qlInterestRateIndexValueDate(Index1M,$H3061)</f>
        <v>60954</v>
      </c>
      <c r="J3061" s="158"/>
      <c r="K3061" s="44"/>
      <c r="L3061" s="44"/>
      <c r="M3061" s="158"/>
      <c r="N3061" s="44"/>
      <c r="O3061" s="159"/>
    </row>
    <row r="3062" spans="2:15" x14ac:dyDescent="0.2">
      <c r="B3062" s="39" t="s">
        <v>42</v>
      </c>
      <c r="D3062" s="42">
        <f>_xll.qlCalendarAdvance(Calendar,$D3061,B3062,"f",FALSE)</f>
        <v>60959</v>
      </c>
      <c r="E3062" s="153">
        <f>_xll.qlInterestRateIndexValueDate(IndexON,D3062)</f>
        <v>60960</v>
      </c>
      <c r="F3062" s="168"/>
      <c r="H3062" s="42">
        <f>_xll.qlCalendarAdvance(Calendar,$H3061,B3062,"f",FALSE)</f>
        <v>60959</v>
      </c>
      <c r="I3062" s="153">
        <f>_xll.qlInterestRateIndexValueDate(Index1M,$H3062)</f>
        <v>60961</v>
      </c>
      <c r="J3062" s="158"/>
      <c r="K3062" s="44"/>
      <c r="L3062" s="44"/>
      <c r="M3062" s="158"/>
      <c r="N3062" s="44"/>
      <c r="O3062" s="159"/>
    </row>
    <row r="3063" spans="2:15" x14ac:dyDescent="0.2">
      <c r="B3063" s="39" t="s">
        <v>42</v>
      </c>
      <c r="D3063" s="42">
        <f>_xll.qlCalendarAdvance(Calendar,$D3062,B3063,"f",FALSE)</f>
        <v>60966</v>
      </c>
      <c r="E3063" s="153">
        <f>_xll.qlInterestRateIndexValueDate(IndexON,D3063)</f>
        <v>60967</v>
      </c>
      <c r="F3063" s="168"/>
      <c r="H3063" s="42">
        <f>_xll.qlCalendarAdvance(Calendar,$H3062,B3063,"f",FALSE)</f>
        <v>60966</v>
      </c>
      <c r="I3063" s="153">
        <f>_xll.qlInterestRateIndexValueDate(Index1M,$H3063)</f>
        <v>60968</v>
      </c>
      <c r="J3063" s="158"/>
      <c r="K3063" s="44"/>
      <c r="L3063" s="44"/>
      <c r="M3063" s="158"/>
      <c r="N3063" s="44"/>
      <c r="O3063" s="159"/>
    </row>
    <row r="3064" spans="2:15" x14ac:dyDescent="0.2">
      <c r="B3064" s="39" t="s">
        <v>42</v>
      </c>
      <c r="D3064" s="42">
        <f>_xll.qlCalendarAdvance(Calendar,$D3063,B3064,"f",FALSE)</f>
        <v>60973</v>
      </c>
      <c r="E3064" s="153">
        <f>_xll.qlInterestRateIndexValueDate(IndexON,D3064)</f>
        <v>60974</v>
      </c>
      <c r="F3064" s="168"/>
      <c r="H3064" s="42">
        <f>_xll.qlCalendarAdvance(Calendar,$H3063,B3064,"f",FALSE)</f>
        <v>60973</v>
      </c>
      <c r="I3064" s="153">
        <f>_xll.qlInterestRateIndexValueDate(Index1M,$H3064)</f>
        <v>60975</v>
      </c>
      <c r="J3064" s="158"/>
      <c r="K3064" s="44"/>
      <c r="L3064" s="44"/>
      <c r="M3064" s="158"/>
      <c r="N3064" s="44"/>
      <c r="O3064" s="159"/>
    </row>
    <row r="3065" spans="2:15" x14ac:dyDescent="0.2">
      <c r="B3065" s="39" t="s">
        <v>42</v>
      </c>
      <c r="D3065" s="42">
        <f>_xll.qlCalendarAdvance(Calendar,$D3064,B3065,"f",FALSE)</f>
        <v>60980</v>
      </c>
      <c r="E3065" s="153">
        <f>_xll.qlInterestRateIndexValueDate(IndexON,D3065)</f>
        <v>60981</v>
      </c>
      <c r="F3065" s="168"/>
      <c r="H3065" s="42">
        <f>_xll.qlCalendarAdvance(Calendar,$H3064,B3065,"f",FALSE)</f>
        <v>60980</v>
      </c>
      <c r="I3065" s="153">
        <f>_xll.qlInterestRateIndexValueDate(Index1M,$H3065)</f>
        <v>60982</v>
      </c>
      <c r="J3065" s="158"/>
      <c r="K3065" s="44"/>
      <c r="L3065" s="44"/>
      <c r="M3065" s="158"/>
      <c r="N3065" s="44"/>
      <c r="O3065" s="159"/>
    </row>
    <row r="3066" spans="2:15" x14ac:dyDescent="0.2">
      <c r="B3066" s="39" t="s">
        <v>42</v>
      </c>
      <c r="D3066" s="42">
        <f>_xll.qlCalendarAdvance(Calendar,$D3065,B3066,"f",FALSE)</f>
        <v>60987</v>
      </c>
      <c r="E3066" s="153">
        <f>_xll.qlInterestRateIndexValueDate(IndexON,D3066)</f>
        <v>60988</v>
      </c>
      <c r="F3066" s="168"/>
      <c r="H3066" s="42">
        <f>_xll.qlCalendarAdvance(Calendar,$H3065,B3066,"f",FALSE)</f>
        <v>60987</v>
      </c>
      <c r="I3066" s="153">
        <f>_xll.qlInterestRateIndexValueDate(Index1M,$H3066)</f>
        <v>60989</v>
      </c>
      <c r="J3066" s="158"/>
      <c r="K3066" s="44"/>
      <c r="L3066" s="44"/>
      <c r="M3066" s="158"/>
      <c r="N3066" s="44"/>
      <c r="O3066" s="159"/>
    </row>
    <row r="3067" spans="2:15" x14ac:dyDescent="0.2">
      <c r="B3067" s="39" t="s">
        <v>42</v>
      </c>
      <c r="D3067" s="42">
        <f>_xll.qlCalendarAdvance(Calendar,$D3066,B3067,"f",FALSE)</f>
        <v>60994</v>
      </c>
      <c r="E3067" s="153">
        <f>_xll.qlInterestRateIndexValueDate(IndexON,D3067)</f>
        <v>60995</v>
      </c>
      <c r="F3067" s="168"/>
      <c r="H3067" s="42">
        <f>_xll.qlCalendarAdvance(Calendar,$H3066,B3067,"f",FALSE)</f>
        <v>60994</v>
      </c>
      <c r="I3067" s="153">
        <f>_xll.qlInterestRateIndexValueDate(Index1M,$H3067)</f>
        <v>60996</v>
      </c>
      <c r="J3067" s="158"/>
      <c r="K3067" s="44"/>
      <c r="L3067" s="44"/>
      <c r="M3067" s="158"/>
      <c r="N3067" s="44"/>
      <c r="O3067" s="159"/>
    </row>
    <row r="3068" spans="2:15" x14ac:dyDescent="0.2">
      <c r="B3068" s="39" t="s">
        <v>42</v>
      </c>
      <c r="D3068" s="42">
        <f>_xll.qlCalendarAdvance(Calendar,$D3067,B3068,"f",FALSE)</f>
        <v>61001</v>
      </c>
      <c r="E3068" s="153">
        <f>_xll.qlInterestRateIndexValueDate(IndexON,D3068)</f>
        <v>61002</v>
      </c>
      <c r="F3068" s="168"/>
      <c r="H3068" s="42">
        <f>_xll.qlCalendarAdvance(Calendar,$H3067,B3068,"f",FALSE)</f>
        <v>61001</v>
      </c>
      <c r="I3068" s="153">
        <f>_xll.qlInterestRateIndexValueDate(Index1M,$H3068)</f>
        <v>61004</v>
      </c>
      <c r="J3068" s="158"/>
      <c r="K3068" s="44"/>
      <c r="L3068" s="44"/>
      <c r="M3068" s="158"/>
      <c r="N3068" s="44"/>
      <c r="O3068" s="159"/>
    </row>
    <row r="3069" spans="2:15" x14ac:dyDescent="0.2">
      <c r="B3069" s="39" t="s">
        <v>42</v>
      </c>
      <c r="D3069" s="42">
        <f>_xll.qlCalendarAdvance(Calendar,$D3068,B3069,"f",FALSE)</f>
        <v>61008</v>
      </c>
      <c r="E3069" s="153">
        <f>_xll.qlInterestRateIndexValueDate(IndexON,D3069)</f>
        <v>61009</v>
      </c>
      <c r="F3069" s="168"/>
      <c r="H3069" s="42">
        <f>_xll.qlCalendarAdvance(Calendar,$H3068,B3069,"f",FALSE)</f>
        <v>61008</v>
      </c>
      <c r="I3069" s="153">
        <f>_xll.qlInterestRateIndexValueDate(Index1M,$H3069)</f>
        <v>61010</v>
      </c>
      <c r="J3069" s="158"/>
      <c r="K3069" s="44"/>
      <c r="L3069" s="44"/>
      <c r="M3069" s="158"/>
      <c r="N3069" s="44"/>
      <c r="O3069" s="159"/>
    </row>
    <row r="3070" spans="2:15" x14ac:dyDescent="0.2">
      <c r="B3070" s="39" t="s">
        <v>42</v>
      </c>
      <c r="D3070" s="42">
        <f>_xll.qlCalendarAdvance(Calendar,$D3069,B3070,"f",FALSE)</f>
        <v>61015</v>
      </c>
      <c r="E3070" s="153">
        <f>_xll.qlInterestRateIndexValueDate(IndexON,D3070)</f>
        <v>61016</v>
      </c>
      <c r="F3070" s="168"/>
      <c r="H3070" s="42">
        <f>_xll.qlCalendarAdvance(Calendar,$H3069,B3070,"f",FALSE)</f>
        <v>61015</v>
      </c>
      <c r="I3070" s="153">
        <f>_xll.qlInterestRateIndexValueDate(Index1M,$H3070)</f>
        <v>61017</v>
      </c>
      <c r="J3070" s="158"/>
      <c r="K3070" s="44"/>
      <c r="L3070" s="44"/>
      <c r="M3070" s="158"/>
      <c r="N3070" s="44"/>
      <c r="O3070" s="159"/>
    </row>
    <row r="3071" spans="2:15" x14ac:dyDescent="0.2">
      <c r="B3071" s="39" t="s">
        <v>42</v>
      </c>
      <c r="D3071" s="42">
        <f>_xll.qlCalendarAdvance(Calendar,$D3070,B3071,"f",FALSE)</f>
        <v>61022</v>
      </c>
      <c r="E3071" s="153">
        <f>_xll.qlInterestRateIndexValueDate(IndexON,D3071)</f>
        <v>61023</v>
      </c>
      <c r="F3071" s="168"/>
      <c r="H3071" s="42">
        <f>_xll.qlCalendarAdvance(Calendar,$H3070,B3071,"f",FALSE)</f>
        <v>61022</v>
      </c>
      <c r="I3071" s="153">
        <f>_xll.qlInterestRateIndexValueDate(Index1M,$H3071)</f>
        <v>61024</v>
      </c>
      <c r="J3071" s="158"/>
      <c r="K3071" s="44"/>
      <c r="L3071" s="44"/>
      <c r="M3071" s="158"/>
      <c r="N3071" s="44"/>
      <c r="O3071" s="159"/>
    </row>
    <row r="3072" spans="2:15" x14ac:dyDescent="0.2">
      <c r="B3072" s="39" t="s">
        <v>42</v>
      </c>
      <c r="D3072" s="42">
        <f>_xll.qlCalendarAdvance(Calendar,$D3071,B3072,"f",FALSE)</f>
        <v>61029</v>
      </c>
      <c r="E3072" s="153">
        <f>_xll.qlInterestRateIndexValueDate(IndexON,D3072)</f>
        <v>61030</v>
      </c>
      <c r="F3072" s="168"/>
      <c r="H3072" s="42">
        <f>_xll.qlCalendarAdvance(Calendar,$H3071,B3072,"f",FALSE)</f>
        <v>61029</v>
      </c>
      <c r="I3072" s="153">
        <f>_xll.qlInterestRateIndexValueDate(Index1M,$H3072)</f>
        <v>61031</v>
      </c>
      <c r="J3072" s="158"/>
      <c r="K3072" s="44"/>
      <c r="L3072" s="44"/>
      <c r="M3072" s="158"/>
      <c r="N3072" s="44"/>
      <c r="O3072" s="159"/>
    </row>
    <row r="3073" spans="2:15" x14ac:dyDescent="0.2">
      <c r="B3073" s="39" t="s">
        <v>42</v>
      </c>
      <c r="D3073" s="42">
        <f>_xll.qlCalendarAdvance(Calendar,$D3072,B3073,"f",FALSE)</f>
        <v>61036</v>
      </c>
      <c r="E3073" s="153">
        <f>_xll.qlInterestRateIndexValueDate(IndexON,D3073)</f>
        <v>61037</v>
      </c>
      <c r="F3073" s="168"/>
      <c r="H3073" s="42">
        <f>_xll.qlCalendarAdvance(Calendar,$H3072,B3073,"f",FALSE)</f>
        <v>61036</v>
      </c>
      <c r="I3073" s="153">
        <f>_xll.qlInterestRateIndexValueDate(Index1M,$H3073)</f>
        <v>61038</v>
      </c>
      <c r="J3073" s="158"/>
      <c r="K3073" s="44"/>
      <c r="L3073" s="44"/>
      <c r="M3073" s="158"/>
      <c r="N3073" s="44"/>
      <c r="O3073" s="159"/>
    </row>
    <row r="3074" spans="2:15" x14ac:dyDescent="0.2">
      <c r="B3074" s="39" t="s">
        <v>42</v>
      </c>
      <c r="D3074" s="42">
        <f>_xll.qlCalendarAdvance(Calendar,$D3073,B3074,"f",FALSE)</f>
        <v>61043</v>
      </c>
      <c r="E3074" s="153">
        <f>_xll.qlInterestRateIndexValueDate(IndexON,D3074)</f>
        <v>61044</v>
      </c>
      <c r="F3074" s="168"/>
      <c r="H3074" s="42">
        <f>_xll.qlCalendarAdvance(Calendar,$H3073,B3074,"f",FALSE)</f>
        <v>61043</v>
      </c>
      <c r="I3074" s="153">
        <f>_xll.qlInterestRateIndexValueDate(Index1M,$H3074)</f>
        <v>61045</v>
      </c>
      <c r="J3074" s="158"/>
      <c r="K3074" s="44"/>
      <c r="L3074" s="44"/>
      <c r="M3074" s="158"/>
      <c r="N3074" s="44"/>
      <c r="O3074" s="159"/>
    </row>
    <row r="3075" spans="2:15" x14ac:dyDescent="0.2">
      <c r="B3075" s="39" t="s">
        <v>42</v>
      </c>
      <c r="D3075" s="42">
        <f>_xll.qlCalendarAdvance(Calendar,$D3074,B3075,"f",FALSE)</f>
        <v>61050</v>
      </c>
      <c r="E3075" s="153">
        <f>_xll.qlInterestRateIndexValueDate(IndexON,D3075)</f>
        <v>61051</v>
      </c>
      <c r="F3075" s="168"/>
      <c r="H3075" s="42">
        <f>_xll.qlCalendarAdvance(Calendar,$H3074,B3075,"f",FALSE)</f>
        <v>61050</v>
      </c>
      <c r="I3075" s="153">
        <f>_xll.qlInterestRateIndexValueDate(Index1M,$H3075)</f>
        <v>61052</v>
      </c>
      <c r="J3075" s="158"/>
      <c r="K3075" s="44"/>
      <c r="L3075" s="44"/>
      <c r="M3075" s="158"/>
      <c r="N3075" s="44"/>
      <c r="O3075" s="159"/>
    </row>
    <row r="3076" spans="2:15" x14ac:dyDescent="0.2">
      <c r="B3076" s="39" t="s">
        <v>42</v>
      </c>
      <c r="D3076" s="42">
        <f>_xll.qlCalendarAdvance(Calendar,$D3075,B3076,"f",FALSE)</f>
        <v>61057</v>
      </c>
      <c r="E3076" s="153">
        <f>_xll.qlInterestRateIndexValueDate(IndexON,D3076)</f>
        <v>61058</v>
      </c>
      <c r="F3076" s="168"/>
      <c r="H3076" s="42">
        <f>_xll.qlCalendarAdvance(Calendar,$H3075,B3076,"f",FALSE)</f>
        <v>61057</v>
      </c>
      <c r="I3076" s="153">
        <f>_xll.qlInterestRateIndexValueDate(Index1M,$H3076)</f>
        <v>61059</v>
      </c>
      <c r="J3076" s="158"/>
      <c r="K3076" s="44"/>
      <c r="L3076" s="44"/>
      <c r="M3076" s="158"/>
      <c r="N3076" s="44"/>
      <c r="O3076" s="159"/>
    </row>
    <row r="3077" spans="2:15" x14ac:dyDescent="0.2">
      <c r="B3077" s="39" t="s">
        <v>42</v>
      </c>
      <c r="D3077" s="42">
        <f>_xll.qlCalendarAdvance(Calendar,$D3076,B3077,"f",FALSE)</f>
        <v>61064</v>
      </c>
      <c r="E3077" s="153">
        <f>_xll.qlInterestRateIndexValueDate(IndexON,D3077)</f>
        <v>61065</v>
      </c>
      <c r="F3077" s="168"/>
      <c r="H3077" s="42">
        <f>_xll.qlCalendarAdvance(Calendar,$H3076,B3077,"f",FALSE)</f>
        <v>61064</v>
      </c>
      <c r="I3077" s="153">
        <f>_xll.qlInterestRateIndexValueDate(Index1M,$H3077)</f>
        <v>61066</v>
      </c>
      <c r="J3077" s="158"/>
      <c r="K3077" s="44"/>
      <c r="L3077" s="44"/>
      <c r="M3077" s="158"/>
      <c r="N3077" s="44"/>
      <c r="O3077" s="159"/>
    </row>
    <row r="3078" spans="2:15" x14ac:dyDescent="0.2">
      <c r="B3078" s="39" t="s">
        <v>42</v>
      </c>
      <c r="D3078" s="42">
        <f>_xll.qlCalendarAdvance(Calendar,$D3077,B3078,"f",FALSE)</f>
        <v>61071</v>
      </c>
      <c r="E3078" s="153">
        <f>_xll.qlInterestRateIndexValueDate(IndexON,D3078)</f>
        <v>61072</v>
      </c>
      <c r="F3078" s="168"/>
      <c r="H3078" s="42">
        <f>_xll.qlCalendarAdvance(Calendar,$H3077,B3078,"f",FALSE)</f>
        <v>61071</v>
      </c>
      <c r="I3078" s="153">
        <f>_xll.qlInterestRateIndexValueDate(Index1M,$H3078)</f>
        <v>61073</v>
      </c>
      <c r="J3078" s="158"/>
      <c r="K3078" s="44"/>
      <c r="L3078" s="44"/>
      <c r="M3078" s="158"/>
      <c r="N3078" s="44"/>
      <c r="O3078" s="159"/>
    </row>
    <row r="3079" spans="2:15" x14ac:dyDescent="0.2">
      <c r="B3079" s="39" t="s">
        <v>42</v>
      </c>
      <c r="D3079" s="42">
        <f>_xll.qlCalendarAdvance(Calendar,$D3078,B3079,"f",FALSE)</f>
        <v>61078</v>
      </c>
      <c r="E3079" s="153">
        <f>_xll.qlInterestRateIndexValueDate(IndexON,D3079)</f>
        <v>61079</v>
      </c>
      <c r="F3079" s="168"/>
      <c r="H3079" s="42">
        <f>_xll.qlCalendarAdvance(Calendar,$H3078,B3079,"f",FALSE)</f>
        <v>61078</v>
      </c>
      <c r="I3079" s="153">
        <f>_xll.qlInterestRateIndexValueDate(Index1M,$H3079)</f>
        <v>61080</v>
      </c>
      <c r="J3079" s="158"/>
      <c r="K3079" s="44"/>
      <c r="L3079" s="44"/>
      <c r="M3079" s="158"/>
      <c r="N3079" s="44"/>
      <c r="O3079" s="159"/>
    </row>
    <row r="3080" spans="2:15" x14ac:dyDescent="0.2">
      <c r="B3080" s="39" t="s">
        <v>42</v>
      </c>
      <c r="D3080" s="42">
        <f>_xll.qlCalendarAdvance(Calendar,$D3079,B3080,"f",FALSE)</f>
        <v>61085</v>
      </c>
      <c r="E3080" s="153">
        <f>_xll.qlInterestRateIndexValueDate(IndexON,D3080)</f>
        <v>61086</v>
      </c>
      <c r="F3080" s="168"/>
      <c r="H3080" s="42">
        <f>_xll.qlCalendarAdvance(Calendar,$H3079,B3080,"f",FALSE)</f>
        <v>61085</v>
      </c>
      <c r="I3080" s="153">
        <f>_xll.qlInterestRateIndexValueDate(Index1M,$H3080)</f>
        <v>61087</v>
      </c>
      <c r="J3080" s="158"/>
      <c r="K3080" s="44"/>
      <c r="L3080" s="44"/>
      <c r="M3080" s="158"/>
      <c r="N3080" s="44"/>
      <c r="O3080" s="159"/>
    </row>
    <row r="3081" spans="2:15" x14ac:dyDescent="0.2">
      <c r="B3081" s="39" t="s">
        <v>42</v>
      </c>
      <c r="D3081" s="42">
        <f>_xll.qlCalendarAdvance(Calendar,$D3080,B3081,"f",FALSE)</f>
        <v>61092</v>
      </c>
      <c r="E3081" s="153">
        <f>_xll.qlInterestRateIndexValueDate(IndexON,D3081)</f>
        <v>61093</v>
      </c>
      <c r="F3081" s="168"/>
      <c r="H3081" s="42">
        <f>_xll.qlCalendarAdvance(Calendar,$H3080,B3081,"f",FALSE)</f>
        <v>61092</v>
      </c>
      <c r="I3081" s="153">
        <f>_xll.qlInterestRateIndexValueDate(Index1M,$H3081)</f>
        <v>61094</v>
      </c>
      <c r="J3081" s="158"/>
      <c r="K3081" s="44"/>
      <c r="L3081" s="44"/>
      <c r="M3081" s="158"/>
      <c r="N3081" s="44"/>
      <c r="O3081" s="159"/>
    </row>
    <row r="3082" spans="2:15" x14ac:dyDescent="0.2">
      <c r="B3082" s="39" t="s">
        <v>42</v>
      </c>
      <c r="D3082" s="42">
        <f>_xll.qlCalendarAdvance(Calendar,$D3081,B3082,"f",FALSE)</f>
        <v>61099</v>
      </c>
      <c r="E3082" s="153">
        <f>_xll.qlInterestRateIndexValueDate(IndexON,D3082)</f>
        <v>61100</v>
      </c>
      <c r="F3082" s="168"/>
      <c r="H3082" s="42">
        <f>_xll.qlCalendarAdvance(Calendar,$H3081,B3082,"f",FALSE)</f>
        <v>61099</v>
      </c>
      <c r="I3082" s="153">
        <f>_xll.qlInterestRateIndexValueDate(Index1M,$H3082)</f>
        <v>61101</v>
      </c>
      <c r="J3082" s="158"/>
      <c r="K3082" s="44"/>
      <c r="L3082" s="44"/>
      <c r="M3082" s="158"/>
      <c r="N3082" s="44"/>
      <c r="O3082" s="159"/>
    </row>
    <row r="3083" spans="2:15" x14ac:dyDescent="0.2">
      <c r="B3083" s="39" t="s">
        <v>42</v>
      </c>
      <c r="D3083" s="42">
        <f>_xll.qlCalendarAdvance(Calendar,$D3082,B3083,"f",FALSE)</f>
        <v>61106</v>
      </c>
      <c r="E3083" s="153">
        <f>_xll.qlInterestRateIndexValueDate(IndexON,D3083)</f>
        <v>61107</v>
      </c>
      <c r="F3083" s="168"/>
      <c r="H3083" s="42">
        <f>_xll.qlCalendarAdvance(Calendar,$H3082,B3083,"f",FALSE)</f>
        <v>61106</v>
      </c>
      <c r="I3083" s="153">
        <f>_xll.qlInterestRateIndexValueDate(Index1M,$H3083)</f>
        <v>61108</v>
      </c>
      <c r="J3083" s="158"/>
      <c r="K3083" s="44"/>
      <c r="L3083" s="44"/>
      <c r="M3083" s="158"/>
      <c r="N3083" s="44"/>
      <c r="O3083" s="159"/>
    </row>
    <row r="3084" spans="2:15" x14ac:dyDescent="0.2">
      <c r="B3084" s="39" t="s">
        <v>42</v>
      </c>
      <c r="D3084" s="42">
        <f>_xll.qlCalendarAdvance(Calendar,$D3083,B3084,"f",FALSE)</f>
        <v>61113</v>
      </c>
      <c r="E3084" s="153">
        <f>_xll.qlInterestRateIndexValueDate(IndexON,D3084)</f>
        <v>61114</v>
      </c>
      <c r="F3084" s="168"/>
      <c r="H3084" s="42">
        <f>_xll.qlCalendarAdvance(Calendar,$H3083,B3084,"f",FALSE)</f>
        <v>61113</v>
      </c>
      <c r="I3084" s="153">
        <f>_xll.qlInterestRateIndexValueDate(Index1M,$H3084)</f>
        <v>61115</v>
      </c>
      <c r="J3084" s="158"/>
      <c r="K3084" s="44"/>
      <c r="L3084" s="44"/>
      <c r="M3084" s="158"/>
      <c r="N3084" s="44"/>
      <c r="O3084" s="159"/>
    </row>
    <row r="3085" spans="2:15" x14ac:dyDescent="0.2">
      <c r="B3085" s="39" t="s">
        <v>42</v>
      </c>
      <c r="D3085" s="42">
        <f>_xll.qlCalendarAdvance(Calendar,$D3084,B3085,"f",FALSE)</f>
        <v>61120</v>
      </c>
      <c r="E3085" s="153">
        <f>_xll.qlInterestRateIndexValueDate(IndexON,D3085)</f>
        <v>61121</v>
      </c>
      <c r="F3085" s="168"/>
      <c r="H3085" s="42">
        <f>_xll.qlCalendarAdvance(Calendar,$H3084,B3085,"f",FALSE)</f>
        <v>61120</v>
      </c>
      <c r="I3085" s="153">
        <f>_xll.qlInterestRateIndexValueDate(Index1M,$H3085)</f>
        <v>61122</v>
      </c>
      <c r="J3085" s="158"/>
      <c r="K3085" s="44"/>
      <c r="L3085" s="44"/>
      <c r="M3085" s="158"/>
      <c r="N3085" s="44"/>
      <c r="O3085" s="159"/>
    </row>
    <row r="3086" spans="2:15" x14ac:dyDescent="0.2">
      <c r="B3086" s="39" t="s">
        <v>42</v>
      </c>
      <c r="D3086" s="42">
        <f>_xll.qlCalendarAdvance(Calendar,$D3085,B3086,"f",FALSE)</f>
        <v>61127</v>
      </c>
      <c r="E3086" s="153">
        <f>_xll.qlInterestRateIndexValueDate(IndexON,D3086)</f>
        <v>61128</v>
      </c>
      <c r="F3086" s="168"/>
      <c r="H3086" s="42">
        <f>_xll.qlCalendarAdvance(Calendar,$H3085,B3086,"f",FALSE)</f>
        <v>61127</v>
      </c>
      <c r="I3086" s="153">
        <f>_xll.qlInterestRateIndexValueDate(Index1M,$H3086)</f>
        <v>61130</v>
      </c>
      <c r="J3086" s="158"/>
      <c r="K3086" s="44"/>
      <c r="L3086" s="44"/>
      <c r="M3086" s="158"/>
      <c r="N3086" s="44"/>
      <c r="O3086" s="159"/>
    </row>
    <row r="3087" spans="2:15" x14ac:dyDescent="0.2">
      <c r="B3087" s="39" t="s">
        <v>42</v>
      </c>
      <c r="D3087" s="42">
        <f>_xll.qlCalendarAdvance(Calendar,$D3086,B3087,"f",FALSE)</f>
        <v>61134</v>
      </c>
      <c r="E3087" s="153">
        <f>_xll.qlInterestRateIndexValueDate(IndexON,D3087)</f>
        <v>61135</v>
      </c>
      <c r="F3087" s="168"/>
      <c r="H3087" s="42">
        <f>_xll.qlCalendarAdvance(Calendar,$H3086,B3087,"f",FALSE)</f>
        <v>61134</v>
      </c>
      <c r="I3087" s="153">
        <f>_xll.qlInterestRateIndexValueDate(Index1M,$H3087)</f>
        <v>61136</v>
      </c>
      <c r="J3087" s="158"/>
      <c r="K3087" s="44"/>
      <c r="L3087" s="44"/>
      <c r="M3087" s="158"/>
      <c r="N3087" s="44"/>
      <c r="O3087" s="159"/>
    </row>
    <row r="3088" spans="2:15" x14ac:dyDescent="0.2">
      <c r="B3088" s="39" t="s">
        <v>42</v>
      </c>
      <c r="D3088" s="42">
        <f>_xll.qlCalendarAdvance(Calendar,$D3087,B3088,"f",FALSE)</f>
        <v>61141</v>
      </c>
      <c r="E3088" s="153">
        <f>_xll.qlInterestRateIndexValueDate(IndexON,D3088)</f>
        <v>61142</v>
      </c>
      <c r="F3088" s="168"/>
      <c r="H3088" s="42">
        <f>_xll.qlCalendarAdvance(Calendar,$H3087,B3088,"f",FALSE)</f>
        <v>61141</v>
      </c>
      <c r="I3088" s="153">
        <f>_xll.qlInterestRateIndexValueDate(Index1M,$H3088)</f>
        <v>61143</v>
      </c>
      <c r="J3088" s="158"/>
      <c r="K3088" s="44"/>
      <c r="L3088" s="44"/>
      <c r="M3088" s="158"/>
      <c r="N3088" s="44"/>
      <c r="O3088" s="159"/>
    </row>
    <row r="3089" spans="2:15" x14ac:dyDescent="0.2">
      <c r="B3089" s="39" t="s">
        <v>42</v>
      </c>
      <c r="D3089" s="42">
        <f>_xll.qlCalendarAdvance(Calendar,$D3088,B3089,"f",FALSE)</f>
        <v>61148</v>
      </c>
      <c r="E3089" s="153">
        <f>_xll.qlInterestRateIndexValueDate(IndexON,D3089)</f>
        <v>61149</v>
      </c>
      <c r="F3089" s="168"/>
      <c r="H3089" s="42">
        <f>_xll.qlCalendarAdvance(Calendar,$H3088,B3089,"f",FALSE)</f>
        <v>61148</v>
      </c>
      <c r="I3089" s="153">
        <f>_xll.qlInterestRateIndexValueDate(Index1M,$H3089)</f>
        <v>61150</v>
      </c>
      <c r="J3089" s="158"/>
      <c r="K3089" s="44"/>
      <c r="L3089" s="44"/>
      <c r="M3089" s="158"/>
      <c r="N3089" s="44"/>
      <c r="O3089" s="159"/>
    </row>
    <row r="3090" spans="2:15" x14ac:dyDescent="0.2">
      <c r="B3090" s="39" t="s">
        <v>42</v>
      </c>
      <c r="D3090" s="42">
        <f>_xll.qlCalendarAdvance(Calendar,$D3089,B3090,"f",FALSE)</f>
        <v>61155</v>
      </c>
      <c r="E3090" s="153">
        <f>_xll.qlInterestRateIndexValueDate(IndexON,D3090)</f>
        <v>61156</v>
      </c>
      <c r="F3090" s="168"/>
      <c r="H3090" s="42">
        <f>_xll.qlCalendarAdvance(Calendar,$H3089,B3090,"f",FALSE)</f>
        <v>61155</v>
      </c>
      <c r="I3090" s="153">
        <f>_xll.qlInterestRateIndexValueDate(Index1M,$H3090)</f>
        <v>61157</v>
      </c>
      <c r="J3090" s="158"/>
      <c r="K3090" s="44"/>
      <c r="L3090" s="44"/>
      <c r="M3090" s="158"/>
      <c r="N3090" s="44"/>
      <c r="O3090" s="159"/>
    </row>
    <row r="3091" spans="2:15" x14ac:dyDescent="0.2">
      <c r="B3091" s="39" t="s">
        <v>42</v>
      </c>
      <c r="D3091" s="42">
        <f>_xll.qlCalendarAdvance(Calendar,$D3090,B3091,"f",FALSE)</f>
        <v>61162</v>
      </c>
      <c r="E3091" s="153">
        <f>_xll.qlInterestRateIndexValueDate(IndexON,D3091)</f>
        <v>61163</v>
      </c>
      <c r="F3091" s="168"/>
      <c r="H3091" s="42">
        <f>_xll.qlCalendarAdvance(Calendar,$H3090,B3091,"f",FALSE)</f>
        <v>61162</v>
      </c>
      <c r="I3091" s="153">
        <f>_xll.qlInterestRateIndexValueDate(Index1M,$H3091)</f>
        <v>61164</v>
      </c>
      <c r="J3091" s="158"/>
      <c r="K3091" s="44"/>
      <c r="L3091" s="44"/>
      <c r="M3091" s="158"/>
      <c r="N3091" s="44"/>
      <c r="O3091" s="159"/>
    </row>
    <row r="3092" spans="2:15" x14ac:dyDescent="0.2">
      <c r="B3092" s="39" t="s">
        <v>42</v>
      </c>
      <c r="D3092" s="42">
        <f>_xll.qlCalendarAdvance(Calendar,$D3091,B3092,"f",FALSE)</f>
        <v>61169</v>
      </c>
      <c r="E3092" s="153">
        <f>_xll.qlInterestRateIndexValueDate(IndexON,D3092)</f>
        <v>61170</v>
      </c>
      <c r="F3092" s="168"/>
      <c r="H3092" s="42">
        <f>_xll.qlCalendarAdvance(Calendar,$H3091,B3092,"f",FALSE)</f>
        <v>61169</v>
      </c>
      <c r="I3092" s="153">
        <f>_xll.qlInterestRateIndexValueDate(Index1M,$H3092)</f>
        <v>61171</v>
      </c>
      <c r="J3092" s="158"/>
      <c r="K3092" s="44"/>
      <c r="L3092" s="44"/>
      <c r="M3092" s="158"/>
      <c r="N3092" s="44"/>
      <c r="O3092" s="159"/>
    </row>
    <row r="3093" spans="2:15" x14ac:dyDescent="0.2">
      <c r="B3093" s="39" t="s">
        <v>42</v>
      </c>
      <c r="D3093" s="42">
        <f>_xll.qlCalendarAdvance(Calendar,$D3092,B3093,"f",FALSE)</f>
        <v>61176</v>
      </c>
      <c r="E3093" s="153">
        <f>_xll.qlInterestRateIndexValueDate(IndexON,D3093)</f>
        <v>61177</v>
      </c>
      <c r="F3093" s="168"/>
      <c r="H3093" s="42">
        <f>_xll.qlCalendarAdvance(Calendar,$H3092,B3093,"f",FALSE)</f>
        <v>61176</v>
      </c>
      <c r="I3093" s="153">
        <f>_xll.qlInterestRateIndexValueDate(Index1M,$H3093)</f>
        <v>61178</v>
      </c>
      <c r="J3093" s="158"/>
      <c r="K3093" s="44"/>
      <c r="L3093" s="44"/>
      <c r="M3093" s="158"/>
      <c r="N3093" s="44"/>
      <c r="O3093" s="159"/>
    </row>
    <row r="3094" spans="2:15" x14ac:dyDescent="0.2">
      <c r="B3094" s="39" t="s">
        <v>42</v>
      </c>
      <c r="D3094" s="42">
        <f>_xll.qlCalendarAdvance(Calendar,$D3093,B3094,"f",FALSE)</f>
        <v>61183</v>
      </c>
      <c r="E3094" s="153">
        <f>_xll.qlInterestRateIndexValueDate(IndexON,D3094)</f>
        <v>61184</v>
      </c>
      <c r="F3094" s="168"/>
      <c r="H3094" s="42">
        <f>_xll.qlCalendarAdvance(Calendar,$H3093,B3094,"f",FALSE)</f>
        <v>61183</v>
      </c>
      <c r="I3094" s="153">
        <f>_xll.qlInterestRateIndexValueDate(Index1M,$H3094)</f>
        <v>61185</v>
      </c>
      <c r="J3094" s="158"/>
      <c r="K3094" s="44"/>
      <c r="L3094" s="44"/>
      <c r="M3094" s="158"/>
      <c r="N3094" s="44"/>
      <c r="O3094" s="159"/>
    </row>
    <row r="3095" spans="2:15" x14ac:dyDescent="0.2">
      <c r="B3095" s="39" t="s">
        <v>42</v>
      </c>
      <c r="D3095" s="42">
        <f>_xll.qlCalendarAdvance(Calendar,$D3094,B3095,"f",FALSE)</f>
        <v>61190</v>
      </c>
      <c r="E3095" s="153">
        <f>_xll.qlInterestRateIndexValueDate(IndexON,D3095)</f>
        <v>61191</v>
      </c>
      <c r="F3095" s="168"/>
      <c r="H3095" s="42">
        <f>_xll.qlCalendarAdvance(Calendar,$H3094,B3095,"f",FALSE)</f>
        <v>61190</v>
      </c>
      <c r="I3095" s="153">
        <f>_xll.qlInterestRateIndexValueDate(Index1M,$H3095)</f>
        <v>61192</v>
      </c>
      <c r="J3095" s="158"/>
      <c r="K3095" s="44"/>
      <c r="L3095" s="44"/>
      <c r="M3095" s="158"/>
      <c r="N3095" s="44"/>
      <c r="O3095" s="159"/>
    </row>
    <row r="3096" spans="2:15" x14ac:dyDescent="0.2">
      <c r="B3096" s="39" t="s">
        <v>42</v>
      </c>
      <c r="D3096" s="42">
        <f>_xll.qlCalendarAdvance(Calendar,$D3095,B3096,"f",FALSE)</f>
        <v>61197</v>
      </c>
      <c r="E3096" s="153">
        <f>_xll.qlInterestRateIndexValueDate(IndexON,D3096)</f>
        <v>61198</v>
      </c>
      <c r="F3096" s="168"/>
      <c r="H3096" s="42">
        <f>_xll.qlCalendarAdvance(Calendar,$H3095,B3096,"f",FALSE)</f>
        <v>61197</v>
      </c>
      <c r="I3096" s="153">
        <f>_xll.qlInterestRateIndexValueDate(Index1M,$H3096)</f>
        <v>61199</v>
      </c>
      <c r="J3096" s="158"/>
      <c r="K3096" s="44"/>
      <c r="L3096" s="44"/>
      <c r="M3096" s="158"/>
      <c r="N3096" s="44"/>
      <c r="O3096" s="159"/>
    </row>
    <row r="3097" spans="2:15" x14ac:dyDescent="0.2">
      <c r="B3097" s="39" t="s">
        <v>42</v>
      </c>
      <c r="D3097" s="42">
        <f>_xll.qlCalendarAdvance(Calendar,$D3096,B3097,"f",FALSE)</f>
        <v>61204</v>
      </c>
      <c r="E3097" s="153">
        <f>_xll.qlInterestRateIndexValueDate(IndexON,D3097)</f>
        <v>61205</v>
      </c>
      <c r="F3097" s="168"/>
      <c r="H3097" s="42">
        <f>_xll.qlCalendarAdvance(Calendar,$H3096,B3097,"f",FALSE)</f>
        <v>61204</v>
      </c>
      <c r="I3097" s="153">
        <f>_xll.qlInterestRateIndexValueDate(Index1M,$H3097)</f>
        <v>61206</v>
      </c>
      <c r="J3097" s="158"/>
      <c r="K3097" s="44"/>
      <c r="L3097" s="44"/>
      <c r="M3097" s="158"/>
      <c r="N3097" s="44"/>
      <c r="O3097" s="159"/>
    </row>
    <row r="3098" spans="2:15" x14ac:dyDescent="0.2">
      <c r="B3098" s="39" t="s">
        <v>42</v>
      </c>
      <c r="D3098" s="42">
        <f>_xll.qlCalendarAdvance(Calendar,$D3097,B3098,"f",FALSE)</f>
        <v>61211</v>
      </c>
      <c r="E3098" s="153">
        <f>_xll.qlInterestRateIndexValueDate(IndexON,D3098)</f>
        <v>61212</v>
      </c>
      <c r="F3098" s="168"/>
      <c r="H3098" s="42">
        <f>_xll.qlCalendarAdvance(Calendar,$H3097,B3098,"f",FALSE)</f>
        <v>61211</v>
      </c>
      <c r="I3098" s="153">
        <f>_xll.qlInterestRateIndexValueDate(Index1M,$H3098)</f>
        <v>61213</v>
      </c>
      <c r="J3098" s="158"/>
      <c r="K3098" s="44"/>
      <c r="L3098" s="44"/>
      <c r="M3098" s="158"/>
      <c r="N3098" s="44"/>
      <c r="O3098" s="159"/>
    </row>
    <row r="3099" spans="2:15" x14ac:dyDescent="0.2">
      <c r="B3099" s="39" t="s">
        <v>42</v>
      </c>
      <c r="D3099" s="42">
        <f>_xll.qlCalendarAdvance(Calendar,$D3098,B3099,"f",FALSE)</f>
        <v>61218</v>
      </c>
      <c r="E3099" s="153">
        <f>_xll.qlInterestRateIndexValueDate(IndexON,D3099)</f>
        <v>61219</v>
      </c>
      <c r="F3099" s="168"/>
      <c r="H3099" s="42">
        <f>_xll.qlCalendarAdvance(Calendar,$H3098,B3099,"f",FALSE)</f>
        <v>61218</v>
      </c>
      <c r="I3099" s="153">
        <f>_xll.qlInterestRateIndexValueDate(Index1M,$H3099)</f>
        <v>61220</v>
      </c>
      <c r="J3099" s="158"/>
      <c r="K3099" s="44"/>
      <c r="L3099" s="44"/>
      <c r="M3099" s="158"/>
      <c r="N3099" s="44"/>
      <c r="O3099" s="159"/>
    </row>
    <row r="3100" spans="2:15" x14ac:dyDescent="0.2">
      <c r="B3100" s="39" t="s">
        <v>42</v>
      </c>
      <c r="D3100" s="42">
        <f>_xll.qlCalendarAdvance(Calendar,$D3099,B3100,"f",FALSE)</f>
        <v>61225</v>
      </c>
      <c r="E3100" s="153">
        <f>_xll.qlInterestRateIndexValueDate(IndexON,D3100)</f>
        <v>61226</v>
      </c>
      <c r="F3100" s="168"/>
      <c r="H3100" s="42">
        <f>_xll.qlCalendarAdvance(Calendar,$H3099,B3100,"f",FALSE)</f>
        <v>61225</v>
      </c>
      <c r="I3100" s="153">
        <f>_xll.qlInterestRateIndexValueDate(Index1M,$H3100)</f>
        <v>61227</v>
      </c>
      <c r="J3100" s="158"/>
      <c r="K3100" s="44"/>
      <c r="L3100" s="44"/>
      <c r="M3100" s="158"/>
      <c r="N3100" s="44"/>
      <c r="O3100" s="159"/>
    </row>
    <row r="3101" spans="2:15" x14ac:dyDescent="0.2">
      <c r="B3101" s="39" t="s">
        <v>42</v>
      </c>
      <c r="D3101" s="42">
        <f>_xll.qlCalendarAdvance(Calendar,$D3100,B3101,"f",FALSE)</f>
        <v>61232</v>
      </c>
      <c r="E3101" s="153">
        <f>_xll.qlInterestRateIndexValueDate(IndexON,D3101)</f>
        <v>61233</v>
      </c>
      <c r="F3101" s="168"/>
      <c r="H3101" s="42">
        <f>_xll.qlCalendarAdvance(Calendar,$H3100,B3101,"f",FALSE)</f>
        <v>61232</v>
      </c>
      <c r="I3101" s="153">
        <f>_xll.qlInterestRateIndexValueDate(Index1M,$H3101)</f>
        <v>61234</v>
      </c>
      <c r="J3101" s="158"/>
      <c r="K3101" s="44"/>
      <c r="L3101" s="44"/>
      <c r="M3101" s="158"/>
      <c r="N3101" s="44"/>
      <c r="O3101" s="159"/>
    </row>
    <row r="3102" spans="2:15" x14ac:dyDescent="0.2">
      <c r="B3102" s="39" t="s">
        <v>42</v>
      </c>
      <c r="D3102" s="42">
        <f>_xll.qlCalendarAdvance(Calendar,$D3101,B3102,"f",FALSE)</f>
        <v>61239</v>
      </c>
      <c r="E3102" s="153">
        <f>_xll.qlInterestRateIndexValueDate(IndexON,D3102)</f>
        <v>61240</v>
      </c>
      <c r="F3102" s="168"/>
      <c r="H3102" s="42">
        <f>_xll.qlCalendarAdvance(Calendar,$H3101,B3102,"f",FALSE)</f>
        <v>61239</v>
      </c>
      <c r="I3102" s="153">
        <f>_xll.qlInterestRateIndexValueDate(Index1M,$H3102)</f>
        <v>61241</v>
      </c>
      <c r="J3102" s="158"/>
      <c r="K3102" s="44"/>
      <c r="L3102" s="44"/>
      <c r="M3102" s="158"/>
      <c r="N3102" s="44"/>
      <c r="O3102" s="159"/>
    </row>
    <row r="3103" spans="2:15" x14ac:dyDescent="0.2">
      <c r="B3103" s="39" t="s">
        <v>42</v>
      </c>
      <c r="D3103" s="42">
        <f>_xll.qlCalendarAdvance(Calendar,$D3102,B3103,"f",FALSE)</f>
        <v>61246</v>
      </c>
      <c r="E3103" s="153">
        <f>_xll.qlInterestRateIndexValueDate(IndexON,D3103)</f>
        <v>61247</v>
      </c>
      <c r="F3103" s="168"/>
      <c r="H3103" s="42">
        <f>_xll.qlCalendarAdvance(Calendar,$H3102,B3103,"f",FALSE)</f>
        <v>61246</v>
      </c>
      <c r="I3103" s="153">
        <f>_xll.qlInterestRateIndexValueDate(Index1M,$H3103)</f>
        <v>61248</v>
      </c>
      <c r="J3103" s="158"/>
      <c r="K3103" s="44"/>
      <c r="L3103" s="44"/>
      <c r="M3103" s="158"/>
      <c r="N3103" s="44"/>
      <c r="O3103" s="159"/>
    </row>
    <row r="3104" spans="2:15" x14ac:dyDescent="0.2">
      <c r="B3104" s="39" t="s">
        <v>42</v>
      </c>
      <c r="D3104" s="42">
        <f>_xll.qlCalendarAdvance(Calendar,$D3103,B3104,"f",FALSE)</f>
        <v>61253</v>
      </c>
      <c r="E3104" s="153">
        <f>_xll.qlInterestRateIndexValueDate(IndexON,D3104)</f>
        <v>61254</v>
      </c>
      <c r="F3104" s="168"/>
      <c r="H3104" s="42">
        <f>_xll.qlCalendarAdvance(Calendar,$H3103,B3104,"f",FALSE)</f>
        <v>61253</v>
      </c>
      <c r="I3104" s="153">
        <f>_xll.qlInterestRateIndexValueDate(Index1M,$H3104)</f>
        <v>61255</v>
      </c>
      <c r="J3104" s="158"/>
      <c r="K3104" s="44"/>
      <c r="L3104" s="44"/>
      <c r="M3104" s="158"/>
      <c r="N3104" s="44"/>
      <c r="O3104" s="159"/>
    </row>
    <row r="3105" spans="2:15" x14ac:dyDescent="0.2">
      <c r="B3105" s="39" t="s">
        <v>42</v>
      </c>
      <c r="D3105" s="42">
        <f>_xll.qlCalendarAdvance(Calendar,$D3104,B3105,"f",FALSE)</f>
        <v>61260</v>
      </c>
      <c r="E3105" s="153">
        <f>_xll.qlInterestRateIndexValueDate(IndexON,D3105)</f>
        <v>61261</v>
      </c>
      <c r="F3105" s="168"/>
      <c r="H3105" s="42">
        <f>_xll.qlCalendarAdvance(Calendar,$H3104,B3105,"f",FALSE)</f>
        <v>61260</v>
      </c>
      <c r="I3105" s="153">
        <f>_xll.qlInterestRateIndexValueDate(Index1M,$H3105)</f>
        <v>61262</v>
      </c>
      <c r="J3105" s="158"/>
      <c r="K3105" s="44"/>
      <c r="L3105" s="44"/>
      <c r="M3105" s="158"/>
      <c r="N3105" s="44"/>
      <c r="O3105" s="159"/>
    </row>
    <row r="3106" spans="2:15" x14ac:dyDescent="0.2">
      <c r="B3106" s="39" t="s">
        <v>42</v>
      </c>
      <c r="D3106" s="42">
        <f>_xll.qlCalendarAdvance(Calendar,$D3105,B3106,"f",FALSE)</f>
        <v>61267</v>
      </c>
      <c r="E3106" s="153">
        <f>_xll.qlInterestRateIndexValueDate(IndexON,D3106)</f>
        <v>61268</v>
      </c>
      <c r="F3106" s="168"/>
      <c r="H3106" s="42">
        <f>_xll.qlCalendarAdvance(Calendar,$H3105,B3106,"f",FALSE)</f>
        <v>61267</v>
      </c>
      <c r="I3106" s="153">
        <f>_xll.qlInterestRateIndexValueDate(Index1M,$H3106)</f>
        <v>61269</v>
      </c>
      <c r="J3106" s="158"/>
      <c r="K3106" s="44"/>
      <c r="L3106" s="44"/>
      <c r="M3106" s="158"/>
      <c r="N3106" s="44"/>
      <c r="O3106" s="159"/>
    </row>
    <row r="3107" spans="2:15" x14ac:dyDescent="0.2">
      <c r="B3107" s="39" t="s">
        <v>42</v>
      </c>
      <c r="D3107" s="42">
        <f>_xll.qlCalendarAdvance(Calendar,$D3106,B3107,"f",FALSE)</f>
        <v>61274</v>
      </c>
      <c r="E3107" s="153">
        <f>_xll.qlInterestRateIndexValueDate(IndexON,D3107)</f>
        <v>61275</v>
      </c>
      <c r="F3107" s="168"/>
      <c r="H3107" s="42">
        <f>_xll.qlCalendarAdvance(Calendar,$H3106,B3107,"f",FALSE)</f>
        <v>61274</v>
      </c>
      <c r="I3107" s="153">
        <f>_xll.qlInterestRateIndexValueDate(Index1M,$H3107)</f>
        <v>61276</v>
      </c>
      <c r="J3107" s="158"/>
      <c r="K3107" s="44"/>
      <c r="L3107" s="44"/>
      <c r="M3107" s="158"/>
      <c r="N3107" s="44"/>
      <c r="O3107" s="159"/>
    </row>
    <row r="3108" spans="2:15" x14ac:dyDescent="0.2">
      <c r="B3108" s="39" t="s">
        <v>42</v>
      </c>
      <c r="D3108" s="42">
        <f>_xll.qlCalendarAdvance(Calendar,$D3107,B3108,"f",FALSE)</f>
        <v>61281</v>
      </c>
      <c r="E3108" s="153">
        <f>_xll.qlInterestRateIndexValueDate(IndexON,D3108)</f>
        <v>61282</v>
      </c>
      <c r="F3108" s="168"/>
      <c r="H3108" s="42">
        <f>_xll.qlCalendarAdvance(Calendar,$H3107,B3108,"f",FALSE)</f>
        <v>61281</v>
      </c>
      <c r="I3108" s="153">
        <f>_xll.qlInterestRateIndexValueDate(Index1M,$H3108)</f>
        <v>61283</v>
      </c>
      <c r="J3108" s="158"/>
      <c r="K3108" s="44"/>
      <c r="L3108" s="44"/>
      <c r="M3108" s="158"/>
      <c r="N3108" s="44"/>
      <c r="O3108" s="159"/>
    </row>
    <row r="3109" spans="2:15" x14ac:dyDescent="0.2">
      <c r="B3109" s="39" t="s">
        <v>42</v>
      </c>
      <c r="D3109" s="42">
        <f>_xll.qlCalendarAdvance(Calendar,$D3108,B3109,"f",FALSE)</f>
        <v>61288</v>
      </c>
      <c r="E3109" s="153">
        <f>_xll.qlInterestRateIndexValueDate(IndexON,D3109)</f>
        <v>61289</v>
      </c>
      <c r="F3109" s="168"/>
      <c r="H3109" s="42">
        <f>_xll.qlCalendarAdvance(Calendar,$H3108,B3109,"f",FALSE)</f>
        <v>61288</v>
      </c>
      <c r="I3109" s="153">
        <f>_xll.qlInterestRateIndexValueDate(Index1M,$H3109)</f>
        <v>61290</v>
      </c>
      <c r="J3109" s="158"/>
      <c r="K3109" s="44"/>
      <c r="L3109" s="44"/>
      <c r="M3109" s="158"/>
      <c r="N3109" s="44"/>
      <c r="O3109" s="159"/>
    </row>
    <row r="3110" spans="2:15" x14ac:dyDescent="0.2">
      <c r="B3110" s="39" t="s">
        <v>42</v>
      </c>
      <c r="D3110" s="42">
        <f>_xll.qlCalendarAdvance(Calendar,$D3109,B3110,"f",FALSE)</f>
        <v>61295</v>
      </c>
      <c r="E3110" s="153">
        <f>_xll.qlInterestRateIndexValueDate(IndexON,D3110)</f>
        <v>61296</v>
      </c>
      <c r="F3110" s="168"/>
      <c r="H3110" s="42">
        <f>_xll.qlCalendarAdvance(Calendar,$H3109,B3110,"f",FALSE)</f>
        <v>61295</v>
      </c>
      <c r="I3110" s="153">
        <f>_xll.qlInterestRateIndexValueDate(Index1M,$H3110)</f>
        <v>61297</v>
      </c>
      <c r="J3110" s="158"/>
      <c r="K3110" s="44"/>
      <c r="L3110" s="44"/>
      <c r="M3110" s="158"/>
      <c r="N3110" s="44"/>
      <c r="O3110" s="159"/>
    </row>
    <row r="3111" spans="2:15" x14ac:dyDescent="0.2">
      <c r="B3111" s="39" t="s">
        <v>42</v>
      </c>
      <c r="D3111" s="42">
        <f>_xll.qlCalendarAdvance(Calendar,$D3110,B3111,"f",FALSE)</f>
        <v>61302</v>
      </c>
      <c r="E3111" s="153">
        <f>_xll.qlInterestRateIndexValueDate(IndexON,D3111)</f>
        <v>61303</v>
      </c>
      <c r="F3111" s="168"/>
      <c r="H3111" s="42">
        <f>_xll.qlCalendarAdvance(Calendar,$H3110,B3111,"f",FALSE)</f>
        <v>61302</v>
      </c>
      <c r="I3111" s="153">
        <f>_xll.qlInterestRateIndexValueDate(Index1M,$H3111)</f>
        <v>61304</v>
      </c>
      <c r="J3111" s="158"/>
      <c r="K3111" s="44"/>
      <c r="L3111" s="44"/>
      <c r="M3111" s="158"/>
      <c r="N3111" s="44"/>
      <c r="O3111" s="159"/>
    </row>
    <row r="3112" spans="2:15" x14ac:dyDescent="0.2">
      <c r="B3112" s="39" t="s">
        <v>42</v>
      </c>
      <c r="D3112" s="42">
        <f>_xll.qlCalendarAdvance(Calendar,$D3111,B3112,"f",FALSE)</f>
        <v>61309</v>
      </c>
      <c r="E3112" s="153">
        <f>_xll.qlInterestRateIndexValueDate(IndexON,D3112)</f>
        <v>61310</v>
      </c>
      <c r="F3112" s="168"/>
      <c r="H3112" s="42">
        <f>_xll.qlCalendarAdvance(Calendar,$H3111,B3112,"f",FALSE)</f>
        <v>61309</v>
      </c>
      <c r="I3112" s="153">
        <f>_xll.qlInterestRateIndexValueDate(Index1M,$H3112)</f>
        <v>61311</v>
      </c>
      <c r="J3112" s="158"/>
      <c r="K3112" s="44"/>
      <c r="L3112" s="44"/>
      <c r="M3112" s="158"/>
      <c r="N3112" s="44"/>
      <c r="O3112" s="159"/>
    </row>
    <row r="3113" spans="2:15" x14ac:dyDescent="0.2">
      <c r="B3113" s="39" t="s">
        <v>42</v>
      </c>
      <c r="D3113" s="42">
        <f>_xll.qlCalendarAdvance(Calendar,$D3112,B3113,"f",FALSE)</f>
        <v>61316</v>
      </c>
      <c r="E3113" s="153">
        <f>_xll.qlInterestRateIndexValueDate(IndexON,D3113)</f>
        <v>61317</v>
      </c>
      <c r="F3113" s="168"/>
      <c r="H3113" s="42">
        <f>_xll.qlCalendarAdvance(Calendar,$H3112,B3113,"f",FALSE)</f>
        <v>61316</v>
      </c>
      <c r="I3113" s="153">
        <f>_xll.qlInterestRateIndexValueDate(Index1M,$H3113)</f>
        <v>61318</v>
      </c>
      <c r="J3113" s="158"/>
      <c r="K3113" s="44"/>
      <c r="L3113" s="44"/>
      <c r="M3113" s="158"/>
      <c r="N3113" s="44"/>
      <c r="O3113" s="159"/>
    </row>
    <row r="3114" spans="2:15" x14ac:dyDescent="0.2">
      <c r="B3114" s="39" t="s">
        <v>42</v>
      </c>
      <c r="D3114" s="42">
        <f>_xll.qlCalendarAdvance(Calendar,$D3113,B3114,"f",FALSE)</f>
        <v>61323</v>
      </c>
      <c r="E3114" s="153">
        <f>_xll.qlInterestRateIndexValueDate(IndexON,D3114)</f>
        <v>61324</v>
      </c>
      <c r="F3114" s="168"/>
      <c r="H3114" s="42">
        <f>_xll.qlCalendarAdvance(Calendar,$H3113,B3114,"f",FALSE)</f>
        <v>61323</v>
      </c>
      <c r="I3114" s="153">
        <f>_xll.qlInterestRateIndexValueDate(Index1M,$H3114)</f>
        <v>61325</v>
      </c>
      <c r="J3114" s="158"/>
      <c r="K3114" s="44"/>
      <c r="L3114" s="44"/>
      <c r="M3114" s="158"/>
      <c r="N3114" s="44"/>
      <c r="O3114" s="159"/>
    </row>
    <row r="3115" spans="2:15" x14ac:dyDescent="0.2">
      <c r="B3115" s="39" t="s">
        <v>42</v>
      </c>
      <c r="D3115" s="42">
        <f>_xll.qlCalendarAdvance(Calendar,$D3114,B3115,"f",FALSE)</f>
        <v>61330</v>
      </c>
      <c r="E3115" s="153">
        <f>_xll.qlInterestRateIndexValueDate(IndexON,D3115)</f>
        <v>61331</v>
      </c>
      <c r="F3115" s="168"/>
      <c r="H3115" s="42">
        <f>_xll.qlCalendarAdvance(Calendar,$H3114,B3115,"f",FALSE)</f>
        <v>61330</v>
      </c>
      <c r="I3115" s="153">
        <f>_xll.qlInterestRateIndexValueDate(Index1M,$H3115)</f>
        <v>61332</v>
      </c>
      <c r="J3115" s="158"/>
      <c r="K3115" s="44"/>
      <c r="L3115" s="44"/>
      <c r="M3115" s="158"/>
      <c r="N3115" s="44"/>
      <c r="O3115" s="159"/>
    </row>
    <row r="3116" spans="2:15" x14ac:dyDescent="0.2">
      <c r="B3116" s="39" t="s">
        <v>42</v>
      </c>
      <c r="D3116" s="42">
        <f>_xll.qlCalendarAdvance(Calendar,$D3115,B3116,"f",FALSE)</f>
        <v>61337</v>
      </c>
      <c r="E3116" s="153">
        <f>_xll.qlInterestRateIndexValueDate(IndexON,D3116)</f>
        <v>61338</v>
      </c>
      <c r="F3116" s="168"/>
      <c r="H3116" s="42">
        <f>_xll.qlCalendarAdvance(Calendar,$H3115,B3116,"f",FALSE)</f>
        <v>61337</v>
      </c>
      <c r="I3116" s="153">
        <f>_xll.qlInterestRateIndexValueDate(Index1M,$H3116)</f>
        <v>61339</v>
      </c>
      <c r="J3116" s="158"/>
      <c r="K3116" s="44"/>
      <c r="L3116" s="44"/>
      <c r="M3116" s="158"/>
      <c r="N3116" s="44"/>
      <c r="O3116" s="159"/>
    </row>
    <row r="3117" spans="2:15" x14ac:dyDescent="0.2">
      <c r="B3117" s="39" t="s">
        <v>42</v>
      </c>
      <c r="D3117" s="42">
        <f>_xll.qlCalendarAdvance(Calendar,$D3116,B3117,"f",FALSE)</f>
        <v>61344</v>
      </c>
      <c r="E3117" s="153">
        <f>_xll.qlInterestRateIndexValueDate(IndexON,D3117)</f>
        <v>61345</v>
      </c>
      <c r="F3117" s="168"/>
      <c r="H3117" s="42">
        <f>_xll.qlCalendarAdvance(Calendar,$H3116,B3117,"f",FALSE)</f>
        <v>61344</v>
      </c>
      <c r="I3117" s="153">
        <f>_xll.qlInterestRateIndexValueDate(Index1M,$H3117)</f>
        <v>61346</v>
      </c>
      <c r="J3117" s="158"/>
      <c r="K3117" s="44"/>
      <c r="L3117" s="44"/>
      <c r="M3117" s="158"/>
      <c r="N3117" s="44"/>
      <c r="O3117" s="159"/>
    </row>
    <row r="3118" spans="2:15" x14ac:dyDescent="0.2">
      <c r="B3118" s="39" t="s">
        <v>42</v>
      </c>
      <c r="D3118" s="42">
        <f>_xll.qlCalendarAdvance(Calendar,$D3117,B3118,"f",FALSE)</f>
        <v>61351</v>
      </c>
      <c r="E3118" s="153">
        <f>_xll.qlInterestRateIndexValueDate(IndexON,D3118)</f>
        <v>61352</v>
      </c>
      <c r="F3118" s="168"/>
      <c r="H3118" s="42">
        <f>_xll.qlCalendarAdvance(Calendar,$H3117,B3118,"f",FALSE)</f>
        <v>61351</v>
      </c>
      <c r="I3118" s="153">
        <f>_xll.qlInterestRateIndexValueDate(Index1M,$H3118)</f>
        <v>61353</v>
      </c>
      <c r="J3118" s="158"/>
      <c r="K3118" s="44"/>
      <c r="L3118" s="44"/>
      <c r="M3118" s="158"/>
      <c r="N3118" s="44"/>
      <c r="O3118" s="159"/>
    </row>
    <row r="3119" spans="2:15" x14ac:dyDescent="0.2">
      <c r="B3119" s="39" t="s">
        <v>42</v>
      </c>
      <c r="D3119" s="42">
        <f>_xll.qlCalendarAdvance(Calendar,$D3118,B3119,"f",FALSE)</f>
        <v>61358</v>
      </c>
      <c r="E3119" s="153">
        <f>_xll.qlInterestRateIndexValueDate(IndexON,D3119)</f>
        <v>61359</v>
      </c>
      <c r="F3119" s="168"/>
      <c r="H3119" s="42">
        <f>_xll.qlCalendarAdvance(Calendar,$H3118,B3119,"f",FALSE)</f>
        <v>61358</v>
      </c>
      <c r="I3119" s="153">
        <f>_xll.qlInterestRateIndexValueDate(Index1M,$H3119)</f>
        <v>61360</v>
      </c>
      <c r="J3119" s="158"/>
      <c r="K3119" s="44"/>
      <c r="L3119" s="44"/>
      <c r="M3119" s="158"/>
      <c r="N3119" s="44"/>
      <c r="O3119" s="159"/>
    </row>
    <row r="3120" spans="2:15" x14ac:dyDescent="0.2">
      <c r="B3120" s="39" t="s">
        <v>42</v>
      </c>
      <c r="D3120" s="42">
        <f>_xll.qlCalendarAdvance(Calendar,$D3119,B3120,"f",FALSE)</f>
        <v>61365</v>
      </c>
      <c r="E3120" s="153">
        <f>_xll.qlInterestRateIndexValueDate(IndexON,D3120)</f>
        <v>61366</v>
      </c>
      <c r="F3120" s="168"/>
      <c r="H3120" s="42">
        <f>_xll.qlCalendarAdvance(Calendar,$H3119,B3120,"f",FALSE)</f>
        <v>61365</v>
      </c>
      <c r="I3120" s="153">
        <f>_xll.qlInterestRateIndexValueDate(Index1M,$H3120)</f>
        <v>61367</v>
      </c>
      <c r="J3120" s="158"/>
      <c r="K3120" s="44"/>
      <c r="L3120" s="44"/>
      <c r="M3120" s="158"/>
      <c r="N3120" s="44"/>
      <c r="O3120" s="159"/>
    </row>
    <row r="3121" spans="2:15" x14ac:dyDescent="0.2">
      <c r="B3121" s="39" t="s">
        <v>42</v>
      </c>
      <c r="D3121" s="42">
        <f>_xll.qlCalendarAdvance(Calendar,$D3120,B3121,"f",FALSE)</f>
        <v>61372</v>
      </c>
      <c r="E3121" s="153">
        <f>_xll.qlInterestRateIndexValueDate(IndexON,D3121)</f>
        <v>61373</v>
      </c>
      <c r="F3121" s="168"/>
      <c r="H3121" s="42">
        <f>_xll.qlCalendarAdvance(Calendar,$H3120,B3121,"f",FALSE)</f>
        <v>61372</v>
      </c>
      <c r="I3121" s="153">
        <f>_xll.qlInterestRateIndexValueDate(Index1M,$H3121)</f>
        <v>61374</v>
      </c>
      <c r="J3121" s="158"/>
      <c r="K3121" s="44"/>
      <c r="L3121" s="44"/>
      <c r="M3121" s="158"/>
      <c r="N3121" s="44"/>
      <c r="O3121" s="159"/>
    </row>
    <row r="3122" spans="2:15" x14ac:dyDescent="0.2">
      <c r="B3122" s="39" t="s">
        <v>42</v>
      </c>
      <c r="D3122" s="42">
        <f>_xll.qlCalendarAdvance(Calendar,$D3121,B3122,"f",FALSE)</f>
        <v>61379</v>
      </c>
      <c r="E3122" s="153">
        <f>_xll.qlInterestRateIndexValueDate(IndexON,D3122)</f>
        <v>61380</v>
      </c>
      <c r="F3122" s="168"/>
      <c r="H3122" s="42">
        <f>_xll.qlCalendarAdvance(Calendar,$H3121,B3122,"f",FALSE)</f>
        <v>61379</v>
      </c>
      <c r="I3122" s="153">
        <f>_xll.qlInterestRateIndexValueDate(Index1M,$H3122)</f>
        <v>61381</v>
      </c>
      <c r="J3122" s="158"/>
      <c r="K3122" s="44"/>
      <c r="L3122" s="44"/>
      <c r="M3122" s="158"/>
      <c r="N3122" s="44"/>
      <c r="O3122" s="159"/>
    </row>
    <row r="3123" spans="2:15" x14ac:dyDescent="0.2">
      <c r="B3123" s="39" t="s">
        <v>42</v>
      </c>
      <c r="D3123" s="42">
        <f>_xll.qlCalendarAdvance(Calendar,$D3122,B3123,"f",FALSE)</f>
        <v>61386</v>
      </c>
      <c r="E3123" s="153">
        <f>_xll.qlInterestRateIndexValueDate(IndexON,D3123)</f>
        <v>61387</v>
      </c>
      <c r="F3123" s="168"/>
      <c r="H3123" s="42">
        <f>_xll.qlCalendarAdvance(Calendar,$H3122,B3123,"f",FALSE)</f>
        <v>61386</v>
      </c>
      <c r="I3123" s="153">
        <f>_xll.qlInterestRateIndexValueDate(Index1M,$H3123)</f>
        <v>61388</v>
      </c>
      <c r="J3123" s="158"/>
      <c r="K3123" s="44"/>
      <c r="L3123" s="44"/>
      <c r="M3123" s="158"/>
      <c r="N3123" s="44"/>
      <c r="O3123" s="159"/>
    </row>
    <row r="3124" spans="2:15" x14ac:dyDescent="0.2">
      <c r="B3124" s="39" t="s">
        <v>42</v>
      </c>
      <c r="D3124" s="42">
        <f>_xll.qlCalendarAdvance(Calendar,$D3123,B3124,"f",FALSE)</f>
        <v>61393</v>
      </c>
      <c r="E3124" s="153">
        <f>_xll.qlInterestRateIndexValueDate(IndexON,D3124)</f>
        <v>61394</v>
      </c>
      <c r="F3124" s="168"/>
      <c r="H3124" s="42">
        <f>_xll.qlCalendarAdvance(Calendar,$H3123,B3124,"f",FALSE)</f>
        <v>61393</v>
      </c>
      <c r="I3124" s="153">
        <f>_xll.qlInterestRateIndexValueDate(Index1M,$H3124)</f>
        <v>61395</v>
      </c>
      <c r="J3124" s="158"/>
      <c r="K3124" s="44"/>
      <c r="L3124" s="44"/>
      <c r="M3124" s="158"/>
      <c r="N3124" s="44"/>
      <c r="O3124" s="159"/>
    </row>
    <row r="3125" spans="2:15" x14ac:dyDescent="0.2">
      <c r="B3125" s="39" t="s">
        <v>42</v>
      </c>
      <c r="D3125" s="42">
        <f>_xll.qlCalendarAdvance(Calendar,$D3124,B3125,"f",FALSE)</f>
        <v>61400</v>
      </c>
      <c r="E3125" s="153">
        <f>_xll.qlInterestRateIndexValueDate(IndexON,D3125)</f>
        <v>61401</v>
      </c>
      <c r="F3125" s="168"/>
      <c r="H3125" s="42">
        <f>_xll.qlCalendarAdvance(Calendar,$H3124,B3125,"f",FALSE)</f>
        <v>61400</v>
      </c>
      <c r="I3125" s="153">
        <f>_xll.qlInterestRateIndexValueDate(Index1M,$H3125)</f>
        <v>61402</v>
      </c>
      <c r="J3125" s="158"/>
      <c r="K3125" s="44"/>
      <c r="L3125" s="44"/>
      <c r="M3125" s="158"/>
      <c r="N3125" s="44"/>
      <c r="O3125" s="159"/>
    </row>
    <row r="3126" spans="2:15" x14ac:dyDescent="0.2">
      <c r="B3126" s="39" t="s">
        <v>42</v>
      </c>
      <c r="D3126" s="42">
        <f>_xll.qlCalendarAdvance(Calendar,$D3125,B3126,"f",FALSE)</f>
        <v>61407</v>
      </c>
      <c r="E3126" s="153">
        <f>_xll.qlInterestRateIndexValueDate(IndexON,D3126)</f>
        <v>61408</v>
      </c>
      <c r="F3126" s="168"/>
      <c r="H3126" s="42">
        <f>_xll.qlCalendarAdvance(Calendar,$H3125,B3126,"f",FALSE)</f>
        <v>61407</v>
      </c>
      <c r="I3126" s="153">
        <f>_xll.qlInterestRateIndexValueDate(Index1M,$H3126)</f>
        <v>61409</v>
      </c>
      <c r="J3126" s="158"/>
      <c r="K3126" s="44"/>
      <c r="L3126" s="44"/>
      <c r="M3126" s="158"/>
      <c r="N3126" s="44"/>
      <c r="O3126" s="159"/>
    </row>
    <row r="3127" spans="2:15" x14ac:dyDescent="0.2">
      <c r="B3127" s="39" t="s">
        <v>42</v>
      </c>
      <c r="D3127" s="42">
        <f>_xll.qlCalendarAdvance(Calendar,$D3126,B3127,"f",FALSE)</f>
        <v>61414</v>
      </c>
      <c r="E3127" s="153">
        <f>_xll.qlInterestRateIndexValueDate(IndexON,D3127)</f>
        <v>61415</v>
      </c>
      <c r="F3127" s="168"/>
      <c r="H3127" s="42">
        <f>_xll.qlCalendarAdvance(Calendar,$H3126,B3127,"f",FALSE)</f>
        <v>61414</v>
      </c>
      <c r="I3127" s="153">
        <f>_xll.qlInterestRateIndexValueDate(Index1M,$H3127)</f>
        <v>61416</v>
      </c>
      <c r="J3127" s="158"/>
      <c r="K3127" s="44"/>
      <c r="L3127" s="44"/>
      <c r="M3127" s="158"/>
      <c r="N3127" s="44"/>
      <c r="O3127" s="159"/>
    </row>
    <row r="3128" spans="2:15" x14ac:dyDescent="0.2">
      <c r="B3128" s="39" t="s">
        <v>42</v>
      </c>
      <c r="D3128" s="42">
        <f>_xll.qlCalendarAdvance(Calendar,$D3127,B3128,"f",FALSE)</f>
        <v>61421</v>
      </c>
      <c r="E3128" s="153">
        <f>_xll.qlInterestRateIndexValueDate(IndexON,D3128)</f>
        <v>61422</v>
      </c>
      <c r="F3128" s="168"/>
      <c r="H3128" s="42">
        <f>_xll.qlCalendarAdvance(Calendar,$H3127,B3128,"f",FALSE)</f>
        <v>61421</v>
      </c>
      <c r="I3128" s="153">
        <f>_xll.qlInterestRateIndexValueDate(Index1M,$H3128)</f>
        <v>61423</v>
      </c>
      <c r="J3128" s="158"/>
      <c r="K3128" s="44"/>
      <c r="L3128" s="44"/>
      <c r="M3128" s="158"/>
      <c r="N3128" s="44"/>
      <c r="O3128" s="159"/>
    </row>
    <row r="3129" spans="2:15" x14ac:dyDescent="0.2">
      <c r="B3129" s="39" t="s">
        <v>42</v>
      </c>
      <c r="D3129" s="42">
        <f>_xll.qlCalendarAdvance(Calendar,$D3128,B3129,"f",FALSE)</f>
        <v>61428</v>
      </c>
      <c r="E3129" s="153">
        <f>_xll.qlInterestRateIndexValueDate(IndexON,D3129)</f>
        <v>61429</v>
      </c>
      <c r="F3129" s="168"/>
      <c r="H3129" s="42">
        <f>_xll.qlCalendarAdvance(Calendar,$H3128,B3129,"f",FALSE)</f>
        <v>61428</v>
      </c>
      <c r="I3129" s="153">
        <f>_xll.qlInterestRateIndexValueDate(Index1M,$H3129)</f>
        <v>61430</v>
      </c>
      <c r="J3129" s="158"/>
      <c r="K3129" s="44"/>
      <c r="L3129" s="44"/>
      <c r="M3129" s="158"/>
      <c r="N3129" s="44"/>
      <c r="O3129" s="159"/>
    </row>
    <row r="3130" spans="2:15" x14ac:dyDescent="0.2">
      <c r="B3130" s="39" t="s">
        <v>42</v>
      </c>
      <c r="D3130" s="42">
        <f>_xll.qlCalendarAdvance(Calendar,$D3129,B3130,"f",FALSE)</f>
        <v>61435</v>
      </c>
      <c r="E3130" s="153">
        <f>_xll.qlInterestRateIndexValueDate(IndexON,D3130)</f>
        <v>61436</v>
      </c>
      <c r="F3130" s="168"/>
      <c r="H3130" s="42">
        <f>_xll.qlCalendarAdvance(Calendar,$H3129,B3130,"f",FALSE)</f>
        <v>61435</v>
      </c>
      <c r="I3130" s="153">
        <f>_xll.qlInterestRateIndexValueDate(Index1M,$H3130)</f>
        <v>61437</v>
      </c>
      <c r="J3130" s="158"/>
      <c r="K3130" s="44"/>
      <c r="L3130" s="44"/>
      <c r="M3130" s="158"/>
      <c r="N3130" s="44"/>
      <c r="O3130" s="159"/>
    </row>
    <row r="3131" spans="2:15" x14ac:dyDescent="0.2">
      <c r="B3131" s="39" t="s">
        <v>42</v>
      </c>
      <c r="D3131" s="42">
        <f>_xll.qlCalendarAdvance(Calendar,$D3130,B3131,"f",FALSE)</f>
        <v>61442</v>
      </c>
      <c r="E3131" s="153">
        <f>_xll.qlInterestRateIndexValueDate(IndexON,D3131)</f>
        <v>61443</v>
      </c>
      <c r="F3131" s="168"/>
      <c r="H3131" s="42">
        <f>_xll.qlCalendarAdvance(Calendar,$H3130,B3131,"f",FALSE)</f>
        <v>61442</v>
      </c>
      <c r="I3131" s="153">
        <f>_xll.qlInterestRateIndexValueDate(Index1M,$H3131)</f>
        <v>61444</v>
      </c>
      <c r="J3131" s="158"/>
      <c r="K3131" s="44"/>
      <c r="L3131" s="44"/>
      <c r="M3131" s="158"/>
      <c r="N3131" s="44"/>
      <c r="O3131" s="159"/>
    </row>
    <row r="3132" spans="2:15" x14ac:dyDescent="0.2">
      <c r="B3132" s="39" t="s">
        <v>42</v>
      </c>
      <c r="D3132" s="42">
        <f>_xll.qlCalendarAdvance(Calendar,$D3131,B3132,"f",FALSE)</f>
        <v>61449</v>
      </c>
      <c r="E3132" s="153">
        <f>_xll.qlInterestRateIndexValueDate(IndexON,D3132)</f>
        <v>61450</v>
      </c>
      <c r="F3132" s="168"/>
      <c r="H3132" s="42">
        <f>_xll.qlCalendarAdvance(Calendar,$H3131,B3132,"f",FALSE)</f>
        <v>61449</v>
      </c>
      <c r="I3132" s="153">
        <f>_xll.qlInterestRateIndexValueDate(Index1M,$H3132)</f>
        <v>61451</v>
      </c>
      <c r="J3132" s="158"/>
      <c r="K3132" s="44"/>
      <c r="L3132" s="44"/>
      <c r="M3132" s="158"/>
      <c r="N3132" s="44"/>
      <c r="O3132" s="159"/>
    </row>
    <row r="3133" spans="2:15" x14ac:dyDescent="0.2">
      <c r="B3133" s="39" t="s">
        <v>42</v>
      </c>
      <c r="D3133" s="42">
        <f>_xll.qlCalendarAdvance(Calendar,$D3132,B3133,"f",FALSE)</f>
        <v>61456</v>
      </c>
      <c r="E3133" s="153">
        <f>_xll.qlInterestRateIndexValueDate(IndexON,D3133)</f>
        <v>61457</v>
      </c>
      <c r="F3133" s="168"/>
      <c r="H3133" s="42">
        <f>_xll.qlCalendarAdvance(Calendar,$H3132,B3133,"f",FALSE)</f>
        <v>61456</v>
      </c>
      <c r="I3133" s="153">
        <f>_xll.qlInterestRateIndexValueDate(Index1M,$H3133)</f>
        <v>61458</v>
      </c>
      <c r="J3133" s="158"/>
      <c r="K3133" s="44"/>
      <c r="L3133" s="44"/>
      <c r="M3133" s="158"/>
      <c r="N3133" s="44"/>
      <c r="O3133" s="159"/>
    </row>
    <row r="3134" spans="2:15" x14ac:dyDescent="0.2">
      <c r="B3134" s="39" t="s">
        <v>42</v>
      </c>
      <c r="D3134" s="42">
        <f>_xll.qlCalendarAdvance(Calendar,$D3133,B3134,"f",FALSE)</f>
        <v>61463</v>
      </c>
      <c r="E3134" s="153">
        <f>_xll.qlInterestRateIndexValueDate(IndexON,D3134)</f>
        <v>61464</v>
      </c>
      <c r="F3134" s="168"/>
      <c r="H3134" s="42">
        <f>_xll.qlCalendarAdvance(Calendar,$H3133,B3134,"f",FALSE)</f>
        <v>61463</v>
      </c>
      <c r="I3134" s="153">
        <f>_xll.qlInterestRateIndexValueDate(Index1M,$H3134)</f>
        <v>61465</v>
      </c>
      <c r="J3134" s="158"/>
      <c r="K3134" s="44"/>
      <c r="L3134" s="44"/>
      <c r="M3134" s="158"/>
      <c r="N3134" s="44"/>
      <c r="O3134" s="159"/>
    </row>
    <row r="3135" spans="2:15" x14ac:dyDescent="0.2">
      <c r="B3135" s="39" t="s">
        <v>42</v>
      </c>
      <c r="D3135" s="42">
        <f>_xll.qlCalendarAdvance(Calendar,$D3134,B3135,"f",FALSE)</f>
        <v>61470</v>
      </c>
      <c r="E3135" s="153">
        <f>_xll.qlInterestRateIndexValueDate(IndexON,D3135)</f>
        <v>61471</v>
      </c>
      <c r="F3135" s="168"/>
      <c r="H3135" s="42">
        <f>_xll.qlCalendarAdvance(Calendar,$H3134,B3135,"f",FALSE)</f>
        <v>61470</v>
      </c>
      <c r="I3135" s="153">
        <f>_xll.qlInterestRateIndexValueDate(Index1M,$H3135)</f>
        <v>61472</v>
      </c>
      <c r="J3135" s="158"/>
      <c r="K3135" s="44"/>
      <c r="L3135" s="44"/>
      <c r="M3135" s="158"/>
      <c r="N3135" s="44"/>
      <c r="O3135" s="159"/>
    </row>
    <row r="3136" spans="2:15" x14ac:dyDescent="0.2">
      <c r="B3136" s="39" t="s">
        <v>42</v>
      </c>
      <c r="D3136" s="42">
        <f>_xll.qlCalendarAdvance(Calendar,$D3135,B3136,"f",FALSE)</f>
        <v>61477</v>
      </c>
      <c r="E3136" s="153">
        <f>_xll.qlInterestRateIndexValueDate(IndexON,D3136)</f>
        <v>61478</v>
      </c>
      <c r="F3136" s="168"/>
      <c r="H3136" s="42">
        <f>_xll.qlCalendarAdvance(Calendar,$H3135,B3136,"f",FALSE)</f>
        <v>61477</v>
      </c>
      <c r="I3136" s="153">
        <f>_xll.qlInterestRateIndexValueDate(Index1M,$H3136)</f>
        <v>61479</v>
      </c>
      <c r="J3136" s="158"/>
      <c r="K3136" s="44"/>
      <c r="L3136" s="44"/>
      <c r="M3136" s="158"/>
      <c r="N3136" s="44"/>
      <c r="O3136" s="159"/>
    </row>
    <row r="3137" spans="2:15" x14ac:dyDescent="0.2">
      <c r="B3137" s="39" t="s">
        <v>42</v>
      </c>
      <c r="D3137" s="42">
        <f>_xll.qlCalendarAdvance(Calendar,$D3136,B3137,"f",FALSE)</f>
        <v>61485</v>
      </c>
      <c r="E3137" s="153">
        <f>_xll.qlInterestRateIndexValueDate(IndexON,D3137)</f>
        <v>61486</v>
      </c>
      <c r="F3137" s="168"/>
      <c r="H3137" s="42">
        <f>_xll.qlCalendarAdvance(Calendar,$H3136,B3137,"f",FALSE)</f>
        <v>61485</v>
      </c>
      <c r="I3137" s="153">
        <f>_xll.qlInterestRateIndexValueDate(Index1M,$H3137)</f>
        <v>61487</v>
      </c>
      <c r="J3137" s="158"/>
      <c r="K3137" s="44"/>
      <c r="L3137" s="44"/>
      <c r="M3137" s="158"/>
      <c r="N3137" s="44"/>
      <c r="O3137" s="159"/>
    </row>
    <row r="3138" spans="2:15" x14ac:dyDescent="0.2">
      <c r="B3138" s="39" t="s">
        <v>42</v>
      </c>
      <c r="D3138" s="42">
        <f>_xll.qlCalendarAdvance(Calendar,$D3137,B3138,"f",FALSE)</f>
        <v>61492</v>
      </c>
      <c r="E3138" s="153">
        <f>_xll.qlInterestRateIndexValueDate(IndexON,D3138)</f>
        <v>61493</v>
      </c>
      <c r="F3138" s="168"/>
      <c r="H3138" s="42">
        <f>_xll.qlCalendarAdvance(Calendar,$H3137,B3138,"f",FALSE)</f>
        <v>61492</v>
      </c>
      <c r="I3138" s="153">
        <f>_xll.qlInterestRateIndexValueDate(Index1M,$H3138)</f>
        <v>61494</v>
      </c>
      <c r="J3138" s="158"/>
      <c r="K3138" s="44"/>
      <c r="L3138" s="44"/>
      <c r="M3138" s="158"/>
      <c r="N3138" s="44"/>
      <c r="O3138" s="159"/>
    </row>
    <row r="3139" spans="2:15" x14ac:dyDescent="0.2">
      <c r="B3139" s="39" t="s">
        <v>42</v>
      </c>
      <c r="D3139" s="42">
        <f>_xll.qlCalendarAdvance(Calendar,$D3138,B3139,"f",FALSE)</f>
        <v>61499</v>
      </c>
      <c r="E3139" s="153">
        <f>_xll.qlInterestRateIndexValueDate(IndexON,D3139)</f>
        <v>61500</v>
      </c>
      <c r="F3139" s="168"/>
      <c r="H3139" s="42">
        <f>_xll.qlCalendarAdvance(Calendar,$H3138,B3139,"f",FALSE)</f>
        <v>61499</v>
      </c>
      <c r="I3139" s="153">
        <f>_xll.qlInterestRateIndexValueDate(Index1M,$H3139)</f>
        <v>61501</v>
      </c>
      <c r="J3139" s="158"/>
      <c r="K3139" s="44"/>
      <c r="L3139" s="44"/>
      <c r="M3139" s="158"/>
      <c r="N3139" s="44"/>
      <c r="O3139" s="159"/>
    </row>
    <row r="3140" spans="2:15" x14ac:dyDescent="0.2">
      <c r="B3140" s="39" t="s">
        <v>42</v>
      </c>
      <c r="D3140" s="42">
        <f>_xll.qlCalendarAdvance(Calendar,$D3139,B3140,"f",FALSE)</f>
        <v>61506</v>
      </c>
      <c r="E3140" s="153">
        <f>_xll.qlInterestRateIndexValueDate(IndexON,D3140)</f>
        <v>61507</v>
      </c>
      <c r="F3140" s="168"/>
      <c r="H3140" s="42">
        <f>_xll.qlCalendarAdvance(Calendar,$H3139,B3140,"f",FALSE)</f>
        <v>61506</v>
      </c>
      <c r="I3140" s="153">
        <f>_xll.qlInterestRateIndexValueDate(Index1M,$H3140)</f>
        <v>61508</v>
      </c>
      <c r="J3140" s="158"/>
      <c r="K3140" s="44"/>
      <c r="L3140" s="44"/>
      <c r="M3140" s="158"/>
      <c r="N3140" s="44"/>
      <c r="O3140" s="159"/>
    </row>
    <row r="3141" spans="2:15" x14ac:dyDescent="0.2">
      <c r="B3141" s="39" t="s">
        <v>42</v>
      </c>
      <c r="D3141" s="42">
        <f>_xll.qlCalendarAdvance(Calendar,$D3140,B3141,"f",FALSE)</f>
        <v>61513</v>
      </c>
      <c r="E3141" s="153">
        <f>_xll.qlInterestRateIndexValueDate(IndexON,D3141)</f>
        <v>61515</v>
      </c>
      <c r="F3141" s="168"/>
      <c r="H3141" s="42">
        <f>_xll.qlCalendarAdvance(Calendar,$H3140,B3141,"f",FALSE)</f>
        <v>61513</v>
      </c>
      <c r="I3141" s="153">
        <f>_xll.qlInterestRateIndexValueDate(Index1M,$H3141)</f>
        <v>61518</v>
      </c>
      <c r="J3141" s="158"/>
      <c r="K3141" s="44"/>
      <c r="L3141" s="44"/>
      <c r="M3141" s="158"/>
      <c r="N3141" s="44"/>
      <c r="O3141" s="159"/>
    </row>
    <row r="3142" spans="2:15" x14ac:dyDescent="0.2">
      <c r="B3142" s="39" t="s">
        <v>42</v>
      </c>
      <c r="D3142" s="42">
        <f>_xll.qlCalendarAdvance(Calendar,$D3141,B3142,"f",FALSE)</f>
        <v>61520</v>
      </c>
      <c r="E3142" s="153">
        <f>_xll.qlInterestRateIndexValueDate(IndexON,D3142)</f>
        <v>61521</v>
      </c>
      <c r="F3142" s="168"/>
      <c r="H3142" s="42">
        <f>_xll.qlCalendarAdvance(Calendar,$H3141,B3142,"f",FALSE)</f>
        <v>61520</v>
      </c>
      <c r="I3142" s="153">
        <f>_xll.qlInterestRateIndexValueDate(Index1M,$H3142)</f>
        <v>61522</v>
      </c>
      <c r="J3142" s="158"/>
      <c r="K3142" s="44"/>
      <c r="L3142" s="44"/>
      <c r="M3142" s="158"/>
      <c r="N3142" s="44"/>
      <c r="O3142" s="159"/>
    </row>
    <row r="3143" spans="2:15" x14ac:dyDescent="0.2">
      <c r="B3143" s="39" t="s">
        <v>42</v>
      </c>
      <c r="D3143" s="42">
        <f>_xll.qlCalendarAdvance(Calendar,$D3142,B3143,"f",FALSE)</f>
        <v>61527</v>
      </c>
      <c r="E3143" s="153">
        <f>_xll.qlInterestRateIndexValueDate(IndexON,D3143)</f>
        <v>61528</v>
      </c>
      <c r="F3143" s="168"/>
      <c r="H3143" s="42">
        <f>_xll.qlCalendarAdvance(Calendar,$H3142,B3143,"f",FALSE)</f>
        <v>61527</v>
      </c>
      <c r="I3143" s="153">
        <f>_xll.qlInterestRateIndexValueDate(Index1M,$H3143)</f>
        <v>61529</v>
      </c>
      <c r="J3143" s="158"/>
      <c r="K3143" s="44"/>
      <c r="L3143" s="44"/>
      <c r="M3143" s="158"/>
      <c r="N3143" s="44"/>
      <c r="O3143" s="159"/>
    </row>
    <row r="3144" spans="2:15" x14ac:dyDescent="0.2">
      <c r="B3144" s="39" t="s">
        <v>42</v>
      </c>
      <c r="D3144" s="42">
        <f>_xll.qlCalendarAdvance(Calendar,$D3143,B3144,"f",FALSE)</f>
        <v>61534</v>
      </c>
      <c r="E3144" s="153">
        <f>_xll.qlInterestRateIndexValueDate(IndexON,D3144)</f>
        <v>61535</v>
      </c>
      <c r="F3144" s="168"/>
      <c r="H3144" s="42">
        <f>_xll.qlCalendarAdvance(Calendar,$H3143,B3144,"f",FALSE)</f>
        <v>61534</v>
      </c>
      <c r="I3144" s="153">
        <f>_xll.qlInterestRateIndexValueDate(Index1M,$H3144)</f>
        <v>61539</v>
      </c>
      <c r="J3144" s="158"/>
      <c r="K3144" s="44"/>
      <c r="L3144" s="44"/>
      <c r="M3144" s="158"/>
      <c r="N3144" s="44"/>
      <c r="O3144" s="159"/>
    </row>
    <row r="3145" spans="2:15" x14ac:dyDescent="0.2">
      <c r="B3145" s="39" t="s">
        <v>42</v>
      </c>
      <c r="D3145" s="42">
        <f>_xll.qlCalendarAdvance(Calendar,$D3144,B3145,"f",FALSE)</f>
        <v>61541</v>
      </c>
      <c r="E3145" s="153">
        <f>_xll.qlInterestRateIndexValueDate(IndexON,D3145)</f>
        <v>61542</v>
      </c>
      <c r="F3145" s="168"/>
      <c r="H3145" s="42">
        <f>_xll.qlCalendarAdvance(Calendar,$H3144,B3145,"f",FALSE)</f>
        <v>61541</v>
      </c>
      <c r="I3145" s="153">
        <f>_xll.qlInterestRateIndexValueDate(Index1M,$H3145)</f>
        <v>61543</v>
      </c>
      <c r="J3145" s="158"/>
      <c r="K3145" s="44"/>
      <c r="L3145" s="44"/>
      <c r="M3145" s="158"/>
      <c r="N3145" s="44"/>
      <c r="O3145" s="159"/>
    </row>
    <row r="3146" spans="2:15" x14ac:dyDescent="0.2">
      <c r="B3146" s="39" t="s">
        <v>42</v>
      </c>
      <c r="D3146" s="42">
        <f>_xll.qlCalendarAdvance(Calendar,$D3145,B3146,"f",FALSE)</f>
        <v>61548</v>
      </c>
      <c r="E3146" s="153">
        <f>_xll.qlInterestRateIndexValueDate(IndexON,D3146)</f>
        <v>61549</v>
      </c>
      <c r="F3146" s="168"/>
      <c r="H3146" s="42">
        <f>_xll.qlCalendarAdvance(Calendar,$H3145,B3146,"f",FALSE)</f>
        <v>61548</v>
      </c>
      <c r="I3146" s="153">
        <f>_xll.qlInterestRateIndexValueDate(Index1M,$H3146)</f>
        <v>61550</v>
      </c>
      <c r="J3146" s="158"/>
      <c r="K3146" s="44"/>
      <c r="L3146" s="44"/>
      <c r="M3146" s="158"/>
      <c r="N3146" s="44"/>
      <c r="O3146" s="159"/>
    </row>
    <row r="3147" spans="2:15" x14ac:dyDescent="0.2">
      <c r="B3147" s="39" t="s">
        <v>42</v>
      </c>
      <c r="D3147" s="42">
        <f>_xll.qlCalendarAdvance(Calendar,$D3146,B3147,"f",FALSE)</f>
        <v>61555</v>
      </c>
      <c r="E3147" s="153">
        <f>_xll.qlInterestRateIndexValueDate(IndexON,D3147)</f>
        <v>61556</v>
      </c>
      <c r="F3147" s="168"/>
      <c r="H3147" s="42">
        <f>_xll.qlCalendarAdvance(Calendar,$H3146,B3147,"f",FALSE)</f>
        <v>61555</v>
      </c>
      <c r="I3147" s="153">
        <f>_xll.qlInterestRateIndexValueDate(Index1M,$H3147)</f>
        <v>61557</v>
      </c>
      <c r="J3147" s="158"/>
      <c r="K3147" s="44"/>
      <c r="L3147" s="44"/>
      <c r="M3147" s="158"/>
      <c r="N3147" s="44"/>
      <c r="O3147" s="159"/>
    </row>
    <row r="3148" spans="2:15" x14ac:dyDescent="0.2">
      <c r="B3148" s="39" t="s">
        <v>42</v>
      </c>
      <c r="D3148" s="42">
        <f>_xll.qlCalendarAdvance(Calendar,$D3147,B3148,"f",FALSE)</f>
        <v>61562</v>
      </c>
      <c r="E3148" s="153">
        <f>_xll.qlInterestRateIndexValueDate(IndexON,D3148)</f>
        <v>61563</v>
      </c>
      <c r="F3148" s="168"/>
      <c r="H3148" s="42">
        <f>_xll.qlCalendarAdvance(Calendar,$H3147,B3148,"f",FALSE)</f>
        <v>61562</v>
      </c>
      <c r="I3148" s="153">
        <f>_xll.qlInterestRateIndexValueDate(Index1M,$H3148)</f>
        <v>61564</v>
      </c>
      <c r="J3148" s="158"/>
      <c r="K3148" s="44"/>
      <c r="L3148" s="44"/>
      <c r="M3148" s="158"/>
      <c r="N3148" s="44"/>
      <c r="O3148" s="159"/>
    </row>
    <row r="3149" spans="2:15" x14ac:dyDescent="0.2">
      <c r="B3149" s="39" t="s">
        <v>42</v>
      </c>
      <c r="D3149" s="42">
        <f>_xll.qlCalendarAdvance(Calendar,$D3148,B3149,"f",FALSE)</f>
        <v>61569</v>
      </c>
      <c r="E3149" s="153">
        <f>_xll.qlInterestRateIndexValueDate(IndexON,D3149)</f>
        <v>61570</v>
      </c>
      <c r="F3149" s="168"/>
      <c r="H3149" s="42">
        <f>_xll.qlCalendarAdvance(Calendar,$H3148,B3149,"f",FALSE)</f>
        <v>61569</v>
      </c>
      <c r="I3149" s="153">
        <f>_xll.qlInterestRateIndexValueDate(Index1M,$H3149)</f>
        <v>61571</v>
      </c>
      <c r="J3149" s="158"/>
      <c r="K3149" s="44"/>
      <c r="L3149" s="44"/>
      <c r="M3149" s="158"/>
      <c r="N3149" s="44"/>
      <c r="O3149" s="159"/>
    </row>
    <row r="3150" spans="2:15" x14ac:dyDescent="0.2">
      <c r="B3150" s="39" t="s">
        <v>42</v>
      </c>
      <c r="D3150" s="42">
        <f>_xll.qlCalendarAdvance(Calendar,$D3149,B3150,"f",FALSE)</f>
        <v>61576</v>
      </c>
      <c r="E3150" s="153">
        <f>_xll.qlInterestRateIndexValueDate(IndexON,D3150)</f>
        <v>61577</v>
      </c>
      <c r="F3150" s="168"/>
      <c r="H3150" s="42">
        <f>_xll.qlCalendarAdvance(Calendar,$H3149,B3150,"f",FALSE)</f>
        <v>61576</v>
      </c>
      <c r="I3150" s="153">
        <f>_xll.qlInterestRateIndexValueDate(Index1M,$H3150)</f>
        <v>61578</v>
      </c>
      <c r="J3150" s="158"/>
      <c r="K3150" s="44"/>
      <c r="L3150" s="44"/>
      <c r="M3150" s="158"/>
      <c r="N3150" s="44"/>
      <c r="O3150" s="159"/>
    </row>
    <row r="3151" spans="2:15" x14ac:dyDescent="0.2">
      <c r="B3151" s="39" t="s">
        <v>42</v>
      </c>
      <c r="D3151" s="42">
        <f>_xll.qlCalendarAdvance(Calendar,$D3150,B3151,"f",FALSE)</f>
        <v>61583</v>
      </c>
      <c r="E3151" s="153">
        <f>_xll.qlInterestRateIndexValueDate(IndexON,D3151)</f>
        <v>61584</v>
      </c>
      <c r="F3151" s="168"/>
      <c r="H3151" s="42">
        <f>_xll.qlCalendarAdvance(Calendar,$H3150,B3151,"f",FALSE)</f>
        <v>61583</v>
      </c>
      <c r="I3151" s="153">
        <f>_xll.qlInterestRateIndexValueDate(Index1M,$H3151)</f>
        <v>61585</v>
      </c>
      <c r="J3151" s="158"/>
      <c r="K3151" s="44"/>
      <c r="L3151" s="44"/>
      <c r="M3151" s="158"/>
      <c r="N3151" s="44"/>
      <c r="O3151" s="159"/>
    </row>
    <row r="3152" spans="2:15" x14ac:dyDescent="0.2">
      <c r="B3152" s="39" t="s">
        <v>42</v>
      </c>
      <c r="D3152" s="42">
        <f>_xll.qlCalendarAdvance(Calendar,$D3151,B3152,"f",FALSE)</f>
        <v>61590</v>
      </c>
      <c r="E3152" s="153">
        <f>_xll.qlInterestRateIndexValueDate(IndexON,D3152)</f>
        <v>61591</v>
      </c>
      <c r="F3152" s="168"/>
      <c r="H3152" s="42">
        <f>_xll.qlCalendarAdvance(Calendar,$H3151,B3152,"f",FALSE)</f>
        <v>61590</v>
      </c>
      <c r="I3152" s="153">
        <f>_xll.qlInterestRateIndexValueDate(Index1M,$H3152)</f>
        <v>61592</v>
      </c>
      <c r="J3152" s="158"/>
      <c r="K3152" s="44"/>
      <c r="L3152" s="44"/>
      <c r="M3152" s="158"/>
      <c r="N3152" s="44"/>
      <c r="O3152" s="159"/>
    </row>
    <row r="3153" spans="2:15" x14ac:dyDescent="0.2">
      <c r="B3153" s="39" t="s">
        <v>42</v>
      </c>
      <c r="D3153" s="42">
        <f>_xll.qlCalendarAdvance(Calendar,$D3152,B3153,"f",FALSE)</f>
        <v>61597</v>
      </c>
      <c r="E3153" s="153">
        <f>_xll.qlInterestRateIndexValueDate(IndexON,D3153)</f>
        <v>61598</v>
      </c>
      <c r="F3153" s="168"/>
      <c r="H3153" s="42">
        <f>_xll.qlCalendarAdvance(Calendar,$H3152,B3153,"f",FALSE)</f>
        <v>61597</v>
      </c>
      <c r="I3153" s="153">
        <f>_xll.qlInterestRateIndexValueDate(Index1M,$H3153)</f>
        <v>61599</v>
      </c>
      <c r="J3153" s="158"/>
      <c r="K3153" s="44"/>
      <c r="L3153" s="44"/>
      <c r="M3153" s="158"/>
      <c r="N3153" s="44"/>
      <c r="O3153" s="159"/>
    </row>
    <row r="3154" spans="2:15" x14ac:dyDescent="0.2">
      <c r="B3154" s="39" t="s">
        <v>42</v>
      </c>
      <c r="D3154" s="42">
        <f>_xll.qlCalendarAdvance(Calendar,$D3153,B3154,"f",FALSE)</f>
        <v>61604</v>
      </c>
      <c r="E3154" s="153">
        <f>_xll.qlInterestRateIndexValueDate(IndexON,D3154)</f>
        <v>61605</v>
      </c>
      <c r="F3154" s="168"/>
      <c r="H3154" s="42">
        <f>_xll.qlCalendarAdvance(Calendar,$H3153,B3154,"f",FALSE)</f>
        <v>61604</v>
      </c>
      <c r="I3154" s="153">
        <f>_xll.qlInterestRateIndexValueDate(Index1M,$H3154)</f>
        <v>61606</v>
      </c>
      <c r="J3154" s="158"/>
      <c r="K3154" s="44"/>
      <c r="L3154" s="44"/>
      <c r="M3154" s="158"/>
      <c r="N3154" s="44"/>
      <c r="O3154" s="159"/>
    </row>
    <row r="3155" spans="2:15" x14ac:dyDescent="0.2">
      <c r="B3155" s="39" t="s">
        <v>42</v>
      </c>
      <c r="D3155" s="42">
        <f>_xll.qlCalendarAdvance(Calendar,$D3154,B3155,"f",FALSE)</f>
        <v>61611</v>
      </c>
      <c r="E3155" s="153">
        <f>_xll.qlInterestRateIndexValueDate(IndexON,D3155)</f>
        <v>61612</v>
      </c>
      <c r="F3155" s="168"/>
      <c r="H3155" s="42">
        <f>_xll.qlCalendarAdvance(Calendar,$H3154,B3155,"f",FALSE)</f>
        <v>61611</v>
      </c>
      <c r="I3155" s="153">
        <f>_xll.qlInterestRateIndexValueDate(Index1M,$H3155)</f>
        <v>61613</v>
      </c>
      <c r="J3155" s="158"/>
      <c r="K3155" s="44"/>
      <c r="L3155" s="44"/>
      <c r="M3155" s="158"/>
      <c r="N3155" s="44"/>
      <c r="O3155" s="159"/>
    </row>
    <row r="3156" spans="2:15" x14ac:dyDescent="0.2">
      <c r="B3156" s="39" t="s">
        <v>42</v>
      </c>
      <c r="D3156" s="42">
        <f>_xll.qlCalendarAdvance(Calendar,$D3155,B3156,"f",FALSE)</f>
        <v>61618</v>
      </c>
      <c r="E3156" s="153">
        <f>_xll.qlInterestRateIndexValueDate(IndexON,D3156)</f>
        <v>61619</v>
      </c>
      <c r="F3156" s="168"/>
      <c r="H3156" s="42">
        <f>_xll.qlCalendarAdvance(Calendar,$H3155,B3156,"f",FALSE)</f>
        <v>61618</v>
      </c>
      <c r="I3156" s="153">
        <f>_xll.qlInterestRateIndexValueDate(Index1M,$H3156)</f>
        <v>61620</v>
      </c>
      <c r="J3156" s="158"/>
      <c r="K3156" s="44"/>
      <c r="L3156" s="44"/>
      <c r="M3156" s="158"/>
      <c r="N3156" s="44"/>
      <c r="O3156" s="159"/>
    </row>
    <row r="3157" spans="2:15" x14ac:dyDescent="0.2">
      <c r="B3157" s="39" t="s">
        <v>42</v>
      </c>
      <c r="D3157" s="42">
        <f>_xll.qlCalendarAdvance(Calendar,$D3156,B3157,"f",FALSE)</f>
        <v>61625</v>
      </c>
      <c r="E3157" s="153">
        <f>_xll.qlInterestRateIndexValueDate(IndexON,D3157)</f>
        <v>61626</v>
      </c>
      <c r="F3157" s="168"/>
      <c r="H3157" s="42">
        <f>_xll.qlCalendarAdvance(Calendar,$H3156,B3157,"f",FALSE)</f>
        <v>61625</v>
      </c>
      <c r="I3157" s="153">
        <f>_xll.qlInterestRateIndexValueDate(Index1M,$H3157)</f>
        <v>61627</v>
      </c>
      <c r="J3157" s="158"/>
      <c r="K3157" s="44"/>
      <c r="L3157" s="44"/>
      <c r="M3157" s="158"/>
      <c r="N3157" s="44"/>
      <c r="O3157" s="159"/>
    </row>
    <row r="3158" spans="2:15" x14ac:dyDescent="0.2">
      <c r="B3158" s="39" t="s">
        <v>42</v>
      </c>
      <c r="D3158" s="42">
        <f>_xll.qlCalendarAdvance(Calendar,$D3157,B3158,"f",FALSE)</f>
        <v>61632</v>
      </c>
      <c r="E3158" s="153">
        <f>_xll.qlInterestRateIndexValueDate(IndexON,D3158)</f>
        <v>61633</v>
      </c>
      <c r="F3158" s="168"/>
      <c r="H3158" s="42">
        <f>_xll.qlCalendarAdvance(Calendar,$H3157,B3158,"f",FALSE)</f>
        <v>61632</v>
      </c>
      <c r="I3158" s="153">
        <f>_xll.qlInterestRateIndexValueDate(Index1M,$H3158)</f>
        <v>61634</v>
      </c>
      <c r="J3158" s="158"/>
      <c r="K3158" s="44"/>
      <c r="L3158" s="44"/>
      <c r="M3158" s="158"/>
      <c r="N3158" s="44"/>
      <c r="O3158" s="159"/>
    </row>
    <row r="3159" spans="2:15" x14ac:dyDescent="0.2">
      <c r="B3159" s="39" t="s">
        <v>42</v>
      </c>
      <c r="D3159" s="42">
        <f>_xll.qlCalendarAdvance(Calendar,$D3158,B3159,"f",FALSE)</f>
        <v>61639</v>
      </c>
      <c r="E3159" s="153">
        <f>_xll.qlInterestRateIndexValueDate(IndexON,D3159)</f>
        <v>61640</v>
      </c>
      <c r="F3159" s="168"/>
      <c r="H3159" s="42">
        <f>_xll.qlCalendarAdvance(Calendar,$H3158,B3159,"f",FALSE)</f>
        <v>61639</v>
      </c>
      <c r="I3159" s="153">
        <f>_xll.qlInterestRateIndexValueDate(Index1M,$H3159)</f>
        <v>61641</v>
      </c>
      <c r="J3159" s="158"/>
      <c r="K3159" s="44"/>
      <c r="L3159" s="44"/>
      <c r="M3159" s="158"/>
      <c r="N3159" s="44"/>
      <c r="O3159" s="159"/>
    </row>
    <row r="3160" spans="2:15" x14ac:dyDescent="0.2">
      <c r="B3160" s="39" t="s">
        <v>42</v>
      </c>
      <c r="D3160" s="42">
        <f>_xll.qlCalendarAdvance(Calendar,$D3159,B3160,"f",FALSE)</f>
        <v>61646</v>
      </c>
      <c r="E3160" s="153">
        <f>_xll.qlInterestRateIndexValueDate(IndexON,D3160)</f>
        <v>61647</v>
      </c>
      <c r="F3160" s="168"/>
      <c r="H3160" s="42">
        <f>_xll.qlCalendarAdvance(Calendar,$H3159,B3160,"f",FALSE)</f>
        <v>61646</v>
      </c>
      <c r="I3160" s="153">
        <f>_xll.qlInterestRateIndexValueDate(Index1M,$H3160)</f>
        <v>61648</v>
      </c>
      <c r="J3160" s="158"/>
      <c r="K3160" s="44"/>
      <c r="L3160" s="44"/>
      <c r="M3160" s="158"/>
      <c r="N3160" s="44"/>
      <c r="O3160" s="159"/>
    </row>
    <row r="3161" spans="2:15" x14ac:dyDescent="0.2">
      <c r="B3161" s="39" t="s">
        <v>42</v>
      </c>
      <c r="D3161" s="42">
        <f>_xll.qlCalendarAdvance(Calendar,$D3160,B3161,"f",FALSE)</f>
        <v>61653</v>
      </c>
      <c r="E3161" s="153">
        <f>_xll.qlInterestRateIndexValueDate(IndexON,D3161)</f>
        <v>61654</v>
      </c>
      <c r="F3161" s="168"/>
      <c r="H3161" s="42">
        <f>_xll.qlCalendarAdvance(Calendar,$H3160,B3161,"f",FALSE)</f>
        <v>61653</v>
      </c>
      <c r="I3161" s="153">
        <f>_xll.qlInterestRateIndexValueDate(Index1M,$H3161)</f>
        <v>61655</v>
      </c>
      <c r="J3161" s="158"/>
      <c r="K3161" s="44"/>
      <c r="L3161" s="44"/>
      <c r="M3161" s="158"/>
      <c r="N3161" s="44"/>
      <c r="O3161" s="159"/>
    </row>
    <row r="3162" spans="2:15" x14ac:dyDescent="0.2">
      <c r="B3162" s="39" t="s">
        <v>42</v>
      </c>
      <c r="D3162" s="42">
        <f>_xll.qlCalendarAdvance(Calendar,$D3161,B3162,"f",FALSE)</f>
        <v>61660</v>
      </c>
      <c r="E3162" s="153">
        <f>_xll.qlInterestRateIndexValueDate(IndexON,D3162)</f>
        <v>61661</v>
      </c>
      <c r="F3162" s="168"/>
      <c r="H3162" s="42">
        <f>_xll.qlCalendarAdvance(Calendar,$H3161,B3162,"f",FALSE)</f>
        <v>61660</v>
      </c>
      <c r="I3162" s="153">
        <f>_xll.qlInterestRateIndexValueDate(Index1M,$H3162)</f>
        <v>61662</v>
      </c>
      <c r="J3162" s="158"/>
      <c r="K3162" s="44"/>
      <c r="L3162" s="44"/>
      <c r="M3162" s="158"/>
      <c r="N3162" s="44"/>
      <c r="O3162" s="159"/>
    </row>
    <row r="3163" spans="2:15" x14ac:dyDescent="0.2">
      <c r="B3163" s="39" t="s">
        <v>42</v>
      </c>
      <c r="D3163" s="42">
        <f>_xll.qlCalendarAdvance(Calendar,$D3162,B3163,"f",FALSE)</f>
        <v>61667</v>
      </c>
      <c r="E3163" s="153">
        <f>_xll.qlInterestRateIndexValueDate(IndexON,D3163)</f>
        <v>61668</v>
      </c>
      <c r="F3163" s="168"/>
      <c r="H3163" s="42">
        <f>_xll.qlCalendarAdvance(Calendar,$H3162,B3163,"f",FALSE)</f>
        <v>61667</v>
      </c>
      <c r="I3163" s="153">
        <f>_xll.qlInterestRateIndexValueDate(Index1M,$H3163)</f>
        <v>61669</v>
      </c>
      <c r="J3163" s="158"/>
      <c r="K3163" s="44"/>
      <c r="L3163" s="44"/>
      <c r="M3163" s="158"/>
      <c r="N3163" s="44"/>
      <c r="O3163" s="159"/>
    </row>
    <row r="3164" spans="2:15" x14ac:dyDescent="0.2">
      <c r="B3164" s="39" t="s">
        <v>42</v>
      </c>
      <c r="D3164" s="42">
        <f>_xll.qlCalendarAdvance(Calendar,$D3163,B3164,"f",FALSE)</f>
        <v>61674</v>
      </c>
      <c r="E3164" s="153">
        <f>_xll.qlInterestRateIndexValueDate(IndexON,D3164)</f>
        <v>61675</v>
      </c>
      <c r="F3164" s="168"/>
      <c r="H3164" s="42">
        <f>_xll.qlCalendarAdvance(Calendar,$H3163,B3164,"f",FALSE)</f>
        <v>61674</v>
      </c>
      <c r="I3164" s="153">
        <f>_xll.qlInterestRateIndexValueDate(Index1M,$H3164)</f>
        <v>61676</v>
      </c>
      <c r="J3164" s="158"/>
      <c r="K3164" s="44"/>
      <c r="L3164" s="44"/>
      <c r="M3164" s="158"/>
      <c r="N3164" s="44"/>
      <c r="O3164" s="159"/>
    </row>
    <row r="3165" spans="2:15" x14ac:dyDescent="0.2">
      <c r="B3165" s="39" t="s">
        <v>42</v>
      </c>
      <c r="D3165" s="42">
        <f>_xll.qlCalendarAdvance(Calendar,$D3164,B3165,"f",FALSE)</f>
        <v>61681</v>
      </c>
      <c r="E3165" s="153">
        <f>_xll.qlInterestRateIndexValueDate(IndexON,D3165)</f>
        <v>61682</v>
      </c>
      <c r="F3165" s="168"/>
      <c r="H3165" s="42">
        <f>_xll.qlCalendarAdvance(Calendar,$H3164,B3165,"f",FALSE)</f>
        <v>61681</v>
      </c>
      <c r="I3165" s="153">
        <f>_xll.qlInterestRateIndexValueDate(Index1M,$H3165)</f>
        <v>61683</v>
      </c>
      <c r="J3165" s="158"/>
      <c r="K3165" s="44"/>
      <c r="L3165" s="44"/>
      <c r="M3165" s="158"/>
      <c r="N3165" s="44"/>
      <c r="O3165" s="159"/>
    </row>
    <row r="3166" spans="2:15" x14ac:dyDescent="0.2">
      <c r="B3166" s="39" t="s">
        <v>42</v>
      </c>
      <c r="D3166" s="42">
        <f>_xll.qlCalendarAdvance(Calendar,$D3165,B3166,"f",FALSE)</f>
        <v>61688</v>
      </c>
      <c r="E3166" s="153">
        <f>_xll.qlInterestRateIndexValueDate(IndexON,D3166)</f>
        <v>61689</v>
      </c>
      <c r="F3166" s="168"/>
      <c r="H3166" s="42">
        <f>_xll.qlCalendarAdvance(Calendar,$H3165,B3166,"f",FALSE)</f>
        <v>61688</v>
      </c>
      <c r="I3166" s="153">
        <f>_xll.qlInterestRateIndexValueDate(Index1M,$H3166)</f>
        <v>61690</v>
      </c>
      <c r="J3166" s="158"/>
      <c r="K3166" s="44"/>
      <c r="L3166" s="44"/>
      <c r="M3166" s="158"/>
      <c r="N3166" s="44"/>
      <c r="O3166" s="159"/>
    </row>
    <row r="3167" spans="2:15" x14ac:dyDescent="0.2">
      <c r="B3167" s="39" t="s">
        <v>42</v>
      </c>
      <c r="D3167" s="42">
        <f>_xll.qlCalendarAdvance(Calendar,$D3166,B3167,"f",FALSE)</f>
        <v>61695</v>
      </c>
      <c r="E3167" s="153">
        <f>_xll.qlInterestRateIndexValueDate(IndexON,D3167)</f>
        <v>61696</v>
      </c>
      <c r="F3167" s="168"/>
      <c r="H3167" s="42">
        <f>_xll.qlCalendarAdvance(Calendar,$H3166,B3167,"f",FALSE)</f>
        <v>61695</v>
      </c>
      <c r="I3167" s="153">
        <f>_xll.qlInterestRateIndexValueDate(Index1M,$H3167)</f>
        <v>61697</v>
      </c>
      <c r="J3167" s="158"/>
      <c r="K3167" s="44"/>
      <c r="L3167" s="44"/>
      <c r="M3167" s="158"/>
      <c r="N3167" s="44"/>
      <c r="O3167" s="159"/>
    </row>
    <row r="3168" spans="2:15" x14ac:dyDescent="0.2">
      <c r="B3168" s="39" t="s">
        <v>42</v>
      </c>
      <c r="D3168" s="42">
        <f>_xll.qlCalendarAdvance(Calendar,$D3167,B3168,"f",FALSE)</f>
        <v>61702</v>
      </c>
      <c r="E3168" s="153">
        <f>_xll.qlInterestRateIndexValueDate(IndexON,D3168)</f>
        <v>61703</v>
      </c>
      <c r="F3168" s="168"/>
      <c r="H3168" s="42">
        <f>_xll.qlCalendarAdvance(Calendar,$H3167,B3168,"f",FALSE)</f>
        <v>61702</v>
      </c>
      <c r="I3168" s="153">
        <f>_xll.qlInterestRateIndexValueDate(Index1M,$H3168)</f>
        <v>61704</v>
      </c>
      <c r="J3168" s="158"/>
      <c r="K3168" s="44"/>
      <c r="L3168" s="44"/>
      <c r="M3168" s="158"/>
      <c r="N3168" s="44"/>
      <c r="O3168" s="159"/>
    </row>
    <row r="3169" spans="2:15" x14ac:dyDescent="0.2">
      <c r="B3169" s="39" t="s">
        <v>42</v>
      </c>
      <c r="D3169" s="42">
        <f>_xll.qlCalendarAdvance(Calendar,$D3168,B3169,"f",FALSE)</f>
        <v>61709</v>
      </c>
      <c r="E3169" s="153">
        <f>_xll.qlInterestRateIndexValueDate(IndexON,D3169)</f>
        <v>61710</v>
      </c>
      <c r="F3169" s="168"/>
      <c r="H3169" s="42">
        <f>_xll.qlCalendarAdvance(Calendar,$H3168,B3169,"f",FALSE)</f>
        <v>61709</v>
      </c>
      <c r="I3169" s="153">
        <f>_xll.qlInterestRateIndexValueDate(Index1M,$H3169)</f>
        <v>61711</v>
      </c>
      <c r="J3169" s="158"/>
      <c r="K3169" s="44"/>
      <c r="L3169" s="44"/>
      <c r="M3169" s="158"/>
      <c r="N3169" s="44"/>
      <c r="O3169" s="159"/>
    </row>
    <row r="3170" spans="2:15" x14ac:dyDescent="0.2">
      <c r="B3170" s="39" t="s">
        <v>42</v>
      </c>
      <c r="D3170" s="42">
        <f>_xll.qlCalendarAdvance(Calendar,$D3169,B3170,"f",FALSE)</f>
        <v>61716</v>
      </c>
      <c r="E3170" s="153">
        <f>_xll.qlInterestRateIndexValueDate(IndexON,D3170)</f>
        <v>61717</v>
      </c>
      <c r="F3170" s="168"/>
      <c r="H3170" s="42">
        <f>_xll.qlCalendarAdvance(Calendar,$H3169,B3170,"f",FALSE)</f>
        <v>61716</v>
      </c>
      <c r="I3170" s="153">
        <f>_xll.qlInterestRateIndexValueDate(Index1M,$H3170)</f>
        <v>61718</v>
      </c>
      <c r="J3170" s="158"/>
      <c r="K3170" s="44"/>
      <c r="L3170" s="44"/>
      <c r="M3170" s="158"/>
      <c r="N3170" s="44"/>
      <c r="O3170" s="159"/>
    </row>
    <row r="3171" spans="2:15" x14ac:dyDescent="0.2">
      <c r="B3171" s="39" t="s">
        <v>42</v>
      </c>
      <c r="D3171" s="42">
        <f>_xll.qlCalendarAdvance(Calendar,$D3170,B3171,"f",FALSE)</f>
        <v>61724</v>
      </c>
      <c r="E3171" s="153">
        <f>_xll.qlInterestRateIndexValueDate(IndexON,D3171)</f>
        <v>61725</v>
      </c>
      <c r="F3171" s="168"/>
      <c r="H3171" s="42">
        <f>_xll.qlCalendarAdvance(Calendar,$H3170,B3171,"f",FALSE)</f>
        <v>61724</v>
      </c>
      <c r="I3171" s="153">
        <f>_xll.qlInterestRateIndexValueDate(Index1M,$H3171)</f>
        <v>61730</v>
      </c>
      <c r="J3171" s="158"/>
      <c r="K3171" s="44"/>
      <c r="L3171" s="44"/>
      <c r="M3171" s="158"/>
      <c r="N3171" s="44"/>
      <c r="O3171" s="159"/>
    </row>
    <row r="3172" spans="2:15" x14ac:dyDescent="0.2">
      <c r="B3172" s="39" t="s">
        <v>42</v>
      </c>
      <c r="D3172" s="42">
        <f>_xll.qlCalendarAdvance(Calendar,$D3171,B3172,"f",FALSE)</f>
        <v>61731</v>
      </c>
      <c r="E3172" s="153">
        <f>_xll.qlInterestRateIndexValueDate(IndexON,D3172)</f>
        <v>61732</v>
      </c>
      <c r="F3172" s="168"/>
      <c r="H3172" s="42">
        <f>_xll.qlCalendarAdvance(Calendar,$H3171,B3172,"f",FALSE)</f>
        <v>61731</v>
      </c>
      <c r="I3172" s="153">
        <f>_xll.qlInterestRateIndexValueDate(Index1M,$H3172)</f>
        <v>61735</v>
      </c>
      <c r="J3172" s="158"/>
      <c r="K3172" s="44"/>
      <c r="L3172" s="44"/>
      <c r="M3172" s="158"/>
      <c r="N3172" s="44"/>
      <c r="O3172" s="159"/>
    </row>
    <row r="3173" spans="2:15" x14ac:dyDescent="0.2">
      <c r="B3173" s="39" t="s">
        <v>42</v>
      </c>
      <c r="D3173" s="42">
        <f>_xll.qlCalendarAdvance(Calendar,$D3172,B3173,"f",FALSE)</f>
        <v>61738</v>
      </c>
      <c r="E3173" s="153">
        <f>_xll.qlInterestRateIndexValueDate(IndexON,D3173)</f>
        <v>61739</v>
      </c>
      <c r="F3173" s="168"/>
      <c r="H3173" s="42">
        <f>_xll.qlCalendarAdvance(Calendar,$H3172,B3173,"f",FALSE)</f>
        <v>61738</v>
      </c>
      <c r="I3173" s="153">
        <f>_xll.qlInterestRateIndexValueDate(Index1M,$H3173)</f>
        <v>61742</v>
      </c>
      <c r="J3173" s="158"/>
      <c r="K3173" s="44"/>
      <c r="L3173" s="44"/>
      <c r="M3173" s="158"/>
      <c r="N3173" s="44"/>
      <c r="O3173" s="159"/>
    </row>
    <row r="3174" spans="2:15" x14ac:dyDescent="0.2">
      <c r="B3174" s="39" t="s">
        <v>42</v>
      </c>
      <c r="D3174" s="42">
        <f>_xll.qlCalendarAdvance(Calendar,$D3173,B3174,"f",FALSE)</f>
        <v>61745</v>
      </c>
      <c r="E3174" s="153">
        <f>_xll.qlInterestRateIndexValueDate(IndexON,D3174)</f>
        <v>61746</v>
      </c>
      <c r="F3174" s="168"/>
      <c r="H3174" s="42">
        <f>_xll.qlCalendarAdvance(Calendar,$H3173,B3174,"f",FALSE)</f>
        <v>61745</v>
      </c>
      <c r="I3174" s="153">
        <f>_xll.qlInterestRateIndexValueDate(Index1M,$H3174)</f>
        <v>61749</v>
      </c>
      <c r="J3174" s="158"/>
      <c r="K3174" s="44"/>
      <c r="L3174" s="44"/>
      <c r="M3174" s="158"/>
      <c r="N3174" s="44"/>
      <c r="O3174" s="159"/>
    </row>
    <row r="3175" spans="2:15" x14ac:dyDescent="0.2">
      <c r="B3175" s="39" t="s">
        <v>42</v>
      </c>
      <c r="D3175" s="42">
        <f>_xll.qlCalendarAdvance(Calendar,$D3174,B3175,"f",FALSE)</f>
        <v>61752</v>
      </c>
      <c r="E3175" s="153">
        <f>_xll.qlInterestRateIndexValueDate(IndexON,D3175)</f>
        <v>61753</v>
      </c>
      <c r="F3175" s="168"/>
      <c r="H3175" s="42">
        <f>_xll.qlCalendarAdvance(Calendar,$H3174,B3175,"f",FALSE)</f>
        <v>61752</v>
      </c>
      <c r="I3175" s="153">
        <f>_xll.qlInterestRateIndexValueDate(Index1M,$H3175)</f>
        <v>61756</v>
      </c>
      <c r="J3175" s="158"/>
      <c r="K3175" s="44"/>
      <c r="L3175" s="44"/>
      <c r="M3175" s="158"/>
      <c r="N3175" s="44"/>
      <c r="O3175" s="159"/>
    </row>
    <row r="3176" spans="2:15" x14ac:dyDescent="0.2">
      <c r="B3176" s="39" t="s">
        <v>42</v>
      </c>
      <c r="D3176" s="42">
        <f>_xll.qlCalendarAdvance(Calendar,$D3175,B3176,"f",FALSE)</f>
        <v>61759</v>
      </c>
      <c r="E3176" s="153">
        <f>_xll.qlInterestRateIndexValueDate(IndexON,D3176)</f>
        <v>61760</v>
      </c>
      <c r="F3176" s="168"/>
      <c r="H3176" s="42">
        <f>_xll.qlCalendarAdvance(Calendar,$H3175,B3176,"f",FALSE)</f>
        <v>61759</v>
      </c>
      <c r="I3176" s="153">
        <f>_xll.qlInterestRateIndexValueDate(Index1M,$H3176)</f>
        <v>61763</v>
      </c>
      <c r="J3176" s="158"/>
      <c r="K3176" s="44"/>
      <c r="L3176" s="44"/>
      <c r="M3176" s="158"/>
      <c r="N3176" s="44"/>
      <c r="O3176" s="159"/>
    </row>
    <row r="3177" spans="2:15" x14ac:dyDescent="0.2">
      <c r="B3177" s="39" t="s">
        <v>42</v>
      </c>
      <c r="D3177" s="42">
        <f>_xll.qlCalendarAdvance(Calendar,$D3176,B3177,"f",FALSE)</f>
        <v>61766</v>
      </c>
      <c r="E3177" s="153">
        <f>_xll.qlInterestRateIndexValueDate(IndexON,D3177)</f>
        <v>61767</v>
      </c>
      <c r="F3177" s="168"/>
      <c r="H3177" s="42">
        <f>_xll.qlCalendarAdvance(Calendar,$H3176,B3177,"f",FALSE)</f>
        <v>61766</v>
      </c>
      <c r="I3177" s="153">
        <f>_xll.qlInterestRateIndexValueDate(Index1M,$H3177)</f>
        <v>61770</v>
      </c>
      <c r="J3177" s="158"/>
      <c r="K3177" s="44"/>
      <c r="L3177" s="44"/>
      <c r="M3177" s="158"/>
      <c r="N3177" s="44"/>
      <c r="O3177" s="159"/>
    </row>
    <row r="3178" spans="2:15" x14ac:dyDescent="0.2">
      <c r="B3178" s="39" t="s">
        <v>42</v>
      </c>
      <c r="D3178" s="42">
        <f>_xll.qlCalendarAdvance(Calendar,$D3177,B3178,"f",FALSE)</f>
        <v>61773</v>
      </c>
      <c r="E3178" s="153">
        <f>_xll.qlInterestRateIndexValueDate(IndexON,D3178)</f>
        <v>61774</v>
      </c>
      <c r="F3178" s="168"/>
      <c r="H3178" s="42">
        <f>_xll.qlCalendarAdvance(Calendar,$H3177,B3178,"f",FALSE)</f>
        <v>61773</v>
      </c>
      <c r="I3178" s="153">
        <f>_xll.qlInterestRateIndexValueDate(Index1M,$H3178)</f>
        <v>61777</v>
      </c>
      <c r="J3178" s="158"/>
      <c r="K3178" s="44"/>
      <c r="L3178" s="44"/>
      <c r="M3178" s="158"/>
      <c r="N3178" s="44"/>
      <c r="O3178" s="159"/>
    </row>
    <row r="3179" spans="2:15" x14ac:dyDescent="0.2">
      <c r="B3179" s="39" t="s">
        <v>42</v>
      </c>
      <c r="D3179" s="42">
        <f>_xll.qlCalendarAdvance(Calendar,$D3178,B3179,"f",FALSE)</f>
        <v>61780</v>
      </c>
      <c r="E3179" s="153">
        <f>_xll.qlInterestRateIndexValueDate(IndexON,D3179)</f>
        <v>61781</v>
      </c>
      <c r="F3179" s="168"/>
      <c r="H3179" s="42">
        <f>_xll.qlCalendarAdvance(Calendar,$H3178,B3179,"f",FALSE)</f>
        <v>61780</v>
      </c>
      <c r="I3179" s="153">
        <f>_xll.qlInterestRateIndexValueDate(Index1M,$H3179)</f>
        <v>61784</v>
      </c>
      <c r="J3179" s="158"/>
      <c r="K3179" s="44"/>
      <c r="L3179" s="44"/>
      <c r="M3179" s="158"/>
      <c r="N3179" s="44"/>
      <c r="O3179" s="159"/>
    </row>
    <row r="3180" spans="2:15" x14ac:dyDescent="0.2">
      <c r="B3180" s="39" t="s">
        <v>42</v>
      </c>
      <c r="D3180" s="42">
        <f>_xll.qlCalendarAdvance(Calendar,$D3179,B3180,"f",FALSE)</f>
        <v>61787</v>
      </c>
      <c r="E3180" s="153">
        <f>_xll.qlInterestRateIndexValueDate(IndexON,D3180)</f>
        <v>61788</v>
      </c>
      <c r="F3180" s="168"/>
      <c r="H3180" s="42">
        <f>_xll.qlCalendarAdvance(Calendar,$H3179,B3180,"f",FALSE)</f>
        <v>61787</v>
      </c>
      <c r="I3180" s="153">
        <f>_xll.qlInterestRateIndexValueDate(Index1M,$H3180)</f>
        <v>61791</v>
      </c>
      <c r="J3180" s="158"/>
      <c r="K3180" s="44"/>
      <c r="L3180" s="44"/>
      <c r="M3180" s="158"/>
      <c r="N3180" s="44"/>
      <c r="O3180" s="159"/>
    </row>
    <row r="3181" spans="2:15" x14ac:dyDescent="0.2">
      <c r="B3181" s="39" t="s">
        <v>42</v>
      </c>
      <c r="D3181" s="42">
        <f>_xll.qlCalendarAdvance(Calendar,$D3180,B3181,"f",FALSE)</f>
        <v>61794</v>
      </c>
      <c r="E3181" s="153">
        <f>_xll.qlInterestRateIndexValueDate(IndexON,D3181)</f>
        <v>61795</v>
      </c>
      <c r="F3181" s="168"/>
      <c r="H3181" s="42">
        <f>_xll.qlCalendarAdvance(Calendar,$H3180,B3181,"f",FALSE)</f>
        <v>61794</v>
      </c>
      <c r="I3181" s="153">
        <f>_xll.qlInterestRateIndexValueDate(Index1M,$H3181)</f>
        <v>61798</v>
      </c>
      <c r="J3181" s="158"/>
      <c r="K3181" s="44"/>
      <c r="L3181" s="44"/>
      <c r="M3181" s="158"/>
      <c r="N3181" s="44"/>
      <c r="O3181" s="159"/>
    </row>
    <row r="3182" spans="2:15" x14ac:dyDescent="0.2">
      <c r="B3182" s="39" t="s">
        <v>42</v>
      </c>
      <c r="D3182" s="42">
        <f>_xll.qlCalendarAdvance(Calendar,$D3181,B3182,"f",FALSE)</f>
        <v>61801</v>
      </c>
      <c r="E3182" s="153">
        <f>_xll.qlInterestRateIndexValueDate(IndexON,D3182)</f>
        <v>61802</v>
      </c>
      <c r="F3182" s="168"/>
      <c r="H3182" s="42">
        <f>_xll.qlCalendarAdvance(Calendar,$H3181,B3182,"f",FALSE)</f>
        <v>61801</v>
      </c>
      <c r="I3182" s="153">
        <f>_xll.qlInterestRateIndexValueDate(Index1M,$H3182)</f>
        <v>61805</v>
      </c>
      <c r="J3182" s="158"/>
      <c r="K3182" s="44"/>
      <c r="L3182" s="44"/>
      <c r="M3182" s="158"/>
      <c r="N3182" s="44"/>
      <c r="O3182" s="159"/>
    </row>
    <row r="3183" spans="2:15" x14ac:dyDescent="0.2">
      <c r="B3183" s="39" t="s">
        <v>42</v>
      </c>
      <c r="D3183" s="42">
        <f>_xll.qlCalendarAdvance(Calendar,$D3182,B3183,"f",FALSE)</f>
        <v>61808</v>
      </c>
      <c r="E3183" s="153">
        <f>_xll.qlInterestRateIndexValueDate(IndexON,D3183)</f>
        <v>61809</v>
      </c>
      <c r="F3183" s="168"/>
      <c r="H3183" s="42">
        <f>_xll.qlCalendarAdvance(Calendar,$H3182,B3183,"f",FALSE)</f>
        <v>61808</v>
      </c>
      <c r="I3183" s="153">
        <f>_xll.qlInterestRateIndexValueDate(Index1M,$H3183)</f>
        <v>61812</v>
      </c>
      <c r="J3183" s="158"/>
      <c r="K3183" s="44"/>
      <c r="L3183" s="44"/>
      <c r="M3183" s="158"/>
      <c r="N3183" s="44"/>
      <c r="O3183" s="159"/>
    </row>
    <row r="3184" spans="2:15" x14ac:dyDescent="0.2">
      <c r="B3184" s="39" t="s">
        <v>42</v>
      </c>
      <c r="D3184" s="42">
        <f>_xll.qlCalendarAdvance(Calendar,$D3183,B3184,"f",FALSE)</f>
        <v>61815</v>
      </c>
      <c r="E3184" s="153">
        <f>_xll.qlInterestRateIndexValueDate(IndexON,D3184)</f>
        <v>61816</v>
      </c>
      <c r="F3184" s="168"/>
      <c r="H3184" s="42">
        <f>_xll.qlCalendarAdvance(Calendar,$H3183,B3184,"f",FALSE)</f>
        <v>61815</v>
      </c>
      <c r="I3184" s="153">
        <f>_xll.qlInterestRateIndexValueDate(Index1M,$H3184)</f>
        <v>61819</v>
      </c>
      <c r="J3184" s="158"/>
      <c r="K3184" s="44"/>
      <c r="L3184" s="44"/>
      <c r="M3184" s="158"/>
      <c r="N3184" s="44"/>
      <c r="O3184" s="159"/>
    </row>
    <row r="3185" spans="2:15" x14ac:dyDescent="0.2">
      <c r="B3185" s="39" t="s">
        <v>42</v>
      </c>
      <c r="D3185" s="42">
        <f>_xll.qlCalendarAdvance(Calendar,$D3184,B3185,"f",FALSE)</f>
        <v>61822</v>
      </c>
      <c r="E3185" s="153">
        <f>_xll.qlInterestRateIndexValueDate(IndexON,D3185)</f>
        <v>61823</v>
      </c>
      <c r="F3185" s="168"/>
      <c r="H3185" s="42">
        <f>_xll.qlCalendarAdvance(Calendar,$H3184,B3185,"f",FALSE)</f>
        <v>61822</v>
      </c>
      <c r="I3185" s="153">
        <f>_xll.qlInterestRateIndexValueDate(Index1M,$H3185)</f>
        <v>61826</v>
      </c>
      <c r="J3185" s="158"/>
      <c r="K3185" s="44"/>
      <c r="L3185" s="44"/>
      <c r="M3185" s="158"/>
      <c r="N3185" s="44"/>
      <c r="O3185" s="159"/>
    </row>
    <row r="3186" spans="2:15" x14ac:dyDescent="0.2">
      <c r="B3186" s="39" t="s">
        <v>42</v>
      </c>
      <c r="D3186" s="42">
        <f>_xll.qlCalendarAdvance(Calendar,$D3185,B3186,"f",FALSE)</f>
        <v>61829</v>
      </c>
      <c r="E3186" s="153">
        <f>_xll.qlInterestRateIndexValueDate(IndexON,D3186)</f>
        <v>61834</v>
      </c>
      <c r="F3186" s="168"/>
      <c r="H3186" s="42">
        <f>_xll.qlCalendarAdvance(Calendar,$H3185,B3186,"f",FALSE)</f>
        <v>61829</v>
      </c>
      <c r="I3186" s="153">
        <f>_xll.qlInterestRateIndexValueDate(Index1M,$H3186)</f>
        <v>61835</v>
      </c>
      <c r="J3186" s="158"/>
      <c r="K3186" s="44"/>
      <c r="L3186" s="44"/>
      <c r="M3186" s="158"/>
      <c r="N3186" s="44"/>
      <c r="O3186" s="159"/>
    </row>
    <row r="3187" spans="2:15" x14ac:dyDescent="0.2">
      <c r="B3187" s="39" t="s">
        <v>42</v>
      </c>
      <c r="D3187" s="42">
        <f>_xll.qlCalendarAdvance(Calendar,$D3186,B3187,"f",FALSE)</f>
        <v>61836</v>
      </c>
      <c r="E3187" s="153">
        <f>_xll.qlInterestRateIndexValueDate(IndexON,D3187)</f>
        <v>61837</v>
      </c>
      <c r="F3187" s="168"/>
      <c r="H3187" s="42">
        <f>_xll.qlCalendarAdvance(Calendar,$H3186,B3187,"f",FALSE)</f>
        <v>61836</v>
      </c>
      <c r="I3187" s="153">
        <f>_xll.qlInterestRateIndexValueDate(Index1M,$H3187)</f>
        <v>61840</v>
      </c>
      <c r="J3187" s="158"/>
      <c r="K3187" s="44"/>
      <c r="L3187" s="44"/>
      <c r="M3187" s="158"/>
      <c r="N3187" s="44"/>
      <c r="O3187" s="159"/>
    </row>
    <row r="3188" spans="2:15" x14ac:dyDescent="0.2">
      <c r="B3188" s="39" t="s">
        <v>42</v>
      </c>
      <c r="D3188" s="42">
        <f>_xll.qlCalendarAdvance(Calendar,$D3187,B3188,"f",FALSE)</f>
        <v>61843</v>
      </c>
      <c r="E3188" s="153">
        <f>_xll.qlInterestRateIndexValueDate(IndexON,D3188)</f>
        <v>61844</v>
      </c>
      <c r="F3188" s="168"/>
      <c r="H3188" s="42">
        <f>_xll.qlCalendarAdvance(Calendar,$H3187,B3188,"f",FALSE)</f>
        <v>61843</v>
      </c>
      <c r="I3188" s="153">
        <f>_xll.qlInterestRateIndexValueDate(Index1M,$H3188)</f>
        <v>61847</v>
      </c>
      <c r="J3188" s="158"/>
      <c r="K3188" s="44"/>
      <c r="L3188" s="44"/>
      <c r="M3188" s="158"/>
      <c r="N3188" s="44"/>
      <c r="O3188" s="159"/>
    </row>
    <row r="3189" spans="2:15" x14ac:dyDescent="0.2">
      <c r="B3189" s="39" t="s">
        <v>42</v>
      </c>
      <c r="D3189" s="42">
        <f>_xll.qlCalendarAdvance(Calendar,$D3188,B3189,"f",FALSE)</f>
        <v>61850</v>
      </c>
      <c r="E3189" s="153">
        <f>_xll.qlInterestRateIndexValueDate(IndexON,D3189)</f>
        <v>61851</v>
      </c>
      <c r="F3189" s="168"/>
      <c r="H3189" s="42">
        <f>_xll.qlCalendarAdvance(Calendar,$H3188,B3189,"f",FALSE)</f>
        <v>61850</v>
      </c>
      <c r="I3189" s="153">
        <f>_xll.qlInterestRateIndexValueDate(Index1M,$H3189)</f>
        <v>61854</v>
      </c>
      <c r="J3189" s="158"/>
      <c r="K3189" s="44"/>
      <c r="L3189" s="44"/>
      <c r="M3189" s="158"/>
      <c r="N3189" s="44"/>
      <c r="O3189" s="159"/>
    </row>
    <row r="3190" spans="2:15" x14ac:dyDescent="0.2">
      <c r="B3190" s="39" t="s">
        <v>42</v>
      </c>
      <c r="D3190" s="42">
        <f>_xll.qlCalendarAdvance(Calendar,$D3189,B3190,"f",FALSE)</f>
        <v>61857</v>
      </c>
      <c r="E3190" s="153">
        <f>_xll.qlInterestRateIndexValueDate(IndexON,D3190)</f>
        <v>61858</v>
      </c>
      <c r="F3190" s="168"/>
      <c r="H3190" s="42">
        <f>_xll.qlCalendarAdvance(Calendar,$H3189,B3190,"f",FALSE)</f>
        <v>61857</v>
      </c>
      <c r="I3190" s="153">
        <f>_xll.qlInterestRateIndexValueDate(Index1M,$H3190)</f>
        <v>61861</v>
      </c>
      <c r="J3190" s="158"/>
      <c r="K3190" s="44"/>
      <c r="L3190" s="44"/>
      <c r="M3190" s="158"/>
      <c r="N3190" s="44"/>
      <c r="O3190" s="159"/>
    </row>
    <row r="3191" spans="2:15" x14ac:dyDescent="0.2">
      <c r="B3191" s="39" t="s">
        <v>42</v>
      </c>
      <c r="D3191" s="42">
        <f>_xll.qlCalendarAdvance(Calendar,$D3190,B3191,"f",FALSE)</f>
        <v>61864</v>
      </c>
      <c r="E3191" s="153">
        <f>_xll.qlInterestRateIndexValueDate(IndexON,D3191)</f>
        <v>61865</v>
      </c>
      <c r="F3191" s="168"/>
      <c r="H3191" s="42">
        <f>_xll.qlCalendarAdvance(Calendar,$H3190,B3191,"f",FALSE)</f>
        <v>61864</v>
      </c>
      <c r="I3191" s="153">
        <f>_xll.qlInterestRateIndexValueDate(Index1M,$H3191)</f>
        <v>61868</v>
      </c>
      <c r="J3191" s="158"/>
      <c r="K3191" s="44"/>
      <c r="L3191" s="44"/>
      <c r="M3191" s="158"/>
      <c r="N3191" s="44"/>
      <c r="O3191" s="159"/>
    </row>
    <row r="3192" spans="2:15" x14ac:dyDescent="0.2">
      <c r="B3192" s="39" t="s">
        <v>42</v>
      </c>
      <c r="D3192" s="42">
        <f>_xll.qlCalendarAdvance(Calendar,$D3191,B3192,"f",FALSE)</f>
        <v>61872</v>
      </c>
      <c r="E3192" s="153">
        <f>_xll.qlInterestRateIndexValueDate(IndexON,D3192)</f>
        <v>61875</v>
      </c>
      <c r="F3192" s="168"/>
      <c r="H3192" s="42">
        <f>_xll.qlCalendarAdvance(Calendar,$H3191,B3192,"f",FALSE)</f>
        <v>61872</v>
      </c>
      <c r="I3192" s="153">
        <f>_xll.qlInterestRateIndexValueDate(Index1M,$H3192)</f>
        <v>61876</v>
      </c>
      <c r="J3192" s="158"/>
      <c r="K3192" s="44"/>
      <c r="L3192" s="44"/>
      <c r="M3192" s="158"/>
      <c r="N3192" s="44"/>
      <c r="O3192" s="159"/>
    </row>
    <row r="3193" spans="2:15" x14ac:dyDescent="0.2">
      <c r="B3193" s="39" t="s">
        <v>42</v>
      </c>
      <c r="D3193" s="42">
        <f>_xll.qlCalendarAdvance(Calendar,$D3192,B3193,"f",FALSE)</f>
        <v>61879</v>
      </c>
      <c r="E3193" s="153">
        <f>_xll.qlInterestRateIndexValueDate(IndexON,D3193)</f>
        <v>61883</v>
      </c>
      <c r="F3193" s="168"/>
      <c r="H3193" s="42">
        <f>_xll.qlCalendarAdvance(Calendar,$H3192,B3193,"f",FALSE)</f>
        <v>61879</v>
      </c>
      <c r="I3193" s="153">
        <f>_xll.qlInterestRateIndexValueDate(Index1M,$H3193)</f>
        <v>61884</v>
      </c>
      <c r="J3193" s="158"/>
      <c r="K3193" s="44"/>
      <c r="L3193" s="44"/>
      <c r="M3193" s="158"/>
      <c r="N3193" s="44"/>
      <c r="O3193" s="159"/>
    </row>
    <row r="3194" spans="2:15" x14ac:dyDescent="0.2">
      <c r="B3194" s="39" t="s">
        <v>42</v>
      </c>
      <c r="D3194" s="42">
        <f>_xll.qlCalendarAdvance(Calendar,$D3193,B3194,"f",FALSE)</f>
        <v>61886</v>
      </c>
      <c r="E3194" s="153">
        <f>_xll.qlInterestRateIndexValueDate(IndexON,D3194)</f>
        <v>61889</v>
      </c>
      <c r="F3194" s="168"/>
      <c r="H3194" s="42">
        <f>_xll.qlCalendarAdvance(Calendar,$H3193,B3194,"f",FALSE)</f>
        <v>61886</v>
      </c>
      <c r="I3194" s="153">
        <f>_xll.qlInterestRateIndexValueDate(Index1M,$H3194)</f>
        <v>61890</v>
      </c>
      <c r="J3194" s="158"/>
      <c r="K3194" s="44"/>
      <c r="L3194" s="44"/>
      <c r="M3194" s="158"/>
      <c r="N3194" s="44"/>
      <c r="O3194" s="159"/>
    </row>
    <row r="3195" spans="2:15" x14ac:dyDescent="0.2">
      <c r="B3195" s="39" t="s">
        <v>42</v>
      </c>
      <c r="D3195" s="42">
        <f>_xll.qlCalendarAdvance(Calendar,$D3194,B3195,"f",FALSE)</f>
        <v>61893</v>
      </c>
      <c r="E3195" s="153">
        <f>_xll.qlInterestRateIndexValueDate(IndexON,D3195)</f>
        <v>61896</v>
      </c>
      <c r="F3195" s="168"/>
      <c r="H3195" s="42">
        <f>_xll.qlCalendarAdvance(Calendar,$H3194,B3195,"f",FALSE)</f>
        <v>61893</v>
      </c>
      <c r="I3195" s="153">
        <f>_xll.qlInterestRateIndexValueDate(Index1M,$H3195)</f>
        <v>61897</v>
      </c>
      <c r="J3195" s="158"/>
      <c r="K3195" s="44"/>
      <c r="L3195" s="44"/>
      <c r="M3195" s="158"/>
      <c r="N3195" s="44"/>
      <c r="O3195" s="159"/>
    </row>
    <row r="3196" spans="2:15" x14ac:dyDescent="0.2">
      <c r="B3196" s="39" t="s">
        <v>42</v>
      </c>
      <c r="D3196" s="42">
        <f>_xll.qlCalendarAdvance(Calendar,$D3195,B3196,"f",FALSE)</f>
        <v>61903</v>
      </c>
      <c r="E3196" s="153">
        <f>_xll.qlInterestRateIndexValueDate(IndexON,D3196)</f>
        <v>61904</v>
      </c>
      <c r="F3196" s="168"/>
      <c r="H3196" s="42">
        <f>_xll.qlCalendarAdvance(Calendar,$H3195,B3196,"f",FALSE)</f>
        <v>61903</v>
      </c>
      <c r="I3196" s="153">
        <f>_xll.qlInterestRateIndexValueDate(Index1M,$H3196)</f>
        <v>61905</v>
      </c>
      <c r="J3196" s="158"/>
      <c r="K3196" s="44"/>
      <c r="L3196" s="44"/>
      <c r="M3196" s="158"/>
      <c r="N3196" s="44"/>
      <c r="O3196" s="159"/>
    </row>
    <row r="3197" spans="2:15" x14ac:dyDescent="0.2">
      <c r="B3197" s="39" t="s">
        <v>42</v>
      </c>
      <c r="D3197" s="42">
        <f>_xll.qlCalendarAdvance(Calendar,$D3196,B3197,"f",FALSE)</f>
        <v>61910</v>
      </c>
      <c r="E3197" s="153">
        <f>_xll.qlInterestRateIndexValueDate(IndexON,D3197)</f>
        <v>61911</v>
      </c>
      <c r="F3197" s="168"/>
      <c r="H3197" s="42">
        <f>_xll.qlCalendarAdvance(Calendar,$H3196,B3197,"f",FALSE)</f>
        <v>61910</v>
      </c>
      <c r="I3197" s="153">
        <f>_xll.qlInterestRateIndexValueDate(Index1M,$H3197)</f>
        <v>61912</v>
      </c>
      <c r="J3197" s="158"/>
      <c r="K3197" s="44"/>
      <c r="L3197" s="44"/>
      <c r="M3197" s="158"/>
      <c r="N3197" s="44"/>
      <c r="O3197" s="159"/>
    </row>
    <row r="3198" spans="2:15" x14ac:dyDescent="0.2">
      <c r="B3198" s="39" t="s">
        <v>42</v>
      </c>
      <c r="D3198" s="42">
        <f>_xll.qlCalendarAdvance(Calendar,$D3197,B3198,"f",FALSE)</f>
        <v>61917</v>
      </c>
      <c r="E3198" s="153">
        <f>_xll.qlInterestRateIndexValueDate(IndexON,D3198)</f>
        <v>61918</v>
      </c>
      <c r="F3198" s="168"/>
      <c r="H3198" s="42">
        <f>_xll.qlCalendarAdvance(Calendar,$H3197,B3198,"f",FALSE)</f>
        <v>61917</v>
      </c>
      <c r="I3198" s="153">
        <f>_xll.qlInterestRateIndexValueDate(Index1M,$H3198)</f>
        <v>61919</v>
      </c>
      <c r="J3198" s="158"/>
      <c r="K3198" s="44"/>
      <c r="L3198" s="44"/>
      <c r="M3198" s="158"/>
      <c r="N3198" s="44"/>
      <c r="O3198" s="159"/>
    </row>
    <row r="3199" spans="2:15" x14ac:dyDescent="0.2">
      <c r="B3199" s="39" t="s">
        <v>42</v>
      </c>
      <c r="D3199" s="42">
        <f>_xll.qlCalendarAdvance(Calendar,$D3198,B3199,"f",FALSE)</f>
        <v>61924</v>
      </c>
      <c r="E3199" s="153">
        <f>_xll.qlInterestRateIndexValueDate(IndexON,D3199)</f>
        <v>61925</v>
      </c>
      <c r="F3199" s="168"/>
      <c r="H3199" s="42">
        <f>_xll.qlCalendarAdvance(Calendar,$H3198,B3199,"f",FALSE)</f>
        <v>61924</v>
      </c>
      <c r="I3199" s="153">
        <f>_xll.qlInterestRateIndexValueDate(Index1M,$H3199)</f>
        <v>61926</v>
      </c>
      <c r="J3199" s="158"/>
      <c r="K3199" s="44"/>
      <c r="L3199" s="44"/>
      <c r="M3199" s="158"/>
      <c r="N3199" s="44"/>
      <c r="O3199" s="159"/>
    </row>
    <row r="3200" spans="2:15" x14ac:dyDescent="0.2">
      <c r="B3200" s="39" t="s">
        <v>42</v>
      </c>
      <c r="D3200" s="42">
        <f>_xll.qlCalendarAdvance(Calendar,$D3199,B3200,"f",FALSE)</f>
        <v>61931</v>
      </c>
      <c r="E3200" s="153">
        <f>_xll.qlInterestRateIndexValueDate(IndexON,D3200)</f>
        <v>61932</v>
      </c>
      <c r="F3200" s="168"/>
      <c r="H3200" s="42">
        <f>_xll.qlCalendarAdvance(Calendar,$H3199,B3200,"f",FALSE)</f>
        <v>61931</v>
      </c>
      <c r="I3200" s="153">
        <f>_xll.qlInterestRateIndexValueDate(Index1M,$H3200)</f>
        <v>61933</v>
      </c>
      <c r="J3200" s="158"/>
      <c r="K3200" s="44"/>
      <c r="L3200" s="44"/>
      <c r="M3200" s="158"/>
      <c r="N3200" s="44"/>
      <c r="O3200" s="159"/>
    </row>
    <row r="3201" spans="2:15" x14ac:dyDescent="0.2">
      <c r="B3201" s="39" t="s">
        <v>42</v>
      </c>
      <c r="D3201" s="42">
        <f>_xll.qlCalendarAdvance(Calendar,$D3200,B3201,"f",FALSE)</f>
        <v>61938</v>
      </c>
      <c r="E3201" s="153">
        <f>_xll.qlInterestRateIndexValueDate(IndexON,D3201)</f>
        <v>61939</v>
      </c>
      <c r="F3201" s="168"/>
      <c r="H3201" s="42">
        <f>_xll.qlCalendarAdvance(Calendar,$H3200,B3201,"f",FALSE)</f>
        <v>61938</v>
      </c>
      <c r="I3201" s="153">
        <f>_xll.qlInterestRateIndexValueDate(Index1M,$H3201)</f>
        <v>61940</v>
      </c>
      <c r="J3201" s="158"/>
      <c r="K3201" s="44"/>
      <c r="L3201" s="44"/>
      <c r="M3201" s="158"/>
      <c r="N3201" s="44"/>
      <c r="O3201" s="159"/>
    </row>
    <row r="3202" spans="2:15" x14ac:dyDescent="0.2">
      <c r="B3202" s="39" t="s">
        <v>42</v>
      </c>
      <c r="D3202" s="42">
        <f>_xll.qlCalendarAdvance(Calendar,$D3201,B3202,"f",FALSE)</f>
        <v>61945</v>
      </c>
      <c r="E3202" s="153">
        <f>_xll.qlInterestRateIndexValueDate(IndexON,D3202)</f>
        <v>61946</v>
      </c>
      <c r="F3202" s="168"/>
      <c r="H3202" s="42">
        <f>_xll.qlCalendarAdvance(Calendar,$H3201,B3202,"f",FALSE)</f>
        <v>61945</v>
      </c>
      <c r="I3202" s="153">
        <f>_xll.qlInterestRateIndexValueDate(Index1M,$H3202)</f>
        <v>61947</v>
      </c>
      <c r="J3202" s="158"/>
      <c r="K3202" s="44"/>
      <c r="L3202" s="44"/>
      <c r="M3202" s="158"/>
      <c r="N3202" s="44"/>
      <c r="O3202" s="159"/>
    </row>
    <row r="3203" spans="2:15" x14ac:dyDescent="0.2">
      <c r="B3203" s="39" t="s">
        <v>42</v>
      </c>
      <c r="D3203" s="42">
        <f>_xll.qlCalendarAdvance(Calendar,$D3202,B3203,"f",FALSE)</f>
        <v>61952</v>
      </c>
      <c r="E3203" s="153">
        <f>_xll.qlInterestRateIndexValueDate(IndexON,D3203)</f>
        <v>61953</v>
      </c>
      <c r="F3203" s="168"/>
      <c r="H3203" s="42">
        <f>_xll.qlCalendarAdvance(Calendar,$H3202,B3203,"f",FALSE)</f>
        <v>61952</v>
      </c>
      <c r="I3203" s="153">
        <f>_xll.qlInterestRateIndexValueDate(Index1M,$H3203)</f>
        <v>61954</v>
      </c>
      <c r="J3203" s="158"/>
      <c r="K3203" s="44"/>
      <c r="L3203" s="44"/>
      <c r="M3203" s="158"/>
      <c r="N3203" s="44"/>
      <c r="O3203" s="159"/>
    </row>
    <row r="3204" spans="2:15" x14ac:dyDescent="0.2">
      <c r="B3204" s="39" t="s">
        <v>42</v>
      </c>
      <c r="D3204" s="42">
        <f>_xll.qlCalendarAdvance(Calendar,$D3203,B3204,"f",FALSE)</f>
        <v>61959</v>
      </c>
      <c r="E3204" s="153">
        <f>_xll.qlInterestRateIndexValueDate(IndexON,D3204)</f>
        <v>61960</v>
      </c>
      <c r="F3204" s="168"/>
      <c r="H3204" s="42">
        <f>_xll.qlCalendarAdvance(Calendar,$H3203,B3204,"f",FALSE)</f>
        <v>61959</v>
      </c>
      <c r="I3204" s="153">
        <f>_xll.qlInterestRateIndexValueDate(Index1M,$H3204)</f>
        <v>61961</v>
      </c>
      <c r="J3204" s="158"/>
      <c r="K3204" s="44"/>
      <c r="L3204" s="44"/>
      <c r="M3204" s="158"/>
      <c r="N3204" s="44"/>
      <c r="O3204" s="159"/>
    </row>
    <row r="3205" spans="2:15" x14ac:dyDescent="0.2">
      <c r="B3205" s="39" t="s">
        <v>42</v>
      </c>
      <c r="D3205" s="42">
        <f>_xll.qlCalendarAdvance(Calendar,$D3204,B3205,"f",FALSE)</f>
        <v>61966</v>
      </c>
      <c r="E3205" s="153">
        <f>_xll.qlInterestRateIndexValueDate(IndexON,D3205)</f>
        <v>61967</v>
      </c>
      <c r="F3205" s="168"/>
      <c r="H3205" s="42">
        <f>_xll.qlCalendarAdvance(Calendar,$H3204,B3205,"f",FALSE)</f>
        <v>61966</v>
      </c>
      <c r="I3205" s="153">
        <f>_xll.qlInterestRateIndexValueDate(Index1M,$H3205)</f>
        <v>61968</v>
      </c>
      <c r="J3205" s="158"/>
      <c r="K3205" s="44"/>
      <c r="L3205" s="44"/>
      <c r="M3205" s="158"/>
      <c r="N3205" s="44"/>
      <c r="O3205" s="159"/>
    </row>
    <row r="3206" spans="2:15" x14ac:dyDescent="0.2">
      <c r="B3206" s="39" t="s">
        <v>42</v>
      </c>
      <c r="D3206" s="42">
        <f>_xll.qlCalendarAdvance(Calendar,$D3205,B3206,"f",FALSE)</f>
        <v>61973</v>
      </c>
      <c r="E3206" s="153">
        <f>_xll.qlInterestRateIndexValueDate(IndexON,D3206)</f>
        <v>61974</v>
      </c>
      <c r="F3206" s="168"/>
      <c r="H3206" s="42">
        <f>_xll.qlCalendarAdvance(Calendar,$H3205,B3206,"f",FALSE)</f>
        <v>61973</v>
      </c>
      <c r="I3206" s="153">
        <f>_xll.qlInterestRateIndexValueDate(Index1M,$H3206)</f>
        <v>61975</v>
      </c>
      <c r="J3206" s="158"/>
      <c r="K3206" s="44"/>
      <c r="L3206" s="44"/>
      <c r="M3206" s="158"/>
      <c r="N3206" s="44"/>
      <c r="O3206" s="159"/>
    </row>
    <row r="3207" spans="2:15" x14ac:dyDescent="0.2">
      <c r="B3207" s="39" t="s">
        <v>42</v>
      </c>
      <c r="D3207" s="42">
        <f>_xll.qlCalendarAdvance(Calendar,$D3206,B3207,"f",FALSE)</f>
        <v>61980</v>
      </c>
      <c r="E3207" s="153">
        <f>_xll.qlInterestRateIndexValueDate(IndexON,D3207)</f>
        <v>61981</v>
      </c>
      <c r="F3207" s="168"/>
      <c r="H3207" s="42">
        <f>_xll.qlCalendarAdvance(Calendar,$H3206,B3207,"f",FALSE)</f>
        <v>61980</v>
      </c>
      <c r="I3207" s="153">
        <f>_xll.qlInterestRateIndexValueDate(Index1M,$H3207)</f>
        <v>61982</v>
      </c>
      <c r="J3207" s="158"/>
      <c r="K3207" s="44"/>
      <c r="L3207" s="44"/>
      <c r="M3207" s="158"/>
      <c r="N3207" s="44"/>
      <c r="O3207" s="159"/>
    </row>
    <row r="3208" spans="2:15" x14ac:dyDescent="0.2">
      <c r="B3208" s="39" t="s">
        <v>42</v>
      </c>
      <c r="D3208" s="42">
        <f>_xll.qlCalendarAdvance(Calendar,$D3207,B3208,"f",FALSE)</f>
        <v>61987</v>
      </c>
      <c r="E3208" s="153">
        <f>_xll.qlInterestRateIndexValueDate(IndexON,D3208)</f>
        <v>61988</v>
      </c>
      <c r="F3208" s="168"/>
      <c r="H3208" s="42">
        <f>_xll.qlCalendarAdvance(Calendar,$H3207,B3208,"f",FALSE)</f>
        <v>61987</v>
      </c>
      <c r="I3208" s="153">
        <f>_xll.qlInterestRateIndexValueDate(Index1M,$H3208)</f>
        <v>61989</v>
      </c>
      <c r="J3208" s="158"/>
      <c r="K3208" s="44"/>
      <c r="L3208" s="44"/>
      <c r="M3208" s="158"/>
      <c r="N3208" s="44"/>
      <c r="O3208" s="159"/>
    </row>
    <row r="3209" spans="2:15" x14ac:dyDescent="0.2">
      <c r="B3209" s="39" t="s">
        <v>42</v>
      </c>
      <c r="D3209" s="42">
        <f>_xll.qlCalendarAdvance(Calendar,$D3208,B3209,"f",FALSE)</f>
        <v>61994</v>
      </c>
      <c r="E3209" s="153">
        <f>_xll.qlInterestRateIndexValueDate(IndexON,D3209)</f>
        <v>61995</v>
      </c>
      <c r="F3209" s="168"/>
      <c r="H3209" s="42">
        <f>_xll.qlCalendarAdvance(Calendar,$H3208,B3209,"f",FALSE)</f>
        <v>61994</v>
      </c>
      <c r="I3209" s="153">
        <f>_xll.qlInterestRateIndexValueDate(Index1M,$H3209)</f>
        <v>61996</v>
      </c>
      <c r="J3209" s="158"/>
      <c r="K3209" s="44"/>
      <c r="L3209" s="44"/>
      <c r="M3209" s="158"/>
      <c r="N3209" s="44"/>
      <c r="O3209" s="159"/>
    </row>
    <row r="3210" spans="2:15" x14ac:dyDescent="0.2">
      <c r="B3210" s="39" t="s">
        <v>42</v>
      </c>
      <c r="D3210" s="42">
        <f>_xll.qlCalendarAdvance(Calendar,$D3209,B3210,"f",FALSE)</f>
        <v>62001</v>
      </c>
      <c r="E3210" s="153">
        <f>_xll.qlInterestRateIndexValueDate(IndexON,D3210)</f>
        <v>62002</v>
      </c>
      <c r="F3210" s="168"/>
      <c r="H3210" s="42">
        <f>_xll.qlCalendarAdvance(Calendar,$H3209,B3210,"f",FALSE)</f>
        <v>62001</v>
      </c>
      <c r="I3210" s="153">
        <f>_xll.qlInterestRateIndexValueDate(Index1M,$H3210)</f>
        <v>62003</v>
      </c>
      <c r="J3210" s="158"/>
      <c r="K3210" s="44"/>
      <c r="L3210" s="44"/>
      <c r="M3210" s="158"/>
      <c r="N3210" s="44"/>
      <c r="O3210" s="159"/>
    </row>
    <row r="3211" spans="2:15" x14ac:dyDescent="0.2">
      <c r="B3211" s="39" t="s">
        <v>42</v>
      </c>
      <c r="D3211" s="42">
        <f>_xll.qlCalendarAdvance(Calendar,$D3210,B3211,"f",FALSE)</f>
        <v>62008</v>
      </c>
      <c r="E3211" s="153">
        <f>_xll.qlInterestRateIndexValueDate(IndexON,D3211)</f>
        <v>62009</v>
      </c>
      <c r="F3211" s="168"/>
      <c r="H3211" s="42">
        <f>_xll.qlCalendarAdvance(Calendar,$H3210,B3211,"f",FALSE)</f>
        <v>62008</v>
      </c>
      <c r="I3211" s="153">
        <f>_xll.qlInterestRateIndexValueDate(Index1M,$H3211)</f>
        <v>62010</v>
      </c>
      <c r="J3211" s="158"/>
      <c r="K3211" s="44"/>
      <c r="L3211" s="44"/>
      <c r="M3211" s="158"/>
      <c r="N3211" s="44"/>
      <c r="O3211" s="159"/>
    </row>
    <row r="3212" spans="2:15" x14ac:dyDescent="0.2">
      <c r="B3212" s="39" t="s">
        <v>42</v>
      </c>
      <c r="D3212" s="42">
        <f>_xll.qlCalendarAdvance(Calendar,$D3211,B3212,"f",FALSE)</f>
        <v>62015</v>
      </c>
      <c r="E3212" s="153">
        <f>_xll.qlInterestRateIndexValueDate(IndexON,D3212)</f>
        <v>62016</v>
      </c>
      <c r="F3212" s="168"/>
      <c r="H3212" s="42">
        <f>_xll.qlCalendarAdvance(Calendar,$H3211,B3212,"f",FALSE)</f>
        <v>62015</v>
      </c>
      <c r="I3212" s="153">
        <f>_xll.qlInterestRateIndexValueDate(Index1M,$H3212)</f>
        <v>62017</v>
      </c>
      <c r="J3212" s="158"/>
      <c r="K3212" s="44"/>
      <c r="L3212" s="44"/>
      <c r="M3212" s="158"/>
      <c r="N3212" s="44"/>
      <c r="O3212" s="159"/>
    </row>
    <row r="3213" spans="2:15" x14ac:dyDescent="0.2">
      <c r="B3213" s="39" t="s">
        <v>42</v>
      </c>
      <c r="D3213" s="42">
        <f>_xll.qlCalendarAdvance(Calendar,$D3212,B3213,"f",FALSE)</f>
        <v>62022</v>
      </c>
      <c r="E3213" s="153">
        <f>_xll.qlInterestRateIndexValueDate(IndexON,D3213)</f>
        <v>62023</v>
      </c>
      <c r="F3213" s="168"/>
      <c r="H3213" s="42">
        <f>_xll.qlCalendarAdvance(Calendar,$H3212,B3213,"f",FALSE)</f>
        <v>62022</v>
      </c>
      <c r="I3213" s="153">
        <f>_xll.qlInterestRateIndexValueDate(Index1M,$H3213)</f>
        <v>62024</v>
      </c>
      <c r="J3213" s="158"/>
      <c r="K3213" s="44"/>
      <c r="L3213" s="44"/>
      <c r="M3213" s="158"/>
      <c r="N3213" s="44"/>
      <c r="O3213" s="159"/>
    </row>
    <row r="3214" spans="2:15" x14ac:dyDescent="0.2">
      <c r="B3214" s="39" t="s">
        <v>42</v>
      </c>
      <c r="D3214" s="42">
        <f>_xll.qlCalendarAdvance(Calendar,$D3213,B3214,"f",FALSE)</f>
        <v>62029</v>
      </c>
      <c r="E3214" s="153">
        <f>_xll.qlInterestRateIndexValueDate(IndexON,D3214)</f>
        <v>62030</v>
      </c>
      <c r="F3214" s="168"/>
      <c r="H3214" s="42">
        <f>_xll.qlCalendarAdvance(Calendar,$H3213,B3214,"f",FALSE)</f>
        <v>62029</v>
      </c>
      <c r="I3214" s="153">
        <f>_xll.qlInterestRateIndexValueDate(Index1M,$H3214)</f>
        <v>62031</v>
      </c>
      <c r="J3214" s="158"/>
      <c r="K3214" s="44"/>
      <c r="L3214" s="44"/>
      <c r="M3214" s="158"/>
      <c r="N3214" s="44"/>
      <c r="O3214" s="159"/>
    </row>
    <row r="3215" spans="2:15" x14ac:dyDescent="0.2">
      <c r="B3215" s="39" t="s">
        <v>42</v>
      </c>
      <c r="D3215" s="42">
        <f>_xll.qlCalendarAdvance(Calendar,$D3214,B3215,"f",FALSE)</f>
        <v>62036</v>
      </c>
      <c r="E3215" s="153">
        <f>_xll.qlInterestRateIndexValueDate(IndexON,D3215)</f>
        <v>62037</v>
      </c>
      <c r="F3215" s="168"/>
      <c r="H3215" s="42">
        <f>_xll.qlCalendarAdvance(Calendar,$H3214,B3215,"f",FALSE)</f>
        <v>62036</v>
      </c>
      <c r="I3215" s="153">
        <f>_xll.qlInterestRateIndexValueDate(Index1M,$H3215)</f>
        <v>62038</v>
      </c>
      <c r="J3215" s="158"/>
      <c r="K3215" s="44"/>
      <c r="L3215" s="44"/>
      <c r="M3215" s="158"/>
      <c r="N3215" s="44"/>
      <c r="O3215" s="159"/>
    </row>
    <row r="3216" spans="2:15" x14ac:dyDescent="0.2">
      <c r="B3216" s="39" t="s">
        <v>42</v>
      </c>
      <c r="D3216" s="42">
        <f>_xll.qlCalendarAdvance(Calendar,$D3215,B3216,"f",FALSE)</f>
        <v>62043</v>
      </c>
      <c r="E3216" s="153">
        <f>_xll.qlInterestRateIndexValueDate(IndexON,D3216)</f>
        <v>62044</v>
      </c>
      <c r="F3216" s="168"/>
      <c r="H3216" s="42">
        <f>_xll.qlCalendarAdvance(Calendar,$H3215,B3216,"f",FALSE)</f>
        <v>62043</v>
      </c>
      <c r="I3216" s="153">
        <f>_xll.qlInterestRateIndexValueDate(Index1M,$H3216)</f>
        <v>62045</v>
      </c>
      <c r="J3216" s="158"/>
      <c r="K3216" s="44"/>
      <c r="L3216" s="44"/>
      <c r="M3216" s="158"/>
      <c r="N3216" s="44"/>
      <c r="O3216" s="159"/>
    </row>
    <row r="3217" spans="2:15" x14ac:dyDescent="0.2">
      <c r="B3217" s="39" t="s">
        <v>42</v>
      </c>
      <c r="D3217" s="42">
        <f>_xll.qlCalendarAdvance(Calendar,$D3216,B3217,"f",FALSE)</f>
        <v>62050</v>
      </c>
      <c r="E3217" s="153">
        <f>_xll.qlInterestRateIndexValueDate(IndexON,D3217)</f>
        <v>62051</v>
      </c>
      <c r="F3217" s="168"/>
      <c r="H3217" s="42">
        <f>_xll.qlCalendarAdvance(Calendar,$H3216,B3217,"f",FALSE)</f>
        <v>62050</v>
      </c>
      <c r="I3217" s="153">
        <f>_xll.qlInterestRateIndexValueDate(Index1M,$H3217)</f>
        <v>62052</v>
      </c>
      <c r="J3217" s="158"/>
      <c r="K3217" s="44"/>
      <c r="L3217" s="44"/>
      <c r="M3217" s="158"/>
      <c r="N3217" s="44"/>
      <c r="O3217" s="159"/>
    </row>
    <row r="3218" spans="2:15" x14ac:dyDescent="0.2">
      <c r="B3218" s="39" t="s">
        <v>42</v>
      </c>
      <c r="D3218" s="42">
        <f>_xll.qlCalendarAdvance(Calendar,$D3217,B3218,"f",FALSE)</f>
        <v>62057</v>
      </c>
      <c r="E3218" s="153">
        <f>_xll.qlInterestRateIndexValueDate(IndexON,D3218)</f>
        <v>62058</v>
      </c>
      <c r="F3218" s="168"/>
      <c r="H3218" s="42">
        <f>_xll.qlCalendarAdvance(Calendar,$H3217,B3218,"f",FALSE)</f>
        <v>62057</v>
      </c>
      <c r="I3218" s="153">
        <f>_xll.qlInterestRateIndexValueDate(Index1M,$H3218)</f>
        <v>62059</v>
      </c>
      <c r="J3218" s="158"/>
      <c r="K3218" s="44"/>
      <c r="L3218" s="44"/>
      <c r="M3218" s="158"/>
      <c r="N3218" s="44"/>
      <c r="O3218" s="159"/>
    </row>
    <row r="3219" spans="2:15" x14ac:dyDescent="0.2">
      <c r="B3219" s="39" t="s">
        <v>42</v>
      </c>
      <c r="D3219" s="42">
        <f>_xll.qlCalendarAdvance(Calendar,$D3218,B3219,"f",FALSE)</f>
        <v>62064</v>
      </c>
      <c r="E3219" s="153">
        <f>_xll.qlInterestRateIndexValueDate(IndexON,D3219)</f>
        <v>62065</v>
      </c>
      <c r="F3219" s="168"/>
      <c r="H3219" s="42">
        <f>_xll.qlCalendarAdvance(Calendar,$H3218,B3219,"f",FALSE)</f>
        <v>62064</v>
      </c>
      <c r="I3219" s="153">
        <f>_xll.qlInterestRateIndexValueDate(Index1M,$H3219)</f>
        <v>62066</v>
      </c>
      <c r="J3219" s="158"/>
      <c r="K3219" s="44"/>
      <c r="L3219" s="44"/>
      <c r="M3219" s="158"/>
      <c r="N3219" s="44"/>
      <c r="O3219" s="159"/>
    </row>
    <row r="3220" spans="2:15" x14ac:dyDescent="0.2">
      <c r="B3220" s="39" t="s">
        <v>42</v>
      </c>
      <c r="D3220" s="42">
        <f>_xll.qlCalendarAdvance(Calendar,$D3219,B3220,"f",FALSE)</f>
        <v>62071</v>
      </c>
      <c r="E3220" s="153">
        <f>_xll.qlInterestRateIndexValueDate(IndexON,D3220)</f>
        <v>62072</v>
      </c>
      <c r="F3220" s="168"/>
      <c r="H3220" s="42">
        <f>_xll.qlCalendarAdvance(Calendar,$H3219,B3220,"f",FALSE)</f>
        <v>62071</v>
      </c>
      <c r="I3220" s="153">
        <f>_xll.qlInterestRateIndexValueDate(Index1M,$H3220)</f>
        <v>62073</v>
      </c>
      <c r="J3220" s="158"/>
      <c r="K3220" s="44"/>
      <c r="L3220" s="44"/>
      <c r="M3220" s="158"/>
      <c r="N3220" s="44"/>
      <c r="O3220" s="159"/>
    </row>
    <row r="3221" spans="2:15" x14ac:dyDescent="0.2">
      <c r="B3221" s="39" t="s">
        <v>42</v>
      </c>
      <c r="D3221" s="42">
        <f>_xll.qlCalendarAdvance(Calendar,$D3220,B3221,"f",FALSE)</f>
        <v>62078</v>
      </c>
      <c r="E3221" s="153">
        <f>_xll.qlInterestRateIndexValueDate(IndexON,D3221)</f>
        <v>62079</v>
      </c>
      <c r="F3221" s="168"/>
      <c r="H3221" s="42">
        <f>_xll.qlCalendarAdvance(Calendar,$H3220,B3221,"f",FALSE)</f>
        <v>62078</v>
      </c>
      <c r="I3221" s="153">
        <f>_xll.qlInterestRateIndexValueDate(Index1M,$H3221)</f>
        <v>62080</v>
      </c>
      <c r="J3221" s="158"/>
      <c r="K3221" s="44"/>
      <c r="L3221" s="44"/>
      <c r="M3221" s="158"/>
      <c r="N3221" s="44"/>
      <c r="O3221" s="159"/>
    </row>
    <row r="3222" spans="2:15" x14ac:dyDescent="0.2">
      <c r="B3222" s="39" t="s">
        <v>42</v>
      </c>
      <c r="D3222" s="42">
        <f>_xll.qlCalendarAdvance(Calendar,$D3221,B3222,"f",FALSE)</f>
        <v>62085</v>
      </c>
      <c r="E3222" s="153">
        <f>_xll.qlInterestRateIndexValueDate(IndexON,D3222)</f>
        <v>62089</v>
      </c>
      <c r="F3222" s="168"/>
      <c r="H3222" s="42">
        <f>_xll.qlCalendarAdvance(Calendar,$H3221,B3222,"f",FALSE)</f>
        <v>62085</v>
      </c>
      <c r="I3222" s="153">
        <f>_xll.qlInterestRateIndexValueDate(Index1M,$H3222)</f>
        <v>62092</v>
      </c>
      <c r="J3222" s="158"/>
      <c r="K3222" s="44"/>
      <c r="L3222" s="44"/>
      <c r="M3222" s="158"/>
      <c r="N3222" s="44"/>
      <c r="O3222" s="159"/>
    </row>
    <row r="3223" spans="2:15" x14ac:dyDescent="0.2">
      <c r="B3223" s="39" t="s">
        <v>42</v>
      </c>
      <c r="D3223" s="42">
        <f>_xll.qlCalendarAdvance(Calendar,$D3222,B3223,"f",FALSE)</f>
        <v>62092</v>
      </c>
      <c r="E3223" s="153">
        <f>_xll.qlInterestRateIndexValueDate(IndexON,D3223)</f>
        <v>62095</v>
      </c>
      <c r="F3223" s="168"/>
      <c r="H3223" s="42">
        <f>_xll.qlCalendarAdvance(Calendar,$H3222,B3223,"f",FALSE)</f>
        <v>62092</v>
      </c>
      <c r="I3223" s="153">
        <f>_xll.qlInterestRateIndexValueDate(Index1M,$H3223)</f>
        <v>62096</v>
      </c>
      <c r="J3223" s="158"/>
      <c r="K3223" s="44"/>
      <c r="L3223" s="44"/>
      <c r="M3223" s="158"/>
      <c r="N3223" s="44"/>
      <c r="O3223" s="159"/>
    </row>
    <row r="3224" spans="2:15" x14ac:dyDescent="0.2">
      <c r="B3224" s="39" t="s">
        <v>42</v>
      </c>
      <c r="D3224" s="42">
        <f>_xll.qlCalendarAdvance(Calendar,$D3223,B3224,"f",FALSE)</f>
        <v>62100</v>
      </c>
      <c r="E3224" s="153">
        <f>_xll.qlInterestRateIndexValueDate(IndexON,D3224)</f>
        <v>62101</v>
      </c>
      <c r="F3224" s="168"/>
      <c r="H3224" s="42">
        <f>_xll.qlCalendarAdvance(Calendar,$H3223,B3224,"f",FALSE)</f>
        <v>62100</v>
      </c>
      <c r="I3224" s="153">
        <f>_xll.qlInterestRateIndexValueDate(Index1M,$H3224)</f>
        <v>62102</v>
      </c>
      <c r="J3224" s="158"/>
      <c r="K3224" s="44"/>
      <c r="L3224" s="44"/>
      <c r="M3224" s="158"/>
      <c r="N3224" s="44"/>
      <c r="O3224" s="159"/>
    </row>
    <row r="3225" spans="2:15" x14ac:dyDescent="0.2">
      <c r="B3225" s="39" t="s">
        <v>42</v>
      </c>
      <c r="D3225" s="42">
        <f>_xll.qlCalendarAdvance(Calendar,$D3224,B3225,"f",FALSE)</f>
        <v>62107</v>
      </c>
      <c r="E3225" s="153">
        <f>_xll.qlInterestRateIndexValueDate(IndexON,D3225)</f>
        <v>62108</v>
      </c>
      <c r="F3225" s="168"/>
      <c r="H3225" s="42">
        <f>_xll.qlCalendarAdvance(Calendar,$H3224,B3225,"f",FALSE)</f>
        <v>62107</v>
      </c>
      <c r="I3225" s="153">
        <f>_xll.qlInterestRateIndexValueDate(Index1M,$H3225)</f>
        <v>62109</v>
      </c>
      <c r="J3225" s="158"/>
      <c r="K3225" s="44"/>
      <c r="L3225" s="44"/>
      <c r="M3225" s="158"/>
      <c r="N3225" s="44"/>
      <c r="O3225" s="159"/>
    </row>
    <row r="3226" spans="2:15" x14ac:dyDescent="0.2">
      <c r="B3226" s="39" t="s">
        <v>42</v>
      </c>
      <c r="D3226" s="42">
        <f>_xll.qlCalendarAdvance(Calendar,$D3225,B3226,"f",FALSE)</f>
        <v>62114</v>
      </c>
      <c r="E3226" s="153">
        <f>_xll.qlInterestRateIndexValueDate(IndexON,D3226)</f>
        <v>62115</v>
      </c>
      <c r="F3226" s="168"/>
      <c r="H3226" s="42">
        <f>_xll.qlCalendarAdvance(Calendar,$H3225,B3226,"f",FALSE)</f>
        <v>62114</v>
      </c>
      <c r="I3226" s="153">
        <f>_xll.qlInterestRateIndexValueDate(Index1M,$H3226)</f>
        <v>62116</v>
      </c>
      <c r="J3226" s="158"/>
      <c r="K3226" s="44"/>
      <c r="L3226" s="44"/>
      <c r="M3226" s="158"/>
      <c r="N3226" s="44"/>
      <c r="O3226" s="159"/>
    </row>
    <row r="3227" spans="2:15" x14ac:dyDescent="0.2">
      <c r="B3227" s="39" t="s">
        <v>42</v>
      </c>
      <c r="D3227" s="42">
        <f>_xll.qlCalendarAdvance(Calendar,$D3226,B3227,"f",FALSE)</f>
        <v>62121</v>
      </c>
      <c r="E3227" s="153">
        <f>_xll.qlInterestRateIndexValueDate(IndexON,D3227)</f>
        <v>62122</v>
      </c>
      <c r="F3227" s="168"/>
      <c r="H3227" s="42">
        <f>_xll.qlCalendarAdvance(Calendar,$H3226,B3227,"f",FALSE)</f>
        <v>62121</v>
      </c>
      <c r="I3227" s="153">
        <f>_xll.qlInterestRateIndexValueDate(Index1M,$H3227)</f>
        <v>62123</v>
      </c>
      <c r="J3227" s="158"/>
      <c r="K3227" s="44"/>
      <c r="L3227" s="44"/>
      <c r="M3227" s="158"/>
      <c r="N3227" s="44"/>
      <c r="O3227" s="159"/>
    </row>
    <row r="3228" spans="2:15" x14ac:dyDescent="0.2">
      <c r="B3228" s="39" t="s">
        <v>42</v>
      </c>
      <c r="D3228" s="42">
        <f>_xll.qlCalendarAdvance(Calendar,$D3227,B3228,"f",FALSE)</f>
        <v>62128</v>
      </c>
      <c r="E3228" s="153">
        <f>_xll.qlInterestRateIndexValueDate(IndexON,D3228)</f>
        <v>62129</v>
      </c>
      <c r="F3228" s="168"/>
      <c r="H3228" s="42">
        <f>_xll.qlCalendarAdvance(Calendar,$H3227,B3228,"f",FALSE)</f>
        <v>62128</v>
      </c>
      <c r="I3228" s="153">
        <f>_xll.qlInterestRateIndexValueDate(Index1M,$H3228)</f>
        <v>62130</v>
      </c>
      <c r="J3228" s="158"/>
      <c r="K3228" s="44"/>
      <c r="L3228" s="44"/>
      <c r="M3228" s="158"/>
      <c r="N3228" s="44"/>
      <c r="O3228" s="159"/>
    </row>
    <row r="3229" spans="2:15" x14ac:dyDescent="0.2">
      <c r="B3229" s="39" t="s">
        <v>42</v>
      </c>
      <c r="D3229" s="42">
        <f>_xll.qlCalendarAdvance(Calendar,$D3228,B3229,"f",FALSE)</f>
        <v>62135</v>
      </c>
      <c r="E3229" s="153">
        <f>_xll.qlInterestRateIndexValueDate(IndexON,D3229)</f>
        <v>62136</v>
      </c>
      <c r="F3229" s="168"/>
      <c r="H3229" s="42">
        <f>_xll.qlCalendarAdvance(Calendar,$H3228,B3229,"f",FALSE)</f>
        <v>62135</v>
      </c>
      <c r="I3229" s="153">
        <f>_xll.qlInterestRateIndexValueDate(Index1M,$H3229)</f>
        <v>62137</v>
      </c>
      <c r="J3229" s="158"/>
      <c r="K3229" s="44"/>
      <c r="L3229" s="44"/>
      <c r="M3229" s="158"/>
      <c r="N3229" s="44"/>
      <c r="O3229" s="159"/>
    </row>
    <row r="3230" spans="2:15" x14ac:dyDescent="0.2">
      <c r="B3230" s="39" t="s">
        <v>42</v>
      </c>
      <c r="D3230" s="42">
        <f>_xll.qlCalendarAdvance(Calendar,$D3229,B3230,"f",FALSE)</f>
        <v>62142</v>
      </c>
      <c r="E3230" s="153">
        <f>_xll.qlInterestRateIndexValueDate(IndexON,D3230)</f>
        <v>62143</v>
      </c>
      <c r="F3230" s="168"/>
      <c r="H3230" s="42">
        <f>_xll.qlCalendarAdvance(Calendar,$H3229,B3230,"f",FALSE)</f>
        <v>62142</v>
      </c>
      <c r="I3230" s="153">
        <f>_xll.qlInterestRateIndexValueDate(Index1M,$H3230)</f>
        <v>62144</v>
      </c>
      <c r="J3230" s="158"/>
      <c r="K3230" s="44"/>
      <c r="L3230" s="44"/>
      <c r="M3230" s="158"/>
      <c r="N3230" s="44"/>
      <c r="O3230" s="159"/>
    </row>
    <row r="3231" spans="2:15" x14ac:dyDescent="0.2">
      <c r="B3231" s="39" t="s">
        <v>42</v>
      </c>
      <c r="D3231" s="42">
        <f>_xll.qlCalendarAdvance(Calendar,$D3230,B3231,"f",FALSE)</f>
        <v>62149</v>
      </c>
      <c r="E3231" s="153">
        <f>_xll.qlInterestRateIndexValueDate(IndexON,D3231)</f>
        <v>62150</v>
      </c>
      <c r="F3231" s="168"/>
      <c r="H3231" s="42">
        <f>_xll.qlCalendarAdvance(Calendar,$H3230,B3231,"f",FALSE)</f>
        <v>62149</v>
      </c>
      <c r="I3231" s="153">
        <f>_xll.qlInterestRateIndexValueDate(Index1M,$H3231)</f>
        <v>62151</v>
      </c>
      <c r="J3231" s="158"/>
      <c r="K3231" s="44"/>
      <c r="L3231" s="44"/>
      <c r="M3231" s="158"/>
      <c r="N3231" s="44"/>
      <c r="O3231" s="159"/>
    </row>
    <row r="3232" spans="2:15" x14ac:dyDescent="0.2">
      <c r="B3232" s="39" t="s">
        <v>42</v>
      </c>
      <c r="D3232" s="42">
        <f>_xll.qlCalendarAdvance(Calendar,$D3231,B3232,"f",FALSE)</f>
        <v>62156</v>
      </c>
      <c r="E3232" s="153">
        <f>_xll.qlInterestRateIndexValueDate(IndexON,D3232)</f>
        <v>62157</v>
      </c>
      <c r="F3232" s="168"/>
      <c r="H3232" s="42">
        <f>_xll.qlCalendarAdvance(Calendar,$H3231,B3232,"f",FALSE)</f>
        <v>62156</v>
      </c>
      <c r="I3232" s="153">
        <f>_xll.qlInterestRateIndexValueDate(Index1M,$H3232)</f>
        <v>62158</v>
      </c>
      <c r="J3232" s="158"/>
      <c r="K3232" s="44"/>
      <c r="L3232" s="44"/>
      <c r="M3232" s="158"/>
      <c r="N3232" s="44"/>
      <c r="O3232" s="159"/>
    </row>
    <row r="3233" spans="2:15" x14ac:dyDescent="0.2">
      <c r="B3233" s="39" t="s">
        <v>42</v>
      </c>
      <c r="D3233" s="42">
        <f>_xll.qlCalendarAdvance(Calendar,$D3232,B3233,"f",FALSE)</f>
        <v>62163</v>
      </c>
      <c r="E3233" s="153">
        <f>_xll.qlInterestRateIndexValueDate(IndexON,D3233)</f>
        <v>62164</v>
      </c>
      <c r="F3233" s="168"/>
      <c r="H3233" s="42">
        <f>_xll.qlCalendarAdvance(Calendar,$H3232,B3233,"f",FALSE)</f>
        <v>62163</v>
      </c>
      <c r="I3233" s="153">
        <f>_xll.qlInterestRateIndexValueDate(Index1M,$H3233)</f>
        <v>62165</v>
      </c>
      <c r="J3233" s="158"/>
      <c r="K3233" s="44"/>
      <c r="L3233" s="44"/>
      <c r="M3233" s="158"/>
      <c r="N3233" s="44"/>
      <c r="O3233" s="159"/>
    </row>
    <row r="3234" spans="2:15" x14ac:dyDescent="0.2">
      <c r="B3234" s="39" t="s">
        <v>42</v>
      </c>
      <c r="D3234" s="42">
        <f>_xll.qlCalendarAdvance(Calendar,$D3233,B3234,"f",FALSE)</f>
        <v>62170</v>
      </c>
      <c r="E3234" s="153">
        <f>_xll.qlInterestRateIndexValueDate(IndexON,D3234)</f>
        <v>62171</v>
      </c>
      <c r="F3234" s="168"/>
      <c r="H3234" s="42">
        <f>_xll.qlCalendarAdvance(Calendar,$H3233,B3234,"f",FALSE)</f>
        <v>62170</v>
      </c>
      <c r="I3234" s="153">
        <f>_xll.qlInterestRateIndexValueDate(Index1M,$H3234)</f>
        <v>62172</v>
      </c>
      <c r="J3234" s="158"/>
      <c r="K3234" s="44"/>
      <c r="L3234" s="44"/>
      <c r="M3234" s="158"/>
      <c r="N3234" s="44"/>
      <c r="O3234" s="159"/>
    </row>
    <row r="3235" spans="2:15" x14ac:dyDescent="0.2">
      <c r="B3235" s="39" t="s">
        <v>42</v>
      </c>
      <c r="D3235" s="42">
        <f>_xll.qlCalendarAdvance(Calendar,$D3234,B3235,"f",FALSE)</f>
        <v>62177</v>
      </c>
      <c r="E3235" s="153">
        <f>_xll.qlInterestRateIndexValueDate(IndexON,D3235)</f>
        <v>62178</v>
      </c>
      <c r="F3235" s="168"/>
      <c r="H3235" s="42">
        <f>_xll.qlCalendarAdvance(Calendar,$H3234,B3235,"f",FALSE)</f>
        <v>62177</v>
      </c>
      <c r="I3235" s="153">
        <f>_xll.qlInterestRateIndexValueDate(Index1M,$H3235)</f>
        <v>62179</v>
      </c>
      <c r="J3235" s="158"/>
      <c r="K3235" s="44"/>
      <c r="L3235" s="44"/>
      <c r="M3235" s="158"/>
      <c r="N3235" s="44"/>
      <c r="O3235" s="159"/>
    </row>
    <row r="3236" spans="2:15" x14ac:dyDescent="0.2">
      <c r="B3236" s="39" t="s">
        <v>42</v>
      </c>
      <c r="D3236" s="42">
        <f>_xll.qlCalendarAdvance(Calendar,$D3235,B3236,"f",FALSE)</f>
        <v>62184</v>
      </c>
      <c r="E3236" s="153">
        <f>_xll.qlInterestRateIndexValueDate(IndexON,D3236)</f>
        <v>62185</v>
      </c>
      <c r="F3236" s="168"/>
      <c r="H3236" s="42">
        <f>_xll.qlCalendarAdvance(Calendar,$H3235,B3236,"f",FALSE)</f>
        <v>62184</v>
      </c>
      <c r="I3236" s="153">
        <f>_xll.qlInterestRateIndexValueDate(Index1M,$H3236)</f>
        <v>62186</v>
      </c>
      <c r="J3236" s="158"/>
      <c r="K3236" s="44"/>
      <c r="L3236" s="44"/>
      <c r="M3236" s="158"/>
      <c r="N3236" s="44"/>
      <c r="O3236" s="159"/>
    </row>
    <row r="3237" spans="2:15" x14ac:dyDescent="0.2">
      <c r="B3237" s="39" t="s">
        <v>42</v>
      </c>
      <c r="D3237" s="42">
        <f>_xll.qlCalendarAdvance(Calendar,$D3236,B3237,"f",FALSE)</f>
        <v>62191</v>
      </c>
      <c r="E3237" s="153">
        <f>_xll.qlInterestRateIndexValueDate(IndexON,D3237)</f>
        <v>62192</v>
      </c>
      <c r="F3237" s="168"/>
      <c r="H3237" s="42">
        <f>_xll.qlCalendarAdvance(Calendar,$H3236,B3237,"f",FALSE)</f>
        <v>62191</v>
      </c>
      <c r="I3237" s="153">
        <f>_xll.qlInterestRateIndexValueDate(Index1M,$H3237)</f>
        <v>62193</v>
      </c>
      <c r="J3237" s="158"/>
      <c r="K3237" s="44"/>
      <c r="L3237" s="44"/>
      <c r="M3237" s="158"/>
      <c r="N3237" s="44"/>
      <c r="O3237" s="159"/>
    </row>
    <row r="3238" spans="2:15" x14ac:dyDescent="0.2">
      <c r="B3238" s="39" t="s">
        <v>42</v>
      </c>
      <c r="D3238" s="42">
        <f>_xll.qlCalendarAdvance(Calendar,$D3237,B3238,"f",FALSE)</f>
        <v>62198</v>
      </c>
      <c r="E3238" s="153">
        <f>_xll.qlInterestRateIndexValueDate(IndexON,D3238)</f>
        <v>62199</v>
      </c>
      <c r="F3238" s="168"/>
      <c r="H3238" s="42">
        <f>_xll.qlCalendarAdvance(Calendar,$H3237,B3238,"f",FALSE)</f>
        <v>62198</v>
      </c>
      <c r="I3238" s="153">
        <f>_xll.qlInterestRateIndexValueDate(Index1M,$H3238)</f>
        <v>62200</v>
      </c>
      <c r="J3238" s="158"/>
      <c r="K3238" s="44"/>
      <c r="L3238" s="44"/>
      <c r="M3238" s="158"/>
      <c r="N3238" s="44"/>
      <c r="O3238" s="159"/>
    </row>
    <row r="3239" spans="2:15" x14ac:dyDescent="0.2">
      <c r="B3239" s="39" t="s">
        <v>42</v>
      </c>
      <c r="D3239" s="42">
        <f>_xll.qlCalendarAdvance(Calendar,$D3238,B3239,"f",FALSE)</f>
        <v>62205</v>
      </c>
      <c r="E3239" s="153">
        <f>_xll.qlInterestRateIndexValueDate(IndexON,D3239)</f>
        <v>62206</v>
      </c>
      <c r="F3239" s="168"/>
      <c r="H3239" s="42">
        <f>_xll.qlCalendarAdvance(Calendar,$H3238,B3239,"f",FALSE)</f>
        <v>62205</v>
      </c>
      <c r="I3239" s="153">
        <f>_xll.qlInterestRateIndexValueDate(Index1M,$H3239)</f>
        <v>62207</v>
      </c>
      <c r="J3239" s="158"/>
      <c r="K3239" s="44"/>
      <c r="L3239" s="44"/>
      <c r="M3239" s="158"/>
      <c r="N3239" s="44"/>
      <c r="O3239" s="159"/>
    </row>
    <row r="3240" spans="2:15" x14ac:dyDescent="0.2">
      <c r="B3240" s="39" t="s">
        <v>42</v>
      </c>
      <c r="D3240" s="42">
        <f>_xll.qlCalendarAdvance(Calendar,$D3239,B3240,"f",FALSE)</f>
        <v>62212</v>
      </c>
      <c r="E3240" s="153">
        <f>_xll.qlInterestRateIndexValueDate(IndexON,D3240)</f>
        <v>62213</v>
      </c>
      <c r="F3240" s="168"/>
      <c r="H3240" s="42">
        <f>_xll.qlCalendarAdvance(Calendar,$H3239,B3240,"f",FALSE)</f>
        <v>62212</v>
      </c>
      <c r="I3240" s="153">
        <f>_xll.qlInterestRateIndexValueDate(Index1M,$H3240)</f>
        <v>62215</v>
      </c>
      <c r="J3240" s="158"/>
      <c r="K3240" s="44"/>
      <c r="L3240" s="44"/>
      <c r="M3240" s="158"/>
      <c r="N3240" s="44"/>
      <c r="O3240" s="159"/>
    </row>
    <row r="3241" spans="2:15" x14ac:dyDescent="0.2">
      <c r="B3241" s="39" t="s">
        <v>42</v>
      </c>
      <c r="D3241" s="42">
        <f>_xll.qlCalendarAdvance(Calendar,$D3240,B3241,"f",FALSE)</f>
        <v>62219</v>
      </c>
      <c r="E3241" s="153">
        <f>_xll.qlInterestRateIndexValueDate(IndexON,D3241)</f>
        <v>62220</v>
      </c>
      <c r="F3241" s="168"/>
      <c r="H3241" s="42">
        <f>_xll.qlCalendarAdvance(Calendar,$H3240,B3241,"f",FALSE)</f>
        <v>62219</v>
      </c>
      <c r="I3241" s="153">
        <f>_xll.qlInterestRateIndexValueDate(Index1M,$H3241)</f>
        <v>62222</v>
      </c>
      <c r="J3241" s="158"/>
      <c r="K3241" s="44"/>
      <c r="L3241" s="44"/>
      <c r="M3241" s="158"/>
      <c r="N3241" s="44"/>
      <c r="O3241" s="159"/>
    </row>
    <row r="3242" spans="2:15" x14ac:dyDescent="0.2">
      <c r="B3242" s="39" t="s">
        <v>42</v>
      </c>
      <c r="D3242" s="42">
        <f>_xll.qlCalendarAdvance(Calendar,$D3241,B3242,"f",FALSE)</f>
        <v>62226</v>
      </c>
      <c r="E3242" s="153">
        <f>_xll.qlInterestRateIndexValueDate(IndexON,D3242)</f>
        <v>62227</v>
      </c>
      <c r="F3242" s="168"/>
      <c r="H3242" s="42">
        <f>_xll.qlCalendarAdvance(Calendar,$H3241,B3242,"f",FALSE)</f>
        <v>62226</v>
      </c>
      <c r="I3242" s="153">
        <f>_xll.qlInterestRateIndexValueDate(Index1M,$H3242)</f>
        <v>62228</v>
      </c>
      <c r="J3242" s="158"/>
      <c r="K3242" s="44"/>
      <c r="L3242" s="44"/>
      <c r="M3242" s="158"/>
      <c r="N3242" s="44"/>
      <c r="O3242" s="159"/>
    </row>
    <row r="3243" spans="2:15" x14ac:dyDescent="0.2">
      <c r="B3243" s="39" t="s">
        <v>42</v>
      </c>
      <c r="D3243" s="42">
        <f>_xll.qlCalendarAdvance(Calendar,$D3242,B3243,"f",FALSE)</f>
        <v>62233</v>
      </c>
      <c r="E3243" s="153">
        <f>_xll.qlInterestRateIndexValueDate(IndexON,D3243)</f>
        <v>62234</v>
      </c>
      <c r="F3243" s="168"/>
      <c r="H3243" s="42">
        <f>_xll.qlCalendarAdvance(Calendar,$H3242,B3243,"f",FALSE)</f>
        <v>62233</v>
      </c>
      <c r="I3243" s="153">
        <f>_xll.qlInterestRateIndexValueDate(Index1M,$H3243)</f>
        <v>62235</v>
      </c>
      <c r="J3243" s="158"/>
      <c r="K3243" s="44"/>
      <c r="L3243" s="44"/>
      <c r="M3243" s="158"/>
      <c r="N3243" s="44"/>
      <c r="O3243" s="159"/>
    </row>
    <row r="3244" spans="2:15" x14ac:dyDescent="0.2">
      <c r="B3244" s="39" t="s">
        <v>42</v>
      </c>
      <c r="D3244" s="42">
        <f>_xll.qlCalendarAdvance(Calendar,$D3243,B3244,"f",FALSE)</f>
        <v>62240</v>
      </c>
      <c r="E3244" s="153">
        <f>_xll.qlInterestRateIndexValueDate(IndexON,D3244)</f>
        <v>62241</v>
      </c>
      <c r="F3244" s="168"/>
      <c r="H3244" s="42">
        <f>_xll.qlCalendarAdvance(Calendar,$H3243,B3244,"f",FALSE)</f>
        <v>62240</v>
      </c>
      <c r="I3244" s="153">
        <f>_xll.qlInterestRateIndexValueDate(Index1M,$H3244)</f>
        <v>62242</v>
      </c>
      <c r="J3244" s="158"/>
      <c r="K3244" s="44"/>
      <c r="L3244" s="44"/>
      <c r="M3244" s="158"/>
      <c r="N3244" s="44"/>
      <c r="O3244" s="159"/>
    </row>
    <row r="3245" spans="2:15" x14ac:dyDescent="0.2">
      <c r="B3245" s="39" t="s">
        <v>42</v>
      </c>
      <c r="D3245" s="42">
        <f>_xll.qlCalendarAdvance(Calendar,$D3244,B3245,"f",FALSE)</f>
        <v>62247</v>
      </c>
      <c r="E3245" s="153">
        <f>_xll.qlInterestRateIndexValueDate(IndexON,D3245)</f>
        <v>62248</v>
      </c>
      <c r="F3245" s="168"/>
      <c r="H3245" s="42">
        <f>_xll.qlCalendarAdvance(Calendar,$H3244,B3245,"f",FALSE)</f>
        <v>62247</v>
      </c>
      <c r="I3245" s="153">
        <f>_xll.qlInterestRateIndexValueDate(Index1M,$H3245)</f>
        <v>62249</v>
      </c>
      <c r="J3245" s="158"/>
      <c r="K3245" s="44"/>
      <c r="L3245" s="44"/>
      <c r="M3245" s="158"/>
      <c r="N3245" s="44"/>
      <c r="O3245" s="159"/>
    </row>
    <row r="3246" spans="2:15" x14ac:dyDescent="0.2">
      <c r="B3246" s="39" t="s">
        <v>42</v>
      </c>
      <c r="D3246" s="42">
        <f>_xll.qlCalendarAdvance(Calendar,$D3245,B3246,"f",FALSE)</f>
        <v>62254</v>
      </c>
      <c r="E3246" s="153">
        <f>_xll.qlInterestRateIndexValueDate(IndexON,D3246)</f>
        <v>62255</v>
      </c>
      <c r="F3246" s="168"/>
      <c r="H3246" s="42">
        <f>_xll.qlCalendarAdvance(Calendar,$H3245,B3246,"f",FALSE)</f>
        <v>62254</v>
      </c>
      <c r="I3246" s="153">
        <f>_xll.qlInterestRateIndexValueDate(Index1M,$H3246)</f>
        <v>62256</v>
      </c>
      <c r="J3246" s="158"/>
      <c r="K3246" s="44"/>
      <c r="L3246" s="44"/>
      <c r="M3246" s="158"/>
      <c r="N3246" s="44"/>
      <c r="O3246" s="159"/>
    </row>
    <row r="3247" spans="2:15" x14ac:dyDescent="0.2">
      <c r="B3247" s="39" t="s">
        <v>42</v>
      </c>
      <c r="D3247" s="42">
        <f>_xll.qlCalendarAdvance(Calendar,$D3246,B3247,"f",FALSE)</f>
        <v>62261</v>
      </c>
      <c r="E3247" s="153">
        <f>_xll.qlInterestRateIndexValueDate(IndexON,D3247)</f>
        <v>62262</v>
      </c>
      <c r="F3247" s="168"/>
      <c r="H3247" s="42">
        <f>_xll.qlCalendarAdvance(Calendar,$H3246,B3247,"f",FALSE)</f>
        <v>62261</v>
      </c>
      <c r="I3247" s="153">
        <f>_xll.qlInterestRateIndexValueDate(Index1M,$H3247)</f>
        <v>62263</v>
      </c>
      <c r="J3247" s="158"/>
      <c r="K3247" s="44"/>
      <c r="L3247" s="44"/>
      <c r="M3247" s="158"/>
      <c r="N3247" s="44"/>
      <c r="O3247" s="159"/>
    </row>
    <row r="3248" spans="2:15" x14ac:dyDescent="0.2">
      <c r="B3248" s="39" t="s">
        <v>42</v>
      </c>
      <c r="D3248" s="42">
        <f>_xll.qlCalendarAdvance(Calendar,$D3247,B3248,"f",FALSE)</f>
        <v>62268</v>
      </c>
      <c r="E3248" s="153">
        <f>_xll.qlInterestRateIndexValueDate(IndexON,D3248)</f>
        <v>62269</v>
      </c>
      <c r="F3248" s="168"/>
      <c r="H3248" s="42">
        <f>_xll.qlCalendarAdvance(Calendar,$H3247,B3248,"f",FALSE)</f>
        <v>62268</v>
      </c>
      <c r="I3248" s="153">
        <f>_xll.qlInterestRateIndexValueDate(Index1M,$H3248)</f>
        <v>62270</v>
      </c>
      <c r="J3248" s="158"/>
      <c r="K3248" s="44"/>
      <c r="L3248" s="44"/>
      <c r="M3248" s="158"/>
      <c r="N3248" s="44"/>
      <c r="O3248" s="159"/>
    </row>
    <row r="3249" spans="2:15" x14ac:dyDescent="0.2">
      <c r="B3249" s="39" t="s">
        <v>42</v>
      </c>
      <c r="D3249" s="42">
        <f>_xll.qlCalendarAdvance(Calendar,$D3248,B3249,"f",FALSE)</f>
        <v>62275</v>
      </c>
      <c r="E3249" s="153">
        <f>_xll.qlInterestRateIndexValueDate(IndexON,D3249)</f>
        <v>62276</v>
      </c>
      <c r="F3249" s="168"/>
      <c r="H3249" s="42">
        <f>_xll.qlCalendarAdvance(Calendar,$H3248,B3249,"f",FALSE)</f>
        <v>62275</v>
      </c>
      <c r="I3249" s="153">
        <f>_xll.qlInterestRateIndexValueDate(Index1M,$H3249)</f>
        <v>62277</v>
      </c>
      <c r="J3249" s="158"/>
      <c r="K3249" s="44"/>
      <c r="L3249" s="44"/>
      <c r="M3249" s="158"/>
      <c r="N3249" s="44"/>
      <c r="O3249" s="159"/>
    </row>
    <row r="3250" spans="2:15" x14ac:dyDescent="0.2">
      <c r="B3250" s="39" t="s">
        <v>42</v>
      </c>
      <c r="D3250" s="42">
        <f>_xll.qlCalendarAdvance(Calendar,$D3249,B3250,"f",FALSE)</f>
        <v>62282</v>
      </c>
      <c r="E3250" s="153">
        <f>_xll.qlInterestRateIndexValueDate(IndexON,D3250)</f>
        <v>62283</v>
      </c>
      <c r="F3250" s="168"/>
      <c r="H3250" s="42">
        <f>_xll.qlCalendarAdvance(Calendar,$H3249,B3250,"f",FALSE)</f>
        <v>62282</v>
      </c>
      <c r="I3250" s="153">
        <f>_xll.qlInterestRateIndexValueDate(Index1M,$H3250)</f>
        <v>62284</v>
      </c>
      <c r="J3250" s="158"/>
      <c r="K3250" s="44"/>
      <c r="L3250" s="44"/>
      <c r="M3250" s="158"/>
      <c r="N3250" s="44"/>
      <c r="O3250" s="159"/>
    </row>
    <row r="3251" spans="2:15" x14ac:dyDescent="0.2">
      <c r="B3251" s="39" t="s">
        <v>42</v>
      </c>
      <c r="D3251" s="42">
        <f>_xll.qlCalendarAdvance(Calendar,$D3250,B3251,"f",FALSE)</f>
        <v>62289</v>
      </c>
      <c r="E3251" s="153">
        <f>_xll.qlInterestRateIndexValueDate(IndexON,D3251)</f>
        <v>62290</v>
      </c>
      <c r="F3251" s="168"/>
      <c r="H3251" s="42">
        <f>_xll.qlCalendarAdvance(Calendar,$H3250,B3251,"f",FALSE)</f>
        <v>62289</v>
      </c>
      <c r="I3251" s="153">
        <f>_xll.qlInterestRateIndexValueDate(Index1M,$H3251)</f>
        <v>62291</v>
      </c>
      <c r="J3251" s="158"/>
      <c r="K3251" s="44"/>
      <c r="L3251" s="44"/>
      <c r="M3251" s="158"/>
      <c r="N3251" s="44"/>
      <c r="O3251" s="159"/>
    </row>
    <row r="3252" spans="2:15" x14ac:dyDescent="0.2">
      <c r="B3252" s="39" t="s">
        <v>42</v>
      </c>
      <c r="D3252" s="42">
        <f>_xll.qlCalendarAdvance(Calendar,$D3251,B3252,"f",FALSE)</f>
        <v>62296</v>
      </c>
      <c r="E3252" s="153">
        <f>_xll.qlInterestRateIndexValueDate(IndexON,D3252)</f>
        <v>62297</v>
      </c>
      <c r="F3252" s="168"/>
      <c r="H3252" s="42">
        <f>_xll.qlCalendarAdvance(Calendar,$H3251,B3252,"f",FALSE)</f>
        <v>62296</v>
      </c>
      <c r="I3252" s="153">
        <f>_xll.qlInterestRateIndexValueDate(Index1M,$H3252)</f>
        <v>62298</v>
      </c>
      <c r="J3252" s="158"/>
      <c r="K3252" s="44"/>
      <c r="L3252" s="44"/>
      <c r="M3252" s="158"/>
      <c r="N3252" s="44"/>
      <c r="O3252" s="159"/>
    </row>
    <row r="3253" spans="2:15" x14ac:dyDescent="0.2">
      <c r="B3253" s="39" t="s">
        <v>42</v>
      </c>
      <c r="D3253" s="42">
        <f>_xll.qlCalendarAdvance(Calendar,$D3252,B3253,"f",FALSE)</f>
        <v>62303</v>
      </c>
      <c r="E3253" s="153">
        <f>_xll.qlInterestRateIndexValueDate(IndexON,D3253)</f>
        <v>62304</v>
      </c>
      <c r="F3253" s="168"/>
      <c r="H3253" s="42">
        <f>_xll.qlCalendarAdvance(Calendar,$H3252,B3253,"f",FALSE)</f>
        <v>62303</v>
      </c>
      <c r="I3253" s="153">
        <f>_xll.qlInterestRateIndexValueDate(Index1M,$H3253)</f>
        <v>62305</v>
      </c>
      <c r="J3253" s="158"/>
      <c r="K3253" s="44"/>
      <c r="L3253" s="44"/>
      <c r="M3253" s="158"/>
      <c r="N3253" s="44"/>
      <c r="O3253" s="159"/>
    </row>
    <row r="3254" spans="2:15" x14ac:dyDescent="0.2">
      <c r="B3254" s="39" t="s">
        <v>42</v>
      </c>
      <c r="D3254" s="42">
        <f>_xll.qlCalendarAdvance(Calendar,$D3253,B3254,"f",FALSE)</f>
        <v>62310</v>
      </c>
      <c r="E3254" s="153">
        <f>_xll.qlInterestRateIndexValueDate(IndexON,D3254)</f>
        <v>62311</v>
      </c>
      <c r="F3254" s="168"/>
      <c r="H3254" s="42">
        <f>_xll.qlCalendarAdvance(Calendar,$H3253,B3254,"f",FALSE)</f>
        <v>62310</v>
      </c>
      <c r="I3254" s="153">
        <f>_xll.qlInterestRateIndexValueDate(Index1M,$H3254)</f>
        <v>62312</v>
      </c>
      <c r="J3254" s="158"/>
      <c r="K3254" s="44"/>
      <c r="L3254" s="44"/>
      <c r="M3254" s="158"/>
      <c r="N3254" s="44"/>
      <c r="O3254" s="159"/>
    </row>
    <row r="3255" spans="2:15" x14ac:dyDescent="0.2">
      <c r="B3255" s="39" t="s">
        <v>42</v>
      </c>
      <c r="D3255" s="42">
        <f>_xll.qlCalendarAdvance(Calendar,$D3254,B3255,"f",FALSE)</f>
        <v>62317</v>
      </c>
      <c r="E3255" s="153">
        <f>_xll.qlInterestRateIndexValueDate(IndexON,D3255)</f>
        <v>62318</v>
      </c>
      <c r="F3255" s="168"/>
      <c r="H3255" s="42">
        <f>_xll.qlCalendarAdvance(Calendar,$H3254,B3255,"f",FALSE)</f>
        <v>62317</v>
      </c>
      <c r="I3255" s="153">
        <f>_xll.qlInterestRateIndexValueDate(Index1M,$H3255)</f>
        <v>62319</v>
      </c>
      <c r="J3255" s="158"/>
      <c r="K3255" s="44"/>
      <c r="L3255" s="44"/>
      <c r="M3255" s="158"/>
      <c r="N3255" s="44"/>
      <c r="O3255" s="159"/>
    </row>
    <row r="3256" spans="2:15" x14ac:dyDescent="0.2">
      <c r="B3256" s="39" t="s">
        <v>42</v>
      </c>
      <c r="D3256" s="42">
        <f>_xll.qlCalendarAdvance(Calendar,$D3255,B3256,"f",FALSE)</f>
        <v>62324</v>
      </c>
      <c r="E3256" s="153">
        <f>_xll.qlInterestRateIndexValueDate(IndexON,D3256)</f>
        <v>62325</v>
      </c>
      <c r="F3256" s="168"/>
      <c r="H3256" s="42">
        <f>_xll.qlCalendarAdvance(Calendar,$H3255,B3256,"f",FALSE)</f>
        <v>62324</v>
      </c>
      <c r="I3256" s="153">
        <f>_xll.qlInterestRateIndexValueDate(Index1M,$H3256)</f>
        <v>62326</v>
      </c>
      <c r="J3256" s="158"/>
      <c r="K3256" s="44"/>
      <c r="L3256" s="44"/>
      <c r="M3256" s="158"/>
      <c r="N3256" s="44"/>
      <c r="O3256" s="159"/>
    </row>
    <row r="3257" spans="2:15" x14ac:dyDescent="0.2">
      <c r="B3257" s="39" t="s">
        <v>42</v>
      </c>
      <c r="D3257" s="42">
        <f>_xll.qlCalendarAdvance(Calendar,$D3256,B3257,"f",FALSE)</f>
        <v>62331</v>
      </c>
      <c r="E3257" s="153">
        <f>_xll.qlInterestRateIndexValueDate(IndexON,D3257)</f>
        <v>62332</v>
      </c>
      <c r="F3257" s="168"/>
      <c r="H3257" s="42">
        <f>_xll.qlCalendarAdvance(Calendar,$H3256,B3257,"f",FALSE)</f>
        <v>62331</v>
      </c>
      <c r="I3257" s="153">
        <f>_xll.qlInterestRateIndexValueDate(Index1M,$H3257)</f>
        <v>62333</v>
      </c>
      <c r="J3257" s="158"/>
      <c r="K3257" s="44"/>
      <c r="L3257" s="44"/>
      <c r="M3257" s="158"/>
      <c r="N3257" s="44"/>
      <c r="O3257" s="159"/>
    </row>
    <row r="3258" spans="2:15" x14ac:dyDescent="0.2">
      <c r="B3258" s="39" t="s">
        <v>42</v>
      </c>
      <c r="D3258" s="42">
        <f>_xll.qlCalendarAdvance(Calendar,$D3257,B3258,"f",FALSE)</f>
        <v>62338</v>
      </c>
      <c r="E3258" s="153">
        <f>_xll.qlInterestRateIndexValueDate(IndexON,D3258)</f>
        <v>62339</v>
      </c>
      <c r="F3258" s="168"/>
      <c r="H3258" s="42">
        <f>_xll.qlCalendarAdvance(Calendar,$H3257,B3258,"f",FALSE)</f>
        <v>62338</v>
      </c>
      <c r="I3258" s="153">
        <f>_xll.qlInterestRateIndexValueDate(Index1M,$H3258)</f>
        <v>62340</v>
      </c>
      <c r="J3258" s="158"/>
      <c r="K3258" s="44"/>
      <c r="L3258" s="44"/>
      <c r="M3258" s="158"/>
      <c r="N3258" s="44"/>
      <c r="O3258" s="159"/>
    </row>
    <row r="3259" spans="2:15" x14ac:dyDescent="0.2">
      <c r="B3259" s="39" t="s">
        <v>42</v>
      </c>
      <c r="D3259" s="42">
        <f>_xll.qlCalendarAdvance(Calendar,$D3258,B3259,"f",FALSE)</f>
        <v>62345</v>
      </c>
      <c r="E3259" s="153">
        <f>_xll.qlInterestRateIndexValueDate(IndexON,D3259)</f>
        <v>62346</v>
      </c>
      <c r="F3259" s="168"/>
      <c r="H3259" s="42">
        <f>_xll.qlCalendarAdvance(Calendar,$H3258,B3259,"f",FALSE)</f>
        <v>62345</v>
      </c>
      <c r="I3259" s="153">
        <f>_xll.qlInterestRateIndexValueDate(Index1M,$H3259)</f>
        <v>62347</v>
      </c>
      <c r="J3259" s="158"/>
      <c r="K3259" s="44"/>
      <c r="L3259" s="44"/>
      <c r="M3259" s="158"/>
      <c r="N3259" s="44"/>
      <c r="O3259" s="159"/>
    </row>
    <row r="3260" spans="2:15" x14ac:dyDescent="0.2">
      <c r="B3260" s="39" t="s">
        <v>42</v>
      </c>
      <c r="D3260" s="42">
        <f>_xll.qlCalendarAdvance(Calendar,$D3259,B3260,"f",FALSE)</f>
        <v>62352</v>
      </c>
      <c r="E3260" s="153">
        <f>_xll.qlInterestRateIndexValueDate(IndexON,D3260)</f>
        <v>62353</v>
      </c>
      <c r="F3260" s="168"/>
      <c r="H3260" s="42">
        <f>_xll.qlCalendarAdvance(Calendar,$H3259,B3260,"f",FALSE)</f>
        <v>62352</v>
      </c>
      <c r="I3260" s="153">
        <f>_xll.qlInterestRateIndexValueDate(Index1M,$H3260)</f>
        <v>62354</v>
      </c>
      <c r="J3260" s="158"/>
      <c r="K3260" s="44"/>
      <c r="L3260" s="44"/>
      <c r="M3260" s="158"/>
      <c r="N3260" s="44"/>
      <c r="O3260" s="159"/>
    </row>
    <row r="3261" spans="2:15" x14ac:dyDescent="0.2">
      <c r="B3261" s="39" t="s">
        <v>42</v>
      </c>
      <c r="D3261" s="42">
        <f>_xll.qlCalendarAdvance(Calendar,$D3260,B3261,"f",FALSE)</f>
        <v>62359</v>
      </c>
      <c r="E3261" s="153">
        <f>_xll.qlInterestRateIndexValueDate(IndexON,D3261)</f>
        <v>62360</v>
      </c>
      <c r="F3261" s="168"/>
      <c r="H3261" s="42">
        <f>_xll.qlCalendarAdvance(Calendar,$H3260,B3261,"f",FALSE)</f>
        <v>62359</v>
      </c>
      <c r="I3261" s="153">
        <f>_xll.qlInterestRateIndexValueDate(Index1M,$H3261)</f>
        <v>62361</v>
      </c>
      <c r="J3261" s="158"/>
      <c r="K3261" s="44"/>
      <c r="L3261" s="44"/>
      <c r="M3261" s="158"/>
      <c r="N3261" s="44"/>
      <c r="O3261" s="159"/>
    </row>
    <row r="3262" spans="2:15" x14ac:dyDescent="0.2">
      <c r="B3262" s="39" t="s">
        <v>42</v>
      </c>
      <c r="D3262" s="42">
        <f>_xll.qlCalendarAdvance(Calendar,$D3261,B3262,"f",FALSE)</f>
        <v>62366</v>
      </c>
      <c r="E3262" s="153">
        <f>_xll.qlInterestRateIndexValueDate(IndexON,D3262)</f>
        <v>62367</v>
      </c>
      <c r="F3262" s="168"/>
      <c r="H3262" s="42">
        <f>_xll.qlCalendarAdvance(Calendar,$H3261,B3262,"f",FALSE)</f>
        <v>62366</v>
      </c>
      <c r="I3262" s="153">
        <f>_xll.qlInterestRateIndexValueDate(Index1M,$H3262)</f>
        <v>62368</v>
      </c>
      <c r="J3262" s="158"/>
      <c r="K3262" s="44"/>
      <c r="L3262" s="44"/>
      <c r="M3262" s="158"/>
      <c r="N3262" s="44"/>
      <c r="O3262" s="159"/>
    </row>
    <row r="3263" spans="2:15" x14ac:dyDescent="0.2">
      <c r="B3263" s="39" t="s">
        <v>42</v>
      </c>
      <c r="D3263" s="42">
        <f>_xll.qlCalendarAdvance(Calendar,$D3262,B3263,"f",FALSE)</f>
        <v>62373</v>
      </c>
      <c r="E3263" s="153">
        <f>_xll.qlInterestRateIndexValueDate(IndexON,D3263)</f>
        <v>62374</v>
      </c>
      <c r="F3263" s="168"/>
      <c r="H3263" s="42">
        <f>_xll.qlCalendarAdvance(Calendar,$H3262,B3263,"f",FALSE)</f>
        <v>62373</v>
      </c>
      <c r="I3263" s="153">
        <f>_xll.qlInterestRateIndexValueDate(Index1M,$H3263)</f>
        <v>62375</v>
      </c>
      <c r="J3263" s="158"/>
      <c r="K3263" s="44"/>
      <c r="L3263" s="44"/>
      <c r="M3263" s="158"/>
      <c r="N3263" s="44"/>
      <c r="O3263" s="159"/>
    </row>
    <row r="3264" spans="2:15" x14ac:dyDescent="0.2">
      <c r="B3264" s="39" t="s">
        <v>42</v>
      </c>
      <c r="D3264" s="42">
        <f>_xll.qlCalendarAdvance(Calendar,$D3263,B3264,"f",FALSE)</f>
        <v>62380</v>
      </c>
      <c r="E3264" s="153">
        <f>_xll.qlInterestRateIndexValueDate(IndexON,D3264)</f>
        <v>62381</v>
      </c>
      <c r="F3264" s="168"/>
      <c r="H3264" s="42">
        <f>_xll.qlCalendarAdvance(Calendar,$H3263,B3264,"f",FALSE)</f>
        <v>62380</v>
      </c>
      <c r="I3264" s="153">
        <f>_xll.qlInterestRateIndexValueDate(Index1M,$H3264)</f>
        <v>62382</v>
      </c>
      <c r="J3264" s="158"/>
      <c r="K3264" s="44"/>
      <c r="L3264" s="44"/>
      <c r="M3264" s="158"/>
      <c r="N3264" s="44"/>
      <c r="O3264" s="159"/>
    </row>
    <row r="3265" spans="2:15" x14ac:dyDescent="0.2">
      <c r="B3265" s="39" t="s">
        <v>42</v>
      </c>
      <c r="D3265" s="42">
        <f>_xll.qlCalendarAdvance(Calendar,$D3264,B3265,"f",FALSE)</f>
        <v>62387</v>
      </c>
      <c r="E3265" s="153">
        <f>_xll.qlInterestRateIndexValueDate(IndexON,D3265)</f>
        <v>62388</v>
      </c>
      <c r="F3265" s="168"/>
      <c r="H3265" s="42">
        <f>_xll.qlCalendarAdvance(Calendar,$H3264,B3265,"f",FALSE)</f>
        <v>62387</v>
      </c>
      <c r="I3265" s="153">
        <f>_xll.qlInterestRateIndexValueDate(Index1M,$H3265)</f>
        <v>62389</v>
      </c>
      <c r="J3265" s="158"/>
      <c r="K3265" s="44"/>
      <c r="L3265" s="44"/>
      <c r="M3265" s="158"/>
      <c r="N3265" s="44"/>
      <c r="O3265" s="159"/>
    </row>
    <row r="3266" spans="2:15" x14ac:dyDescent="0.2">
      <c r="B3266" s="39" t="s">
        <v>42</v>
      </c>
      <c r="D3266" s="42">
        <f>_xll.qlCalendarAdvance(Calendar,$D3265,B3266,"f",FALSE)</f>
        <v>62394</v>
      </c>
      <c r="E3266" s="153">
        <f>_xll.qlInterestRateIndexValueDate(IndexON,D3266)</f>
        <v>62395</v>
      </c>
      <c r="F3266" s="168"/>
      <c r="H3266" s="42">
        <f>_xll.qlCalendarAdvance(Calendar,$H3265,B3266,"f",FALSE)</f>
        <v>62394</v>
      </c>
      <c r="I3266" s="153">
        <f>_xll.qlInterestRateIndexValueDate(Index1M,$H3266)</f>
        <v>62396</v>
      </c>
      <c r="J3266" s="158"/>
      <c r="K3266" s="44"/>
      <c r="L3266" s="44"/>
      <c r="M3266" s="158"/>
      <c r="N3266" s="44"/>
      <c r="O3266" s="159"/>
    </row>
    <row r="3267" spans="2:15" x14ac:dyDescent="0.2">
      <c r="B3267" s="39" t="s">
        <v>42</v>
      </c>
      <c r="D3267" s="42">
        <f>_xll.qlCalendarAdvance(Calendar,$D3266,B3267,"f",FALSE)</f>
        <v>62401</v>
      </c>
      <c r="E3267" s="153">
        <f>_xll.qlInterestRateIndexValueDate(IndexON,D3267)</f>
        <v>62402</v>
      </c>
      <c r="F3267" s="168"/>
      <c r="H3267" s="42">
        <f>_xll.qlCalendarAdvance(Calendar,$H3266,B3267,"f",FALSE)</f>
        <v>62401</v>
      </c>
      <c r="I3267" s="153">
        <f>_xll.qlInterestRateIndexValueDate(Index1M,$H3267)</f>
        <v>62403</v>
      </c>
      <c r="J3267" s="158"/>
      <c r="K3267" s="44"/>
      <c r="L3267" s="44"/>
      <c r="M3267" s="158"/>
      <c r="N3267" s="44"/>
      <c r="O3267" s="159"/>
    </row>
    <row r="3268" spans="2:15" x14ac:dyDescent="0.2">
      <c r="B3268" s="39" t="s">
        <v>42</v>
      </c>
      <c r="D3268" s="42">
        <f>_xll.qlCalendarAdvance(Calendar,$D3267,B3268,"f",FALSE)</f>
        <v>62408</v>
      </c>
      <c r="E3268" s="153">
        <f>_xll.qlInterestRateIndexValueDate(IndexON,D3268)</f>
        <v>62409</v>
      </c>
      <c r="F3268" s="168"/>
      <c r="H3268" s="42">
        <f>_xll.qlCalendarAdvance(Calendar,$H3267,B3268,"f",FALSE)</f>
        <v>62408</v>
      </c>
      <c r="I3268" s="153">
        <f>_xll.qlInterestRateIndexValueDate(Index1M,$H3268)</f>
        <v>62410</v>
      </c>
      <c r="J3268" s="158"/>
      <c r="K3268" s="44"/>
      <c r="L3268" s="44"/>
      <c r="M3268" s="158"/>
      <c r="N3268" s="44"/>
      <c r="O3268" s="159"/>
    </row>
    <row r="3269" spans="2:15" x14ac:dyDescent="0.2">
      <c r="B3269" s="39" t="s">
        <v>42</v>
      </c>
      <c r="D3269" s="42">
        <f>_xll.qlCalendarAdvance(Calendar,$D3268,B3269,"f",FALSE)</f>
        <v>62415</v>
      </c>
      <c r="E3269" s="153">
        <f>_xll.qlInterestRateIndexValueDate(IndexON,D3269)</f>
        <v>62416</v>
      </c>
      <c r="F3269" s="168"/>
      <c r="H3269" s="42">
        <f>_xll.qlCalendarAdvance(Calendar,$H3268,B3269,"f",FALSE)</f>
        <v>62415</v>
      </c>
      <c r="I3269" s="153">
        <f>_xll.qlInterestRateIndexValueDate(Index1M,$H3269)</f>
        <v>62417</v>
      </c>
      <c r="J3269" s="158"/>
      <c r="K3269" s="44"/>
      <c r="L3269" s="44"/>
      <c r="M3269" s="158"/>
      <c r="N3269" s="44"/>
      <c r="O3269" s="159"/>
    </row>
    <row r="3270" spans="2:15" x14ac:dyDescent="0.2">
      <c r="B3270" s="39" t="s">
        <v>42</v>
      </c>
      <c r="D3270" s="42">
        <f>_xll.qlCalendarAdvance(Calendar,$D3269,B3270,"f",FALSE)</f>
        <v>62422</v>
      </c>
      <c r="E3270" s="153">
        <f>_xll.qlInterestRateIndexValueDate(IndexON,D3270)</f>
        <v>62423</v>
      </c>
      <c r="F3270" s="168"/>
      <c r="H3270" s="42">
        <f>_xll.qlCalendarAdvance(Calendar,$H3269,B3270,"f",FALSE)</f>
        <v>62422</v>
      </c>
      <c r="I3270" s="153">
        <f>_xll.qlInterestRateIndexValueDate(Index1M,$H3270)</f>
        <v>62424</v>
      </c>
      <c r="J3270" s="158"/>
      <c r="K3270" s="44"/>
      <c r="L3270" s="44"/>
      <c r="M3270" s="158"/>
      <c r="N3270" s="44"/>
      <c r="O3270" s="159"/>
    </row>
    <row r="3271" spans="2:15" x14ac:dyDescent="0.2">
      <c r="B3271" s="39" t="s">
        <v>42</v>
      </c>
      <c r="D3271" s="42">
        <f>_xll.qlCalendarAdvance(Calendar,$D3270,B3271,"f",FALSE)</f>
        <v>62429</v>
      </c>
      <c r="E3271" s="153">
        <f>_xll.qlInterestRateIndexValueDate(IndexON,D3271)</f>
        <v>62430</v>
      </c>
      <c r="F3271" s="168"/>
      <c r="H3271" s="42">
        <f>_xll.qlCalendarAdvance(Calendar,$H3270,B3271,"f",FALSE)</f>
        <v>62429</v>
      </c>
      <c r="I3271" s="153">
        <f>_xll.qlInterestRateIndexValueDate(Index1M,$H3271)</f>
        <v>62431</v>
      </c>
      <c r="J3271" s="158"/>
      <c r="K3271" s="44"/>
      <c r="L3271" s="44"/>
      <c r="M3271" s="158"/>
      <c r="N3271" s="44"/>
      <c r="O3271" s="159"/>
    </row>
    <row r="3272" spans="2:15" x14ac:dyDescent="0.2">
      <c r="B3272" s="39" t="s">
        <v>42</v>
      </c>
      <c r="D3272" s="42">
        <f>_xll.qlCalendarAdvance(Calendar,$D3271,B3272,"f",FALSE)</f>
        <v>62436</v>
      </c>
      <c r="E3272" s="153">
        <f>_xll.qlInterestRateIndexValueDate(IndexON,D3272)</f>
        <v>62437</v>
      </c>
      <c r="F3272" s="168"/>
      <c r="H3272" s="42">
        <f>_xll.qlCalendarAdvance(Calendar,$H3271,B3272,"f",FALSE)</f>
        <v>62436</v>
      </c>
      <c r="I3272" s="153">
        <f>_xll.qlInterestRateIndexValueDate(Index1M,$H3272)</f>
        <v>62438</v>
      </c>
      <c r="J3272" s="158"/>
      <c r="K3272" s="44"/>
      <c r="L3272" s="44"/>
      <c r="M3272" s="158"/>
      <c r="N3272" s="44"/>
      <c r="O3272" s="159"/>
    </row>
    <row r="3273" spans="2:15" x14ac:dyDescent="0.2">
      <c r="B3273" s="39" t="s">
        <v>42</v>
      </c>
      <c r="D3273" s="42">
        <f>_xll.qlCalendarAdvance(Calendar,$D3272,B3273,"f",FALSE)</f>
        <v>62443</v>
      </c>
      <c r="E3273" s="153">
        <f>_xll.qlInterestRateIndexValueDate(IndexON,D3273)</f>
        <v>62444</v>
      </c>
      <c r="F3273" s="168"/>
      <c r="H3273" s="42">
        <f>_xll.qlCalendarAdvance(Calendar,$H3272,B3273,"f",FALSE)</f>
        <v>62443</v>
      </c>
      <c r="I3273" s="153">
        <f>_xll.qlInterestRateIndexValueDate(Index1M,$H3273)</f>
        <v>62445</v>
      </c>
      <c r="J3273" s="158"/>
      <c r="K3273" s="44"/>
      <c r="L3273" s="44"/>
      <c r="M3273" s="158"/>
      <c r="N3273" s="44"/>
      <c r="O3273" s="159"/>
    </row>
    <row r="3274" spans="2:15" x14ac:dyDescent="0.2">
      <c r="B3274" s="39" t="s">
        <v>42</v>
      </c>
      <c r="D3274" s="42">
        <f>_xll.qlCalendarAdvance(Calendar,$D3273,B3274,"f",FALSE)</f>
        <v>62450</v>
      </c>
      <c r="E3274" s="153">
        <f>_xll.qlInterestRateIndexValueDate(IndexON,D3274)</f>
        <v>62456</v>
      </c>
      <c r="F3274" s="168"/>
      <c r="H3274" s="42">
        <f>_xll.qlCalendarAdvance(Calendar,$H3273,B3274,"f",FALSE)</f>
        <v>62450</v>
      </c>
      <c r="I3274" s="153">
        <f>_xll.qlInterestRateIndexValueDate(Index1M,$H3274)</f>
        <v>62457</v>
      </c>
      <c r="J3274" s="158"/>
      <c r="K3274" s="44"/>
      <c r="L3274" s="44"/>
      <c r="M3274" s="158"/>
      <c r="N3274" s="44"/>
      <c r="O3274" s="159"/>
    </row>
    <row r="3275" spans="2:15" x14ac:dyDescent="0.2">
      <c r="B3275" s="39" t="s">
        <v>42</v>
      </c>
      <c r="D3275" s="42">
        <f>_xll.qlCalendarAdvance(Calendar,$D3274,B3275,"f",FALSE)</f>
        <v>62457</v>
      </c>
      <c r="E3275" s="153">
        <f>_xll.qlInterestRateIndexValueDate(IndexON,D3275)</f>
        <v>62460</v>
      </c>
      <c r="F3275" s="168"/>
      <c r="H3275" s="42">
        <f>_xll.qlCalendarAdvance(Calendar,$H3274,B3275,"f",FALSE)</f>
        <v>62457</v>
      </c>
      <c r="I3275" s="153">
        <f>_xll.qlInterestRateIndexValueDate(Index1M,$H3275)</f>
        <v>62463</v>
      </c>
      <c r="J3275" s="158"/>
      <c r="K3275" s="44"/>
      <c r="L3275" s="44"/>
      <c r="M3275" s="158"/>
      <c r="N3275" s="44"/>
      <c r="O3275" s="159"/>
    </row>
    <row r="3276" spans="2:15" x14ac:dyDescent="0.2">
      <c r="B3276" s="39" t="s">
        <v>42</v>
      </c>
      <c r="D3276" s="42">
        <f>_xll.qlCalendarAdvance(Calendar,$D3275,B3276,"f",FALSE)</f>
        <v>62465</v>
      </c>
      <c r="E3276" s="153">
        <f>_xll.qlInterestRateIndexValueDate(IndexON,D3276)</f>
        <v>62466</v>
      </c>
      <c r="F3276" s="168"/>
      <c r="H3276" s="42">
        <f>_xll.qlCalendarAdvance(Calendar,$H3275,B3276,"f",FALSE)</f>
        <v>62465</v>
      </c>
      <c r="I3276" s="153">
        <f>_xll.qlInterestRateIndexValueDate(Index1M,$H3276)</f>
        <v>62467</v>
      </c>
      <c r="J3276" s="158"/>
      <c r="K3276" s="44"/>
      <c r="L3276" s="44"/>
      <c r="M3276" s="158"/>
      <c r="N3276" s="44"/>
      <c r="O3276" s="159"/>
    </row>
    <row r="3277" spans="2:15" x14ac:dyDescent="0.2">
      <c r="B3277" s="39" t="s">
        <v>42</v>
      </c>
      <c r="D3277" s="42">
        <f>_xll.qlCalendarAdvance(Calendar,$D3276,B3277,"f",FALSE)</f>
        <v>62472</v>
      </c>
      <c r="E3277" s="153">
        <f>_xll.qlInterestRateIndexValueDate(IndexON,D3277)</f>
        <v>62473</v>
      </c>
      <c r="F3277" s="168"/>
      <c r="H3277" s="42">
        <f>_xll.qlCalendarAdvance(Calendar,$H3276,B3277,"f",FALSE)</f>
        <v>62472</v>
      </c>
      <c r="I3277" s="153">
        <f>_xll.qlInterestRateIndexValueDate(Index1M,$H3277)</f>
        <v>62474</v>
      </c>
      <c r="J3277" s="158"/>
      <c r="K3277" s="44"/>
      <c r="L3277" s="44"/>
      <c r="M3277" s="158"/>
      <c r="N3277" s="44"/>
      <c r="O3277" s="159"/>
    </row>
    <row r="3278" spans="2:15" x14ac:dyDescent="0.2">
      <c r="B3278" s="39" t="s">
        <v>42</v>
      </c>
      <c r="D3278" s="42">
        <f>_xll.qlCalendarAdvance(Calendar,$D3277,B3278,"f",FALSE)</f>
        <v>62479</v>
      </c>
      <c r="E3278" s="153">
        <f>_xll.qlInterestRateIndexValueDate(IndexON,D3278)</f>
        <v>62480</v>
      </c>
      <c r="F3278" s="168"/>
      <c r="H3278" s="42">
        <f>_xll.qlCalendarAdvance(Calendar,$H3277,B3278,"f",FALSE)</f>
        <v>62479</v>
      </c>
      <c r="I3278" s="153">
        <f>_xll.qlInterestRateIndexValueDate(Index1M,$H3278)</f>
        <v>62481</v>
      </c>
      <c r="J3278" s="158"/>
      <c r="K3278" s="44"/>
      <c r="L3278" s="44"/>
      <c r="M3278" s="158"/>
      <c r="N3278" s="44"/>
      <c r="O3278" s="159"/>
    </row>
    <row r="3279" spans="2:15" x14ac:dyDescent="0.2">
      <c r="B3279" s="39" t="s">
        <v>42</v>
      </c>
      <c r="D3279" s="42">
        <f>_xll.qlCalendarAdvance(Calendar,$D3278,B3279,"f",FALSE)</f>
        <v>62486</v>
      </c>
      <c r="E3279" s="153">
        <f>_xll.qlInterestRateIndexValueDate(IndexON,D3279)</f>
        <v>62487</v>
      </c>
      <c r="F3279" s="168"/>
      <c r="H3279" s="42">
        <f>_xll.qlCalendarAdvance(Calendar,$H3278,B3279,"f",FALSE)</f>
        <v>62486</v>
      </c>
      <c r="I3279" s="153">
        <f>_xll.qlInterestRateIndexValueDate(Index1M,$H3279)</f>
        <v>62488</v>
      </c>
      <c r="J3279" s="158"/>
      <c r="K3279" s="44"/>
      <c r="L3279" s="44"/>
      <c r="M3279" s="158"/>
      <c r="N3279" s="44"/>
      <c r="O3279" s="159"/>
    </row>
    <row r="3280" spans="2:15" x14ac:dyDescent="0.2">
      <c r="B3280" s="39" t="s">
        <v>42</v>
      </c>
      <c r="D3280" s="42">
        <f>_xll.qlCalendarAdvance(Calendar,$D3279,B3280,"f",FALSE)</f>
        <v>62493</v>
      </c>
      <c r="E3280" s="153">
        <f>_xll.qlInterestRateIndexValueDate(IndexON,D3280)</f>
        <v>62494</v>
      </c>
      <c r="F3280" s="168"/>
      <c r="H3280" s="42">
        <f>_xll.qlCalendarAdvance(Calendar,$H3279,B3280,"f",FALSE)</f>
        <v>62493</v>
      </c>
      <c r="I3280" s="153">
        <f>_xll.qlInterestRateIndexValueDate(Index1M,$H3280)</f>
        <v>62495</v>
      </c>
      <c r="J3280" s="158"/>
      <c r="K3280" s="44"/>
      <c r="L3280" s="44"/>
      <c r="M3280" s="158"/>
      <c r="N3280" s="44"/>
      <c r="O3280" s="159"/>
    </row>
    <row r="3281" spans="2:15" x14ac:dyDescent="0.2">
      <c r="B3281" s="39" t="s">
        <v>42</v>
      </c>
      <c r="D3281" s="42">
        <f>_xll.qlCalendarAdvance(Calendar,$D3280,B3281,"f",FALSE)</f>
        <v>62500</v>
      </c>
      <c r="E3281" s="153">
        <f>_xll.qlInterestRateIndexValueDate(IndexON,D3281)</f>
        <v>62501</v>
      </c>
      <c r="F3281" s="168"/>
      <c r="H3281" s="42">
        <f>_xll.qlCalendarAdvance(Calendar,$H3280,B3281,"f",FALSE)</f>
        <v>62500</v>
      </c>
      <c r="I3281" s="153">
        <f>_xll.qlInterestRateIndexValueDate(Index1M,$H3281)</f>
        <v>62502</v>
      </c>
      <c r="J3281" s="158"/>
      <c r="K3281" s="44"/>
      <c r="L3281" s="44"/>
      <c r="M3281" s="158"/>
      <c r="N3281" s="44"/>
      <c r="O3281" s="159"/>
    </row>
    <row r="3282" spans="2:15" x14ac:dyDescent="0.2">
      <c r="B3282" s="39" t="s">
        <v>42</v>
      </c>
      <c r="D3282" s="42">
        <f>_xll.qlCalendarAdvance(Calendar,$D3281,B3282,"f",FALSE)</f>
        <v>62507</v>
      </c>
      <c r="E3282" s="153">
        <f>_xll.qlInterestRateIndexValueDate(IndexON,D3282)</f>
        <v>62508</v>
      </c>
      <c r="F3282" s="168"/>
      <c r="H3282" s="42">
        <f>_xll.qlCalendarAdvance(Calendar,$H3281,B3282,"f",FALSE)</f>
        <v>62507</v>
      </c>
      <c r="I3282" s="153">
        <f>_xll.qlInterestRateIndexValueDate(Index1M,$H3282)</f>
        <v>62509</v>
      </c>
      <c r="J3282" s="158"/>
      <c r="K3282" s="44"/>
      <c r="L3282" s="44"/>
      <c r="M3282" s="158"/>
      <c r="N3282" s="44"/>
      <c r="O3282" s="159"/>
    </row>
    <row r="3283" spans="2:15" x14ac:dyDescent="0.2">
      <c r="B3283" s="39" t="s">
        <v>42</v>
      </c>
      <c r="D3283" s="42">
        <f>_xll.qlCalendarAdvance(Calendar,$D3282,B3283,"f",FALSE)</f>
        <v>62514</v>
      </c>
      <c r="E3283" s="153">
        <f>_xll.qlInterestRateIndexValueDate(IndexON,D3283)</f>
        <v>62515</v>
      </c>
      <c r="F3283" s="168"/>
      <c r="H3283" s="42">
        <f>_xll.qlCalendarAdvance(Calendar,$H3282,B3283,"f",FALSE)</f>
        <v>62514</v>
      </c>
      <c r="I3283" s="153">
        <f>_xll.qlInterestRateIndexValueDate(Index1M,$H3283)</f>
        <v>62516</v>
      </c>
      <c r="J3283" s="158"/>
      <c r="K3283" s="44"/>
      <c r="L3283" s="44"/>
      <c r="M3283" s="158"/>
      <c r="N3283" s="44"/>
      <c r="O3283" s="159"/>
    </row>
    <row r="3284" spans="2:15" x14ac:dyDescent="0.2">
      <c r="B3284" s="39" t="s">
        <v>42</v>
      </c>
      <c r="D3284" s="42">
        <f>_xll.qlCalendarAdvance(Calendar,$D3283,B3284,"f",FALSE)</f>
        <v>62521</v>
      </c>
      <c r="E3284" s="153">
        <f>_xll.qlInterestRateIndexValueDate(IndexON,D3284)</f>
        <v>62522</v>
      </c>
      <c r="F3284" s="168"/>
      <c r="H3284" s="42">
        <f>_xll.qlCalendarAdvance(Calendar,$H3283,B3284,"f",FALSE)</f>
        <v>62521</v>
      </c>
      <c r="I3284" s="153">
        <f>_xll.qlInterestRateIndexValueDate(Index1M,$H3284)</f>
        <v>62523</v>
      </c>
      <c r="J3284" s="158"/>
      <c r="K3284" s="44"/>
      <c r="L3284" s="44"/>
      <c r="M3284" s="158"/>
      <c r="N3284" s="44"/>
      <c r="O3284" s="159"/>
    </row>
    <row r="3285" spans="2:15" x14ac:dyDescent="0.2">
      <c r="B3285" s="39" t="s">
        <v>42</v>
      </c>
      <c r="D3285" s="42">
        <f>_xll.qlCalendarAdvance(Calendar,$D3284,B3285,"f",FALSE)</f>
        <v>62528</v>
      </c>
      <c r="E3285" s="153">
        <f>_xll.qlInterestRateIndexValueDate(IndexON,D3285)</f>
        <v>62529</v>
      </c>
      <c r="F3285" s="168"/>
      <c r="H3285" s="42">
        <f>_xll.qlCalendarAdvance(Calendar,$H3284,B3285,"f",FALSE)</f>
        <v>62528</v>
      </c>
      <c r="I3285" s="153">
        <f>_xll.qlInterestRateIndexValueDate(Index1M,$H3285)</f>
        <v>62530</v>
      </c>
      <c r="J3285" s="158"/>
      <c r="K3285" s="44"/>
      <c r="L3285" s="44"/>
      <c r="M3285" s="158"/>
      <c r="N3285" s="44"/>
      <c r="O3285" s="159"/>
    </row>
    <row r="3286" spans="2:15" x14ac:dyDescent="0.2">
      <c r="B3286" s="39" t="s">
        <v>42</v>
      </c>
      <c r="D3286" s="42">
        <f>_xll.qlCalendarAdvance(Calendar,$D3285,B3286,"f",FALSE)</f>
        <v>62535</v>
      </c>
      <c r="E3286" s="153">
        <f>_xll.qlInterestRateIndexValueDate(IndexON,D3286)</f>
        <v>62536</v>
      </c>
      <c r="F3286" s="168"/>
      <c r="H3286" s="42">
        <f>_xll.qlCalendarAdvance(Calendar,$H3285,B3286,"f",FALSE)</f>
        <v>62535</v>
      </c>
      <c r="I3286" s="153">
        <f>_xll.qlInterestRateIndexValueDate(Index1M,$H3286)</f>
        <v>62537</v>
      </c>
      <c r="J3286" s="158"/>
      <c r="K3286" s="44"/>
      <c r="L3286" s="44"/>
      <c r="M3286" s="158"/>
      <c r="N3286" s="44"/>
      <c r="O3286" s="159"/>
    </row>
    <row r="3287" spans="2:15" x14ac:dyDescent="0.2">
      <c r="B3287" s="39" t="s">
        <v>42</v>
      </c>
      <c r="D3287" s="42">
        <f>_xll.qlCalendarAdvance(Calendar,$D3286,B3287,"f",FALSE)</f>
        <v>62542</v>
      </c>
      <c r="E3287" s="153">
        <f>_xll.qlInterestRateIndexValueDate(IndexON,D3287)</f>
        <v>62543</v>
      </c>
      <c r="F3287" s="168"/>
      <c r="H3287" s="42">
        <f>_xll.qlCalendarAdvance(Calendar,$H3286,B3287,"f",FALSE)</f>
        <v>62542</v>
      </c>
      <c r="I3287" s="153">
        <f>_xll.qlInterestRateIndexValueDate(Index1M,$H3287)</f>
        <v>62544</v>
      </c>
      <c r="J3287" s="158"/>
      <c r="K3287" s="44"/>
      <c r="L3287" s="44"/>
      <c r="M3287" s="158"/>
      <c r="N3287" s="44"/>
      <c r="O3287" s="159"/>
    </row>
    <row r="3288" spans="2:15" x14ac:dyDescent="0.2">
      <c r="B3288" s="39" t="s">
        <v>42</v>
      </c>
      <c r="D3288" s="42">
        <f>_xll.qlCalendarAdvance(Calendar,$D3287,B3288,"f",FALSE)</f>
        <v>62549</v>
      </c>
      <c r="E3288" s="153">
        <f>_xll.qlInterestRateIndexValueDate(IndexON,D3288)</f>
        <v>62550</v>
      </c>
      <c r="F3288" s="168"/>
      <c r="H3288" s="42">
        <f>_xll.qlCalendarAdvance(Calendar,$H3287,B3288,"f",FALSE)</f>
        <v>62549</v>
      </c>
      <c r="I3288" s="153">
        <f>_xll.qlInterestRateIndexValueDate(Index1M,$H3288)</f>
        <v>62551</v>
      </c>
      <c r="J3288" s="158"/>
      <c r="K3288" s="44"/>
      <c r="L3288" s="44"/>
      <c r="M3288" s="158"/>
      <c r="N3288" s="44"/>
      <c r="O3288" s="159"/>
    </row>
    <row r="3289" spans="2:15" x14ac:dyDescent="0.2">
      <c r="B3289" s="39" t="s">
        <v>42</v>
      </c>
      <c r="D3289" s="42">
        <f>_xll.qlCalendarAdvance(Calendar,$D3288,B3289,"f",FALSE)</f>
        <v>62556</v>
      </c>
      <c r="E3289" s="153">
        <f>_xll.qlInterestRateIndexValueDate(IndexON,D3289)</f>
        <v>62557</v>
      </c>
      <c r="F3289" s="168"/>
      <c r="H3289" s="42">
        <f>_xll.qlCalendarAdvance(Calendar,$H3288,B3289,"f",FALSE)</f>
        <v>62556</v>
      </c>
      <c r="I3289" s="153">
        <f>_xll.qlInterestRateIndexValueDate(Index1M,$H3289)</f>
        <v>62558</v>
      </c>
      <c r="J3289" s="158"/>
      <c r="K3289" s="44"/>
      <c r="L3289" s="44"/>
      <c r="M3289" s="158"/>
      <c r="N3289" s="44"/>
      <c r="O3289" s="159"/>
    </row>
    <row r="3290" spans="2:15" x14ac:dyDescent="0.2">
      <c r="B3290" s="39" t="s">
        <v>42</v>
      </c>
      <c r="D3290" s="42">
        <f>_xll.qlCalendarAdvance(Calendar,$D3289,B3290,"f",FALSE)</f>
        <v>62563</v>
      </c>
      <c r="E3290" s="153">
        <f>_xll.qlInterestRateIndexValueDate(IndexON,D3290)</f>
        <v>62564</v>
      </c>
      <c r="F3290" s="168"/>
      <c r="H3290" s="42">
        <f>_xll.qlCalendarAdvance(Calendar,$H3289,B3290,"f",FALSE)</f>
        <v>62563</v>
      </c>
      <c r="I3290" s="153">
        <f>_xll.qlInterestRateIndexValueDate(Index1M,$H3290)</f>
        <v>62569</v>
      </c>
      <c r="J3290" s="158"/>
      <c r="K3290" s="44"/>
      <c r="L3290" s="44"/>
      <c r="M3290" s="158"/>
      <c r="N3290" s="44"/>
      <c r="O3290" s="159"/>
    </row>
    <row r="3291" spans="2:15" x14ac:dyDescent="0.2">
      <c r="B3291" s="39" t="s">
        <v>42</v>
      </c>
      <c r="D3291" s="42">
        <f>_xll.qlCalendarAdvance(Calendar,$D3290,B3291,"f",FALSE)</f>
        <v>62570</v>
      </c>
      <c r="E3291" s="153">
        <f>_xll.qlInterestRateIndexValueDate(IndexON,D3291)</f>
        <v>62571</v>
      </c>
      <c r="F3291" s="168"/>
      <c r="H3291" s="42">
        <f>_xll.qlCalendarAdvance(Calendar,$H3290,B3291,"f",FALSE)</f>
        <v>62570</v>
      </c>
      <c r="I3291" s="153">
        <f>_xll.qlInterestRateIndexValueDate(Index1M,$H3291)</f>
        <v>62572</v>
      </c>
      <c r="J3291" s="158"/>
      <c r="K3291" s="44"/>
      <c r="L3291" s="44"/>
      <c r="M3291" s="158"/>
      <c r="N3291" s="44"/>
      <c r="O3291" s="159"/>
    </row>
    <row r="3292" spans="2:15" x14ac:dyDescent="0.2">
      <c r="B3292" s="39" t="s">
        <v>42</v>
      </c>
      <c r="D3292" s="42">
        <f>_xll.qlCalendarAdvance(Calendar,$D3291,B3292,"f",FALSE)</f>
        <v>62577</v>
      </c>
      <c r="E3292" s="153">
        <f>_xll.qlInterestRateIndexValueDate(IndexON,D3292)</f>
        <v>62578</v>
      </c>
      <c r="F3292" s="168"/>
      <c r="H3292" s="42">
        <f>_xll.qlCalendarAdvance(Calendar,$H3291,B3292,"f",FALSE)</f>
        <v>62577</v>
      </c>
      <c r="I3292" s="153">
        <f>_xll.qlInterestRateIndexValueDate(Index1M,$H3292)</f>
        <v>62582</v>
      </c>
      <c r="J3292" s="158"/>
      <c r="K3292" s="44"/>
      <c r="L3292" s="44"/>
      <c r="M3292" s="158"/>
      <c r="N3292" s="44"/>
      <c r="O3292" s="159"/>
    </row>
    <row r="3293" spans="2:15" x14ac:dyDescent="0.2">
      <c r="B3293" s="39" t="s">
        <v>42</v>
      </c>
      <c r="D3293" s="42">
        <f>_xll.qlCalendarAdvance(Calendar,$D3292,B3293,"f",FALSE)</f>
        <v>62584</v>
      </c>
      <c r="E3293" s="153">
        <f>_xll.qlInterestRateIndexValueDate(IndexON,D3293)</f>
        <v>62585</v>
      </c>
      <c r="F3293" s="168"/>
      <c r="H3293" s="42">
        <f>_xll.qlCalendarAdvance(Calendar,$H3292,B3293,"f",FALSE)</f>
        <v>62584</v>
      </c>
      <c r="I3293" s="153">
        <f>_xll.qlInterestRateIndexValueDate(Index1M,$H3293)</f>
        <v>62586</v>
      </c>
      <c r="J3293" s="158"/>
      <c r="K3293" s="44"/>
      <c r="L3293" s="44"/>
      <c r="M3293" s="158"/>
      <c r="N3293" s="44"/>
      <c r="O3293" s="159"/>
    </row>
    <row r="3294" spans="2:15" x14ac:dyDescent="0.2">
      <c r="B3294" s="39" t="s">
        <v>42</v>
      </c>
      <c r="D3294" s="42">
        <f>_xll.qlCalendarAdvance(Calendar,$D3293,B3294,"f",FALSE)</f>
        <v>62591</v>
      </c>
      <c r="E3294" s="153">
        <f>_xll.qlInterestRateIndexValueDate(IndexON,D3294)</f>
        <v>62592</v>
      </c>
      <c r="F3294" s="168"/>
      <c r="H3294" s="42">
        <f>_xll.qlCalendarAdvance(Calendar,$H3293,B3294,"f",FALSE)</f>
        <v>62591</v>
      </c>
      <c r="I3294" s="153">
        <f>_xll.qlInterestRateIndexValueDate(Index1M,$H3294)</f>
        <v>62593</v>
      </c>
      <c r="J3294" s="158"/>
      <c r="K3294" s="44"/>
      <c r="L3294" s="44"/>
      <c r="M3294" s="158"/>
      <c r="N3294" s="44"/>
      <c r="O3294" s="159"/>
    </row>
    <row r="3295" spans="2:15" x14ac:dyDescent="0.2">
      <c r="B3295" s="39" t="s">
        <v>42</v>
      </c>
      <c r="D3295" s="42">
        <f>_xll.qlCalendarAdvance(Calendar,$D3294,B3295,"f",FALSE)</f>
        <v>62598</v>
      </c>
      <c r="E3295" s="153">
        <f>_xll.qlInterestRateIndexValueDate(IndexON,D3295)</f>
        <v>62599</v>
      </c>
      <c r="F3295" s="168"/>
      <c r="H3295" s="42">
        <f>_xll.qlCalendarAdvance(Calendar,$H3294,B3295,"f",FALSE)</f>
        <v>62598</v>
      </c>
      <c r="I3295" s="153">
        <f>_xll.qlInterestRateIndexValueDate(Index1M,$H3295)</f>
        <v>62600</v>
      </c>
      <c r="J3295" s="158"/>
      <c r="K3295" s="44"/>
      <c r="L3295" s="44"/>
      <c r="M3295" s="158"/>
      <c r="N3295" s="44"/>
      <c r="O3295" s="159"/>
    </row>
    <row r="3296" spans="2:15" x14ac:dyDescent="0.2">
      <c r="B3296" s="39" t="s">
        <v>42</v>
      </c>
      <c r="D3296" s="42">
        <f>_xll.qlCalendarAdvance(Calendar,$D3295,B3296,"f",FALSE)</f>
        <v>62605</v>
      </c>
      <c r="E3296" s="153">
        <f>_xll.qlInterestRateIndexValueDate(IndexON,D3296)</f>
        <v>62607</v>
      </c>
      <c r="F3296" s="168"/>
      <c r="H3296" s="42">
        <f>_xll.qlCalendarAdvance(Calendar,$H3295,B3296,"f",FALSE)</f>
        <v>62605</v>
      </c>
      <c r="I3296" s="153">
        <f>_xll.qlInterestRateIndexValueDate(Index1M,$H3296)</f>
        <v>62610</v>
      </c>
      <c r="J3296" s="158"/>
      <c r="K3296" s="44"/>
      <c r="L3296" s="44"/>
      <c r="M3296" s="158"/>
      <c r="N3296" s="44"/>
      <c r="O3296" s="159"/>
    </row>
    <row r="3297" spans="2:15" x14ac:dyDescent="0.2">
      <c r="B3297" s="39" t="s">
        <v>42</v>
      </c>
      <c r="D3297" s="42">
        <f>_xll.qlCalendarAdvance(Calendar,$D3296,B3297,"f",FALSE)</f>
        <v>62612</v>
      </c>
      <c r="E3297" s="153">
        <f>_xll.qlInterestRateIndexValueDate(IndexON,D3297)</f>
        <v>62613</v>
      </c>
      <c r="F3297" s="168"/>
      <c r="H3297" s="42">
        <f>_xll.qlCalendarAdvance(Calendar,$H3296,B3297,"f",FALSE)</f>
        <v>62612</v>
      </c>
      <c r="I3297" s="153">
        <f>_xll.qlInterestRateIndexValueDate(Index1M,$H3297)</f>
        <v>62614</v>
      </c>
      <c r="J3297" s="158"/>
      <c r="K3297" s="44"/>
      <c r="L3297" s="44"/>
      <c r="M3297" s="158"/>
      <c r="N3297" s="44"/>
      <c r="O3297" s="159"/>
    </row>
    <row r="3298" spans="2:15" x14ac:dyDescent="0.2">
      <c r="B3298" s="39" t="s">
        <v>42</v>
      </c>
      <c r="D3298" s="42">
        <f>_xll.qlCalendarAdvance(Calendar,$D3297,B3298,"f",FALSE)</f>
        <v>62619</v>
      </c>
      <c r="E3298" s="153">
        <f>_xll.qlInterestRateIndexValueDate(IndexON,D3298)</f>
        <v>62620</v>
      </c>
      <c r="F3298" s="168"/>
      <c r="H3298" s="42">
        <f>_xll.qlCalendarAdvance(Calendar,$H3297,B3298,"f",FALSE)</f>
        <v>62619</v>
      </c>
      <c r="I3298" s="153">
        <f>_xll.qlInterestRateIndexValueDate(Index1M,$H3298)</f>
        <v>62621</v>
      </c>
      <c r="J3298" s="158"/>
      <c r="K3298" s="44"/>
      <c r="L3298" s="44"/>
      <c r="M3298" s="158"/>
      <c r="N3298" s="44"/>
      <c r="O3298" s="159"/>
    </row>
    <row r="3299" spans="2:15" x14ac:dyDescent="0.2">
      <c r="B3299" s="39" t="s">
        <v>42</v>
      </c>
      <c r="D3299" s="42">
        <f>_xll.qlCalendarAdvance(Calendar,$D3298,B3299,"f",FALSE)</f>
        <v>62626</v>
      </c>
      <c r="E3299" s="153">
        <f>_xll.qlInterestRateIndexValueDate(IndexON,D3299)</f>
        <v>62627</v>
      </c>
      <c r="F3299" s="168"/>
      <c r="H3299" s="42">
        <f>_xll.qlCalendarAdvance(Calendar,$H3298,B3299,"f",FALSE)</f>
        <v>62626</v>
      </c>
      <c r="I3299" s="153">
        <f>_xll.qlInterestRateIndexValueDate(Index1M,$H3299)</f>
        <v>62631</v>
      </c>
      <c r="J3299" s="158"/>
      <c r="K3299" s="44"/>
      <c r="L3299" s="44"/>
      <c r="M3299" s="158"/>
      <c r="N3299" s="44"/>
      <c r="O3299" s="159"/>
    </row>
    <row r="3300" spans="2:15" x14ac:dyDescent="0.2">
      <c r="B3300" s="39" t="s">
        <v>42</v>
      </c>
      <c r="D3300" s="42">
        <f>_xll.qlCalendarAdvance(Calendar,$D3299,B3300,"f",FALSE)</f>
        <v>62633</v>
      </c>
      <c r="E3300" s="153">
        <f>_xll.qlInterestRateIndexValueDate(IndexON,D3300)</f>
        <v>62634</v>
      </c>
      <c r="F3300" s="168"/>
      <c r="H3300" s="42">
        <f>_xll.qlCalendarAdvance(Calendar,$H3299,B3300,"f",FALSE)</f>
        <v>62633</v>
      </c>
      <c r="I3300" s="153">
        <f>_xll.qlInterestRateIndexValueDate(Index1M,$H3300)</f>
        <v>62635</v>
      </c>
      <c r="J3300" s="158"/>
      <c r="K3300" s="44"/>
      <c r="L3300" s="44"/>
      <c r="M3300" s="158"/>
      <c r="N3300" s="44"/>
      <c r="O3300" s="159"/>
    </row>
    <row r="3301" spans="2:15" x14ac:dyDescent="0.2">
      <c r="B3301" s="39" t="s">
        <v>42</v>
      </c>
      <c r="D3301" s="42">
        <f>_xll.qlCalendarAdvance(Calendar,$D3300,B3301,"f",FALSE)</f>
        <v>62640</v>
      </c>
      <c r="E3301" s="153">
        <f>_xll.qlInterestRateIndexValueDate(IndexON,D3301)</f>
        <v>62641</v>
      </c>
      <c r="F3301" s="168"/>
      <c r="H3301" s="42">
        <f>_xll.qlCalendarAdvance(Calendar,$H3300,B3301,"f",FALSE)</f>
        <v>62640</v>
      </c>
      <c r="I3301" s="153">
        <f>_xll.qlInterestRateIndexValueDate(Index1M,$H3301)</f>
        <v>62642</v>
      </c>
      <c r="J3301" s="158"/>
      <c r="K3301" s="44"/>
      <c r="L3301" s="44"/>
      <c r="M3301" s="158"/>
      <c r="N3301" s="44"/>
      <c r="O3301" s="159"/>
    </row>
    <row r="3302" spans="2:15" x14ac:dyDescent="0.2">
      <c r="B3302" s="39" t="s">
        <v>42</v>
      </c>
      <c r="D3302" s="42">
        <f>_xll.qlCalendarAdvance(Calendar,$D3301,B3302,"f",FALSE)</f>
        <v>62647</v>
      </c>
      <c r="E3302" s="153">
        <f>_xll.qlInterestRateIndexValueDate(IndexON,D3302)</f>
        <v>62648</v>
      </c>
      <c r="F3302" s="168"/>
      <c r="H3302" s="42">
        <f>_xll.qlCalendarAdvance(Calendar,$H3301,B3302,"f",FALSE)</f>
        <v>62647</v>
      </c>
      <c r="I3302" s="153">
        <f>_xll.qlInterestRateIndexValueDate(Index1M,$H3302)</f>
        <v>62649</v>
      </c>
      <c r="J3302" s="158"/>
      <c r="K3302" s="44"/>
      <c r="L3302" s="44"/>
      <c r="M3302" s="158"/>
      <c r="N3302" s="44"/>
      <c r="O3302" s="159"/>
    </row>
    <row r="3303" spans="2:15" x14ac:dyDescent="0.2">
      <c r="B3303" s="39" t="s">
        <v>42</v>
      </c>
      <c r="D3303" s="42">
        <f>_xll.qlCalendarAdvance(Calendar,$D3302,B3303,"f",FALSE)</f>
        <v>62654</v>
      </c>
      <c r="E3303" s="153">
        <f>_xll.qlInterestRateIndexValueDate(IndexON,D3303)</f>
        <v>62655</v>
      </c>
      <c r="F3303" s="168"/>
      <c r="H3303" s="42">
        <f>_xll.qlCalendarAdvance(Calendar,$H3302,B3303,"f",FALSE)</f>
        <v>62654</v>
      </c>
      <c r="I3303" s="153">
        <f>_xll.qlInterestRateIndexValueDate(Index1M,$H3303)</f>
        <v>62656</v>
      </c>
      <c r="J3303" s="158"/>
      <c r="K3303" s="44"/>
      <c r="L3303" s="44"/>
      <c r="M3303" s="158"/>
      <c r="N3303" s="44"/>
      <c r="O3303" s="159"/>
    </row>
    <row r="3304" spans="2:15" x14ac:dyDescent="0.2">
      <c r="B3304" s="39" t="s">
        <v>42</v>
      </c>
      <c r="D3304" s="42">
        <f>_xll.qlCalendarAdvance(Calendar,$D3303,B3304,"f",FALSE)</f>
        <v>62661</v>
      </c>
      <c r="E3304" s="153">
        <f>_xll.qlInterestRateIndexValueDate(IndexON,D3304)</f>
        <v>62662</v>
      </c>
      <c r="F3304" s="168"/>
      <c r="H3304" s="42">
        <f>_xll.qlCalendarAdvance(Calendar,$H3303,B3304,"f",FALSE)</f>
        <v>62661</v>
      </c>
      <c r="I3304" s="153">
        <f>_xll.qlInterestRateIndexValueDate(Index1M,$H3304)</f>
        <v>62663</v>
      </c>
      <c r="J3304" s="158"/>
      <c r="K3304" s="44"/>
      <c r="L3304" s="44"/>
      <c r="M3304" s="158"/>
      <c r="N3304" s="44"/>
      <c r="O3304" s="159"/>
    </row>
    <row r="3305" spans="2:15" x14ac:dyDescent="0.2">
      <c r="B3305" s="39" t="s">
        <v>42</v>
      </c>
      <c r="D3305" s="42">
        <f>_xll.qlCalendarAdvance(Calendar,$D3304,B3305,"f",FALSE)</f>
        <v>62668</v>
      </c>
      <c r="E3305" s="153">
        <f>_xll.qlInterestRateIndexValueDate(IndexON,D3305)</f>
        <v>62669</v>
      </c>
      <c r="F3305" s="168"/>
      <c r="H3305" s="42">
        <f>_xll.qlCalendarAdvance(Calendar,$H3304,B3305,"f",FALSE)</f>
        <v>62668</v>
      </c>
      <c r="I3305" s="153">
        <f>_xll.qlInterestRateIndexValueDate(Index1M,$H3305)</f>
        <v>62670</v>
      </c>
      <c r="J3305" s="158"/>
      <c r="K3305" s="44"/>
      <c r="L3305" s="44"/>
      <c r="M3305" s="158"/>
      <c r="N3305" s="44"/>
      <c r="O3305" s="159"/>
    </row>
    <row r="3306" spans="2:15" x14ac:dyDescent="0.2">
      <c r="B3306" s="39" t="s">
        <v>42</v>
      </c>
      <c r="D3306" s="42">
        <f>_xll.qlCalendarAdvance(Calendar,$D3305,B3306,"f",FALSE)</f>
        <v>62675</v>
      </c>
      <c r="E3306" s="153">
        <f>_xll.qlInterestRateIndexValueDate(IndexON,D3306)</f>
        <v>62676</v>
      </c>
      <c r="F3306" s="168"/>
      <c r="H3306" s="42">
        <f>_xll.qlCalendarAdvance(Calendar,$H3305,B3306,"f",FALSE)</f>
        <v>62675</v>
      </c>
      <c r="I3306" s="153">
        <f>_xll.qlInterestRateIndexValueDate(Index1M,$H3306)</f>
        <v>62677</v>
      </c>
      <c r="J3306" s="158"/>
      <c r="K3306" s="44"/>
      <c r="L3306" s="44"/>
      <c r="M3306" s="158"/>
      <c r="N3306" s="44"/>
      <c r="O3306" s="159"/>
    </row>
    <row r="3307" spans="2:15" x14ac:dyDescent="0.2">
      <c r="B3307" s="39" t="s">
        <v>42</v>
      </c>
      <c r="D3307" s="42">
        <f>_xll.qlCalendarAdvance(Calendar,$D3306,B3307,"f",FALSE)</f>
        <v>62682</v>
      </c>
      <c r="E3307" s="153">
        <f>_xll.qlInterestRateIndexValueDate(IndexON,D3307)</f>
        <v>62683</v>
      </c>
      <c r="F3307" s="168"/>
      <c r="H3307" s="42">
        <f>_xll.qlCalendarAdvance(Calendar,$H3306,B3307,"f",FALSE)</f>
        <v>62682</v>
      </c>
      <c r="I3307" s="153">
        <f>_xll.qlInterestRateIndexValueDate(Index1M,$H3307)</f>
        <v>62684</v>
      </c>
      <c r="J3307" s="158"/>
      <c r="K3307" s="44"/>
      <c r="L3307" s="44"/>
      <c r="M3307" s="158"/>
      <c r="N3307" s="44"/>
      <c r="O3307" s="159"/>
    </row>
    <row r="3308" spans="2:15" x14ac:dyDescent="0.2">
      <c r="B3308" s="39" t="s">
        <v>42</v>
      </c>
      <c r="D3308" s="42">
        <f>_xll.qlCalendarAdvance(Calendar,$D3307,B3308,"f",FALSE)</f>
        <v>62689</v>
      </c>
      <c r="E3308" s="153">
        <f>_xll.qlInterestRateIndexValueDate(IndexON,D3308)</f>
        <v>62690</v>
      </c>
      <c r="F3308" s="168"/>
      <c r="H3308" s="42">
        <f>_xll.qlCalendarAdvance(Calendar,$H3307,B3308,"f",FALSE)</f>
        <v>62689</v>
      </c>
      <c r="I3308" s="153">
        <f>_xll.qlInterestRateIndexValueDate(Index1M,$H3308)</f>
        <v>62691</v>
      </c>
      <c r="J3308" s="158"/>
      <c r="K3308" s="44"/>
      <c r="L3308" s="44"/>
      <c r="M3308" s="158"/>
      <c r="N3308" s="44"/>
      <c r="O3308" s="159"/>
    </row>
    <row r="3309" spans="2:15" x14ac:dyDescent="0.2">
      <c r="B3309" s="39" t="s">
        <v>42</v>
      </c>
      <c r="D3309" s="42">
        <f>_xll.qlCalendarAdvance(Calendar,$D3308,B3309,"f",FALSE)</f>
        <v>62696</v>
      </c>
      <c r="E3309" s="153">
        <f>_xll.qlInterestRateIndexValueDate(IndexON,D3309)</f>
        <v>62697</v>
      </c>
      <c r="F3309" s="168"/>
      <c r="H3309" s="42">
        <f>_xll.qlCalendarAdvance(Calendar,$H3308,B3309,"f",FALSE)</f>
        <v>62696</v>
      </c>
      <c r="I3309" s="153">
        <f>_xll.qlInterestRateIndexValueDate(Index1M,$H3309)</f>
        <v>62698</v>
      </c>
      <c r="J3309" s="158"/>
      <c r="K3309" s="44"/>
      <c r="L3309" s="44"/>
      <c r="M3309" s="158"/>
      <c r="N3309" s="44"/>
      <c r="O3309" s="159"/>
    </row>
    <row r="3310" spans="2:15" x14ac:dyDescent="0.2">
      <c r="B3310" s="39" t="s">
        <v>42</v>
      </c>
      <c r="D3310" s="42">
        <f>_xll.qlCalendarAdvance(Calendar,$D3309,B3310,"f",FALSE)</f>
        <v>62703</v>
      </c>
      <c r="E3310" s="153">
        <f>_xll.qlInterestRateIndexValueDate(IndexON,D3310)</f>
        <v>62704</v>
      </c>
      <c r="F3310" s="168"/>
      <c r="H3310" s="42">
        <f>_xll.qlCalendarAdvance(Calendar,$H3309,B3310,"f",FALSE)</f>
        <v>62703</v>
      </c>
      <c r="I3310" s="153">
        <f>_xll.qlInterestRateIndexValueDate(Index1M,$H3310)</f>
        <v>62705</v>
      </c>
      <c r="J3310" s="158"/>
      <c r="K3310" s="44"/>
      <c r="L3310" s="44"/>
      <c r="M3310" s="158"/>
      <c r="N3310" s="44"/>
      <c r="O3310" s="159"/>
    </row>
    <row r="3311" spans="2:15" x14ac:dyDescent="0.2">
      <c r="B3311" s="39" t="s">
        <v>42</v>
      </c>
      <c r="D3311" s="42">
        <f>_xll.qlCalendarAdvance(Calendar,$D3310,B3311,"f",FALSE)</f>
        <v>62710</v>
      </c>
      <c r="E3311" s="153">
        <f>_xll.qlInterestRateIndexValueDate(IndexON,D3311)</f>
        <v>62711</v>
      </c>
      <c r="F3311" s="168"/>
      <c r="H3311" s="42">
        <f>_xll.qlCalendarAdvance(Calendar,$H3310,B3311,"f",FALSE)</f>
        <v>62710</v>
      </c>
      <c r="I3311" s="153">
        <f>_xll.qlInterestRateIndexValueDate(Index1M,$H3311)</f>
        <v>62712</v>
      </c>
      <c r="J3311" s="158"/>
      <c r="K3311" s="44"/>
      <c r="L3311" s="44"/>
      <c r="M3311" s="158"/>
      <c r="N3311" s="44"/>
      <c r="O3311" s="159"/>
    </row>
    <row r="3312" spans="2:15" x14ac:dyDescent="0.2">
      <c r="B3312" s="39" t="s">
        <v>42</v>
      </c>
      <c r="D3312" s="42">
        <f>_xll.qlCalendarAdvance(Calendar,$D3311,B3312,"f",FALSE)</f>
        <v>62717</v>
      </c>
      <c r="E3312" s="153">
        <f>_xll.qlInterestRateIndexValueDate(IndexON,D3312)</f>
        <v>62718</v>
      </c>
      <c r="F3312" s="168"/>
      <c r="H3312" s="42">
        <f>_xll.qlCalendarAdvance(Calendar,$H3311,B3312,"f",FALSE)</f>
        <v>62717</v>
      </c>
      <c r="I3312" s="153">
        <f>_xll.qlInterestRateIndexValueDate(Index1M,$H3312)</f>
        <v>62719</v>
      </c>
      <c r="J3312" s="158"/>
      <c r="K3312" s="44"/>
      <c r="L3312" s="44"/>
      <c r="M3312" s="158"/>
      <c r="N3312" s="44"/>
      <c r="O3312" s="159"/>
    </row>
    <row r="3313" spans="2:15" x14ac:dyDescent="0.2">
      <c r="B3313" s="39" t="s">
        <v>42</v>
      </c>
      <c r="D3313" s="42">
        <f>_xll.qlCalendarAdvance(Calendar,$D3312,B3313,"f",FALSE)</f>
        <v>62724</v>
      </c>
      <c r="E3313" s="153">
        <f>_xll.qlInterestRateIndexValueDate(IndexON,D3313)</f>
        <v>62725</v>
      </c>
      <c r="F3313" s="168"/>
      <c r="H3313" s="42">
        <f>_xll.qlCalendarAdvance(Calendar,$H3312,B3313,"f",FALSE)</f>
        <v>62724</v>
      </c>
      <c r="I3313" s="153">
        <f>_xll.qlInterestRateIndexValueDate(Index1M,$H3313)</f>
        <v>62726</v>
      </c>
      <c r="J3313" s="158"/>
      <c r="K3313" s="44"/>
      <c r="L3313" s="44"/>
      <c r="M3313" s="158"/>
      <c r="N3313" s="44"/>
      <c r="O3313" s="159"/>
    </row>
    <row r="3314" spans="2:15" x14ac:dyDescent="0.2">
      <c r="B3314" s="39" t="s">
        <v>42</v>
      </c>
      <c r="D3314" s="42">
        <f>_xll.qlCalendarAdvance(Calendar,$D3313,B3314,"f",FALSE)</f>
        <v>62731</v>
      </c>
      <c r="E3314" s="153">
        <f>_xll.qlInterestRateIndexValueDate(IndexON,D3314)</f>
        <v>62732</v>
      </c>
      <c r="F3314" s="168"/>
      <c r="H3314" s="42">
        <f>_xll.qlCalendarAdvance(Calendar,$H3313,B3314,"f",FALSE)</f>
        <v>62731</v>
      </c>
      <c r="I3314" s="153">
        <f>_xll.qlInterestRateIndexValueDate(Index1M,$H3314)</f>
        <v>62733</v>
      </c>
      <c r="J3314" s="158"/>
      <c r="K3314" s="44"/>
      <c r="L3314" s="44"/>
      <c r="M3314" s="158"/>
      <c r="N3314" s="44"/>
      <c r="O3314" s="159"/>
    </row>
    <row r="3315" spans="2:15" x14ac:dyDescent="0.2">
      <c r="B3315" s="39" t="s">
        <v>42</v>
      </c>
      <c r="D3315" s="42">
        <f>_xll.qlCalendarAdvance(Calendar,$D3314,B3315,"f",FALSE)</f>
        <v>62738</v>
      </c>
      <c r="E3315" s="153">
        <f>_xll.qlInterestRateIndexValueDate(IndexON,D3315)</f>
        <v>62739</v>
      </c>
      <c r="F3315" s="168"/>
      <c r="H3315" s="42">
        <f>_xll.qlCalendarAdvance(Calendar,$H3314,B3315,"f",FALSE)</f>
        <v>62738</v>
      </c>
      <c r="I3315" s="153">
        <f>_xll.qlInterestRateIndexValueDate(Index1M,$H3315)</f>
        <v>62740</v>
      </c>
      <c r="J3315" s="158"/>
      <c r="K3315" s="44"/>
      <c r="L3315" s="44"/>
      <c r="M3315" s="158"/>
      <c r="N3315" s="44"/>
      <c r="O3315" s="159"/>
    </row>
    <row r="3316" spans="2:15" x14ac:dyDescent="0.2">
      <c r="B3316" s="39" t="s">
        <v>42</v>
      </c>
      <c r="D3316" s="42">
        <f>_xll.qlCalendarAdvance(Calendar,$D3315,B3316,"f",FALSE)</f>
        <v>62745</v>
      </c>
      <c r="E3316" s="153">
        <f>_xll.qlInterestRateIndexValueDate(IndexON,D3316)</f>
        <v>62746</v>
      </c>
      <c r="F3316" s="168"/>
      <c r="H3316" s="42">
        <f>_xll.qlCalendarAdvance(Calendar,$H3315,B3316,"f",FALSE)</f>
        <v>62745</v>
      </c>
      <c r="I3316" s="153">
        <f>_xll.qlInterestRateIndexValueDate(Index1M,$H3316)</f>
        <v>62747</v>
      </c>
      <c r="J3316" s="158"/>
      <c r="K3316" s="44"/>
      <c r="L3316" s="44"/>
      <c r="M3316" s="158"/>
      <c r="N3316" s="44"/>
      <c r="O3316" s="159"/>
    </row>
    <row r="3317" spans="2:15" x14ac:dyDescent="0.2">
      <c r="B3317" s="39" t="s">
        <v>42</v>
      </c>
      <c r="D3317" s="42">
        <f>_xll.qlCalendarAdvance(Calendar,$D3316,B3317,"f",FALSE)</f>
        <v>62752</v>
      </c>
      <c r="E3317" s="153">
        <f>_xll.qlInterestRateIndexValueDate(IndexON,D3317)</f>
        <v>62753</v>
      </c>
      <c r="F3317" s="168"/>
      <c r="H3317" s="42">
        <f>_xll.qlCalendarAdvance(Calendar,$H3316,B3317,"f",FALSE)</f>
        <v>62752</v>
      </c>
      <c r="I3317" s="153">
        <f>_xll.qlInterestRateIndexValueDate(Index1M,$H3317)</f>
        <v>62754</v>
      </c>
      <c r="J3317" s="158"/>
      <c r="K3317" s="44"/>
      <c r="L3317" s="44"/>
      <c r="M3317" s="158"/>
      <c r="N3317" s="44"/>
      <c r="O3317" s="159"/>
    </row>
    <row r="3318" spans="2:15" x14ac:dyDescent="0.2">
      <c r="B3318" s="39" t="s">
        <v>42</v>
      </c>
      <c r="D3318" s="42">
        <f>_xll.qlCalendarAdvance(Calendar,$D3317,B3318,"f",FALSE)</f>
        <v>62759</v>
      </c>
      <c r="E3318" s="153">
        <f>_xll.qlInterestRateIndexValueDate(IndexON,D3318)</f>
        <v>62760</v>
      </c>
      <c r="F3318" s="168"/>
      <c r="H3318" s="42">
        <f>_xll.qlCalendarAdvance(Calendar,$H3317,B3318,"f",FALSE)</f>
        <v>62759</v>
      </c>
      <c r="I3318" s="153">
        <f>_xll.qlInterestRateIndexValueDate(Index1M,$H3318)</f>
        <v>62761</v>
      </c>
      <c r="J3318" s="158"/>
      <c r="K3318" s="44"/>
      <c r="L3318" s="44"/>
      <c r="M3318" s="158"/>
      <c r="N3318" s="44"/>
      <c r="O3318" s="159"/>
    </row>
    <row r="3319" spans="2:15" x14ac:dyDescent="0.2">
      <c r="B3319" s="39" t="s">
        <v>42</v>
      </c>
      <c r="D3319" s="42">
        <f>_xll.qlCalendarAdvance(Calendar,$D3318,B3319,"f",FALSE)</f>
        <v>62766</v>
      </c>
      <c r="E3319" s="153">
        <f>_xll.qlInterestRateIndexValueDate(IndexON,D3319)</f>
        <v>62767</v>
      </c>
      <c r="F3319" s="168"/>
      <c r="H3319" s="42">
        <f>_xll.qlCalendarAdvance(Calendar,$H3318,B3319,"f",FALSE)</f>
        <v>62766</v>
      </c>
      <c r="I3319" s="153">
        <f>_xll.qlInterestRateIndexValueDate(Index1M,$H3319)</f>
        <v>62768</v>
      </c>
      <c r="J3319" s="158"/>
      <c r="K3319" s="44"/>
      <c r="L3319" s="44"/>
      <c r="M3319" s="158"/>
      <c r="N3319" s="44"/>
      <c r="O3319" s="159"/>
    </row>
    <row r="3320" spans="2:15" x14ac:dyDescent="0.2">
      <c r="B3320" s="39" t="s">
        <v>42</v>
      </c>
      <c r="D3320" s="42">
        <f>_xll.qlCalendarAdvance(Calendar,$D3319,B3320,"f",FALSE)</f>
        <v>62773</v>
      </c>
      <c r="E3320" s="153">
        <f>_xll.qlInterestRateIndexValueDate(IndexON,D3320)</f>
        <v>62774</v>
      </c>
      <c r="F3320" s="168"/>
      <c r="H3320" s="42">
        <f>_xll.qlCalendarAdvance(Calendar,$H3319,B3320,"f",FALSE)</f>
        <v>62773</v>
      </c>
      <c r="I3320" s="153">
        <f>_xll.qlInterestRateIndexValueDate(Index1M,$H3320)</f>
        <v>62775</v>
      </c>
      <c r="J3320" s="158"/>
      <c r="K3320" s="44"/>
      <c r="L3320" s="44"/>
      <c r="M3320" s="158"/>
      <c r="N3320" s="44"/>
      <c r="O3320" s="159"/>
    </row>
    <row r="3321" spans="2:15" x14ac:dyDescent="0.2">
      <c r="B3321" s="39" t="s">
        <v>42</v>
      </c>
      <c r="D3321" s="42">
        <f>_xll.qlCalendarAdvance(Calendar,$D3320,B3321,"f",FALSE)</f>
        <v>62780</v>
      </c>
      <c r="E3321" s="153">
        <f>_xll.qlInterestRateIndexValueDate(IndexON,D3321)</f>
        <v>62781</v>
      </c>
      <c r="F3321" s="168"/>
      <c r="H3321" s="42">
        <f>_xll.qlCalendarAdvance(Calendar,$H3320,B3321,"f",FALSE)</f>
        <v>62780</v>
      </c>
      <c r="I3321" s="153">
        <f>_xll.qlInterestRateIndexValueDate(Index1M,$H3321)</f>
        <v>62782</v>
      </c>
      <c r="J3321" s="158"/>
      <c r="K3321" s="44"/>
      <c r="L3321" s="44"/>
      <c r="M3321" s="158"/>
      <c r="N3321" s="44"/>
      <c r="O3321" s="159"/>
    </row>
    <row r="3322" spans="2:15" x14ac:dyDescent="0.2">
      <c r="B3322" s="39" t="s">
        <v>42</v>
      </c>
      <c r="D3322" s="42">
        <f>_xll.qlCalendarAdvance(Calendar,$D3321,B3322,"f",FALSE)</f>
        <v>62787</v>
      </c>
      <c r="E3322" s="153">
        <f>_xll.qlInterestRateIndexValueDate(IndexON,D3322)</f>
        <v>62788</v>
      </c>
      <c r="F3322" s="168"/>
      <c r="H3322" s="42">
        <f>_xll.qlCalendarAdvance(Calendar,$H3321,B3322,"f",FALSE)</f>
        <v>62787</v>
      </c>
      <c r="I3322" s="153">
        <f>_xll.qlInterestRateIndexValueDate(Index1M,$H3322)</f>
        <v>62789</v>
      </c>
      <c r="J3322" s="158"/>
      <c r="K3322" s="44"/>
      <c r="L3322" s="44"/>
      <c r="M3322" s="158"/>
      <c r="N3322" s="44"/>
      <c r="O3322" s="159"/>
    </row>
    <row r="3323" spans="2:15" x14ac:dyDescent="0.2">
      <c r="B3323" s="39" t="s">
        <v>42</v>
      </c>
      <c r="D3323" s="42">
        <f>_xll.qlCalendarAdvance(Calendar,$D3322,B3323,"f",FALSE)</f>
        <v>62794</v>
      </c>
      <c r="E3323" s="153">
        <f>_xll.qlInterestRateIndexValueDate(IndexON,D3323)</f>
        <v>62795</v>
      </c>
      <c r="F3323" s="168"/>
      <c r="H3323" s="42">
        <f>_xll.qlCalendarAdvance(Calendar,$H3322,B3323,"f",FALSE)</f>
        <v>62794</v>
      </c>
      <c r="I3323" s="153">
        <f>_xll.qlInterestRateIndexValueDate(Index1M,$H3323)</f>
        <v>62796</v>
      </c>
      <c r="J3323" s="158"/>
      <c r="K3323" s="44"/>
      <c r="L3323" s="44"/>
      <c r="M3323" s="158"/>
      <c r="N3323" s="44"/>
      <c r="O3323" s="159"/>
    </row>
    <row r="3324" spans="2:15" x14ac:dyDescent="0.2">
      <c r="B3324" s="39" t="s">
        <v>42</v>
      </c>
      <c r="D3324" s="42">
        <f>_xll.qlCalendarAdvance(Calendar,$D3323,B3324,"f",FALSE)</f>
        <v>62801</v>
      </c>
      <c r="E3324" s="153">
        <f>_xll.qlInterestRateIndexValueDate(IndexON,D3324)</f>
        <v>62802</v>
      </c>
      <c r="F3324" s="168"/>
      <c r="H3324" s="42">
        <f>_xll.qlCalendarAdvance(Calendar,$H3323,B3324,"f",FALSE)</f>
        <v>62801</v>
      </c>
      <c r="I3324" s="153">
        <f>_xll.qlInterestRateIndexValueDate(Index1M,$H3324)</f>
        <v>62803</v>
      </c>
      <c r="J3324" s="158"/>
      <c r="K3324" s="44"/>
      <c r="L3324" s="44"/>
      <c r="M3324" s="158"/>
      <c r="N3324" s="44"/>
      <c r="O3324" s="159"/>
    </row>
    <row r="3325" spans="2:15" x14ac:dyDescent="0.2">
      <c r="B3325" s="39" t="s">
        <v>42</v>
      </c>
      <c r="D3325" s="42">
        <f>_xll.qlCalendarAdvance(Calendar,$D3324,B3325,"f",FALSE)</f>
        <v>62808</v>
      </c>
      <c r="E3325" s="153">
        <f>_xll.qlInterestRateIndexValueDate(IndexON,D3325)</f>
        <v>62809</v>
      </c>
      <c r="F3325" s="168"/>
      <c r="H3325" s="42">
        <f>_xll.qlCalendarAdvance(Calendar,$H3324,B3325,"f",FALSE)</f>
        <v>62808</v>
      </c>
      <c r="I3325" s="153">
        <f>_xll.qlInterestRateIndexValueDate(Index1M,$H3325)</f>
        <v>62810</v>
      </c>
      <c r="J3325" s="158"/>
      <c r="K3325" s="44"/>
      <c r="L3325" s="44"/>
      <c r="M3325" s="158"/>
      <c r="N3325" s="44"/>
      <c r="O3325" s="159"/>
    </row>
    <row r="3326" spans="2:15" x14ac:dyDescent="0.2">
      <c r="B3326" s="39" t="s">
        <v>42</v>
      </c>
      <c r="D3326" s="42">
        <f>_xll.qlCalendarAdvance(Calendar,$D3325,B3326,"f",FALSE)</f>
        <v>62815</v>
      </c>
      <c r="E3326" s="153">
        <f>_xll.qlInterestRateIndexValueDate(IndexON,D3326)</f>
        <v>62820</v>
      </c>
      <c r="F3326" s="168"/>
      <c r="H3326" s="42">
        <f>_xll.qlCalendarAdvance(Calendar,$H3325,B3326,"f",FALSE)</f>
        <v>62815</v>
      </c>
      <c r="I3326" s="153">
        <f>_xll.qlInterestRateIndexValueDate(Index1M,$H3326)</f>
        <v>62821</v>
      </c>
      <c r="J3326" s="158"/>
      <c r="K3326" s="44"/>
      <c r="L3326" s="44"/>
      <c r="M3326" s="158"/>
      <c r="N3326" s="44"/>
      <c r="O3326" s="159"/>
    </row>
    <row r="3327" spans="2:15" x14ac:dyDescent="0.2">
      <c r="B3327" s="39" t="s">
        <v>42</v>
      </c>
      <c r="D3327" s="42">
        <f>_xll.qlCalendarAdvance(Calendar,$D3326,B3327,"f",FALSE)</f>
        <v>62822</v>
      </c>
      <c r="E3327" s="153">
        <f>_xll.qlInterestRateIndexValueDate(IndexON,D3327)</f>
        <v>62827</v>
      </c>
      <c r="F3327" s="168"/>
      <c r="H3327" s="42">
        <f>_xll.qlCalendarAdvance(Calendar,$H3326,B3327,"f",FALSE)</f>
        <v>62822</v>
      </c>
      <c r="I3327" s="153">
        <f>_xll.qlInterestRateIndexValueDate(Index1M,$H3327)</f>
        <v>62828</v>
      </c>
      <c r="J3327" s="158"/>
      <c r="K3327" s="44"/>
      <c r="L3327" s="44"/>
      <c r="M3327" s="158"/>
      <c r="N3327" s="44"/>
      <c r="O3327" s="159"/>
    </row>
    <row r="3328" spans="2:15" x14ac:dyDescent="0.2">
      <c r="B3328" s="39" t="s">
        <v>42</v>
      </c>
      <c r="D3328" s="42">
        <f>_xll.qlCalendarAdvance(Calendar,$D3327,B3328,"f",FALSE)</f>
        <v>62830</v>
      </c>
      <c r="E3328" s="153">
        <f>_xll.qlInterestRateIndexValueDate(IndexON,D3328)</f>
        <v>62831</v>
      </c>
      <c r="F3328" s="168"/>
      <c r="H3328" s="42">
        <f>_xll.qlCalendarAdvance(Calendar,$H3327,B3328,"f",FALSE)</f>
        <v>62830</v>
      </c>
      <c r="I3328" s="153">
        <f>_xll.qlInterestRateIndexValueDate(Index1M,$H3328)</f>
        <v>62834</v>
      </c>
      <c r="J3328" s="158"/>
      <c r="K3328" s="44"/>
      <c r="L3328" s="44"/>
      <c r="M3328" s="158"/>
      <c r="N3328" s="44"/>
      <c r="O3328" s="159"/>
    </row>
    <row r="3329" spans="2:15" x14ac:dyDescent="0.2">
      <c r="B3329" s="39" t="s">
        <v>42</v>
      </c>
      <c r="D3329" s="42">
        <f>_xll.qlCalendarAdvance(Calendar,$D3328,B3329,"f",FALSE)</f>
        <v>62837</v>
      </c>
      <c r="E3329" s="153">
        <f>_xll.qlInterestRateIndexValueDate(IndexON,D3329)</f>
        <v>62838</v>
      </c>
      <c r="F3329" s="168"/>
      <c r="H3329" s="42">
        <f>_xll.qlCalendarAdvance(Calendar,$H3328,B3329,"f",FALSE)</f>
        <v>62837</v>
      </c>
      <c r="I3329" s="153">
        <f>_xll.qlInterestRateIndexValueDate(Index1M,$H3329)</f>
        <v>62841</v>
      </c>
      <c r="J3329" s="158"/>
      <c r="K3329" s="44"/>
      <c r="L3329" s="44"/>
      <c r="M3329" s="158"/>
      <c r="N3329" s="44"/>
      <c r="O3329" s="159"/>
    </row>
    <row r="3330" spans="2:15" x14ac:dyDescent="0.2">
      <c r="B3330" s="39" t="s">
        <v>42</v>
      </c>
      <c r="D3330" s="42">
        <f>_xll.qlCalendarAdvance(Calendar,$D3329,B3330,"f",FALSE)</f>
        <v>62844</v>
      </c>
      <c r="E3330" s="153">
        <f>_xll.qlInterestRateIndexValueDate(IndexON,D3330)</f>
        <v>62845</v>
      </c>
      <c r="F3330" s="168"/>
      <c r="H3330" s="42">
        <f>_xll.qlCalendarAdvance(Calendar,$H3329,B3330,"f",FALSE)</f>
        <v>62844</v>
      </c>
      <c r="I3330" s="153">
        <f>_xll.qlInterestRateIndexValueDate(Index1M,$H3330)</f>
        <v>62848</v>
      </c>
      <c r="J3330" s="158"/>
      <c r="K3330" s="44"/>
      <c r="L3330" s="44"/>
      <c r="M3330" s="158"/>
      <c r="N3330" s="44"/>
      <c r="O3330" s="159"/>
    </row>
    <row r="3331" spans="2:15" x14ac:dyDescent="0.2">
      <c r="B3331" s="39" t="s">
        <v>42</v>
      </c>
      <c r="D3331" s="42">
        <f>_xll.qlCalendarAdvance(Calendar,$D3330,B3331,"f",FALSE)</f>
        <v>62851</v>
      </c>
      <c r="E3331" s="153">
        <f>_xll.qlInterestRateIndexValueDate(IndexON,D3331)</f>
        <v>62852</v>
      </c>
      <c r="F3331" s="168"/>
      <c r="H3331" s="42">
        <f>_xll.qlCalendarAdvance(Calendar,$H3330,B3331,"f",FALSE)</f>
        <v>62851</v>
      </c>
      <c r="I3331" s="153">
        <f>_xll.qlInterestRateIndexValueDate(Index1M,$H3331)</f>
        <v>62855</v>
      </c>
      <c r="J3331" s="158"/>
      <c r="K3331" s="44"/>
      <c r="L3331" s="44"/>
      <c r="M3331" s="158"/>
      <c r="N3331" s="44"/>
      <c r="O3331" s="159"/>
    </row>
    <row r="3332" spans="2:15" x14ac:dyDescent="0.2">
      <c r="B3332" s="39" t="s">
        <v>42</v>
      </c>
      <c r="D3332" s="42">
        <f>_xll.qlCalendarAdvance(Calendar,$D3331,B3332,"f",FALSE)</f>
        <v>62858</v>
      </c>
      <c r="E3332" s="153">
        <f>_xll.qlInterestRateIndexValueDate(IndexON,D3332)</f>
        <v>62859</v>
      </c>
      <c r="F3332" s="168"/>
      <c r="H3332" s="42">
        <f>_xll.qlCalendarAdvance(Calendar,$H3331,B3332,"f",FALSE)</f>
        <v>62858</v>
      </c>
      <c r="I3332" s="153">
        <f>_xll.qlInterestRateIndexValueDate(Index1M,$H3332)</f>
        <v>62862</v>
      </c>
      <c r="J3332" s="158"/>
      <c r="K3332" s="44"/>
      <c r="L3332" s="44"/>
      <c r="M3332" s="158"/>
      <c r="N3332" s="44"/>
      <c r="O3332" s="159"/>
    </row>
    <row r="3333" spans="2:15" x14ac:dyDescent="0.2">
      <c r="B3333" s="39" t="s">
        <v>42</v>
      </c>
      <c r="D3333" s="42">
        <f>_xll.qlCalendarAdvance(Calendar,$D3332,B3333,"f",FALSE)</f>
        <v>62865</v>
      </c>
      <c r="E3333" s="153">
        <f>_xll.qlInterestRateIndexValueDate(IndexON,D3333)</f>
        <v>62866</v>
      </c>
      <c r="F3333" s="168"/>
      <c r="H3333" s="42">
        <f>_xll.qlCalendarAdvance(Calendar,$H3332,B3333,"f",FALSE)</f>
        <v>62865</v>
      </c>
      <c r="I3333" s="153">
        <f>_xll.qlInterestRateIndexValueDate(Index1M,$H3333)</f>
        <v>62869</v>
      </c>
      <c r="J3333" s="158"/>
      <c r="K3333" s="44"/>
      <c r="L3333" s="44"/>
      <c r="M3333" s="158"/>
      <c r="N3333" s="44"/>
      <c r="O3333" s="159"/>
    </row>
    <row r="3334" spans="2:15" x14ac:dyDescent="0.2">
      <c r="B3334" s="39" t="s">
        <v>42</v>
      </c>
      <c r="D3334" s="42">
        <f>_xll.qlCalendarAdvance(Calendar,$D3333,B3334,"f",FALSE)</f>
        <v>62872</v>
      </c>
      <c r="E3334" s="153">
        <f>_xll.qlInterestRateIndexValueDate(IndexON,D3334)</f>
        <v>62873</v>
      </c>
      <c r="F3334" s="168"/>
      <c r="H3334" s="42">
        <f>_xll.qlCalendarAdvance(Calendar,$H3333,B3334,"f",FALSE)</f>
        <v>62872</v>
      </c>
      <c r="I3334" s="153">
        <f>_xll.qlInterestRateIndexValueDate(Index1M,$H3334)</f>
        <v>62876</v>
      </c>
      <c r="J3334" s="158"/>
      <c r="K3334" s="44"/>
      <c r="L3334" s="44"/>
      <c r="M3334" s="158"/>
      <c r="N3334" s="44"/>
      <c r="O3334" s="159"/>
    </row>
    <row r="3335" spans="2:15" x14ac:dyDescent="0.2">
      <c r="B3335" s="39" t="s">
        <v>42</v>
      </c>
      <c r="D3335" s="42">
        <f>_xll.qlCalendarAdvance(Calendar,$D3334,B3335,"f",FALSE)</f>
        <v>62879</v>
      </c>
      <c r="E3335" s="153">
        <f>_xll.qlInterestRateIndexValueDate(IndexON,D3335)</f>
        <v>62880</v>
      </c>
      <c r="F3335" s="168"/>
      <c r="H3335" s="42">
        <f>_xll.qlCalendarAdvance(Calendar,$H3334,B3335,"f",FALSE)</f>
        <v>62879</v>
      </c>
      <c r="I3335" s="153">
        <f>_xll.qlInterestRateIndexValueDate(Index1M,$H3335)</f>
        <v>62883</v>
      </c>
      <c r="J3335" s="158"/>
      <c r="K3335" s="44"/>
      <c r="L3335" s="44"/>
      <c r="M3335" s="158"/>
      <c r="N3335" s="44"/>
      <c r="O3335" s="159"/>
    </row>
    <row r="3336" spans="2:15" x14ac:dyDescent="0.2">
      <c r="B3336" s="39" t="s">
        <v>42</v>
      </c>
      <c r="D3336" s="42">
        <f>_xll.qlCalendarAdvance(Calendar,$D3335,B3336,"f",FALSE)</f>
        <v>62886</v>
      </c>
      <c r="E3336" s="153">
        <f>_xll.qlInterestRateIndexValueDate(IndexON,D3336)</f>
        <v>62887</v>
      </c>
      <c r="F3336" s="168"/>
      <c r="H3336" s="42">
        <f>_xll.qlCalendarAdvance(Calendar,$H3335,B3336,"f",FALSE)</f>
        <v>62886</v>
      </c>
      <c r="I3336" s="153">
        <f>_xll.qlInterestRateIndexValueDate(Index1M,$H3336)</f>
        <v>62890</v>
      </c>
      <c r="J3336" s="158"/>
      <c r="K3336" s="44"/>
      <c r="L3336" s="44"/>
      <c r="M3336" s="158"/>
      <c r="N3336" s="44"/>
      <c r="O3336" s="159"/>
    </row>
    <row r="3337" spans="2:15" x14ac:dyDescent="0.2">
      <c r="B3337" s="39" t="s">
        <v>42</v>
      </c>
      <c r="D3337" s="42">
        <f>_xll.qlCalendarAdvance(Calendar,$D3336,B3337,"f",FALSE)</f>
        <v>62893</v>
      </c>
      <c r="E3337" s="153">
        <f>_xll.qlInterestRateIndexValueDate(IndexON,D3337)</f>
        <v>62894</v>
      </c>
      <c r="F3337" s="168"/>
      <c r="H3337" s="42">
        <f>_xll.qlCalendarAdvance(Calendar,$H3336,B3337,"f",FALSE)</f>
        <v>62893</v>
      </c>
      <c r="I3337" s="153">
        <f>_xll.qlInterestRateIndexValueDate(Index1M,$H3337)</f>
        <v>62897</v>
      </c>
      <c r="J3337" s="158"/>
      <c r="K3337" s="44"/>
      <c r="L3337" s="44"/>
      <c r="M3337" s="158"/>
      <c r="N3337" s="44"/>
      <c r="O3337" s="159"/>
    </row>
    <row r="3338" spans="2:15" x14ac:dyDescent="0.2">
      <c r="B3338" s="39" t="s">
        <v>42</v>
      </c>
      <c r="D3338" s="42">
        <f>_xll.qlCalendarAdvance(Calendar,$D3337,B3338,"f",FALSE)</f>
        <v>62900</v>
      </c>
      <c r="E3338" s="153">
        <f>_xll.qlInterestRateIndexValueDate(IndexON,D3338)</f>
        <v>62901</v>
      </c>
      <c r="F3338" s="168"/>
      <c r="H3338" s="42">
        <f>_xll.qlCalendarAdvance(Calendar,$H3337,B3338,"f",FALSE)</f>
        <v>62900</v>
      </c>
      <c r="I3338" s="153">
        <f>_xll.qlInterestRateIndexValueDate(Index1M,$H3338)</f>
        <v>62904</v>
      </c>
      <c r="J3338" s="158"/>
      <c r="K3338" s="44"/>
      <c r="L3338" s="44"/>
      <c r="M3338" s="158"/>
      <c r="N3338" s="44"/>
      <c r="O3338" s="159"/>
    </row>
    <row r="3339" spans="2:15" x14ac:dyDescent="0.2">
      <c r="B3339" s="39" t="s">
        <v>42</v>
      </c>
      <c r="D3339" s="42">
        <f>_xll.qlCalendarAdvance(Calendar,$D3338,B3339,"f",FALSE)</f>
        <v>62907</v>
      </c>
      <c r="E3339" s="153">
        <f>_xll.qlInterestRateIndexValueDate(IndexON,D3339)</f>
        <v>62908</v>
      </c>
      <c r="F3339" s="168"/>
      <c r="H3339" s="42">
        <f>_xll.qlCalendarAdvance(Calendar,$H3338,B3339,"f",FALSE)</f>
        <v>62907</v>
      </c>
      <c r="I3339" s="153">
        <f>_xll.qlInterestRateIndexValueDate(Index1M,$H3339)</f>
        <v>62911</v>
      </c>
      <c r="J3339" s="158"/>
      <c r="K3339" s="44"/>
      <c r="L3339" s="44"/>
      <c r="M3339" s="158"/>
      <c r="N3339" s="44"/>
      <c r="O3339" s="159"/>
    </row>
    <row r="3340" spans="2:15" x14ac:dyDescent="0.2">
      <c r="B3340" s="39" t="s">
        <v>42</v>
      </c>
      <c r="D3340" s="42">
        <f>_xll.qlCalendarAdvance(Calendar,$D3339,B3340,"f",FALSE)</f>
        <v>62914</v>
      </c>
      <c r="E3340" s="153">
        <f>_xll.qlInterestRateIndexValueDate(IndexON,D3340)</f>
        <v>62915</v>
      </c>
      <c r="F3340" s="168"/>
      <c r="H3340" s="42">
        <f>_xll.qlCalendarAdvance(Calendar,$H3339,B3340,"f",FALSE)</f>
        <v>62914</v>
      </c>
      <c r="I3340" s="153">
        <f>_xll.qlInterestRateIndexValueDate(Index1M,$H3340)</f>
        <v>62918</v>
      </c>
      <c r="J3340" s="158"/>
      <c r="K3340" s="44"/>
      <c r="L3340" s="44"/>
      <c r="M3340" s="158"/>
      <c r="N3340" s="44"/>
      <c r="O3340" s="159"/>
    </row>
    <row r="3341" spans="2:15" x14ac:dyDescent="0.2">
      <c r="B3341" s="39" t="s">
        <v>42</v>
      </c>
      <c r="D3341" s="42">
        <f>_xll.qlCalendarAdvance(Calendar,$D3340,B3341,"f",FALSE)</f>
        <v>62921</v>
      </c>
      <c r="E3341" s="153">
        <f>_xll.qlInterestRateIndexValueDate(IndexON,D3341)</f>
        <v>62926</v>
      </c>
      <c r="F3341" s="168"/>
      <c r="H3341" s="42">
        <f>_xll.qlCalendarAdvance(Calendar,$H3340,B3341,"f",FALSE)</f>
        <v>62921</v>
      </c>
      <c r="I3341" s="153">
        <f>_xll.qlInterestRateIndexValueDate(Index1M,$H3341)</f>
        <v>62927</v>
      </c>
      <c r="J3341" s="158"/>
      <c r="K3341" s="44"/>
      <c r="L3341" s="44"/>
      <c r="M3341" s="158"/>
      <c r="N3341" s="44"/>
      <c r="O3341" s="159"/>
    </row>
    <row r="3342" spans="2:15" x14ac:dyDescent="0.2">
      <c r="B3342" s="39" t="s">
        <v>42</v>
      </c>
      <c r="D3342" s="42">
        <f>_xll.qlCalendarAdvance(Calendar,$D3341,B3342,"f",FALSE)</f>
        <v>62928</v>
      </c>
      <c r="E3342" s="153">
        <f>_xll.qlInterestRateIndexValueDate(IndexON,D3342)</f>
        <v>62929</v>
      </c>
      <c r="F3342" s="168"/>
      <c r="H3342" s="42">
        <f>_xll.qlCalendarAdvance(Calendar,$H3341,B3342,"f",FALSE)</f>
        <v>62928</v>
      </c>
      <c r="I3342" s="153">
        <f>_xll.qlInterestRateIndexValueDate(Index1M,$H3342)</f>
        <v>62932</v>
      </c>
      <c r="J3342" s="158"/>
      <c r="K3342" s="44"/>
      <c r="L3342" s="44"/>
      <c r="M3342" s="158"/>
      <c r="N3342" s="44"/>
      <c r="O3342" s="159"/>
    </row>
    <row r="3343" spans="2:15" x14ac:dyDescent="0.2">
      <c r="B3343" s="39" t="s">
        <v>42</v>
      </c>
      <c r="D3343" s="42">
        <f>_xll.qlCalendarAdvance(Calendar,$D3342,B3343,"f",FALSE)</f>
        <v>62935</v>
      </c>
      <c r="E3343" s="153">
        <f>_xll.qlInterestRateIndexValueDate(IndexON,D3343)</f>
        <v>62936</v>
      </c>
      <c r="F3343" s="168"/>
      <c r="H3343" s="42">
        <f>_xll.qlCalendarAdvance(Calendar,$H3342,B3343,"f",FALSE)</f>
        <v>62935</v>
      </c>
      <c r="I3343" s="153">
        <f>_xll.qlInterestRateIndexValueDate(Index1M,$H3343)</f>
        <v>62939</v>
      </c>
      <c r="J3343" s="158"/>
      <c r="K3343" s="44"/>
      <c r="L3343" s="44"/>
      <c r="M3343" s="158"/>
      <c r="N3343" s="44"/>
      <c r="O3343" s="159"/>
    </row>
    <row r="3344" spans="2:15" x14ac:dyDescent="0.2">
      <c r="B3344" s="39" t="s">
        <v>42</v>
      </c>
      <c r="D3344" s="42">
        <f>_xll.qlCalendarAdvance(Calendar,$D3343,B3344,"f",FALSE)</f>
        <v>62942</v>
      </c>
      <c r="E3344" s="153">
        <f>_xll.qlInterestRateIndexValueDate(IndexON,D3344)</f>
        <v>62943</v>
      </c>
      <c r="F3344" s="168"/>
      <c r="H3344" s="42">
        <f>_xll.qlCalendarAdvance(Calendar,$H3343,B3344,"f",FALSE)</f>
        <v>62942</v>
      </c>
      <c r="I3344" s="153">
        <f>_xll.qlInterestRateIndexValueDate(Index1M,$H3344)</f>
        <v>62946</v>
      </c>
      <c r="J3344" s="158"/>
      <c r="K3344" s="44"/>
      <c r="L3344" s="44"/>
      <c r="M3344" s="158"/>
      <c r="N3344" s="44"/>
      <c r="O3344" s="159"/>
    </row>
    <row r="3345" spans="2:15" x14ac:dyDescent="0.2">
      <c r="B3345" s="39" t="s">
        <v>42</v>
      </c>
      <c r="D3345" s="42">
        <f>_xll.qlCalendarAdvance(Calendar,$D3344,B3345,"f",FALSE)</f>
        <v>62949</v>
      </c>
      <c r="E3345" s="153">
        <f>_xll.qlInterestRateIndexValueDate(IndexON,D3345)</f>
        <v>62950</v>
      </c>
      <c r="F3345" s="168"/>
      <c r="H3345" s="42">
        <f>_xll.qlCalendarAdvance(Calendar,$H3344,B3345,"f",FALSE)</f>
        <v>62949</v>
      </c>
      <c r="I3345" s="153">
        <f>_xll.qlInterestRateIndexValueDate(Index1M,$H3345)</f>
        <v>62953</v>
      </c>
      <c r="J3345" s="158"/>
      <c r="K3345" s="44"/>
      <c r="L3345" s="44"/>
      <c r="M3345" s="158"/>
      <c r="N3345" s="44"/>
      <c r="O3345" s="159"/>
    </row>
    <row r="3346" spans="2:15" x14ac:dyDescent="0.2">
      <c r="B3346" s="39" t="s">
        <v>42</v>
      </c>
      <c r="D3346" s="42">
        <f>_xll.qlCalendarAdvance(Calendar,$D3345,B3346,"f",FALSE)</f>
        <v>62956</v>
      </c>
      <c r="E3346" s="153">
        <f>_xll.qlInterestRateIndexValueDate(IndexON,D3346)</f>
        <v>62957</v>
      </c>
      <c r="F3346" s="168"/>
      <c r="H3346" s="42">
        <f>_xll.qlCalendarAdvance(Calendar,$H3345,B3346,"f",FALSE)</f>
        <v>62956</v>
      </c>
      <c r="I3346" s="153">
        <f>_xll.qlInterestRateIndexValueDate(Index1M,$H3346)</f>
        <v>62960</v>
      </c>
      <c r="J3346" s="158"/>
      <c r="K3346" s="44"/>
      <c r="L3346" s="44"/>
      <c r="M3346" s="158"/>
      <c r="N3346" s="44"/>
      <c r="O3346" s="159"/>
    </row>
    <row r="3347" spans="2:15" x14ac:dyDescent="0.2">
      <c r="B3347" s="39" t="s">
        <v>42</v>
      </c>
      <c r="D3347" s="42">
        <f>_xll.qlCalendarAdvance(Calendar,$D3346,B3347,"f",FALSE)</f>
        <v>62964</v>
      </c>
      <c r="E3347" s="153">
        <f>_xll.qlInterestRateIndexValueDate(IndexON,D3347)</f>
        <v>62967</v>
      </c>
      <c r="F3347" s="168"/>
      <c r="H3347" s="42">
        <f>_xll.qlCalendarAdvance(Calendar,$H3346,B3347,"f",FALSE)</f>
        <v>62964</v>
      </c>
      <c r="I3347" s="153">
        <f>_xll.qlInterestRateIndexValueDate(Index1M,$H3347)</f>
        <v>62968</v>
      </c>
      <c r="J3347" s="158"/>
      <c r="K3347" s="44"/>
      <c r="L3347" s="44"/>
      <c r="M3347" s="158"/>
      <c r="N3347" s="44"/>
      <c r="O3347" s="159"/>
    </row>
    <row r="3348" spans="2:15" x14ac:dyDescent="0.2">
      <c r="B3348" s="39" t="s">
        <v>42</v>
      </c>
      <c r="D3348" s="42">
        <f>_xll.qlCalendarAdvance(Calendar,$D3347,B3348,"f",FALSE)</f>
        <v>62971</v>
      </c>
      <c r="E3348" s="153">
        <f>_xll.qlInterestRateIndexValueDate(IndexON,D3348)</f>
        <v>62975</v>
      </c>
      <c r="F3348" s="168"/>
      <c r="H3348" s="42">
        <f>_xll.qlCalendarAdvance(Calendar,$H3347,B3348,"f",FALSE)</f>
        <v>62971</v>
      </c>
      <c r="I3348" s="153">
        <f>_xll.qlInterestRateIndexValueDate(Index1M,$H3348)</f>
        <v>62976</v>
      </c>
      <c r="J3348" s="158"/>
      <c r="K3348" s="44"/>
      <c r="L3348" s="44"/>
      <c r="M3348" s="158"/>
      <c r="N3348" s="44"/>
      <c r="O3348" s="159"/>
    </row>
    <row r="3349" spans="2:15" x14ac:dyDescent="0.2">
      <c r="B3349" s="39" t="s">
        <v>42</v>
      </c>
      <c r="D3349" s="42">
        <f>_xll.qlCalendarAdvance(Calendar,$D3348,B3349,"f",FALSE)</f>
        <v>62978</v>
      </c>
      <c r="E3349" s="153">
        <f>_xll.qlInterestRateIndexValueDate(IndexON,D3349)</f>
        <v>62981</v>
      </c>
      <c r="F3349" s="168"/>
      <c r="H3349" s="42">
        <f>_xll.qlCalendarAdvance(Calendar,$H3348,B3349,"f",FALSE)</f>
        <v>62978</v>
      </c>
      <c r="I3349" s="153">
        <f>_xll.qlInterestRateIndexValueDate(Index1M,$H3349)</f>
        <v>62982</v>
      </c>
      <c r="J3349" s="158"/>
      <c r="K3349" s="44"/>
      <c r="L3349" s="44"/>
      <c r="M3349" s="158"/>
      <c r="N3349" s="44"/>
      <c r="O3349" s="159"/>
    </row>
    <row r="3350" spans="2:15" x14ac:dyDescent="0.2">
      <c r="B3350" s="39" t="s">
        <v>42</v>
      </c>
      <c r="D3350" s="42">
        <f>_xll.qlCalendarAdvance(Calendar,$D3349,B3350,"f",FALSE)</f>
        <v>62985</v>
      </c>
      <c r="E3350" s="153">
        <f>_xll.qlInterestRateIndexValueDate(IndexON,D3350)</f>
        <v>62988</v>
      </c>
      <c r="F3350" s="168"/>
      <c r="H3350" s="42">
        <f>_xll.qlCalendarAdvance(Calendar,$H3349,B3350,"f",FALSE)</f>
        <v>62985</v>
      </c>
      <c r="I3350" s="153">
        <f>_xll.qlInterestRateIndexValueDate(Index1M,$H3350)</f>
        <v>62989</v>
      </c>
      <c r="J3350" s="158"/>
      <c r="K3350" s="44"/>
      <c r="L3350" s="44"/>
      <c r="M3350" s="158"/>
      <c r="N3350" s="44"/>
      <c r="O3350" s="159"/>
    </row>
    <row r="3351" spans="2:15" x14ac:dyDescent="0.2">
      <c r="B3351" s="39" t="s">
        <v>42</v>
      </c>
      <c r="D3351" s="42">
        <f>_xll.qlCalendarAdvance(Calendar,$D3350,B3351,"f",FALSE)</f>
        <v>62992</v>
      </c>
      <c r="E3351" s="153">
        <f>_xll.qlInterestRateIndexValueDate(IndexON,D3351)</f>
        <v>62995</v>
      </c>
      <c r="F3351" s="168"/>
      <c r="H3351" s="42">
        <f>_xll.qlCalendarAdvance(Calendar,$H3350,B3351,"f",FALSE)</f>
        <v>62992</v>
      </c>
      <c r="I3351" s="153">
        <f>_xll.qlInterestRateIndexValueDate(Index1M,$H3351)</f>
        <v>62996</v>
      </c>
      <c r="J3351" s="158"/>
      <c r="K3351" s="44"/>
      <c r="L3351" s="44"/>
      <c r="M3351" s="158"/>
      <c r="N3351" s="44"/>
      <c r="O3351" s="159"/>
    </row>
    <row r="3352" spans="2:15" x14ac:dyDescent="0.2">
      <c r="B3352" s="39" t="s">
        <v>42</v>
      </c>
      <c r="D3352" s="42">
        <f>_xll.qlCalendarAdvance(Calendar,$D3351,B3352,"f",FALSE)</f>
        <v>63002</v>
      </c>
      <c r="E3352" s="153">
        <f>_xll.qlInterestRateIndexValueDate(IndexON,D3352)</f>
        <v>63003</v>
      </c>
      <c r="F3352" s="168"/>
      <c r="H3352" s="42">
        <f>_xll.qlCalendarAdvance(Calendar,$H3351,B3352,"f",FALSE)</f>
        <v>63002</v>
      </c>
      <c r="I3352" s="153">
        <f>_xll.qlInterestRateIndexValueDate(Index1M,$H3352)</f>
        <v>63004</v>
      </c>
      <c r="J3352" s="158"/>
      <c r="K3352" s="44"/>
      <c r="L3352" s="44"/>
      <c r="M3352" s="158"/>
      <c r="N3352" s="44"/>
      <c r="O3352" s="159"/>
    </row>
    <row r="3353" spans="2:15" x14ac:dyDescent="0.2">
      <c r="B3353" s="39" t="s">
        <v>42</v>
      </c>
      <c r="D3353" s="42">
        <f>_xll.qlCalendarAdvance(Calendar,$D3352,B3353,"f",FALSE)</f>
        <v>63009</v>
      </c>
      <c r="E3353" s="153">
        <f>_xll.qlInterestRateIndexValueDate(IndexON,D3353)</f>
        <v>63010</v>
      </c>
      <c r="F3353" s="168"/>
      <c r="H3353" s="42">
        <f>_xll.qlCalendarAdvance(Calendar,$H3352,B3353,"f",FALSE)</f>
        <v>63009</v>
      </c>
      <c r="I3353" s="153">
        <f>_xll.qlInterestRateIndexValueDate(Index1M,$H3353)</f>
        <v>63011</v>
      </c>
      <c r="J3353" s="158"/>
      <c r="K3353" s="44"/>
      <c r="L3353" s="44"/>
      <c r="M3353" s="158"/>
      <c r="N3353" s="44"/>
      <c r="O3353" s="159"/>
    </row>
    <row r="3354" spans="2:15" x14ac:dyDescent="0.2">
      <c r="B3354" s="39" t="s">
        <v>42</v>
      </c>
      <c r="D3354" s="42">
        <f>_xll.qlCalendarAdvance(Calendar,$D3353,B3354,"f",FALSE)</f>
        <v>63016</v>
      </c>
      <c r="E3354" s="153">
        <f>_xll.qlInterestRateIndexValueDate(IndexON,D3354)</f>
        <v>63017</v>
      </c>
      <c r="F3354" s="168"/>
      <c r="H3354" s="42">
        <f>_xll.qlCalendarAdvance(Calendar,$H3353,B3354,"f",FALSE)</f>
        <v>63016</v>
      </c>
      <c r="I3354" s="153">
        <f>_xll.qlInterestRateIndexValueDate(Index1M,$H3354)</f>
        <v>63018</v>
      </c>
      <c r="J3354" s="158"/>
      <c r="K3354" s="44"/>
      <c r="L3354" s="44"/>
      <c r="M3354" s="158"/>
      <c r="N3354" s="44"/>
      <c r="O3354" s="159"/>
    </row>
    <row r="3355" spans="2:15" x14ac:dyDescent="0.2">
      <c r="B3355" s="39" t="s">
        <v>42</v>
      </c>
      <c r="D3355" s="42">
        <f>_xll.qlCalendarAdvance(Calendar,$D3354,B3355,"f",FALSE)</f>
        <v>63023</v>
      </c>
      <c r="E3355" s="153">
        <f>_xll.qlInterestRateIndexValueDate(IndexON,D3355)</f>
        <v>63024</v>
      </c>
      <c r="F3355" s="168"/>
      <c r="H3355" s="42">
        <f>_xll.qlCalendarAdvance(Calendar,$H3354,B3355,"f",FALSE)</f>
        <v>63023</v>
      </c>
      <c r="I3355" s="153">
        <f>_xll.qlInterestRateIndexValueDate(Index1M,$H3355)</f>
        <v>63025</v>
      </c>
      <c r="J3355" s="158"/>
      <c r="K3355" s="44"/>
      <c r="L3355" s="44"/>
      <c r="M3355" s="158"/>
      <c r="N3355" s="44"/>
      <c r="O3355" s="159"/>
    </row>
    <row r="3356" spans="2:15" x14ac:dyDescent="0.2">
      <c r="B3356" s="39" t="s">
        <v>42</v>
      </c>
      <c r="D3356" s="42">
        <f>_xll.qlCalendarAdvance(Calendar,$D3355,B3356,"f",FALSE)</f>
        <v>63030</v>
      </c>
      <c r="E3356" s="153">
        <f>_xll.qlInterestRateIndexValueDate(IndexON,D3356)</f>
        <v>63031</v>
      </c>
      <c r="F3356" s="168"/>
      <c r="H3356" s="42">
        <f>_xll.qlCalendarAdvance(Calendar,$H3355,B3356,"f",FALSE)</f>
        <v>63030</v>
      </c>
      <c r="I3356" s="153">
        <f>_xll.qlInterestRateIndexValueDate(Index1M,$H3356)</f>
        <v>63032</v>
      </c>
      <c r="J3356" s="158"/>
      <c r="K3356" s="44"/>
      <c r="L3356" s="44"/>
      <c r="M3356" s="158"/>
      <c r="N3356" s="44"/>
      <c r="O3356" s="159"/>
    </row>
    <row r="3357" spans="2:15" x14ac:dyDescent="0.2">
      <c r="B3357" s="39" t="s">
        <v>42</v>
      </c>
      <c r="D3357" s="42">
        <f>_xll.qlCalendarAdvance(Calendar,$D3356,B3357,"f",FALSE)</f>
        <v>63037</v>
      </c>
      <c r="E3357" s="153">
        <f>_xll.qlInterestRateIndexValueDate(IndexON,D3357)</f>
        <v>63038</v>
      </c>
      <c r="F3357" s="168"/>
      <c r="H3357" s="42">
        <f>_xll.qlCalendarAdvance(Calendar,$H3356,B3357,"f",FALSE)</f>
        <v>63037</v>
      </c>
      <c r="I3357" s="153">
        <f>_xll.qlInterestRateIndexValueDate(Index1M,$H3357)</f>
        <v>63039</v>
      </c>
      <c r="J3357" s="158"/>
      <c r="K3357" s="44"/>
      <c r="L3357" s="44"/>
      <c r="M3357" s="158"/>
      <c r="N3357" s="44"/>
      <c r="O3357" s="159"/>
    </row>
    <row r="3358" spans="2:15" x14ac:dyDescent="0.2">
      <c r="B3358" s="39" t="s">
        <v>42</v>
      </c>
      <c r="D3358" s="42">
        <f>_xll.qlCalendarAdvance(Calendar,$D3357,B3358,"f",FALSE)</f>
        <v>63044</v>
      </c>
      <c r="E3358" s="153">
        <f>_xll.qlInterestRateIndexValueDate(IndexON,D3358)</f>
        <v>63045</v>
      </c>
      <c r="F3358" s="168"/>
      <c r="H3358" s="42">
        <f>_xll.qlCalendarAdvance(Calendar,$H3357,B3358,"f",FALSE)</f>
        <v>63044</v>
      </c>
      <c r="I3358" s="153">
        <f>_xll.qlInterestRateIndexValueDate(Index1M,$H3358)</f>
        <v>63046</v>
      </c>
      <c r="J3358" s="158"/>
      <c r="K3358" s="44"/>
      <c r="L3358" s="44"/>
      <c r="M3358" s="158"/>
      <c r="N3358" s="44"/>
      <c r="O3358" s="159"/>
    </row>
    <row r="3359" spans="2:15" x14ac:dyDescent="0.2">
      <c r="B3359" s="39" t="s">
        <v>42</v>
      </c>
      <c r="D3359" s="42">
        <f>_xll.qlCalendarAdvance(Calendar,$D3358,B3359,"f",FALSE)</f>
        <v>63051</v>
      </c>
      <c r="E3359" s="153">
        <f>_xll.qlInterestRateIndexValueDate(IndexON,D3359)</f>
        <v>63052</v>
      </c>
      <c r="F3359" s="168"/>
      <c r="H3359" s="42">
        <f>_xll.qlCalendarAdvance(Calendar,$H3358,B3359,"f",FALSE)</f>
        <v>63051</v>
      </c>
      <c r="I3359" s="153">
        <f>_xll.qlInterestRateIndexValueDate(Index1M,$H3359)</f>
        <v>63053</v>
      </c>
      <c r="J3359" s="158"/>
      <c r="K3359" s="44"/>
      <c r="L3359" s="44"/>
      <c r="M3359" s="158"/>
      <c r="N3359" s="44"/>
      <c r="O3359" s="159"/>
    </row>
    <row r="3360" spans="2:15" x14ac:dyDescent="0.2">
      <c r="B3360" s="39" t="s">
        <v>42</v>
      </c>
      <c r="D3360" s="42">
        <f>_xll.qlCalendarAdvance(Calendar,$D3359,B3360,"f",FALSE)</f>
        <v>63058</v>
      </c>
      <c r="E3360" s="153">
        <f>_xll.qlInterestRateIndexValueDate(IndexON,D3360)</f>
        <v>63059</v>
      </c>
      <c r="F3360" s="168"/>
      <c r="H3360" s="42">
        <f>_xll.qlCalendarAdvance(Calendar,$H3359,B3360,"f",FALSE)</f>
        <v>63058</v>
      </c>
      <c r="I3360" s="153">
        <f>_xll.qlInterestRateIndexValueDate(Index1M,$H3360)</f>
        <v>63060</v>
      </c>
      <c r="J3360" s="158"/>
      <c r="K3360" s="44"/>
      <c r="L3360" s="44"/>
      <c r="M3360" s="158"/>
      <c r="N3360" s="44"/>
      <c r="O3360" s="159"/>
    </row>
    <row r="3361" spans="2:15" x14ac:dyDescent="0.2">
      <c r="B3361" s="39" t="s">
        <v>42</v>
      </c>
      <c r="D3361" s="42">
        <f>_xll.qlCalendarAdvance(Calendar,$D3360,B3361,"f",FALSE)</f>
        <v>63065</v>
      </c>
      <c r="E3361" s="153">
        <f>_xll.qlInterestRateIndexValueDate(IndexON,D3361)</f>
        <v>63066</v>
      </c>
      <c r="F3361" s="168"/>
      <c r="H3361" s="42">
        <f>_xll.qlCalendarAdvance(Calendar,$H3360,B3361,"f",FALSE)</f>
        <v>63065</v>
      </c>
      <c r="I3361" s="153">
        <f>_xll.qlInterestRateIndexValueDate(Index1M,$H3361)</f>
        <v>63067</v>
      </c>
      <c r="J3361" s="158"/>
      <c r="K3361" s="44"/>
      <c r="L3361" s="44"/>
      <c r="M3361" s="158"/>
      <c r="N3361" s="44"/>
      <c r="O3361" s="159"/>
    </row>
    <row r="3362" spans="2:15" x14ac:dyDescent="0.2">
      <c r="B3362" s="39" t="s">
        <v>42</v>
      </c>
      <c r="D3362" s="42">
        <f>_xll.qlCalendarAdvance(Calendar,$D3361,B3362,"f",FALSE)</f>
        <v>63072</v>
      </c>
      <c r="E3362" s="153">
        <f>_xll.qlInterestRateIndexValueDate(IndexON,D3362)</f>
        <v>63073</v>
      </c>
      <c r="F3362" s="168"/>
      <c r="H3362" s="42">
        <f>_xll.qlCalendarAdvance(Calendar,$H3361,B3362,"f",FALSE)</f>
        <v>63072</v>
      </c>
      <c r="I3362" s="153">
        <f>_xll.qlInterestRateIndexValueDate(Index1M,$H3362)</f>
        <v>63074</v>
      </c>
      <c r="J3362" s="158"/>
      <c r="K3362" s="44"/>
      <c r="L3362" s="44"/>
      <c r="M3362" s="158"/>
      <c r="N3362" s="44"/>
      <c r="O3362" s="159"/>
    </row>
    <row r="3363" spans="2:15" x14ac:dyDescent="0.2">
      <c r="B3363" s="39" t="s">
        <v>42</v>
      </c>
      <c r="D3363" s="42">
        <f>_xll.qlCalendarAdvance(Calendar,$D3362,B3363,"f",FALSE)</f>
        <v>63079</v>
      </c>
      <c r="E3363" s="153">
        <f>_xll.qlInterestRateIndexValueDate(IndexON,D3363)</f>
        <v>63080</v>
      </c>
      <c r="F3363" s="168"/>
      <c r="H3363" s="42">
        <f>_xll.qlCalendarAdvance(Calendar,$H3362,B3363,"f",FALSE)</f>
        <v>63079</v>
      </c>
      <c r="I3363" s="153">
        <f>_xll.qlInterestRateIndexValueDate(Index1M,$H3363)</f>
        <v>63081</v>
      </c>
      <c r="J3363" s="158"/>
      <c r="K3363" s="44"/>
      <c r="L3363" s="44"/>
      <c r="M3363" s="158"/>
      <c r="N3363" s="44"/>
      <c r="O3363" s="159"/>
    </row>
    <row r="3364" spans="2:15" x14ac:dyDescent="0.2">
      <c r="B3364" s="39" t="s">
        <v>42</v>
      </c>
      <c r="D3364" s="42">
        <f>_xll.qlCalendarAdvance(Calendar,$D3363,B3364,"f",FALSE)</f>
        <v>63086</v>
      </c>
      <c r="E3364" s="153">
        <f>_xll.qlInterestRateIndexValueDate(IndexON,D3364)</f>
        <v>63087</v>
      </c>
      <c r="F3364" s="168"/>
      <c r="H3364" s="42">
        <f>_xll.qlCalendarAdvance(Calendar,$H3363,B3364,"f",FALSE)</f>
        <v>63086</v>
      </c>
      <c r="I3364" s="153">
        <f>_xll.qlInterestRateIndexValueDate(Index1M,$H3364)</f>
        <v>63088</v>
      </c>
      <c r="J3364" s="158"/>
      <c r="K3364" s="44"/>
      <c r="L3364" s="44"/>
      <c r="M3364" s="158"/>
      <c r="N3364" s="44"/>
      <c r="O3364" s="159"/>
    </row>
    <row r="3365" spans="2:15" x14ac:dyDescent="0.2">
      <c r="B3365" s="39" t="s">
        <v>42</v>
      </c>
      <c r="D3365" s="42">
        <f>_xll.qlCalendarAdvance(Calendar,$D3364,B3365,"f",FALSE)</f>
        <v>63093</v>
      </c>
      <c r="E3365" s="153">
        <f>_xll.qlInterestRateIndexValueDate(IndexON,D3365)</f>
        <v>63094</v>
      </c>
      <c r="F3365" s="168"/>
      <c r="H3365" s="42">
        <f>_xll.qlCalendarAdvance(Calendar,$H3364,B3365,"f",FALSE)</f>
        <v>63093</v>
      </c>
      <c r="I3365" s="153">
        <f>_xll.qlInterestRateIndexValueDate(Index1M,$H3365)</f>
        <v>63095</v>
      </c>
      <c r="J3365" s="158"/>
      <c r="K3365" s="44"/>
      <c r="L3365" s="44"/>
      <c r="M3365" s="158"/>
      <c r="N3365" s="44"/>
      <c r="O3365" s="159"/>
    </row>
    <row r="3366" spans="2:15" x14ac:dyDescent="0.2">
      <c r="B3366" s="39" t="s">
        <v>42</v>
      </c>
      <c r="D3366" s="42">
        <f>_xll.qlCalendarAdvance(Calendar,$D3365,B3366,"f",FALSE)</f>
        <v>63100</v>
      </c>
      <c r="E3366" s="153">
        <f>_xll.qlInterestRateIndexValueDate(IndexON,D3366)</f>
        <v>63101</v>
      </c>
      <c r="F3366" s="168"/>
      <c r="H3366" s="42">
        <f>_xll.qlCalendarAdvance(Calendar,$H3365,B3366,"f",FALSE)</f>
        <v>63100</v>
      </c>
      <c r="I3366" s="153">
        <f>_xll.qlInterestRateIndexValueDate(Index1M,$H3366)</f>
        <v>63102</v>
      </c>
      <c r="J3366" s="158"/>
      <c r="K3366" s="44"/>
      <c r="L3366" s="44"/>
      <c r="M3366" s="158"/>
      <c r="N3366" s="44"/>
      <c r="O3366" s="159"/>
    </row>
    <row r="3367" spans="2:15" x14ac:dyDescent="0.2">
      <c r="B3367" s="39" t="s">
        <v>42</v>
      </c>
      <c r="D3367" s="42">
        <f>_xll.qlCalendarAdvance(Calendar,$D3366,B3367,"f",FALSE)</f>
        <v>63107</v>
      </c>
      <c r="E3367" s="153">
        <f>_xll.qlInterestRateIndexValueDate(IndexON,D3367)</f>
        <v>63108</v>
      </c>
      <c r="F3367" s="168"/>
      <c r="H3367" s="42">
        <f>_xll.qlCalendarAdvance(Calendar,$H3366,B3367,"f",FALSE)</f>
        <v>63107</v>
      </c>
      <c r="I3367" s="153">
        <f>_xll.qlInterestRateIndexValueDate(Index1M,$H3367)</f>
        <v>63109</v>
      </c>
      <c r="J3367" s="158"/>
      <c r="K3367" s="44"/>
      <c r="L3367" s="44"/>
      <c r="M3367" s="158"/>
      <c r="N3367" s="44"/>
      <c r="O3367" s="159"/>
    </row>
    <row r="3368" spans="2:15" x14ac:dyDescent="0.2">
      <c r="B3368" s="39" t="s">
        <v>42</v>
      </c>
      <c r="D3368" s="42">
        <f>_xll.qlCalendarAdvance(Calendar,$D3367,B3368,"f",FALSE)</f>
        <v>63114</v>
      </c>
      <c r="E3368" s="153">
        <f>_xll.qlInterestRateIndexValueDate(IndexON,D3368)</f>
        <v>63115</v>
      </c>
      <c r="F3368" s="168"/>
      <c r="H3368" s="42">
        <f>_xll.qlCalendarAdvance(Calendar,$H3367,B3368,"f",FALSE)</f>
        <v>63114</v>
      </c>
      <c r="I3368" s="153">
        <f>_xll.qlInterestRateIndexValueDate(Index1M,$H3368)</f>
        <v>63116</v>
      </c>
      <c r="J3368" s="158"/>
      <c r="K3368" s="44"/>
      <c r="L3368" s="44"/>
      <c r="M3368" s="158"/>
      <c r="N3368" s="44"/>
      <c r="O3368" s="159"/>
    </row>
    <row r="3369" spans="2:15" x14ac:dyDescent="0.2">
      <c r="B3369" s="39" t="s">
        <v>42</v>
      </c>
      <c r="D3369" s="42">
        <f>_xll.qlCalendarAdvance(Calendar,$D3368,B3369,"f",FALSE)</f>
        <v>63121</v>
      </c>
      <c r="E3369" s="153">
        <f>_xll.qlInterestRateIndexValueDate(IndexON,D3369)</f>
        <v>63122</v>
      </c>
      <c r="F3369" s="168"/>
      <c r="H3369" s="42">
        <f>_xll.qlCalendarAdvance(Calendar,$H3368,B3369,"f",FALSE)</f>
        <v>63121</v>
      </c>
      <c r="I3369" s="153">
        <f>_xll.qlInterestRateIndexValueDate(Index1M,$H3369)</f>
        <v>63123</v>
      </c>
      <c r="J3369" s="158"/>
      <c r="K3369" s="44"/>
      <c r="L3369" s="44"/>
      <c r="M3369" s="158"/>
      <c r="N3369" s="44"/>
      <c r="O3369" s="159"/>
    </row>
    <row r="3370" spans="2:15" x14ac:dyDescent="0.2">
      <c r="B3370" s="39" t="s">
        <v>42</v>
      </c>
      <c r="D3370" s="42">
        <f>_xll.qlCalendarAdvance(Calendar,$D3369,B3370,"f",FALSE)</f>
        <v>63128</v>
      </c>
      <c r="E3370" s="153">
        <f>_xll.qlInterestRateIndexValueDate(IndexON,D3370)</f>
        <v>63129</v>
      </c>
      <c r="F3370" s="168"/>
      <c r="H3370" s="42">
        <f>_xll.qlCalendarAdvance(Calendar,$H3369,B3370,"f",FALSE)</f>
        <v>63128</v>
      </c>
      <c r="I3370" s="153">
        <f>_xll.qlInterestRateIndexValueDate(Index1M,$H3370)</f>
        <v>63130</v>
      </c>
      <c r="J3370" s="158"/>
      <c r="K3370" s="44"/>
      <c r="L3370" s="44"/>
      <c r="M3370" s="158"/>
      <c r="N3370" s="44"/>
      <c r="O3370" s="159"/>
    </row>
    <row r="3371" spans="2:15" x14ac:dyDescent="0.2">
      <c r="B3371" s="39" t="s">
        <v>42</v>
      </c>
      <c r="D3371" s="42">
        <f>_xll.qlCalendarAdvance(Calendar,$D3370,B3371,"f",FALSE)</f>
        <v>63135</v>
      </c>
      <c r="E3371" s="153">
        <f>_xll.qlInterestRateIndexValueDate(IndexON,D3371)</f>
        <v>63136</v>
      </c>
      <c r="F3371" s="168"/>
      <c r="H3371" s="42">
        <f>_xll.qlCalendarAdvance(Calendar,$H3370,B3371,"f",FALSE)</f>
        <v>63135</v>
      </c>
      <c r="I3371" s="153">
        <f>_xll.qlInterestRateIndexValueDate(Index1M,$H3371)</f>
        <v>63137</v>
      </c>
      <c r="J3371" s="158"/>
      <c r="K3371" s="44"/>
      <c r="L3371" s="44"/>
      <c r="M3371" s="158"/>
      <c r="N3371" s="44"/>
      <c r="O3371" s="159"/>
    </row>
    <row r="3372" spans="2:15" x14ac:dyDescent="0.2">
      <c r="B3372" s="39" t="s">
        <v>42</v>
      </c>
      <c r="D3372" s="42">
        <f>_xll.qlCalendarAdvance(Calendar,$D3371,B3372,"f",FALSE)</f>
        <v>63142</v>
      </c>
      <c r="E3372" s="153">
        <f>_xll.qlInterestRateIndexValueDate(IndexON,D3372)</f>
        <v>63143</v>
      </c>
      <c r="F3372" s="168"/>
      <c r="H3372" s="42">
        <f>_xll.qlCalendarAdvance(Calendar,$H3371,B3372,"f",FALSE)</f>
        <v>63142</v>
      </c>
      <c r="I3372" s="153">
        <f>_xll.qlInterestRateIndexValueDate(Index1M,$H3372)</f>
        <v>63144</v>
      </c>
      <c r="J3372" s="158"/>
      <c r="K3372" s="44"/>
      <c r="L3372" s="44"/>
      <c r="M3372" s="158"/>
      <c r="N3372" s="44"/>
      <c r="O3372" s="159"/>
    </row>
    <row r="3373" spans="2:15" x14ac:dyDescent="0.2">
      <c r="B3373" s="39" t="s">
        <v>42</v>
      </c>
      <c r="D3373" s="42">
        <f>_xll.qlCalendarAdvance(Calendar,$D3372,B3373,"f",FALSE)</f>
        <v>63149</v>
      </c>
      <c r="E3373" s="153">
        <f>_xll.qlInterestRateIndexValueDate(IndexON,D3373)</f>
        <v>63150</v>
      </c>
      <c r="F3373" s="168"/>
      <c r="H3373" s="42">
        <f>_xll.qlCalendarAdvance(Calendar,$H3372,B3373,"f",FALSE)</f>
        <v>63149</v>
      </c>
      <c r="I3373" s="153">
        <f>_xll.qlInterestRateIndexValueDate(Index1M,$H3373)</f>
        <v>63151</v>
      </c>
      <c r="J3373" s="158"/>
      <c r="K3373" s="44"/>
      <c r="L3373" s="44"/>
      <c r="M3373" s="158"/>
      <c r="N3373" s="44"/>
      <c r="O3373" s="159"/>
    </row>
    <row r="3374" spans="2:15" x14ac:dyDescent="0.2">
      <c r="B3374" s="39" t="s">
        <v>42</v>
      </c>
      <c r="D3374" s="42">
        <f>_xll.qlCalendarAdvance(Calendar,$D3373,B3374,"f",FALSE)</f>
        <v>63156</v>
      </c>
      <c r="E3374" s="153">
        <f>_xll.qlInterestRateIndexValueDate(IndexON,D3374)</f>
        <v>63157</v>
      </c>
      <c r="F3374" s="168"/>
      <c r="H3374" s="42">
        <f>_xll.qlCalendarAdvance(Calendar,$H3373,B3374,"f",FALSE)</f>
        <v>63156</v>
      </c>
      <c r="I3374" s="153">
        <f>_xll.qlInterestRateIndexValueDate(Index1M,$H3374)</f>
        <v>63158</v>
      </c>
      <c r="J3374" s="158"/>
      <c r="K3374" s="44"/>
      <c r="L3374" s="44"/>
      <c r="M3374" s="158"/>
      <c r="N3374" s="44"/>
      <c r="O3374" s="159"/>
    </row>
    <row r="3375" spans="2:15" x14ac:dyDescent="0.2">
      <c r="B3375" s="39" t="s">
        <v>42</v>
      </c>
      <c r="D3375" s="42">
        <f>_xll.qlCalendarAdvance(Calendar,$D3374,B3375,"f",FALSE)</f>
        <v>63163</v>
      </c>
      <c r="E3375" s="153">
        <f>_xll.qlInterestRateIndexValueDate(IndexON,D3375)</f>
        <v>63164</v>
      </c>
      <c r="F3375" s="168"/>
      <c r="H3375" s="42">
        <f>_xll.qlCalendarAdvance(Calendar,$H3374,B3375,"f",FALSE)</f>
        <v>63163</v>
      </c>
      <c r="I3375" s="153">
        <f>_xll.qlInterestRateIndexValueDate(Index1M,$H3375)</f>
        <v>63165</v>
      </c>
      <c r="J3375" s="158"/>
      <c r="K3375" s="44"/>
      <c r="L3375" s="44"/>
      <c r="M3375" s="158"/>
      <c r="N3375" s="44"/>
      <c r="O3375" s="159"/>
    </row>
    <row r="3376" spans="2:15" x14ac:dyDescent="0.2">
      <c r="B3376" s="39" t="s">
        <v>42</v>
      </c>
      <c r="D3376" s="42">
        <f>_xll.qlCalendarAdvance(Calendar,$D3375,B3376,"f",FALSE)</f>
        <v>63170</v>
      </c>
      <c r="E3376" s="153">
        <f>_xll.qlInterestRateIndexValueDate(IndexON,D3376)</f>
        <v>63171</v>
      </c>
      <c r="F3376" s="168"/>
      <c r="H3376" s="42">
        <f>_xll.qlCalendarAdvance(Calendar,$H3375,B3376,"f",FALSE)</f>
        <v>63170</v>
      </c>
      <c r="I3376" s="153">
        <f>_xll.qlInterestRateIndexValueDate(Index1M,$H3376)</f>
        <v>63172</v>
      </c>
      <c r="J3376" s="158"/>
      <c r="K3376" s="44"/>
      <c r="L3376" s="44"/>
      <c r="M3376" s="158"/>
      <c r="N3376" s="44"/>
      <c r="O3376" s="159"/>
    </row>
    <row r="3377" spans="2:15" x14ac:dyDescent="0.2">
      <c r="B3377" s="39" t="s">
        <v>42</v>
      </c>
      <c r="D3377" s="42">
        <f>_xll.qlCalendarAdvance(Calendar,$D3376,B3377,"f",FALSE)</f>
        <v>63177</v>
      </c>
      <c r="E3377" s="153">
        <f>_xll.qlInterestRateIndexValueDate(IndexON,D3377)</f>
        <v>63178</v>
      </c>
      <c r="F3377" s="168"/>
      <c r="H3377" s="42">
        <f>_xll.qlCalendarAdvance(Calendar,$H3376,B3377,"f",FALSE)</f>
        <v>63177</v>
      </c>
      <c r="I3377" s="153">
        <f>_xll.qlInterestRateIndexValueDate(Index1M,$H3377)</f>
        <v>63179</v>
      </c>
      <c r="J3377" s="158"/>
      <c r="K3377" s="44"/>
      <c r="L3377" s="44"/>
      <c r="M3377" s="158"/>
      <c r="N3377" s="44"/>
      <c r="O3377" s="159"/>
    </row>
    <row r="3378" spans="2:15" x14ac:dyDescent="0.2">
      <c r="B3378" s="39" t="s">
        <v>42</v>
      </c>
      <c r="D3378" s="42">
        <f>_xll.qlCalendarAdvance(Calendar,$D3377,B3378,"f",FALSE)</f>
        <v>63185</v>
      </c>
      <c r="E3378" s="153">
        <f>_xll.qlInterestRateIndexValueDate(IndexON,D3378)</f>
        <v>63186</v>
      </c>
      <c r="F3378" s="168"/>
      <c r="H3378" s="42">
        <f>_xll.qlCalendarAdvance(Calendar,$H3377,B3378,"f",FALSE)</f>
        <v>63185</v>
      </c>
      <c r="I3378" s="153">
        <f>_xll.qlInterestRateIndexValueDate(Index1M,$H3378)</f>
        <v>63187</v>
      </c>
      <c r="J3378" s="158"/>
      <c r="K3378" s="44"/>
      <c r="L3378" s="44"/>
      <c r="M3378" s="158"/>
      <c r="N3378" s="44"/>
      <c r="O3378" s="159"/>
    </row>
    <row r="3379" spans="2:15" x14ac:dyDescent="0.2">
      <c r="B3379" s="39" t="s">
        <v>42</v>
      </c>
      <c r="D3379" s="42">
        <f>_xll.qlCalendarAdvance(Calendar,$D3378,B3379,"f",FALSE)</f>
        <v>63192</v>
      </c>
      <c r="E3379" s="153">
        <f>_xll.qlInterestRateIndexValueDate(IndexON,D3379)</f>
        <v>63193</v>
      </c>
      <c r="F3379" s="168"/>
      <c r="H3379" s="42">
        <f>_xll.qlCalendarAdvance(Calendar,$H3378,B3379,"f",FALSE)</f>
        <v>63192</v>
      </c>
      <c r="I3379" s="153">
        <f>_xll.qlInterestRateIndexValueDate(Index1M,$H3379)</f>
        <v>63194</v>
      </c>
      <c r="J3379" s="158"/>
      <c r="K3379" s="44"/>
      <c r="L3379" s="44"/>
      <c r="M3379" s="158"/>
      <c r="N3379" s="44"/>
      <c r="O3379" s="159"/>
    </row>
    <row r="3380" spans="2:15" x14ac:dyDescent="0.2">
      <c r="B3380" s="39" t="s">
        <v>42</v>
      </c>
      <c r="D3380" s="42">
        <f>_xll.qlCalendarAdvance(Calendar,$D3379,B3380,"f",FALSE)</f>
        <v>63199</v>
      </c>
      <c r="E3380" s="153">
        <f>_xll.qlInterestRateIndexValueDate(IndexON,D3380)</f>
        <v>63200</v>
      </c>
      <c r="F3380" s="168"/>
      <c r="H3380" s="42">
        <f>_xll.qlCalendarAdvance(Calendar,$H3379,B3380,"f",FALSE)</f>
        <v>63199</v>
      </c>
      <c r="I3380" s="153">
        <f>_xll.qlInterestRateIndexValueDate(Index1M,$H3380)</f>
        <v>63201</v>
      </c>
      <c r="J3380" s="158"/>
      <c r="K3380" s="44"/>
      <c r="L3380" s="44"/>
      <c r="M3380" s="158"/>
      <c r="N3380" s="44"/>
      <c r="O3380" s="159"/>
    </row>
    <row r="3381" spans="2:15" x14ac:dyDescent="0.2">
      <c r="B3381" s="39" t="s">
        <v>42</v>
      </c>
      <c r="D3381" s="42">
        <f>_xll.qlCalendarAdvance(Calendar,$D3380,B3381,"f",FALSE)</f>
        <v>63206</v>
      </c>
      <c r="E3381" s="153">
        <f>_xll.qlInterestRateIndexValueDate(IndexON,D3381)</f>
        <v>63207</v>
      </c>
      <c r="F3381" s="168"/>
      <c r="H3381" s="42">
        <f>_xll.qlCalendarAdvance(Calendar,$H3380,B3381,"f",FALSE)</f>
        <v>63206</v>
      </c>
      <c r="I3381" s="153">
        <f>_xll.qlInterestRateIndexValueDate(Index1M,$H3381)</f>
        <v>63208</v>
      </c>
      <c r="J3381" s="158"/>
      <c r="K3381" s="44"/>
      <c r="L3381" s="44"/>
      <c r="M3381" s="158"/>
      <c r="N3381" s="44"/>
      <c r="O3381" s="159"/>
    </row>
    <row r="3382" spans="2:15" x14ac:dyDescent="0.2">
      <c r="B3382" s="39" t="s">
        <v>42</v>
      </c>
      <c r="D3382" s="42">
        <f>_xll.qlCalendarAdvance(Calendar,$D3381,B3382,"f",FALSE)</f>
        <v>63213</v>
      </c>
      <c r="E3382" s="153">
        <f>_xll.qlInterestRateIndexValueDate(IndexON,D3382)</f>
        <v>63214</v>
      </c>
      <c r="F3382" s="168"/>
      <c r="H3382" s="42">
        <f>_xll.qlCalendarAdvance(Calendar,$H3381,B3382,"f",FALSE)</f>
        <v>63213</v>
      </c>
      <c r="I3382" s="153">
        <f>_xll.qlInterestRateIndexValueDate(Index1M,$H3382)</f>
        <v>63215</v>
      </c>
      <c r="J3382" s="158"/>
      <c r="K3382" s="44"/>
      <c r="L3382" s="44"/>
      <c r="M3382" s="158"/>
      <c r="N3382" s="44"/>
      <c r="O3382" s="159"/>
    </row>
    <row r="3383" spans="2:15" x14ac:dyDescent="0.2">
      <c r="B3383" s="39" t="s">
        <v>42</v>
      </c>
      <c r="D3383" s="42">
        <f>_xll.qlCalendarAdvance(Calendar,$D3382,B3383,"f",FALSE)</f>
        <v>63220</v>
      </c>
      <c r="E3383" s="153">
        <f>_xll.qlInterestRateIndexValueDate(IndexON,D3383)</f>
        <v>63221</v>
      </c>
      <c r="F3383" s="168"/>
      <c r="H3383" s="42">
        <f>_xll.qlCalendarAdvance(Calendar,$H3382,B3383,"f",FALSE)</f>
        <v>63220</v>
      </c>
      <c r="I3383" s="153">
        <f>_xll.qlInterestRateIndexValueDate(Index1M,$H3383)</f>
        <v>63222</v>
      </c>
      <c r="J3383" s="158"/>
      <c r="K3383" s="44"/>
      <c r="L3383" s="44"/>
      <c r="M3383" s="158"/>
      <c r="N3383" s="44"/>
      <c r="O3383" s="159"/>
    </row>
    <row r="3384" spans="2:15" x14ac:dyDescent="0.2">
      <c r="B3384" s="39" t="s">
        <v>42</v>
      </c>
      <c r="D3384" s="42">
        <f>_xll.qlCalendarAdvance(Calendar,$D3383,B3384,"f",FALSE)</f>
        <v>63227</v>
      </c>
      <c r="E3384" s="153">
        <f>_xll.qlInterestRateIndexValueDate(IndexON,D3384)</f>
        <v>63228</v>
      </c>
      <c r="F3384" s="168"/>
      <c r="H3384" s="42">
        <f>_xll.qlCalendarAdvance(Calendar,$H3383,B3384,"f",FALSE)</f>
        <v>63227</v>
      </c>
      <c r="I3384" s="153">
        <f>_xll.qlInterestRateIndexValueDate(Index1M,$H3384)</f>
        <v>63229</v>
      </c>
      <c r="J3384" s="158"/>
      <c r="K3384" s="44"/>
      <c r="L3384" s="44"/>
      <c r="M3384" s="158"/>
      <c r="N3384" s="44"/>
      <c r="O3384" s="159"/>
    </row>
    <row r="3385" spans="2:15" x14ac:dyDescent="0.2">
      <c r="B3385" s="39" t="s">
        <v>42</v>
      </c>
      <c r="D3385" s="42">
        <f>_xll.qlCalendarAdvance(Calendar,$D3384,B3385,"f",FALSE)</f>
        <v>63234</v>
      </c>
      <c r="E3385" s="153">
        <f>_xll.qlInterestRateIndexValueDate(IndexON,D3385)</f>
        <v>63235</v>
      </c>
      <c r="F3385" s="168"/>
      <c r="H3385" s="42">
        <f>_xll.qlCalendarAdvance(Calendar,$H3384,B3385,"f",FALSE)</f>
        <v>63234</v>
      </c>
      <c r="I3385" s="153">
        <f>_xll.qlInterestRateIndexValueDate(Index1M,$H3385)</f>
        <v>63236</v>
      </c>
      <c r="J3385" s="158"/>
      <c r="K3385" s="44"/>
      <c r="L3385" s="44"/>
      <c r="M3385" s="158"/>
      <c r="N3385" s="44"/>
      <c r="O3385" s="159"/>
    </row>
    <row r="3386" spans="2:15" x14ac:dyDescent="0.2">
      <c r="B3386" s="39" t="s">
        <v>42</v>
      </c>
      <c r="D3386" s="42">
        <f>_xll.qlCalendarAdvance(Calendar,$D3385,B3386,"f",FALSE)</f>
        <v>63241</v>
      </c>
      <c r="E3386" s="153">
        <f>_xll.qlInterestRateIndexValueDate(IndexON,D3386)</f>
        <v>63242</v>
      </c>
      <c r="F3386" s="168"/>
      <c r="H3386" s="42">
        <f>_xll.qlCalendarAdvance(Calendar,$H3385,B3386,"f",FALSE)</f>
        <v>63241</v>
      </c>
      <c r="I3386" s="153">
        <f>_xll.qlInterestRateIndexValueDate(Index1M,$H3386)</f>
        <v>63243</v>
      </c>
      <c r="J3386" s="158"/>
      <c r="K3386" s="44"/>
      <c r="L3386" s="44"/>
      <c r="M3386" s="158"/>
      <c r="N3386" s="44"/>
      <c r="O3386" s="159"/>
    </row>
    <row r="3387" spans="2:15" x14ac:dyDescent="0.2">
      <c r="B3387" s="39" t="s">
        <v>42</v>
      </c>
      <c r="D3387" s="42">
        <f>_xll.qlCalendarAdvance(Calendar,$D3386,B3387,"f",FALSE)</f>
        <v>63248</v>
      </c>
      <c r="E3387" s="153">
        <f>_xll.qlInterestRateIndexValueDate(IndexON,D3387)</f>
        <v>63249</v>
      </c>
      <c r="F3387" s="168"/>
      <c r="H3387" s="42">
        <f>_xll.qlCalendarAdvance(Calendar,$H3386,B3387,"f",FALSE)</f>
        <v>63248</v>
      </c>
      <c r="I3387" s="153">
        <f>_xll.qlInterestRateIndexValueDate(Index1M,$H3387)</f>
        <v>63250</v>
      </c>
      <c r="J3387" s="158"/>
      <c r="K3387" s="44"/>
      <c r="L3387" s="44"/>
      <c r="M3387" s="158"/>
      <c r="N3387" s="44"/>
      <c r="O3387" s="159"/>
    </row>
    <row r="3388" spans="2:15" x14ac:dyDescent="0.2">
      <c r="B3388" s="39" t="s">
        <v>42</v>
      </c>
      <c r="D3388" s="42">
        <f>_xll.qlCalendarAdvance(Calendar,$D3387,B3388,"f",FALSE)</f>
        <v>63255</v>
      </c>
      <c r="E3388" s="153">
        <f>_xll.qlInterestRateIndexValueDate(IndexON,D3388)</f>
        <v>63256</v>
      </c>
      <c r="F3388" s="168"/>
      <c r="H3388" s="42">
        <f>_xll.qlCalendarAdvance(Calendar,$H3387,B3388,"f",FALSE)</f>
        <v>63255</v>
      </c>
      <c r="I3388" s="153">
        <f>_xll.qlInterestRateIndexValueDate(Index1M,$H3388)</f>
        <v>63257</v>
      </c>
      <c r="J3388" s="158"/>
      <c r="K3388" s="44"/>
      <c r="L3388" s="44"/>
      <c r="M3388" s="158"/>
      <c r="N3388" s="44"/>
      <c r="O3388" s="159"/>
    </row>
    <row r="3389" spans="2:15" x14ac:dyDescent="0.2">
      <c r="B3389" s="39" t="s">
        <v>42</v>
      </c>
      <c r="D3389" s="42">
        <f>_xll.qlCalendarAdvance(Calendar,$D3388,B3389,"f",FALSE)</f>
        <v>63262</v>
      </c>
      <c r="E3389" s="153">
        <f>_xll.qlInterestRateIndexValueDate(IndexON,D3389)</f>
        <v>63263</v>
      </c>
      <c r="F3389" s="168"/>
      <c r="H3389" s="42">
        <f>_xll.qlCalendarAdvance(Calendar,$H3388,B3389,"f",FALSE)</f>
        <v>63262</v>
      </c>
      <c r="I3389" s="153">
        <f>_xll.qlInterestRateIndexValueDate(Index1M,$H3389)</f>
        <v>63264</v>
      </c>
      <c r="J3389" s="158"/>
      <c r="K3389" s="44"/>
      <c r="L3389" s="44"/>
      <c r="M3389" s="158"/>
      <c r="N3389" s="44"/>
      <c r="O3389" s="159"/>
    </row>
    <row r="3390" spans="2:15" x14ac:dyDescent="0.2">
      <c r="B3390" s="39" t="s">
        <v>42</v>
      </c>
      <c r="D3390" s="42">
        <f>_xll.qlCalendarAdvance(Calendar,$D3389,B3390,"f",FALSE)</f>
        <v>63269</v>
      </c>
      <c r="E3390" s="153">
        <f>_xll.qlInterestRateIndexValueDate(IndexON,D3390)</f>
        <v>63270</v>
      </c>
      <c r="F3390" s="168"/>
      <c r="H3390" s="42">
        <f>_xll.qlCalendarAdvance(Calendar,$H3389,B3390,"f",FALSE)</f>
        <v>63269</v>
      </c>
      <c r="I3390" s="153">
        <f>_xll.qlInterestRateIndexValueDate(Index1M,$H3390)</f>
        <v>63271</v>
      </c>
      <c r="J3390" s="158"/>
      <c r="K3390" s="44"/>
      <c r="L3390" s="44"/>
      <c r="M3390" s="158"/>
      <c r="N3390" s="44"/>
      <c r="O3390" s="159"/>
    </row>
    <row r="3391" spans="2:15" x14ac:dyDescent="0.2">
      <c r="B3391" s="39" t="s">
        <v>42</v>
      </c>
      <c r="D3391" s="42">
        <f>_xll.qlCalendarAdvance(Calendar,$D3390,B3391,"f",FALSE)</f>
        <v>63276</v>
      </c>
      <c r="E3391" s="153">
        <f>_xll.qlInterestRateIndexValueDate(IndexON,D3391)</f>
        <v>63277</v>
      </c>
      <c r="F3391" s="168"/>
      <c r="H3391" s="42">
        <f>_xll.qlCalendarAdvance(Calendar,$H3390,B3391,"f",FALSE)</f>
        <v>63276</v>
      </c>
      <c r="I3391" s="153">
        <f>_xll.qlInterestRateIndexValueDate(Index1M,$H3391)</f>
        <v>63278</v>
      </c>
      <c r="J3391" s="158"/>
      <c r="K3391" s="44"/>
      <c r="L3391" s="44"/>
      <c r="M3391" s="158"/>
      <c r="N3391" s="44"/>
      <c r="O3391" s="159"/>
    </row>
    <row r="3392" spans="2:15" x14ac:dyDescent="0.2">
      <c r="B3392" s="39" t="s">
        <v>42</v>
      </c>
      <c r="D3392" s="42">
        <f>_xll.qlCalendarAdvance(Calendar,$D3391,B3392,"f",FALSE)</f>
        <v>63283</v>
      </c>
      <c r="E3392" s="153">
        <f>_xll.qlInterestRateIndexValueDate(IndexON,D3392)</f>
        <v>63284</v>
      </c>
      <c r="F3392" s="168"/>
      <c r="H3392" s="42">
        <f>_xll.qlCalendarAdvance(Calendar,$H3391,B3392,"f",FALSE)</f>
        <v>63283</v>
      </c>
      <c r="I3392" s="153">
        <f>_xll.qlInterestRateIndexValueDate(Index1M,$H3392)</f>
        <v>63285</v>
      </c>
      <c r="J3392" s="158"/>
      <c r="K3392" s="44"/>
      <c r="L3392" s="44"/>
      <c r="M3392" s="158"/>
      <c r="N3392" s="44"/>
      <c r="O3392" s="159"/>
    </row>
    <row r="3393" spans="2:15" x14ac:dyDescent="0.2">
      <c r="B3393" s="39" t="s">
        <v>42</v>
      </c>
      <c r="D3393" s="42">
        <f>_xll.qlCalendarAdvance(Calendar,$D3392,B3393,"f",FALSE)</f>
        <v>63290</v>
      </c>
      <c r="E3393" s="153">
        <f>_xll.qlInterestRateIndexValueDate(IndexON,D3393)</f>
        <v>63291</v>
      </c>
      <c r="F3393" s="168"/>
      <c r="H3393" s="42">
        <f>_xll.qlCalendarAdvance(Calendar,$H3392,B3393,"f",FALSE)</f>
        <v>63290</v>
      </c>
      <c r="I3393" s="153">
        <f>_xll.qlInterestRateIndexValueDate(Index1M,$H3393)</f>
        <v>63292</v>
      </c>
      <c r="J3393" s="158"/>
      <c r="K3393" s="44"/>
      <c r="L3393" s="44"/>
      <c r="M3393" s="158"/>
      <c r="N3393" s="44"/>
      <c r="O3393" s="159"/>
    </row>
    <row r="3394" spans="2:15" x14ac:dyDescent="0.2">
      <c r="B3394" s="39" t="s">
        <v>42</v>
      </c>
      <c r="D3394" s="42">
        <f>_xll.qlCalendarAdvance(Calendar,$D3393,B3394,"f",FALSE)</f>
        <v>63297</v>
      </c>
      <c r="E3394" s="153">
        <f>_xll.qlInterestRateIndexValueDate(IndexON,D3394)</f>
        <v>63298</v>
      </c>
      <c r="F3394" s="168"/>
      <c r="H3394" s="42">
        <f>_xll.qlCalendarAdvance(Calendar,$H3393,B3394,"f",FALSE)</f>
        <v>63297</v>
      </c>
      <c r="I3394" s="153">
        <f>_xll.qlInterestRateIndexValueDate(Index1M,$H3394)</f>
        <v>63299</v>
      </c>
      <c r="J3394" s="158"/>
      <c r="K3394" s="44"/>
      <c r="L3394" s="44"/>
      <c r="M3394" s="158"/>
      <c r="N3394" s="44"/>
      <c r="O3394" s="159"/>
    </row>
    <row r="3395" spans="2:15" x14ac:dyDescent="0.2">
      <c r="B3395" s="39" t="s">
        <v>42</v>
      </c>
      <c r="D3395" s="42">
        <f>_xll.qlCalendarAdvance(Calendar,$D3394,B3395,"f",FALSE)</f>
        <v>63304</v>
      </c>
      <c r="E3395" s="153">
        <f>_xll.qlInterestRateIndexValueDate(IndexON,D3395)</f>
        <v>63305</v>
      </c>
      <c r="F3395" s="168"/>
      <c r="H3395" s="42">
        <f>_xll.qlCalendarAdvance(Calendar,$H3394,B3395,"f",FALSE)</f>
        <v>63304</v>
      </c>
      <c r="I3395" s="153">
        <f>_xll.qlInterestRateIndexValueDate(Index1M,$H3395)</f>
        <v>63306</v>
      </c>
      <c r="J3395" s="158"/>
      <c r="K3395" s="44"/>
      <c r="L3395" s="44"/>
      <c r="M3395" s="158"/>
      <c r="N3395" s="44"/>
      <c r="O3395" s="159"/>
    </row>
    <row r="3396" spans="2:15" x14ac:dyDescent="0.2">
      <c r="B3396" s="39" t="s">
        <v>42</v>
      </c>
      <c r="D3396" s="42">
        <f>_xll.qlCalendarAdvance(Calendar,$D3395,B3396,"f",FALSE)</f>
        <v>63311</v>
      </c>
      <c r="E3396" s="153">
        <f>_xll.qlInterestRateIndexValueDate(IndexON,D3396)</f>
        <v>63312</v>
      </c>
      <c r="F3396" s="168"/>
      <c r="H3396" s="42">
        <f>_xll.qlCalendarAdvance(Calendar,$H3395,B3396,"f",FALSE)</f>
        <v>63311</v>
      </c>
      <c r="I3396" s="153">
        <f>_xll.qlInterestRateIndexValueDate(Index1M,$H3396)</f>
        <v>63314</v>
      </c>
      <c r="J3396" s="158"/>
      <c r="K3396" s="44"/>
      <c r="L3396" s="44"/>
      <c r="M3396" s="158"/>
      <c r="N3396" s="44"/>
      <c r="O3396" s="159"/>
    </row>
    <row r="3397" spans="2:15" x14ac:dyDescent="0.2">
      <c r="B3397" s="39" t="s">
        <v>42</v>
      </c>
      <c r="D3397" s="42">
        <f>_xll.qlCalendarAdvance(Calendar,$D3396,B3397,"f",FALSE)</f>
        <v>63318</v>
      </c>
      <c r="E3397" s="153">
        <f>_xll.qlInterestRateIndexValueDate(IndexON,D3397)</f>
        <v>63319</v>
      </c>
      <c r="F3397" s="168"/>
      <c r="H3397" s="42">
        <f>_xll.qlCalendarAdvance(Calendar,$H3396,B3397,"f",FALSE)</f>
        <v>63318</v>
      </c>
      <c r="I3397" s="153">
        <f>_xll.qlInterestRateIndexValueDate(Index1M,$H3397)</f>
        <v>63320</v>
      </c>
      <c r="J3397" s="158"/>
      <c r="K3397" s="44"/>
      <c r="L3397" s="44"/>
      <c r="M3397" s="158"/>
      <c r="N3397" s="44"/>
      <c r="O3397" s="159"/>
    </row>
    <row r="3398" spans="2:15" x14ac:dyDescent="0.2">
      <c r="B3398" s="39" t="s">
        <v>42</v>
      </c>
      <c r="D3398" s="42">
        <f>_xll.qlCalendarAdvance(Calendar,$D3397,B3398,"f",FALSE)</f>
        <v>63325</v>
      </c>
      <c r="E3398" s="153">
        <f>_xll.qlInterestRateIndexValueDate(IndexON,D3398)</f>
        <v>63326</v>
      </c>
      <c r="F3398" s="168"/>
      <c r="H3398" s="42">
        <f>_xll.qlCalendarAdvance(Calendar,$H3397,B3398,"f",FALSE)</f>
        <v>63325</v>
      </c>
      <c r="I3398" s="153">
        <f>_xll.qlInterestRateIndexValueDate(Index1M,$H3398)</f>
        <v>63327</v>
      </c>
      <c r="J3398" s="158"/>
      <c r="K3398" s="44"/>
      <c r="L3398" s="44"/>
      <c r="M3398" s="158"/>
      <c r="N3398" s="44"/>
      <c r="O3398" s="159"/>
    </row>
    <row r="3399" spans="2:15" x14ac:dyDescent="0.2">
      <c r="B3399" s="39" t="s">
        <v>42</v>
      </c>
      <c r="D3399" s="42">
        <f>_xll.qlCalendarAdvance(Calendar,$D3398,B3399,"f",FALSE)</f>
        <v>63332</v>
      </c>
      <c r="E3399" s="153">
        <f>_xll.qlInterestRateIndexValueDate(IndexON,D3399)</f>
        <v>63333</v>
      </c>
      <c r="F3399" s="168"/>
      <c r="H3399" s="42">
        <f>_xll.qlCalendarAdvance(Calendar,$H3398,B3399,"f",FALSE)</f>
        <v>63332</v>
      </c>
      <c r="I3399" s="153">
        <f>_xll.qlInterestRateIndexValueDate(Index1M,$H3399)</f>
        <v>63334</v>
      </c>
      <c r="J3399" s="158"/>
      <c r="K3399" s="44"/>
      <c r="L3399" s="44"/>
      <c r="M3399" s="158"/>
      <c r="N3399" s="44"/>
      <c r="O3399" s="159"/>
    </row>
    <row r="3400" spans="2:15" x14ac:dyDescent="0.2">
      <c r="B3400" s="39" t="s">
        <v>42</v>
      </c>
      <c r="D3400" s="42">
        <f>_xll.qlCalendarAdvance(Calendar,$D3399,B3400,"f",FALSE)</f>
        <v>63339</v>
      </c>
      <c r="E3400" s="153">
        <f>_xll.qlInterestRateIndexValueDate(IndexON,D3400)</f>
        <v>63340</v>
      </c>
      <c r="F3400" s="168"/>
      <c r="H3400" s="42">
        <f>_xll.qlCalendarAdvance(Calendar,$H3399,B3400,"f",FALSE)</f>
        <v>63339</v>
      </c>
      <c r="I3400" s="153">
        <f>_xll.qlInterestRateIndexValueDate(Index1M,$H3400)</f>
        <v>63341</v>
      </c>
      <c r="J3400" s="158"/>
      <c r="K3400" s="44"/>
      <c r="L3400" s="44"/>
      <c r="M3400" s="158"/>
      <c r="N3400" s="44"/>
      <c r="O3400" s="159"/>
    </row>
    <row r="3401" spans="2:15" x14ac:dyDescent="0.2">
      <c r="B3401" s="39" t="s">
        <v>42</v>
      </c>
      <c r="D3401" s="42">
        <f>_xll.qlCalendarAdvance(Calendar,$D3400,B3401,"f",FALSE)</f>
        <v>63346</v>
      </c>
      <c r="E3401" s="153">
        <f>_xll.qlInterestRateIndexValueDate(IndexON,D3401)</f>
        <v>63347</v>
      </c>
      <c r="F3401" s="168"/>
      <c r="H3401" s="42">
        <f>_xll.qlCalendarAdvance(Calendar,$H3400,B3401,"f",FALSE)</f>
        <v>63346</v>
      </c>
      <c r="I3401" s="153">
        <f>_xll.qlInterestRateIndexValueDate(Index1M,$H3401)</f>
        <v>63348</v>
      </c>
      <c r="J3401" s="158"/>
      <c r="K3401" s="44"/>
      <c r="L3401" s="44"/>
      <c r="M3401" s="158"/>
      <c r="N3401" s="44"/>
      <c r="O3401" s="159"/>
    </row>
    <row r="3402" spans="2:15" x14ac:dyDescent="0.2">
      <c r="B3402" s="39" t="s">
        <v>42</v>
      </c>
      <c r="D3402" s="42">
        <f>_xll.qlCalendarAdvance(Calendar,$D3401,B3402,"f",FALSE)</f>
        <v>63353</v>
      </c>
      <c r="E3402" s="153">
        <f>_xll.qlInterestRateIndexValueDate(IndexON,D3402)</f>
        <v>63354</v>
      </c>
      <c r="F3402" s="168"/>
      <c r="H3402" s="42">
        <f>_xll.qlCalendarAdvance(Calendar,$H3401,B3402,"f",FALSE)</f>
        <v>63353</v>
      </c>
      <c r="I3402" s="153">
        <f>_xll.qlInterestRateIndexValueDate(Index1M,$H3402)</f>
        <v>63355</v>
      </c>
      <c r="J3402" s="158"/>
      <c r="K3402" s="44"/>
      <c r="L3402" s="44"/>
      <c r="M3402" s="158"/>
      <c r="N3402" s="44"/>
      <c r="O3402" s="159"/>
    </row>
    <row r="3403" spans="2:15" x14ac:dyDescent="0.2">
      <c r="B3403" s="39" t="s">
        <v>42</v>
      </c>
      <c r="D3403" s="42">
        <f>_xll.qlCalendarAdvance(Calendar,$D3402,B3403,"f",FALSE)</f>
        <v>63360</v>
      </c>
      <c r="E3403" s="153">
        <f>_xll.qlInterestRateIndexValueDate(IndexON,D3403)</f>
        <v>63361</v>
      </c>
      <c r="F3403" s="168"/>
      <c r="H3403" s="42">
        <f>_xll.qlCalendarAdvance(Calendar,$H3402,B3403,"f",FALSE)</f>
        <v>63360</v>
      </c>
      <c r="I3403" s="153">
        <f>_xll.qlInterestRateIndexValueDate(Index1M,$H3403)</f>
        <v>63362</v>
      </c>
      <c r="J3403" s="158"/>
      <c r="K3403" s="44"/>
      <c r="L3403" s="44"/>
      <c r="M3403" s="158"/>
      <c r="N3403" s="44"/>
      <c r="O3403" s="159"/>
    </row>
    <row r="3404" spans="2:15" x14ac:dyDescent="0.2">
      <c r="B3404" s="39" t="s">
        <v>42</v>
      </c>
      <c r="D3404" s="42">
        <f>_xll.qlCalendarAdvance(Calendar,$D3403,B3404,"f",FALSE)</f>
        <v>63367</v>
      </c>
      <c r="E3404" s="153">
        <f>_xll.qlInterestRateIndexValueDate(IndexON,D3404)</f>
        <v>63368</v>
      </c>
      <c r="F3404" s="168"/>
      <c r="H3404" s="42">
        <f>_xll.qlCalendarAdvance(Calendar,$H3403,B3404,"f",FALSE)</f>
        <v>63367</v>
      </c>
      <c r="I3404" s="153">
        <f>_xll.qlInterestRateIndexValueDate(Index1M,$H3404)</f>
        <v>63369</v>
      </c>
      <c r="J3404" s="158"/>
      <c r="K3404" s="44"/>
      <c r="L3404" s="44"/>
      <c r="M3404" s="158"/>
      <c r="N3404" s="44"/>
      <c r="O3404" s="159"/>
    </row>
    <row r="3405" spans="2:15" x14ac:dyDescent="0.2">
      <c r="B3405" s="39" t="s">
        <v>42</v>
      </c>
      <c r="D3405" s="42">
        <f>_xll.qlCalendarAdvance(Calendar,$D3404,B3405,"f",FALSE)</f>
        <v>63374</v>
      </c>
      <c r="E3405" s="153">
        <f>_xll.qlInterestRateIndexValueDate(IndexON,D3405)</f>
        <v>63375</v>
      </c>
      <c r="F3405" s="168"/>
      <c r="H3405" s="42">
        <f>_xll.qlCalendarAdvance(Calendar,$H3404,B3405,"f",FALSE)</f>
        <v>63374</v>
      </c>
      <c r="I3405" s="153">
        <f>_xll.qlInterestRateIndexValueDate(Index1M,$H3405)</f>
        <v>63376</v>
      </c>
      <c r="J3405" s="158"/>
      <c r="K3405" s="44"/>
      <c r="L3405" s="44"/>
      <c r="M3405" s="158"/>
      <c r="N3405" s="44"/>
      <c r="O3405" s="159"/>
    </row>
    <row r="3406" spans="2:15" x14ac:dyDescent="0.2">
      <c r="B3406" s="39" t="s">
        <v>42</v>
      </c>
      <c r="D3406" s="42">
        <f>_xll.qlCalendarAdvance(Calendar,$D3405,B3406,"f",FALSE)</f>
        <v>63381</v>
      </c>
      <c r="E3406" s="153">
        <f>_xll.qlInterestRateIndexValueDate(IndexON,D3406)</f>
        <v>63382</v>
      </c>
      <c r="F3406" s="168"/>
      <c r="H3406" s="42">
        <f>_xll.qlCalendarAdvance(Calendar,$H3405,B3406,"f",FALSE)</f>
        <v>63381</v>
      </c>
      <c r="I3406" s="153">
        <f>_xll.qlInterestRateIndexValueDate(Index1M,$H3406)</f>
        <v>63383</v>
      </c>
      <c r="J3406" s="158"/>
      <c r="K3406" s="44"/>
      <c r="L3406" s="44"/>
      <c r="M3406" s="158"/>
      <c r="N3406" s="44"/>
      <c r="O3406" s="159"/>
    </row>
    <row r="3407" spans="2:15" x14ac:dyDescent="0.2">
      <c r="B3407" s="39" t="s">
        <v>42</v>
      </c>
      <c r="D3407" s="42">
        <f>_xll.qlCalendarAdvance(Calendar,$D3406,B3407,"f",FALSE)</f>
        <v>63388</v>
      </c>
      <c r="E3407" s="153">
        <f>_xll.qlInterestRateIndexValueDate(IndexON,D3407)</f>
        <v>63389</v>
      </c>
      <c r="F3407" s="168"/>
      <c r="H3407" s="42">
        <f>_xll.qlCalendarAdvance(Calendar,$H3406,B3407,"f",FALSE)</f>
        <v>63388</v>
      </c>
      <c r="I3407" s="153">
        <f>_xll.qlInterestRateIndexValueDate(Index1M,$H3407)</f>
        <v>63390</v>
      </c>
      <c r="J3407" s="158"/>
      <c r="K3407" s="44"/>
      <c r="L3407" s="44"/>
      <c r="M3407" s="158"/>
      <c r="N3407" s="44"/>
      <c r="O3407" s="159"/>
    </row>
    <row r="3408" spans="2:15" x14ac:dyDescent="0.2">
      <c r="B3408" s="39" t="s">
        <v>42</v>
      </c>
      <c r="D3408" s="42">
        <f>_xll.qlCalendarAdvance(Calendar,$D3407,B3408,"f",FALSE)</f>
        <v>63395</v>
      </c>
      <c r="E3408" s="153">
        <f>_xll.qlInterestRateIndexValueDate(IndexON,D3408)</f>
        <v>63396</v>
      </c>
      <c r="F3408" s="168"/>
      <c r="H3408" s="42">
        <f>_xll.qlCalendarAdvance(Calendar,$H3407,B3408,"f",FALSE)</f>
        <v>63395</v>
      </c>
      <c r="I3408" s="153">
        <f>_xll.qlInterestRateIndexValueDate(Index1M,$H3408)</f>
        <v>63397</v>
      </c>
      <c r="J3408" s="158"/>
      <c r="K3408" s="44"/>
      <c r="L3408" s="44"/>
      <c r="M3408" s="158"/>
      <c r="N3408" s="44"/>
      <c r="O3408" s="159"/>
    </row>
    <row r="3409" spans="2:15" x14ac:dyDescent="0.2">
      <c r="B3409" s="39" t="s">
        <v>42</v>
      </c>
      <c r="D3409" s="42">
        <f>_xll.qlCalendarAdvance(Calendar,$D3408,B3409,"f",FALSE)</f>
        <v>63402</v>
      </c>
      <c r="E3409" s="153">
        <f>_xll.qlInterestRateIndexValueDate(IndexON,D3409)</f>
        <v>63403</v>
      </c>
      <c r="F3409" s="168"/>
      <c r="H3409" s="42">
        <f>_xll.qlCalendarAdvance(Calendar,$H3408,B3409,"f",FALSE)</f>
        <v>63402</v>
      </c>
      <c r="I3409" s="153">
        <f>_xll.qlInterestRateIndexValueDate(Index1M,$H3409)</f>
        <v>63404</v>
      </c>
      <c r="J3409" s="158"/>
      <c r="K3409" s="44"/>
      <c r="L3409" s="44"/>
      <c r="M3409" s="158"/>
      <c r="N3409" s="44"/>
      <c r="O3409" s="159"/>
    </row>
    <row r="3410" spans="2:15" x14ac:dyDescent="0.2">
      <c r="B3410" s="39" t="s">
        <v>42</v>
      </c>
      <c r="D3410" s="42">
        <f>_xll.qlCalendarAdvance(Calendar,$D3409,B3410,"f",FALSE)</f>
        <v>63409</v>
      </c>
      <c r="E3410" s="153">
        <f>_xll.qlInterestRateIndexValueDate(IndexON,D3410)</f>
        <v>63410</v>
      </c>
      <c r="F3410" s="168"/>
      <c r="H3410" s="42">
        <f>_xll.qlCalendarAdvance(Calendar,$H3409,B3410,"f",FALSE)</f>
        <v>63409</v>
      </c>
      <c r="I3410" s="153">
        <f>_xll.qlInterestRateIndexValueDate(Index1M,$H3410)</f>
        <v>63411</v>
      </c>
      <c r="J3410" s="158"/>
      <c r="K3410" s="44"/>
      <c r="L3410" s="44"/>
      <c r="M3410" s="158"/>
      <c r="N3410" s="44"/>
      <c r="O3410" s="159"/>
    </row>
    <row r="3411" spans="2:15" x14ac:dyDescent="0.2">
      <c r="B3411" s="39" t="s">
        <v>42</v>
      </c>
      <c r="D3411" s="42">
        <f>_xll.qlCalendarAdvance(Calendar,$D3410,B3411,"f",FALSE)</f>
        <v>63416</v>
      </c>
      <c r="E3411" s="153">
        <f>_xll.qlInterestRateIndexValueDate(IndexON,D3411)</f>
        <v>63417</v>
      </c>
      <c r="F3411" s="168"/>
      <c r="H3411" s="42">
        <f>_xll.qlCalendarAdvance(Calendar,$H3410,B3411,"f",FALSE)</f>
        <v>63416</v>
      </c>
      <c r="I3411" s="153">
        <f>_xll.qlInterestRateIndexValueDate(Index1M,$H3411)</f>
        <v>63418</v>
      </c>
      <c r="J3411" s="158"/>
      <c r="K3411" s="44"/>
      <c r="L3411" s="44"/>
      <c r="M3411" s="158"/>
      <c r="N3411" s="44"/>
      <c r="O3411" s="159"/>
    </row>
    <row r="3412" spans="2:15" x14ac:dyDescent="0.2">
      <c r="B3412" s="39" t="s">
        <v>42</v>
      </c>
      <c r="D3412" s="42">
        <f>_xll.qlCalendarAdvance(Calendar,$D3411,B3412,"f",FALSE)</f>
        <v>63423</v>
      </c>
      <c r="E3412" s="153">
        <f>_xll.qlInterestRateIndexValueDate(IndexON,D3412)</f>
        <v>63424</v>
      </c>
      <c r="F3412" s="168"/>
      <c r="H3412" s="42">
        <f>_xll.qlCalendarAdvance(Calendar,$H3411,B3412,"f",FALSE)</f>
        <v>63423</v>
      </c>
      <c r="I3412" s="153">
        <f>_xll.qlInterestRateIndexValueDate(Index1M,$H3412)</f>
        <v>63425</v>
      </c>
      <c r="J3412" s="158"/>
      <c r="K3412" s="44"/>
      <c r="L3412" s="44"/>
      <c r="M3412" s="158"/>
      <c r="N3412" s="44"/>
      <c r="O3412" s="159"/>
    </row>
    <row r="3413" spans="2:15" x14ac:dyDescent="0.2">
      <c r="B3413" s="39" t="s">
        <v>42</v>
      </c>
      <c r="D3413" s="42">
        <f>_xll.qlCalendarAdvance(Calendar,$D3412,B3413,"f",FALSE)</f>
        <v>63430</v>
      </c>
      <c r="E3413" s="153">
        <f>_xll.qlInterestRateIndexValueDate(IndexON,D3413)</f>
        <v>63431</v>
      </c>
      <c r="F3413" s="168"/>
      <c r="H3413" s="42">
        <f>_xll.qlCalendarAdvance(Calendar,$H3412,B3413,"f",FALSE)</f>
        <v>63430</v>
      </c>
      <c r="I3413" s="153">
        <f>_xll.qlInterestRateIndexValueDate(Index1M,$H3413)</f>
        <v>63432</v>
      </c>
      <c r="J3413" s="158"/>
      <c r="K3413" s="44"/>
      <c r="L3413" s="44"/>
      <c r="M3413" s="158"/>
      <c r="N3413" s="44"/>
      <c r="O3413" s="159"/>
    </row>
    <row r="3414" spans="2:15" x14ac:dyDescent="0.2">
      <c r="B3414" s="39" t="s">
        <v>42</v>
      </c>
      <c r="D3414" s="42">
        <f>_xll.qlCalendarAdvance(Calendar,$D3413,B3414,"f",FALSE)</f>
        <v>63437</v>
      </c>
      <c r="E3414" s="153">
        <f>_xll.qlInterestRateIndexValueDate(IndexON,D3414)</f>
        <v>63438</v>
      </c>
      <c r="F3414" s="168"/>
      <c r="H3414" s="42">
        <f>_xll.qlCalendarAdvance(Calendar,$H3413,B3414,"f",FALSE)</f>
        <v>63437</v>
      </c>
      <c r="I3414" s="153">
        <f>_xll.qlInterestRateIndexValueDate(Index1M,$H3414)</f>
        <v>63439</v>
      </c>
      <c r="J3414" s="158"/>
      <c r="K3414" s="44"/>
      <c r="L3414" s="44"/>
      <c r="M3414" s="158"/>
      <c r="N3414" s="44"/>
      <c r="O3414" s="159"/>
    </row>
    <row r="3415" spans="2:15" x14ac:dyDescent="0.2">
      <c r="B3415" s="39" t="s">
        <v>42</v>
      </c>
      <c r="D3415" s="42">
        <f>_xll.qlCalendarAdvance(Calendar,$D3414,B3415,"f",FALSE)</f>
        <v>63444</v>
      </c>
      <c r="E3415" s="153">
        <f>_xll.qlInterestRateIndexValueDate(IndexON,D3415)</f>
        <v>63445</v>
      </c>
      <c r="F3415" s="168"/>
      <c r="H3415" s="42">
        <f>_xll.qlCalendarAdvance(Calendar,$H3414,B3415,"f",FALSE)</f>
        <v>63444</v>
      </c>
      <c r="I3415" s="153">
        <f>_xll.qlInterestRateIndexValueDate(Index1M,$H3415)</f>
        <v>63446</v>
      </c>
      <c r="J3415" s="158"/>
      <c r="K3415" s="44"/>
      <c r="L3415" s="44"/>
      <c r="M3415" s="158"/>
      <c r="N3415" s="44"/>
      <c r="O3415" s="159"/>
    </row>
    <row r="3416" spans="2:15" x14ac:dyDescent="0.2">
      <c r="B3416" s="39" t="s">
        <v>42</v>
      </c>
      <c r="D3416" s="42">
        <f>_xll.qlCalendarAdvance(Calendar,$D3415,B3416,"f",FALSE)</f>
        <v>63451</v>
      </c>
      <c r="E3416" s="153">
        <f>_xll.qlInterestRateIndexValueDate(IndexON,D3416)</f>
        <v>63452</v>
      </c>
      <c r="F3416" s="168"/>
      <c r="H3416" s="42">
        <f>_xll.qlCalendarAdvance(Calendar,$H3415,B3416,"f",FALSE)</f>
        <v>63451</v>
      </c>
      <c r="I3416" s="153">
        <f>_xll.qlInterestRateIndexValueDate(Index1M,$H3416)</f>
        <v>63453</v>
      </c>
      <c r="J3416" s="158"/>
      <c r="K3416" s="44"/>
      <c r="L3416" s="44"/>
      <c r="M3416" s="158"/>
      <c r="N3416" s="44"/>
      <c r="O3416" s="159"/>
    </row>
    <row r="3417" spans="2:15" x14ac:dyDescent="0.2">
      <c r="B3417" s="39" t="s">
        <v>42</v>
      </c>
      <c r="D3417" s="42">
        <f>_xll.qlCalendarAdvance(Calendar,$D3416,B3417,"f",FALSE)</f>
        <v>63458</v>
      </c>
      <c r="E3417" s="153">
        <f>_xll.qlInterestRateIndexValueDate(IndexON,D3417)</f>
        <v>63459</v>
      </c>
      <c r="F3417" s="168"/>
      <c r="H3417" s="42">
        <f>_xll.qlCalendarAdvance(Calendar,$H3416,B3417,"f",FALSE)</f>
        <v>63458</v>
      </c>
      <c r="I3417" s="153">
        <f>_xll.qlInterestRateIndexValueDate(Index1M,$H3417)</f>
        <v>63460</v>
      </c>
      <c r="J3417" s="158"/>
      <c r="K3417" s="44"/>
      <c r="L3417" s="44"/>
      <c r="M3417" s="158"/>
      <c r="N3417" s="44"/>
      <c r="O3417" s="159"/>
    </row>
    <row r="3418" spans="2:15" x14ac:dyDescent="0.2">
      <c r="B3418" s="39" t="s">
        <v>42</v>
      </c>
      <c r="D3418" s="42">
        <f>_xll.qlCalendarAdvance(Calendar,$D3417,B3418,"f",FALSE)</f>
        <v>63465</v>
      </c>
      <c r="E3418" s="153">
        <f>_xll.qlInterestRateIndexValueDate(IndexON,D3418)</f>
        <v>63466</v>
      </c>
      <c r="F3418" s="168"/>
      <c r="H3418" s="42">
        <f>_xll.qlCalendarAdvance(Calendar,$H3417,B3418,"f",FALSE)</f>
        <v>63465</v>
      </c>
      <c r="I3418" s="153">
        <f>_xll.qlInterestRateIndexValueDate(Index1M,$H3418)</f>
        <v>63467</v>
      </c>
      <c r="J3418" s="158"/>
      <c r="K3418" s="44"/>
      <c r="L3418" s="44"/>
      <c r="M3418" s="158"/>
      <c r="N3418" s="44"/>
      <c r="O3418" s="159"/>
    </row>
    <row r="3419" spans="2:15" x14ac:dyDescent="0.2">
      <c r="B3419" s="39" t="s">
        <v>42</v>
      </c>
      <c r="D3419" s="42">
        <f>_xll.qlCalendarAdvance(Calendar,$D3418,B3419,"f",FALSE)</f>
        <v>63472</v>
      </c>
      <c r="E3419" s="153">
        <f>_xll.qlInterestRateIndexValueDate(IndexON,D3419)</f>
        <v>63473</v>
      </c>
      <c r="F3419" s="168"/>
      <c r="H3419" s="42">
        <f>_xll.qlCalendarAdvance(Calendar,$H3418,B3419,"f",FALSE)</f>
        <v>63472</v>
      </c>
      <c r="I3419" s="153">
        <f>_xll.qlInterestRateIndexValueDate(Index1M,$H3419)</f>
        <v>63474</v>
      </c>
      <c r="J3419" s="158"/>
      <c r="K3419" s="44"/>
      <c r="L3419" s="44"/>
      <c r="M3419" s="158"/>
      <c r="N3419" s="44"/>
      <c r="O3419" s="159"/>
    </row>
    <row r="3420" spans="2:15" x14ac:dyDescent="0.2">
      <c r="B3420" s="39" t="s">
        <v>42</v>
      </c>
      <c r="D3420" s="42">
        <f>_xll.qlCalendarAdvance(Calendar,$D3419,B3420,"f",FALSE)</f>
        <v>63479</v>
      </c>
      <c r="E3420" s="153">
        <f>_xll.qlInterestRateIndexValueDate(IndexON,D3420)</f>
        <v>63480</v>
      </c>
      <c r="F3420" s="168"/>
      <c r="H3420" s="42">
        <f>_xll.qlCalendarAdvance(Calendar,$H3419,B3420,"f",FALSE)</f>
        <v>63479</v>
      </c>
      <c r="I3420" s="153">
        <f>_xll.qlInterestRateIndexValueDate(Index1M,$H3420)</f>
        <v>63481</v>
      </c>
      <c r="J3420" s="158"/>
      <c r="K3420" s="44"/>
      <c r="L3420" s="44"/>
      <c r="M3420" s="158"/>
      <c r="N3420" s="44"/>
      <c r="O3420" s="159"/>
    </row>
    <row r="3421" spans="2:15" x14ac:dyDescent="0.2">
      <c r="B3421" s="39" t="s">
        <v>42</v>
      </c>
      <c r="D3421" s="42">
        <f>_xll.qlCalendarAdvance(Calendar,$D3420,B3421,"f",FALSE)</f>
        <v>63486</v>
      </c>
      <c r="E3421" s="153">
        <f>_xll.qlInterestRateIndexValueDate(IndexON,D3421)</f>
        <v>63487</v>
      </c>
      <c r="F3421" s="168"/>
      <c r="H3421" s="42">
        <f>_xll.qlCalendarAdvance(Calendar,$H3420,B3421,"f",FALSE)</f>
        <v>63486</v>
      </c>
      <c r="I3421" s="153">
        <f>_xll.qlInterestRateIndexValueDate(Index1M,$H3421)</f>
        <v>63488</v>
      </c>
      <c r="J3421" s="158"/>
      <c r="K3421" s="44"/>
      <c r="L3421" s="44"/>
      <c r="M3421" s="158"/>
      <c r="N3421" s="44"/>
      <c r="O3421" s="159"/>
    </row>
    <row r="3422" spans="2:15" x14ac:dyDescent="0.2">
      <c r="B3422" s="39" t="s">
        <v>42</v>
      </c>
      <c r="D3422" s="42">
        <f>_xll.qlCalendarAdvance(Calendar,$D3421,B3422,"f",FALSE)</f>
        <v>63493</v>
      </c>
      <c r="E3422" s="153">
        <f>_xll.qlInterestRateIndexValueDate(IndexON,D3422)</f>
        <v>63494</v>
      </c>
      <c r="F3422" s="168"/>
      <c r="H3422" s="42">
        <f>_xll.qlCalendarAdvance(Calendar,$H3421,B3422,"f",FALSE)</f>
        <v>63493</v>
      </c>
      <c r="I3422" s="153">
        <f>_xll.qlInterestRateIndexValueDate(Index1M,$H3422)</f>
        <v>63495</v>
      </c>
      <c r="J3422" s="158"/>
      <c r="K3422" s="44"/>
      <c r="L3422" s="44"/>
      <c r="M3422" s="158"/>
      <c r="N3422" s="44"/>
      <c r="O3422" s="159"/>
    </row>
    <row r="3423" spans="2:15" x14ac:dyDescent="0.2">
      <c r="B3423" s="39" t="s">
        <v>42</v>
      </c>
      <c r="D3423" s="42">
        <f>_xll.qlCalendarAdvance(Calendar,$D3422,B3423,"f",FALSE)</f>
        <v>63500</v>
      </c>
      <c r="E3423" s="153">
        <f>_xll.qlInterestRateIndexValueDate(IndexON,D3423)</f>
        <v>63501</v>
      </c>
      <c r="F3423" s="168"/>
      <c r="H3423" s="42">
        <f>_xll.qlCalendarAdvance(Calendar,$H3422,B3423,"f",FALSE)</f>
        <v>63500</v>
      </c>
      <c r="I3423" s="153">
        <f>_xll.qlInterestRateIndexValueDate(Index1M,$H3423)</f>
        <v>63502</v>
      </c>
      <c r="J3423" s="158"/>
      <c r="K3423" s="44"/>
      <c r="L3423" s="44"/>
      <c r="M3423" s="158"/>
      <c r="N3423" s="44"/>
      <c r="O3423" s="159"/>
    </row>
    <row r="3424" spans="2:15" x14ac:dyDescent="0.2">
      <c r="B3424" s="39" t="s">
        <v>42</v>
      </c>
      <c r="D3424" s="42">
        <f>_xll.qlCalendarAdvance(Calendar,$D3423,B3424,"f",FALSE)</f>
        <v>63507</v>
      </c>
      <c r="E3424" s="153">
        <f>_xll.qlInterestRateIndexValueDate(IndexON,D3424)</f>
        <v>63508</v>
      </c>
      <c r="F3424" s="168"/>
      <c r="H3424" s="42">
        <f>_xll.qlCalendarAdvance(Calendar,$H3423,B3424,"f",FALSE)</f>
        <v>63507</v>
      </c>
      <c r="I3424" s="153">
        <f>_xll.qlInterestRateIndexValueDate(Index1M,$H3424)</f>
        <v>63509</v>
      </c>
      <c r="J3424" s="158"/>
      <c r="K3424" s="44"/>
      <c r="L3424" s="44"/>
      <c r="M3424" s="158"/>
      <c r="N3424" s="44"/>
      <c r="O3424" s="159"/>
    </row>
    <row r="3425" spans="2:15" x14ac:dyDescent="0.2">
      <c r="B3425" s="39" t="s">
        <v>42</v>
      </c>
      <c r="D3425" s="42">
        <f>_xll.qlCalendarAdvance(Calendar,$D3424,B3425,"f",FALSE)</f>
        <v>63514</v>
      </c>
      <c r="E3425" s="153">
        <f>_xll.qlInterestRateIndexValueDate(IndexON,D3425)</f>
        <v>63515</v>
      </c>
      <c r="F3425" s="168"/>
      <c r="H3425" s="42">
        <f>_xll.qlCalendarAdvance(Calendar,$H3424,B3425,"f",FALSE)</f>
        <v>63514</v>
      </c>
      <c r="I3425" s="153">
        <f>_xll.qlInterestRateIndexValueDate(Index1M,$H3425)</f>
        <v>63516</v>
      </c>
      <c r="J3425" s="158"/>
      <c r="K3425" s="44"/>
      <c r="L3425" s="44"/>
      <c r="M3425" s="158"/>
      <c r="N3425" s="44"/>
      <c r="O3425" s="159"/>
    </row>
    <row r="3426" spans="2:15" x14ac:dyDescent="0.2">
      <c r="B3426" s="39" t="s">
        <v>42</v>
      </c>
      <c r="D3426" s="42">
        <f>_xll.qlCalendarAdvance(Calendar,$D3425,B3426,"f",FALSE)</f>
        <v>63521</v>
      </c>
      <c r="E3426" s="153">
        <f>_xll.qlInterestRateIndexValueDate(IndexON,D3426)</f>
        <v>63522</v>
      </c>
      <c r="F3426" s="168"/>
      <c r="H3426" s="42">
        <f>_xll.qlCalendarAdvance(Calendar,$H3425,B3426,"f",FALSE)</f>
        <v>63521</v>
      </c>
      <c r="I3426" s="153">
        <f>_xll.qlInterestRateIndexValueDate(Index1M,$H3426)</f>
        <v>63523</v>
      </c>
      <c r="J3426" s="158"/>
      <c r="K3426" s="44"/>
      <c r="L3426" s="44"/>
      <c r="M3426" s="158"/>
      <c r="N3426" s="44"/>
      <c r="O3426" s="159"/>
    </row>
    <row r="3427" spans="2:15" x14ac:dyDescent="0.2">
      <c r="B3427" s="39" t="s">
        <v>42</v>
      </c>
      <c r="D3427" s="42">
        <f>_xll.qlCalendarAdvance(Calendar,$D3426,B3427,"f",FALSE)</f>
        <v>63528</v>
      </c>
      <c r="E3427" s="153">
        <f>_xll.qlInterestRateIndexValueDate(IndexON,D3427)</f>
        <v>63529</v>
      </c>
      <c r="F3427" s="168"/>
      <c r="H3427" s="42">
        <f>_xll.qlCalendarAdvance(Calendar,$H3426,B3427,"f",FALSE)</f>
        <v>63528</v>
      </c>
      <c r="I3427" s="153">
        <f>_xll.qlInterestRateIndexValueDate(Index1M,$H3427)</f>
        <v>63530</v>
      </c>
      <c r="J3427" s="158"/>
      <c r="K3427" s="44"/>
      <c r="L3427" s="44"/>
      <c r="M3427" s="158"/>
      <c r="N3427" s="44"/>
      <c r="O3427" s="159"/>
    </row>
    <row r="3428" spans="2:15" x14ac:dyDescent="0.2">
      <c r="B3428" s="39" t="s">
        <v>42</v>
      </c>
      <c r="D3428" s="42">
        <f>_xll.qlCalendarAdvance(Calendar,$D3427,B3428,"f",FALSE)</f>
        <v>63535</v>
      </c>
      <c r="E3428" s="153">
        <f>_xll.qlInterestRateIndexValueDate(IndexON,D3428)</f>
        <v>63536</v>
      </c>
      <c r="F3428" s="168"/>
      <c r="H3428" s="42">
        <f>_xll.qlCalendarAdvance(Calendar,$H3427,B3428,"f",FALSE)</f>
        <v>63535</v>
      </c>
      <c r="I3428" s="153">
        <f>_xll.qlInterestRateIndexValueDate(Index1M,$H3428)</f>
        <v>63537</v>
      </c>
      <c r="J3428" s="158"/>
      <c r="K3428" s="44"/>
      <c r="L3428" s="44"/>
      <c r="M3428" s="158"/>
      <c r="N3428" s="44"/>
      <c r="O3428" s="159"/>
    </row>
    <row r="3429" spans="2:15" x14ac:dyDescent="0.2">
      <c r="B3429" s="39" t="s">
        <v>42</v>
      </c>
      <c r="D3429" s="42">
        <f>_xll.qlCalendarAdvance(Calendar,$D3428,B3429,"f",FALSE)</f>
        <v>63542</v>
      </c>
      <c r="E3429" s="153">
        <f>_xll.qlInterestRateIndexValueDate(IndexON,D3429)</f>
        <v>63543</v>
      </c>
      <c r="F3429" s="168"/>
      <c r="H3429" s="42">
        <f>_xll.qlCalendarAdvance(Calendar,$H3428,B3429,"f",FALSE)</f>
        <v>63542</v>
      </c>
      <c r="I3429" s="153">
        <f>_xll.qlInterestRateIndexValueDate(Index1M,$H3429)</f>
        <v>63544</v>
      </c>
      <c r="J3429" s="158"/>
      <c r="K3429" s="44"/>
      <c r="L3429" s="44"/>
      <c r="M3429" s="158"/>
      <c r="N3429" s="44"/>
      <c r="O3429" s="159"/>
    </row>
    <row r="3430" spans="2:15" x14ac:dyDescent="0.2">
      <c r="B3430" s="39" t="s">
        <v>42</v>
      </c>
      <c r="D3430" s="42">
        <f>_xll.qlCalendarAdvance(Calendar,$D3429,B3430,"f",FALSE)</f>
        <v>63550</v>
      </c>
      <c r="E3430" s="153">
        <f>_xll.qlInterestRateIndexValueDate(IndexON,D3430)</f>
        <v>63551</v>
      </c>
      <c r="F3430" s="168"/>
      <c r="H3430" s="42">
        <f>_xll.qlCalendarAdvance(Calendar,$H3429,B3430,"f",FALSE)</f>
        <v>63550</v>
      </c>
      <c r="I3430" s="153">
        <f>_xll.qlInterestRateIndexValueDate(Index1M,$H3430)</f>
        <v>63552</v>
      </c>
      <c r="J3430" s="158"/>
      <c r="K3430" s="44"/>
      <c r="L3430" s="44"/>
      <c r="M3430" s="158"/>
      <c r="N3430" s="44"/>
      <c r="O3430" s="159"/>
    </row>
    <row r="3431" spans="2:15" x14ac:dyDescent="0.2">
      <c r="B3431" s="39" t="s">
        <v>42</v>
      </c>
      <c r="D3431" s="42">
        <f>_xll.qlCalendarAdvance(Calendar,$D3430,B3431,"f",FALSE)</f>
        <v>63557</v>
      </c>
      <c r="E3431" s="153">
        <f>_xll.qlInterestRateIndexValueDate(IndexON,D3431)</f>
        <v>63558</v>
      </c>
      <c r="F3431" s="168"/>
      <c r="H3431" s="42">
        <f>_xll.qlCalendarAdvance(Calendar,$H3430,B3431,"f",FALSE)</f>
        <v>63557</v>
      </c>
      <c r="I3431" s="153">
        <f>_xll.qlInterestRateIndexValueDate(Index1M,$H3431)</f>
        <v>63559</v>
      </c>
      <c r="J3431" s="158"/>
      <c r="K3431" s="44"/>
      <c r="L3431" s="44"/>
      <c r="M3431" s="158"/>
      <c r="N3431" s="44"/>
      <c r="O3431" s="159"/>
    </row>
    <row r="3432" spans="2:15" x14ac:dyDescent="0.2">
      <c r="B3432" s="39" t="s">
        <v>42</v>
      </c>
      <c r="D3432" s="42">
        <f>_xll.qlCalendarAdvance(Calendar,$D3431,B3432,"f",FALSE)</f>
        <v>63564</v>
      </c>
      <c r="E3432" s="153">
        <f>_xll.qlInterestRateIndexValueDate(IndexON,D3432)</f>
        <v>63565</v>
      </c>
      <c r="F3432" s="168"/>
      <c r="H3432" s="42">
        <f>_xll.qlCalendarAdvance(Calendar,$H3431,B3432,"f",FALSE)</f>
        <v>63564</v>
      </c>
      <c r="I3432" s="153">
        <f>_xll.qlInterestRateIndexValueDate(Index1M,$H3432)</f>
        <v>63566</v>
      </c>
      <c r="J3432" s="158"/>
      <c r="K3432" s="44"/>
      <c r="L3432" s="44"/>
      <c r="M3432" s="158"/>
      <c r="N3432" s="44"/>
      <c r="O3432" s="159"/>
    </row>
    <row r="3433" spans="2:15" x14ac:dyDescent="0.2">
      <c r="B3433" s="39" t="s">
        <v>42</v>
      </c>
      <c r="D3433" s="42">
        <f>_xll.qlCalendarAdvance(Calendar,$D3432,B3433,"f",FALSE)</f>
        <v>63571</v>
      </c>
      <c r="E3433" s="153">
        <f>_xll.qlInterestRateIndexValueDate(IndexON,D3433)</f>
        <v>63572</v>
      </c>
      <c r="F3433" s="168"/>
      <c r="H3433" s="42">
        <f>_xll.qlCalendarAdvance(Calendar,$H3432,B3433,"f",FALSE)</f>
        <v>63571</v>
      </c>
      <c r="I3433" s="153">
        <f>_xll.qlInterestRateIndexValueDate(Index1M,$H3433)</f>
        <v>63573</v>
      </c>
      <c r="J3433" s="158"/>
      <c r="K3433" s="44"/>
      <c r="L3433" s="44"/>
      <c r="M3433" s="158"/>
      <c r="N3433" s="44"/>
      <c r="O3433" s="159"/>
    </row>
    <row r="3434" spans="2:15" x14ac:dyDescent="0.2">
      <c r="B3434" s="39" t="s">
        <v>42</v>
      </c>
      <c r="D3434" s="42">
        <f>_xll.qlCalendarAdvance(Calendar,$D3433,B3434,"f",FALSE)</f>
        <v>63578</v>
      </c>
      <c r="E3434" s="153">
        <f>_xll.qlInterestRateIndexValueDate(IndexON,D3434)</f>
        <v>63579</v>
      </c>
      <c r="F3434" s="168"/>
      <c r="H3434" s="42">
        <f>_xll.qlCalendarAdvance(Calendar,$H3433,B3434,"f",FALSE)</f>
        <v>63578</v>
      </c>
      <c r="I3434" s="153">
        <f>_xll.qlInterestRateIndexValueDate(Index1M,$H3434)</f>
        <v>63580</v>
      </c>
      <c r="J3434" s="158"/>
      <c r="K3434" s="44"/>
      <c r="L3434" s="44"/>
      <c r="M3434" s="158"/>
      <c r="N3434" s="44"/>
      <c r="O3434" s="159"/>
    </row>
    <row r="3435" spans="2:15" x14ac:dyDescent="0.2">
      <c r="B3435" s="39" t="s">
        <v>42</v>
      </c>
      <c r="D3435" s="42">
        <f>_xll.qlCalendarAdvance(Calendar,$D3434,B3435,"f",FALSE)</f>
        <v>63585</v>
      </c>
      <c r="E3435" s="153">
        <f>_xll.qlInterestRateIndexValueDate(IndexON,D3435)</f>
        <v>63586</v>
      </c>
      <c r="F3435" s="168"/>
      <c r="H3435" s="42">
        <f>_xll.qlCalendarAdvance(Calendar,$H3434,B3435,"f",FALSE)</f>
        <v>63585</v>
      </c>
      <c r="I3435" s="153">
        <f>_xll.qlInterestRateIndexValueDate(Index1M,$H3435)</f>
        <v>63587</v>
      </c>
      <c r="J3435" s="158"/>
      <c r="K3435" s="44"/>
      <c r="L3435" s="44"/>
      <c r="M3435" s="158"/>
      <c r="N3435" s="44"/>
      <c r="O3435" s="159"/>
    </row>
    <row r="3436" spans="2:15" x14ac:dyDescent="0.2">
      <c r="B3436" s="39" t="s">
        <v>42</v>
      </c>
      <c r="D3436" s="42">
        <f>_xll.qlCalendarAdvance(Calendar,$D3435,B3436,"f",FALSE)</f>
        <v>63592</v>
      </c>
      <c r="E3436" s="153">
        <f>_xll.qlInterestRateIndexValueDate(IndexON,D3436)</f>
        <v>63593</v>
      </c>
      <c r="F3436" s="168"/>
      <c r="H3436" s="42">
        <f>_xll.qlCalendarAdvance(Calendar,$H3435,B3436,"f",FALSE)</f>
        <v>63592</v>
      </c>
      <c r="I3436" s="153">
        <f>_xll.qlInterestRateIndexValueDate(Index1M,$H3436)</f>
        <v>63594</v>
      </c>
      <c r="J3436" s="158"/>
      <c r="K3436" s="44"/>
      <c r="L3436" s="44"/>
      <c r="M3436" s="158"/>
      <c r="N3436" s="44"/>
      <c r="O3436" s="159"/>
    </row>
    <row r="3437" spans="2:15" x14ac:dyDescent="0.2">
      <c r="B3437" s="39" t="s">
        <v>42</v>
      </c>
      <c r="D3437" s="42">
        <f>_xll.qlCalendarAdvance(Calendar,$D3436,B3437,"f",FALSE)</f>
        <v>63599</v>
      </c>
      <c r="E3437" s="153">
        <f>_xll.qlInterestRateIndexValueDate(IndexON,D3437)</f>
        <v>63600</v>
      </c>
      <c r="F3437" s="168"/>
      <c r="H3437" s="42">
        <f>_xll.qlCalendarAdvance(Calendar,$H3436,B3437,"f",FALSE)</f>
        <v>63599</v>
      </c>
      <c r="I3437" s="153">
        <f>_xll.qlInterestRateIndexValueDate(Index1M,$H3437)</f>
        <v>63601</v>
      </c>
      <c r="J3437" s="158"/>
      <c r="K3437" s="44"/>
      <c r="L3437" s="44"/>
      <c r="M3437" s="158"/>
      <c r="N3437" s="44"/>
      <c r="O3437" s="159"/>
    </row>
    <row r="3438" spans="2:15" x14ac:dyDescent="0.2">
      <c r="B3438" s="39" t="s">
        <v>42</v>
      </c>
      <c r="D3438" s="42">
        <f>_xll.qlCalendarAdvance(Calendar,$D3437,B3438,"f",FALSE)</f>
        <v>63606</v>
      </c>
      <c r="E3438" s="153">
        <f>_xll.qlInterestRateIndexValueDate(IndexON,D3438)</f>
        <v>63607</v>
      </c>
      <c r="F3438" s="168"/>
      <c r="H3438" s="42">
        <f>_xll.qlCalendarAdvance(Calendar,$H3437,B3438,"f",FALSE)</f>
        <v>63606</v>
      </c>
      <c r="I3438" s="153">
        <f>_xll.qlInterestRateIndexValueDate(Index1M,$H3438)</f>
        <v>63608</v>
      </c>
      <c r="J3438" s="158"/>
      <c r="K3438" s="44"/>
      <c r="L3438" s="44"/>
      <c r="M3438" s="158"/>
      <c r="N3438" s="44"/>
      <c r="O3438" s="159"/>
    </row>
    <row r="3439" spans="2:15" x14ac:dyDescent="0.2">
      <c r="B3439" s="39" t="s">
        <v>42</v>
      </c>
      <c r="D3439" s="42">
        <f>_xll.qlCalendarAdvance(Calendar,$D3438,B3439,"f",FALSE)</f>
        <v>63613</v>
      </c>
      <c r="E3439" s="153">
        <f>_xll.qlInterestRateIndexValueDate(IndexON,D3439)</f>
        <v>63614</v>
      </c>
      <c r="F3439" s="168"/>
      <c r="H3439" s="42">
        <f>_xll.qlCalendarAdvance(Calendar,$H3438,B3439,"f",FALSE)</f>
        <v>63613</v>
      </c>
      <c r="I3439" s="153">
        <f>_xll.qlInterestRateIndexValueDate(Index1M,$H3439)</f>
        <v>63615</v>
      </c>
      <c r="J3439" s="158"/>
      <c r="K3439" s="44"/>
      <c r="L3439" s="44"/>
      <c r="M3439" s="158"/>
      <c r="N3439" s="44"/>
      <c r="O3439" s="159"/>
    </row>
    <row r="3440" spans="2:15" x14ac:dyDescent="0.2">
      <c r="B3440" s="39" t="s">
        <v>42</v>
      </c>
      <c r="D3440" s="42">
        <f>_xll.qlCalendarAdvance(Calendar,$D3439,B3440,"f",FALSE)</f>
        <v>63620</v>
      </c>
      <c r="E3440" s="153">
        <f>_xll.qlInterestRateIndexValueDate(IndexON,D3440)</f>
        <v>63621</v>
      </c>
      <c r="F3440" s="168"/>
      <c r="H3440" s="42">
        <f>_xll.qlCalendarAdvance(Calendar,$H3439,B3440,"f",FALSE)</f>
        <v>63620</v>
      </c>
      <c r="I3440" s="153">
        <f>_xll.qlInterestRateIndexValueDate(Index1M,$H3440)</f>
        <v>63622</v>
      </c>
      <c r="J3440" s="158"/>
      <c r="K3440" s="44"/>
      <c r="L3440" s="44"/>
      <c r="M3440" s="158"/>
      <c r="N3440" s="44"/>
      <c r="O3440" s="159"/>
    </row>
    <row r="3441" spans="2:15" x14ac:dyDescent="0.2">
      <c r="B3441" s="39" t="s">
        <v>42</v>
      </c>
      <c r="D3441" s="42">
        <f>_xll.qlCalendarAdvance(Calendar,$D3440,B3441,"f",FALSE)</f>
        <v>63627</v>
      </c>
      <c r="E3441" s="153">
        <f>_xll.qlInterestRateIndexValueDate(IndexON,D3441)</f>
        <v>63628</v>
      </c>
      <c r="F3441" s="168"/>
      <c r="H3441" s="42">
        <f>_xll.qlCalendarAdvance(Calendar,$H3440,B3441,"f",FALSE)</f>
        <v>63627</v>
      </c>
      <c r="I3441" s="153">
        <f>_xll.qlInterestRateIndexValueDate(Index1M,$H3441)</f>
        <v>63629</v>
      </c>
      <c r="J3441" s="158"/>
      <c r="K3441" s="44"/>
      <c r="L3441" s="44"/>
      <c r="M3441" s="158"/>
      <c r="N3441" s="44"/>
      <c r="O3441" s="159"/>
    </row>
    <row r="3442" spans="2:15" x14ac:dyDescent="0.2">
      <c r="B3442" s="39" t="s">
        <v>42</v>
      </c>
      <c r="D3442" s="42">
        <f>_xll.qlCalendarAdvance(Calendar,$D3441,B3442,"f",FALSE)</f>
        <v>63634</v>
      </c>
      <c r="E3442" s="153">
        <f>_xll.qlInterestRateIndexValueDate(IndexON,D3442)</f>
        <v>63635</v>
      </c>
      <c r="F3442" s="168"/>
      <c r="H3442" s="42">
        <f>_xll.qlCalendarAdvance(Calendar,$H3441,B3442,"f",FALSE)</f>
        <v>63634</v>
      </c>
      <c r="I3442" s="153">
        <f>_xll.qlInterestRateIndexValueDate(Index1M,$H3442)</f>
        <v>63636</v>
      </c>
      <c r="J3442" s="158"/>
      <c r="K3442" s="44"/>
      <c r="L3442" s="44"/>
      <c r="M3442" s="158"/>
      <c r="N3442" s="44"/>
      <c r="O3442" s="159"/>
    </row>
    <row r="3443" spans="2:15" x14ac:dyDescent="0.2">
      <c r="B3443" s="39" t="s">
        <v>42</v>
      </c>
      <c r="D3443" s="42">
        <f>_xll.qlCalendarAdvance(Calendar,$D3442,B3443,"f",FALSE)</f>
        <v>63641</v>
      </c>
      <c r="E3443" s="153">
        <f>_xll.qlInterestRateIndexValueDate(IndexON,D3443)</f>
        <v>63642</v>
      </c>
      <c r="F3443" s="168"/>
      <c r="H3443" s="42">
        <f>_xll.qlCalendarAdvance(Calendar,$H3442,B3443,"f",FALSE)</f>
        <v>63641</v>
      </c>
      <c r="I3443" s="153">
        <f>_xll.qlInterestRateIndexValueDate(Index1M,$H3443)</f>
        <v>63643</v>
      </c>
      <c r="J3443" s="158"/>
      <c r="K3443" s="44"/>
      <c r="L3443" s="44"/>
      <c r="M3443" s="158"/>
      <c r="N3443" s="44"/>
      <c r="O3443" s="159"/>
    </row>
    <row r="3444" spans="2:15" x14ac:dyDescent="0.2">
      <c r="B3444" s="39" t="s">
        <v>42</v>
      </c>
      <c r="D3444" s="42">
        <f>_xll.qlCalendarAdvance(Calendar,$D3443,B3444,"f",FALSE)</f>
        <v>63648</v>
      </c>
      <c r="E3444" s="153">
        <f>_xll.qlInterestRateIndexValueDate(IndexON,D3444)</f>
        <v>63649</v>
      </c>
      <c r="F3444" s="168"/>
      <c r="H3444" s="42">
        <f>_xll.qlCalendarAdvance(Calendar,$H3443,B3444,"f",FALSE)</f>
        <v>63648</v>
      </c>
      <c r="I3444" s="153">
        <f>_xll.qlInterestRateIndexValueDate(Index1M,$H3444)</f>
        <v>63650</v>
      </c>
      <c r="J3444" s="158"/>
      <c r="K3444" s="44"/>
      <c r="L3444" s="44"/>
      <c r="M3444" s="158"/>
      <c r="N3444" s="44"/>
      <c r="O3444" s="159"/>
    </row>
    <row r="3445" spans="2:15" x14ac:dyDescent="0.2">
      <c r="B3445" s="39" t="s">
        <v>42</v>
      </c>
      <c r="D3445" s="42">
        <f>_xll.qlCalendarAdvance(Calendar,$D3444,B3445,"f",FALSE)</f>
        <v>63655</v>
      </c>
      <c r="E3445" s="153">
        <f>_xll.qlInterestRateIndexValueDate(IndexON,D3445)</f>
        <v>63656</v>
      </c>
      <c r="F3445" s="168"/>
      <c r="H3445" s="42">
        <f>_xll.qlCalendarAdvance(Calendar,$H3444,B3445,"f",FALSE)</f>
        <v>63655</v>
      </c>
      <c r="I3445" s="153">
        <f>_xll.qlInterestRateIndexValueDate(Index1M,$H3445)</f>
        <v>63661</v>
      </c>
      <c r="J3445" s="158"/>
      <c r="K3445" s="44"/>
      <c r="L3445" s="44"/>
      <c r="M3445" s="158"/>
      <c r="N3445" s="44"/>
      <c r="O3445" s="159"/>
    </row>
    <row r="3446" spans="2:15" x14ac:dyDescent="0.2">
      <c r="B3446" s="39" t="s">
        <v>42</v>
      </c>
      <c r="D3446" s="42">
        <f>_xll.qlCalendarAdvance(Calendar,$D3445,B3446,"f",FALSE)</f>
        <v>63662</v>
      </c>
      <c r="E3446" s="153">
        <f>_xll.qlInterestRateIndexValueDate(IndexON,D3446)</f>
        <v>63663</v>
      </c>
      <c r="F3446" s="168"/>
      <c r="H3446" s="42">
        <f>_xll.qlCalendarAdvance(Calendar,$H3445,B3446,"f",FALSE)</f>
        <v>63662</v>
      </c>
      <c r="I3446" s="153">
        <f>_xll.qlInterestRateIndexValueDate(Index1M,$H3446)</f>
        <v>63664</v>
      </c>
      <c r="J3446" s="158"/>
      <c r="K3446" s="44"/>
      <c r="L3446" s="44"/>
      <c r="M3446" s="158"/>
      <c r="N3446" s="44"/>
      <c r="O3446" s="159"/>
    </row>
    <row r="3447" spans="2:15" x14ac:dyDescent="0.2">
      <c r="B3447" s="39" t="s">
        <v>42</v>
      </c>
      <c r="D3447" s="42">
        <f>_xll.qlCalendarAdvance(Calendar,$D3446,B3447,"f",FALSE)</f>
        <v>63669</v>
      </c>
      <c r="E3447" s="153">
        <f>_xll.qlInterestRateIndexValueDate(IndexON,D3447)</f>
        <v>63670</v>
      </c>
      <c r="F3447" s="168"/>
      <c r="H3447" s="42">
        <f>_xll.qlCalendarAdvance(Calendar,$H3446,B3447,"f",FALSE)</f>
        <v>63669</v>
      </c>
      <c r="I3447" s="153">
        <f>_xll.qlInterestRateIndexValueDate(Index1M,$H3447)</f>
        <v>63671</v>
      </c>
      <c r="J3447" s="158"/>
      <c r="K3447" s="44"/>
      <c r="L3447" s="44"/>
      <c r="M3447" s="158"/>
      <c r="N3447" s="44"/>
      <c r="O3447" s="159"/>
    </row>
    <row r="3448" spans="2:15" x14ac:dyDescent="0.2">
      <c r="B3448" s="39" t="s">
        <v>42</v>
      </c>
      <c r="D3448" s="42">
        <f>_xll.qlCalendarAdvance(Calendar,$D3447,B3448,"f",FALSE)</f>
        <v>63676</v>
      </c>
      <c r="E3448" s="153">
        <f>_xll.qlInterestRateIndexValueDate(IndexON,D3448)</f>
        <v>63677</v>
      </c>
      <c r="F3448" s="168"/>
      <c r="H3448" s="42">
        <f>_xll.qlCalendarAdvance(Calendar,$H3447,B3448,"f",FALSE)</f>
        <v>63676</v>
      </c>
      <c r="I3448" s="153">
        <f>_xll.qlInterestRateIndexValueDate(Index1M,$H3448)</f>
        <v>63678</v>
      </c>
      <c r="J3448" s="158"/>
      <c r="K3448" s="44"/>
      <c r="L3448" s="44"/>
      <c r="M3448" s="158"/>
      <c r="N3448" s="44"/>
      <c r="O3448" s="159"/>
    </row>
    <row r="3449" spans="2:15" x14ac:dyDescent="0.2">
      <c r="B3449" s="39" t="s">
        <v>42</v>
      </c>
      <c r="D3449" s="42">
        <f>_xll.qlCalendarAdvance(Calendar,$D3448,B3449,"f",FALSE)</f>
        <v>63683</v>
      </c>
      <c r="E3449" s="153">
        <f>_xll.qlInterestRateIndexValueDate(IndexON,D3449)</f>
        <v>63684</v>
      </c>
      <c r="F3449" s="168"/>
      <c r="H3449" s="42">
        <f>_xll.qlCalendarAdvance(Calendar,$H3448,B3449,"f",FALSE)</f>
        <v>63683</v>
      </c>
      <c r="I3449" s="153">
        <f>_xll.qlInterestRateIndexValueDate(Index1M,$H3449)</f>
        <v>63685</v>
      </c>
      <c r="J3449" s="158"/>
      <c r="K3449" s="44"/>
      <c r="L3449" s="44"/>
      <c r="M3449" s="158"/>
      <c r="N3449" s="44"/>
      <c r="O3449" s="159"/>
    </row>
    <row r="3450" spans="2:15" x14ac:dyDescent="0.2">
      <c r="B3450" s="39" t="s">
        <v>42</v>
      </c>
      <c r="D3450" s="42">
        <f>_xll.qlCalendarAdvance(Calendar,$D3449,B3450,"f",FALSE)</f>
        <v>63690</v>
      </c>
      <c r="E3450" s="153">
        <f>_xll.qlInterestRateIndexValueDate(IndexON,D3450)</f>
        <v>63691</v>
      </c>
      <c r="F3450" s="168"/>
      <c r="H3450" s="42">
        <f>_xll.qlCalendarAdvance(Calendar,$H3449,B3450,"f",FALSE)</f>
        <v>63690</v>
      </c>
      <c r="I3450" s="153">
        <f>_xll.qlInterestRateIndexValueDate(Index1M,$H3450)</f>
        <v>63692</v>
      </c>
      <c r="J3450" s="158"/>
      <c r="K3450" s="44"/>
      <c r="L3450" s="44"/>
      <c r="M3450" s="158"/>
      <c r="N3450" s="44"/>
      <c r="O3450" s="159"/>
    </row>
    <row r="3451" spans="2:15" x14ac:dyDescent="0.2">
      <c r="B3451" s="39" t="s">
        <v>42</v>
      </c>
      <c r="D3451" s="42">
        <f>_xll.qlCalendarAdvance(Calendar,$D3450,B3451,"f",FALSE)</f>
        <v>63697</v>
      </c>
      <c r="E3451" s="153">
        <f>_xll.qlInterestRateIndexValueDate(IndexON,D3451)</f>
        <v>63699</v>
      </c>
      <c r="F3451" s="168"/>
      <c r="H3451" s="42">
        <f>_xll.qlCalendarAdvance(Calendar,$H3450,B3451,"f",FALSE)</f>
        <v>63697</v>
      </c>
      <c r="I3451" s="153">
        <f>_xll.qlInterestRateIndexValueDate(Index1M,$H3451)</f>
        <v>63702</v>
      </c>
      <c r="J3451" s="158"/>
      <c r="K3451" s="44"/>
      <c r="L3451" s="44"/>
      <c r="M3451" s="158"/>
      <c r="N3451" s="44"/>
      <c r="O3451" s="159"/>
    </row>
    <row r="3452" spans="2:15" x14ac:dyDescent="0.2">
      <c r="B3452" s="39" t="s">
        <v>42</v>
      </c>
      <c r="D3452" s="42">
        <f>_xll.qlCalendarAdvance(Calendar,$D3451,B3452,"f",FALSE)</f>
        <v>63704</v>
      </c>
      <c r="E3452" s="153">
        <f>_xll.qlInterestRateIndexValueDate(IndexON,D3452)</f>
        <v>63705</v>
      </c>
      <c r="F3452" s="168"/>
      <c r="H3452" s="42">
        <f>_xll.qlCalendarAdvance(Calendar,$H3451,B3452,"f",FALSE)</f>
        <v>63704</v>
      </c>
      <c r="I3452" s="153">
        <f>_xll.qlInterestRateIndexValueDate(Index1M,$H3452)</f>
        <v>63706</v>
      </c>
      <c r="J3452" s="158"/>
      <c r="K3452" s="44"/>
      <c r="L3452" s="44"/>
      <c r="M3452" s="158"/>
      <c r="N3452" s="44"/>
      <c r="O3452" s="159"/>
    </row>
    <row r="3453" spans="2:15" x14ac:dyDescent="0.2">
      <c r="B3453" s="39" t="s">
        <v>42</v>
      </c>
      <c r="D3453" s="42">
        <f>_xll.qlCalendarAdvance(Calendar,$D3452,B3453,"f",FALSE)</f>
        <v>63711</v>
      </c>
      <c r="E3453" s="153">
        <f>_xll.qlInterestRateIndexValueDate(IndexON,D3453)</f>
        <v>63712</v>
      </c>
      <c r="F3453" s="168"/>
      <c r="H3453" s="42">
        <f>_xll.qlCalendarAdvance(Calendar,$H3452,B3453,"f",FALSE)</f>
        <v>63711</v>
      </c>
      <c r="I3453" s="153">
        <f>_xll.qlInterestRateIndexValueDate(Index1M,$H3453)</f>
        <v>63713</v>
      </c>
      <c r="J3453" s="158"/>
      <c r="K3453" s="44"/>
      <c r="L3453" s="44"/>
      <c r="M3453" s="158"/>
      <c r="N3453" s="44"/>
      <c r="O3453" s="159"/>
    </row>
    <row r="3454" spans="2:15" x14ac:dyDescent="0.2">
      <c r="B3454" s="39" t="s">
        <v>42</v>
      </c>
      <c r="D3454" s="42">
        <f>_xll.qlCalendarAdvance(Calendar,$D3453,B3454,"f",FALSE)</f>
        <v>63718</v>
      </c>
      <c r="E3454" s="153">
        <f>_xll.qlInterestRateIndexValueDate(IndexON,D3454)</f>
        <v>63719</v>
      </c>
      <c r="F3454" s="168"/>
      <c r="H3454" s="42">
        <f>_xll.qlCalendarAdvance(Calendar,$H3453,B3454,"f",FALSE)</f>
        <v>63718</v>
      </c>
      <c r="I3454" s="153">
        <f>_xll.qlInterestRateIndexValueDate(Index1M,$H3454)</f>
        <v>63720</v>
      </c>
      <c r="J3454" s="158"/>
      <c r="K3454" s="44"/>
      <c r="L3454" s="44"/>
      <c r="M3454" s="158"/>
      <c r="N3454" s="44"/>
      <c r="O3454" s="159"/>
    </row>
    <row r="3455" spans="2:15" x14ac:dyDescent="0.2">
      <c r="B3455" s="39" t="s">
        <v>42</v>
      </c>
      <c r="D3455" s="42">
        <f>_xll.qlCalendarAdvance(Calendar,$D3454,B3455,"f",FALSE)</f>
        <v>63725</v>
      </c>
      <c r="E3455" s="153">
        <f>_xll.qlInterestRateIndexValueDate(IndexON,D3455)</f>
        <v>63726</v>
      </c>
      <c r="F3455" s="168"/>
      <c r="H3455" s="42">
        <f>_xll.qlCalendarAdvance(Calendar,$H3454,B3455,"f",FALSE)</f>
        <v>63725</v>
      </c>
      <c r="I3455" s="153">
        <f>_xll.qlInterestRateIndexValueDate(Index1M,$H3455)</f>
        <v>63730</v>
      </c>
      <c r="J3455" s="158"/>
      <c r="K3455" s="44"/>
      <c r="L3455" s="44"/>
      <c r="M3455" s="158"/>
      <c r="N3455" s="44"/>
      <c r="O3455" s="159"/>
    </row>
    <row r="3456" spans="2:15" x14ac:dyDescent="0.2">
      <c r="B3456" s="39" t="s">
        <v>42</v>
      </c>
      <c r="D3456" s="42">
        <f>_xll.qlCalendarAdvance(Calendar,$D3455,B3456,"f",FALSE)</f>
        <v>63732</v>
      </c>
      <c r="E3456" s="153">
        <f>_xll.qlInterestRateIndexValueDate(IndexON,D3456)</f>
        <v>63733</v>
      </c>
      <c r="F3456" s="168"/>
      <c r="H3456" s="42">
        <f>_xll.qlCalendarAdvance(Calendar,$H3455,B3456,"f",FALSE)</f>
        <v>63732</v>
      </c>
      <c r="I3456" s="153">
        <f>_xll.qlInterestRateIndexValueDate(Index1M,$H3456)</f>
        <v>63734</v>
      </c>
      <c r="J3456" s="158"/>
      <c r="K3456" s="44"/>
      <c r="L3456" s="44"/>
      <c r="M3456" s="158"/>
      <c r="N3456" s="44"/>
      <c r="O3456" s="159"/>
    </row>
    <row r="3457" spans="2:15" x14ac:dyDescent="0.2">
      <c r="B3457" s="39" t="s">
        <v>42</v>
      </c>
      <c r="D3457" s="42">
        <f>_xll.qlCalendarAdvance(Calendar,$D3456,B3457,"f",FALSE)</f>
        <v>63739</v>
      </c>
      <c r="E3457" s="153">
        <f>_xll.qlInterestRateIndexValueDate(IndexON,D3457)</f>
        <v>63740</v>
      </c>
      <c r="F3457" s="168"/>
      <c r="H3457" s="42">
        <f>_xll.qlCalendarAdvance(Calendar,$H3456,B3457,"f",FALSE)</f>
        <v>63739</v>
      </c>
      <c r="I3457" s="153">
        <f>_xll.qlInterestRateIndexValueDate(Index1M,$H3457)</f>
        <v>63741</v>
      </c>
      <c r="J3457" s="158"/>
      <c r="K3457" s="44"/>
      <c r="L3457" s="44"/>
      <c r="M3457" s="158"/>
      <c r="N3457" s="44"/>
      <c r="O3457" s="159"/>
    </row>
    <row r="3458" spans="2:15" x14ac:dyDescent="0.2">
      <c r="B3458" s="39" t="s">
        <v>42</v>
      </c>
      <c r="D3458" s="42">
        <f>_xll.qlCalendarAdvance(Calendar,$D3457,B3458,"f",FALSE)</f>
        <v>63746</v>
      </c>
      <c r="E3458" s="153">
        <f>_xll.qlInterestRateIndexValueDate(IndexON,D3458)</f>
        <v>63747</v>
      </c>
      <c r="F3458" s="168"/>
      <c r="H3458" s="42">
        <f>_xll.qlCalendarAdvance(Calendar,$H3457,B3458,"f",FALSE)</f>
        <v>63746</v>
      </c>
      <c r="I3458" s="153">
        <f>_xll.qlInterestRateIndexValueDate(Index1M,$H3458)</f>
        <v>63748</v>
      </c>
      <c r="J3458" s="158"/>
      <c r="K3458" s="44"/>
      <c r="L3458" s="44"/>
      <c r="M3458" s="158"/>
      <c r="N3458" s="44"/>
      <c r="O3458" s="159"/>
    </row>
    <row r="3459" spans="2:15" x14ac:dyDescent="0.2">
      <c r="B3459" s="39" t="s">
        <v>42</v>
      </c>
      <c r="D3459" s="42">
        <f>_xll.qlCalendarAdvance(Calendar,$D3458,B3459,"f",FALSE)</f>
        <v>63753</v>
      </c>
      <c r="E3459" s="153">
        <f>_xll.qlInterestRateIndexValueDate(IndexON,D3459)</f>
        <v>63754</v>
      </c>
      <c r="F3459" s="168"/>
      <c r="H3459" s="42">
        <f>_xll.qlCalendarAdvance(Calendar,$H3458,B3459,"f",FALSE)</f>
        <v>63753</v>
      </c>
      <c r="I3459" s="153">
        <f>_xll.qlInterestRateIndexValueDate(Index1M,$H3459)</f>
        <v>63755</v>
      </c>
      <c r="J3459" s="158"/>
      <c r="K3459" s="44"/>
      <c r="L3459" s="44"/>
      <c r="M3459" s="158"/>
      <c r="N3459" s="44"/>
      <c r="O3459" s="159"/>
    </row>
    <row r="3460" spans="2:15" x14ac:dyDescent="0.2">
      <c r="B3460" s="39" t="s">
        <v>42</v>
      </c>
      <c r="D3460" s="42">
        <f>_xll.qlCalendarAdvance(Calendar,$D3459,B3460,"f",FALSE)</f>
        <v>63760</v>
      </c>
      <c r="E3460" s="153">
        <f>_xll.qlInterestRateIndexValueDate(IndexON,D3460)</f>
        <v>63761</v>
      </c>
      <c r="F3460" s="168"/>
      <c r="H3460" s="42">
        <f>_xll.qlCalendarAdvance(Calendar,$H3459,B3460,"f",FALSE)</f>
        <v>63760</v>
      </c>
      <c r="I3460" s="153">
        <f>_xll.qlInterestRateIndexValueDate(Index1M,$H3460)</f>
        <v>63762</v>
      </c>
      <c r="J3460" s="158"/>
      <c r="K3460" s="44"/>
      <c r="L3460" s="44"/>
      <c r="M3460" s="158"/>
      <c r="N3460" s="44"/>
      <c r="O3460" s="159"/>
    </row>
    <row r="3461" spans="2:15" x14ac:dyDescent="0.2">
      <c r="B3461" s="39" t="s">
        <v>42</v>
      </c>
      <c r="D3461" s="42">
        <f>_xll.qlCalendarAdvance(Calendar,$D3460,B3461,"f",FALSE)</f>
        <v>63767</v>
      </c>
      <c r="E3461" s="153">
        <f>_xll.qlInterestRateIndexValueDate(IndexON,D3461)</f>
        <v>63768</v>
      </c>
      <c r="F3461" s="168"/>
      <c r="H3461" s="42">
        <f>_xll.qlCalendarAdvance(Calendar,$H3460,B3461,"f",FALSE)</f>
        <v>63767</v>
      </c>
      <c r="I3461" s="153">
        <f>_xll.qlInterestRateIndexValueDate(Index1M,$H3461)</f>
        <v>63769</v>
      </c>
      <c r="J3461" s="158"/>
      <c r="K3461" s="44"/>
      <c r="L3461" s="44"/>
      <c r="M3461" s="158"/>
      <c r="N3461" s="44"/>
      <c r="O3461" s="159"/>
    </row>
    <row r="3462" spans="2:15" x14ac:dyDescent="0.2">
      <c r="B3462" s="39" t="s">
        <v>42</v>
      </c>
      <c r="D3462" s="42">
        <f>_xll.qlCalendarAdvance(Calendar,$D3461,B3462,"f",FALSE)</f>
        <v>63774</v>
      </c>
      <c r="E3462" s="153">
        <f>_xll.qlInterestRateIndexValueDate(IndexON,D3462)</f>
        <v>63775</v>
      </c>
      <c r="F3462" s="168"/>
      <c r="H3462" s="42">
        <f>_xll.qlCalendarAdvance(Calendar,$H3461,B3462,"f",FALSE)</f>
        <v>63774</v>
      </c>
      <c r="I3462" s="153">
        <f>_xll.qlInterestRateIndexValueDate(Index1M,$H3462)</f>
        <v>63776</v>
      </c>
      <c r="J3462" s="158"/>
      <c r="K3462" s="44"/>
      <c r="L3462" s="44"/>
      <c r="M3462" s="158"/>
      <c r="N3462" s="44"/>
      <c r="O3462" s="159"/>
    </row>
    <row r="3463" spans="2:15" x14ac:dyDescent="0.2">
      <c r="B3463" s="39" t="s">
        <v>42</v>
      </c>
      <c r="D3463" s="42">
        <f>_xll.qlCalendarAdvance(Calendar,$D3462,B3463,"f",FALSE)</f>
        <v>63781</v>
      </c>
      <c r="E3463" s="153">
        <f>_xll.qlInterestRateIndexValueDate(IndexON,D3463)</f>
        <v>63782</v>
      </c>
      <c r="F3463" s="168"/>
      <c r="H3463" s="42">
        <f>_xll.qlCalendarAdvance(Calendar,$H3462,B3463,"f",FALSE)</f>
        <v>63781</v>
      </c>
      <c r="I3463" s="153">
        <f>_xll.qlInterestRateIndexValueDate(Index1M,$H3463)</f>
        <v>63783</v>
      </c>
      <c r="J3463" s="158"/>
      <c r="K3463" s="44"/>
      <c r="L3463" s="44"/>
      <c r="M3463" s="158"/>
      <c r="N3463" s="44"/>
      <c r="O3463" s="159"/>
    </row>
    <row r="3464" spans="2:15" x14ac:dyDescent="0.2">
      <c r="B3464" s="39" t="s">
        <v>42</v>
      </c>
      <c r="D3464" s="42">
        <f>_xll.qlCalendarAdvance(Calendar,$D3463,B3464,"f",FALSE)</f>
        <v>63788</v>
      </c>
      <c r="E3464" s="153">
        <f>_xll.qlInterestRateIndexValueDate(IndexON,D3464)</f>
        <v>63789</v>
      </c>
      <c r="F3464" s="168"/>
      <c r="H3464" s="42">
        <f>_xll.qlCalendarAdvance(Calendar,$H3463,B3464,"f",FALSE)</f>
        <v>63788</v>
      </c>
      <c r="I3464" s="153">
        <f>_xll.qlInterestRateIndexValueDate(Index1M,$H3464)</f>
        <v>63790</v>
      </c>
      <c r="J3464" s="158"/>
      <c r="K3464" s="44"/>
      <c r="L3464" s="44"/>
      <c r="M3464" s="158"/>
      <c r="N3464" s="44"/>
      <c r="O3464" s="159"/>
    </row>
    <row r="3465" spans="2:15" x14ac:dyDescent="0.2">
      <c r="B3465" s="39" t="s">
        <v>42</v>
      </c>
      <c r="D3465" s="42">
        <f>_xll.qlCalendarAdvance(Calendar,$D3464,B3465,"f",FALSE)</f>
        <v>63795</v>
      </c>
      <c r="E3465" s="153">
        <f>_xll.qlInterestRateIndexValueDate(IndexON,D3465)</f>
        <v>63796</v>
      </c>
      <c r="F3465" s="168"/>
      <c r="H3465" s="42">
        <f>_xll.qlCalendarAdvance(Calendar,$H3464,B3465,"f",FALSE)</f>
        <v>63795</v>
      </c>
      <c r="I3465" s="153">
        <f>_xll.qlInterestRateIndexValueDate(Index1M,$H3465)</f>
        <v>63797</v>
      </c>
      <c r="J3465" s="158"/>
      <c r="K3465" s="44"/>
      <c r="L3465" s="44"/>
      <c r="M3465" s="158"/>
      <c r="N3465" s="44"/>
      <c r="O3465" s="159"/>
    </row>
    <row r="3466" spans="2:15" x14ac:dyDescent="0.2">
      <c r="B3466" s="39" t="s">
        <v>42</v>
      </c>
      <c r="D3466" s="42">
        <f>_xll.qlCalendarAdvance(Calendar,$D3465,B3466,"f",FALSE)</f>
        <v>63802</v>
      </c>
      <c r="E3466" s="153">
        <f>_xll.qlInterestRateIndexValueDate(IndexON,D3466)</f>
        <v>63803</v>
      </c>
      <c r="F3466" s="168"/>
      <c r="H3466" s="42">
        <f>_xll.qlCalendarAdvance(Calendar,$H3465,B3466,"f",FALSE)</f>
        <v>63802</v>
      </c>
      <c r="I3466" s="153">
        <f>_xll.qlInterestRateIndexValueDate(Index1M,$H3466)</f>
        <v>63804</v>
      </c>
      <c r="J3466" s="158"/>
      <c r="K3466" s="44"/>
      <c r="L3466" s="44"/>
      <c r="M3466" s="158"/>
      <c r="N3466" s="44"/>
      <c r="O3466" s="159"/>
    </row>
    <row r="3467" spans="2:15" x14ac:dyDescent="0.2">
      <c r="B3467" s="39" t="s">
        <v>42</v>
      </c>
      <c r="D3467" s="42">
        <f>_xll.qlCalendarAdvance(Calendar,$D3466,B3467,"f",FALSE)</f>
        <v>63809</v>
      </c>
      <c r="E3467" s="153">
        <f>_xll.qlInterestRateIndexValueDate(IndexON,D3467)</f>
        <v>63810</v>
      </c>
      <c r="F3467" s="168"/>
      <c r="H3467" s="42">
        <f>_xll.qlCalendarAdvance(Calendar,$H3466,B3467,"f",FALSE)</f>
        <v>63809</v>
      </c>
      <c r="I3467" s="153">
        <f>_xll.qlInterestRateIndexValueDate(Index1M,$H3467)</f>
        <v>63811</v>
      </c>
      <c r="J3467" s="158"/>
      <c r="K3467" s="44"/>
      <c r="L3467" s="44"/>
      <c r="M3467" s="158"/>
      <c r="N3467" s="44"/>
      <c r="O3467" s="159"/>
    </row>
    <row r="3468" spans="2:15" x14ac:dyDescent="0.2">
      <c r="B3468" s="39" t="s">
        <v>42</v>
      </c>
      <c r="D3468" s="42">
        <f>_xll.qlCalendarAdvance(Calendar,$D3467,B3468,"f",FALSE)</f>
        <v>63816</v>
      </c>
      <c r="E3468" s="153">
        <f>_xll.qlInterestRateIndexValueDate(IndexON,D3468)</f>
        <v>63817</v>
      </c>
      <c r="F3468" s="168"/>
      <c r="H3468" s="42">
        <f>_xll.qlCalendarAdvance(Calendar,$H3467,B3468,"f",FALSE)</f>
        <v>63816</v>
      </c>
      <c r="I3468" s="153">
        <f>_xll.qlInterestRateIndexValueDate(Index1M,$H3468)</f>
        <v>63818</v>
      </c>
      <c r="J3468" s="158"/>
      <c r="K3468" s="44"/>
      <c r="L3468" s="44"/>
      <c r="M3468" s="158"/>
      <c r="N3468" s="44"/>
      <c r="O3468" s="159"/>
    </row>
    <row r="3469" spans="2:15" x14ac:dyDescent="0.2">
      <c r="B3469" s="39" t="s">
        <v>42</v>
      </c>
      <c r="D3469" s="42">
        <f>_xll.qlCalendarAdvance(Calendar,$D3468,B3469,"f",FALSE)</f>
        <v>63823</v>
      </c>
      <c r="E3469" s="153">
        <f>_xll.qlInterestRateIndexValueDate(IndexON,D3469)</f>
        <v>63824</v>
      </c>
      <c r="F3469" s="168"/>
      <c r="H3469" s="42">
        <f>_xll.qlCalendarAdvance(Calendar,$H3468,B3469,"f",FALSE)</f>
        <v>63823</v>
      </c>
      <c r="I3469" s="153">
        <f>_xll.qlInterestRateIndexValueDate(Index1M,$H3469)</f>
        <v>63825</v>
      </c>
      <c r="J3469" s="158"/>
      <c r="K3469" s="44"/>
      <c r="L3469" s="44"/>
      <c r="M3469" s="158"/>
      <c r="N3469" s="44"/>
      <c r="O3469" s="159"/>
    </row>
    <row r="3470" spans="2:15" x14ac:dyDescent="0.2">
      <c r="B3470" s="39" t="s">
        <v>42</v>
      </c>
      <c r="D3470" s="42">
        <f>_xll.qlCalendarAdvance(Calendar,$D3469,B3470,"f",FALSE)</f>
        <v>63830</v>
      </c>
      <c r="E3470" s="153">
        <f>_xll.qlInterestRateIndexValueDate(IndexON,D3470)</f>
        <v>63831</v>
      </c>
      <c r="F3470" s="168"/>
      <c r="H3470" s="42">
        <f>_xll.qlCalendarAdvance(Calendar,$H3469,B3470,"f",FALSE)</f>
        <v>63830</v>
      </c>
      <c r="I3470" s="153">
        <f>_xll.qlInterestRateIndexValueDate(Index1M,$H3470)</f>
        <v>63832</v>
      </c>
      <c r="J3470" s="158"/>
      <c r="K3470" s="44"/>
      <c r="L3470" s="44"/>
      <c r="M3470" s="158"/>
      <c r="N3470" s="44"/>
      <c r="O3470" s="159"/>
    </row>
    <row r="3471" spans="2:15" x14ac:dyDescent="0.2">
      <c r="B3471" s="39" t="s">
        <v>42</v>
      </c>
      <c r="D3471" s="42">
        <f>_xll.qlCalendarAdvance(Calendar,$D3470,B3471,"f",FALSE)</f>
        <v>63837</v>
      </c>
      <c r="E3471" s="153">
        <f>_xll.qlInterestRateIndexValueDate(IndexON,D3471)</f>
        <v>63838</v>
      </c>
      <c r="F3471" s="168"/>
      <c r="H3471" s="42">
        <f>_xll.qlCalendarAdvance(Calendar,$H3470,B3471,"f",FALSE)</f>
        <v>63837</v>
      </c>
      <c r="I3471" s="153">
        <f>_xll.qlInterestRateIndexValueDate(Index1M,$H3471)</f>
        <v>63839</v>
      </c>
      <c r="J3471" s="158"/>
      <c r="K3471" s="44"/>
      <c r="L3471" s="44"/>
      <c r="M3471" s="158"/>
      <c r="N3471" s="44"/>
      <c r="O3471" s="159"/>
    </row>
    <row r="3472" spans="2:15" x14ac:dyDescent="0.2">
      <c r="B3472" s="39" t="s">
        <v>42</v>
      </c>
      <c r="D3472" s="42">
        <f>_xll.qlCalendarAdvance(Calendar,$D3471,B3472,"f",FALSE)</f>
        <v>63844</v>
      </c>
      <c r="E3472" s="153">
        <f>_xll.qlInterestRateIndexValueDate(IndexON,D3472)</f>
        <v>63845</v>
      </c>
      <c r="F3472" s="168"/>
      <c r="H3472" s="42">
        <f>_xll.qlCalendarAdvance(Calendar,$H3471,B3472,"f",FALSE)</f>
        <v>63844</v>
      </c>
      <c r="I3472" s="153">
        <f>_xll.qlInterestRateIndexValueDate(Index1M,$H3472)</f>
        <v>63846</v>
      </c>
      <c r="J3472" s="158"/>
      <c r="K3472" s="44"/>
      <c r="L3472" s="44"/>
      <c r="M3472" s="158"/>
      <c r="N3472" s="44"/>
      <c r="O3472" s="159"/>
    </row>
    <row r="3473" spans="2:15" x14ac:dyDescent="0.2">
      <c r="B3473" s="39" t="s">
        <v>42</v>
      </c>
      <c r="D3473" s="42">
        <f>_xll.qlCalendarAdvance(Calendar,$D3472,B3473,"f",FALSE)</f>
        <v>63851</v>
      </c>
      <c r="E3473" s="153">
        <f>_xll.qlInterestRateIndexValueDate(IndexON,D3473)</f>
        <v>63852</v>
      </c>
      <c r="F3473" s="168"/>
      <c r="H3473" s="42">
        <f>_xll.qlCalendarAdvance(Calendar,$H3472,B3473,"f",FALSE)</f>
        <v>63851</v>
      </c>
      <c r="I3473" s="153">
        <f>_xll.qlInterestRateIndexValueDate(Index1M,$H3473)</f>
        <v>63853</v>
      </c>
      <c r="J3473" s="158"/>
      <c r="K3473" s="44"/>
      <c r="L3473" s="44"/>
      <c r="M3473" s="158"/>
      <c r="N3473" s="44"/>
      <c r="O3473" s="159"/>
    </row>
    <row r="3474" spans="2:15" x14ac:dyDescent="0.2">
      <c r="B3474" s="39" t="s">
        <v>42</v>
      </c>
      <c r="D3474" s="42">
        <f>_xll.qlCalendarAdvance(Calendar,$D3473,B3474,"f",FALSE)</f>
        <v>63858</v>
      </c>
      <c r="E3474" s="153">
        <f>_xll.qlInterestRateIndexValueDate(IndexON,D3474)</f>
        <v>63859</v>
      </c>
      <c r="F3474" s="168"/>
      <c r="H3474" s="42">
        <f>_xll.qlCalendarAdvance(Calendar,$H3473,B3474,"f",FALSE)</f>
        <v>63858</v>
      </c>
      <c r="I3474" s="153">
        <f>_xll.qlInterestRateIndexValueDate(Index1M,$H3474)</f>
        <v>63860</v>
      </c>
      <c r="J3474" s="158"/>
      <c r="K3474" s="44"/>
      <c r="L3474" s="44"/>
      <c r="M3474" s="158"/>
      <c r="N3474" s="44"/>
      <c r="O3474" s="159"/>
    </row>
    <row r="3475" spans="2:15" x14ac:dyDescent="0.2">
      <c r="B3475" s="39" t="s">
        <v>42</v>
      </c>
      <c r="D3475" s="42">
        <f>_xll.qlCalendarAdvance(Calendar,$D3474,B3475,"f",FALSE)</f>
        <v>63865</v>
      </c>
      <c r="E3475" s="153">
        <f>_xll.qlInterestRateIndexValueDate(IndexON,D3475)</f>
        <v>63866</v>
      </c>
      <c r="F3475" s="168"/>
      <c r="H3475" s="42">
        <f>_xll.qlCalendarAdvance(Calendar,$H3474,B3475,"f",FALSE)</f>
        <v>63865</v>
      </c>
      <c r="I3475" s="153">
        <f>_xll.qlInterestRateIndexValueDate(Index1M,$H3475)</f>
        <v>63867</v>
      </c>
      <c r="J3475" s="158"/>
      <c r="K3475" s="44"/>
      <c r="L3475" s="44"/>
      <c r="M3475" s="158"/>
      <c r="N3475" s="44"/>
      <c r="O3475" s="159"/>
    </row>
    <row r="3476" spans="2:15" x14ac:dyDescent="0.2">
      <c r="B3476" s="39" t="s">
        <v>42</v>
      </c>
      <c r="D3476" s="42">
        <f>_xll.qlCalendarAdvance(Calendar,$D3475,B3476,"f",FALSE)</f>
        <v>63872</v>
      </c>
      <c r="E3476" s="153">
        <f>_xll.qlInterestRateIndexValueDate(IndexON,D3476)</f>
        <v>63873</v>
      </c>
      <c r="F3476" s="168"/>
      <c r="H3476" s="42">
        <f>_xll.qlCalendarAdvance(Calendar,$H3475,B3476,"f",FALSE)</f>
        <v>63872</v>
      </c>
      <c r="I3476" s="153">
        <f>_xll.qlInterestRateIndexValueDate(Index1M,$H3476)</f>
        <v>63874</v>
      </c>
      <c r="J3476" s="158"/>
      <c r="K3476" s="44"/>
      <c r="L3476" s="44"/>
      <c r="M3476" s="158"/>
      <c r="N3476" s="44"/>
      <c r="O3476" s="159"/>
    </row>
    <row r="3477" spans="2:15" x14ac:dyDescent="0.2">
      <c r="B3477" s="39" t="s">
        <v>42</v>
      </c>
      <c r="D3477" s="42">
        <f>_xll.qlCalendarAdvance(Calendar,$D3476,B3477,"f",FALSE)</f>
        <v>63879</v>
      </c>
      <c r="E3477" s="153">
        <f>_xll.qlInterestRateIndexValueDate(IndexON,D3477)</f>
        <v>63880</v>
      </c>
      <c r="F3477" s="168"/>
      <c r="H3477" s="42">
        <f>_xll.qlCalendarAdvance(Calendar,$H3476,B3477,"f",FALSE)</f>
        <v>63879</v>
      </c>
      <c r="I3477" s="153">
        <f>_xll.qlInterestRateIndexValueDate(Index1M,$H3477)</f>
        <v>63881</v>
      </c>
      <c r="J3477" s="158"/>
      <c r="K3477" s="44"/>
      <c r="L3477" s="44"/>
      <c r="M3477" s="158"/>
      <c r="N3477" s="44"/>
      <c r="O3477" s="159"/>
    </row>
    <row r="3478" spans="2:15" x14ac:dyDescent="0.2">
      <c r="B3478" s="39" t="s">
        <v>42</v>
      </c>
      <c r="D3478" s="42">
        <f>_xll.qlCalendarAdvance(Calendar,$D3477,B3478,"f",FALSE)</f>
        <v>63886</v>
      </c>
      <c r="E3478" s="153">
        <f>_xll.qlInterestRateIndexValueDate(IndexON,D3478)</f>
        <v>63887</v>
      </c>
      <c r="F3478" s="168"/>
      <c r="H3478" s="42">
        <f>_xll.qlCalendarAdvance(Calendar,$H3477,B3478,"f",FALSE)</f>
        <v>63886</v>
      </c>
      <c r="I3478" s="153">
        <f>_xll.qlInterestRateIndexValueDate(Index1M,$H3478)</f>
        <v>63888</v>
      </c>
      <c r="J3478" s="158"/>
      <c r="K3478" s="44"/>
      <c r="L3478" s="44"/>
      <c r="M3478" s="158"/>
      <c r="N3478" s="44"/>
      <c r="O3478" s="159"/>
    </row>
    <row r="3479" spans="2:15" x14ac:dyDescent="0.2">
      <c r="B3479" s="39" t="s">
        <v>42</v>
      </c>
      <c r="D3479" s="42">
        <f>_xll.qlCalendarAdvance(Calendar,$D3478,B3479,"f",FALSE)</f>
        <v>63893</v>
      </c>
      <c r="E3479" s="153">
        <f>_xll.qlInterestRateIndexValueDate(IndexON,D3479)</f>
        <v>63894</v>
      </c>
      <c r="F3479" s="168"/>
      <c r="H3479" s="42">
        <f>_xll.qlCalendarAdvance(Calendar,$H3478,B3479,"f",FALSE)</f>
        <v>63893</v>
      </c>
      <c r="I3479" s="153">
        <f>_xll.qlInterestRateIndexValueDate(Index1M,$H3479)</f>
        <v>63895</v>
      </c>
      <c r="J3479" s="158"/>
      <c r="K3479" s="44"/>
      <c r="L3479" s="44"/>
      <c r="M3479" s="158"/>
      <c r="N3479" s="44"/>
      <c r="O3479" s="159"/>
    </row>
    <row r="3480" spans="2:15" x14ac:dyDescent="0.2">
      <c r="B3480" s="39" t="s">
        <v>42</v>
      </c>
      <c r="D3480" s="42">
        <f>_xll.qlCalendarAdvance(Calendar,$D3479,B3480,"f",FALSE)</f>
        <v>63900</v>
      </c>
      <c r="E3480" s="153">
        <f>_xll.qlInterestRateIndexValueDate(IndexON,D3480)</f>
        <v>63901</v>
      </c>
      <c r="F3480" s="168"/>
      <c r="H3480" s="42">
        <f>_xll.qlCalendarAdvance(Calendar,$H3479,B3480,"f",FALSE)</f>
        <v>63900</v>
      </c>
      <c r="I3480" s="153">
        <f>_xll.qlInterestRateIndexValueDate(Index1M,$H3480)</f>
        <v>63902</v>
      </c>
      <c r="J3480" s="158"/>
      <c r="K3480" s="44"/>
      <c r="L3480" s="44"/>
      <c r="M3480" s="158"/>
      <c r="N3480" s="44"/>
      <c r="O3480" s="159"/>
    </row>
    <row r="3481" spans="2:15" x14ac:dyDescent="0.2">
      <c r="B3481" s="39" t="s">
        <v>42</v>
      </c>
      <c r="D3481" s="42">
        <f>_xll.qlCalendarAdvance(Calendar,$D3480,B3481,"f",FALSE)</f>
        <v>63907</v>
      </c>
      <c r="E3481" s="153">
        <f>_xll.qlInterestRateIndexValueDate(IndexON,D3481)</f>
        <v>63908</v>
      </c>
      <c r="F3481" s="168"/>
      <c r="H3481" s="42">
        <f>_xll.qlCalendarAdvance(Calendar,$H3480,B3481,"f",FALSE)</f>
        <v>63907</v>
      </c>
      <c r="I3481" s="153">
        <f>_xll.qlInterestRateIndexValueDate(Index1M,$H3481)</f>
        <v>63909</v>
      </c>
      <c r="J3481" s="158"/>
      <c r="K3481" s="44"/>
      <c r="L3481" s="44"/>
      <c r="M3481" s="158"/>
      <c r="N3481" s="44"/>
      <c r="O3481" s="159"/>
    </row>
    <row r="3482" spans="2:15" x14ac:dyDescent="0.2">
      <c r="B3482" s="39" t="s">
        <v>42</v>
      </c>
      <c r="D3482" s="42">
        <f>_xll.qlCalendarAdvance(Calendar,$D3481,B3482,"f",FALSE)</f>
        <v>63915</v>
      </c>
      <c r="E3482" s="153">
        <f>_xll.qlInterestRateIndexValueDate(IndexON,D3482)</f>
        <v>63916</v>
      </c>
      <c r="F3482" s="168"/>
      <c r="H3482" s="42">
        <f>_xll.qlCalendarAdvance(Calendar,$H3481,B3482,"f",FALSE)</f>
        <v>63915</v>
      </c>
      <c r="I3482" s="153">
        <f>_xll.qlInterestRateIndexValueDate(Index1M,$H3482)</f>
        <v>63921</v>
      </c>
      <c r="J3482" s="158"/>
      <c r="K3482" s="44"/>
      <c r="L3482" s="44"/>
      <c r="M3482" s="158"/>
      <c r="N3482" s="44"/>
      <c r="O3482" s="159"/>
    </row>
    <row r="3483" spans="2:15" x14ac:dyDescent="0.2">
      <c r="B3483" s="39" t="s">
        <v>42</v>
      </c>
      <c r="D3483" s="42">
        <f>_xll.qlCalendarAdvance(Calendar,$D3482,B3483,"f",FALSE)</f>
        <v>63922</v>
      </c>
      <c r="E3483" s="153">
        <f>_xll.qlInterestRateIndexValueDate(IndexON,D3483)</f>
        <v>63923</v>
      </c>
      <c r="F3483" s="168"/>
      <c r="H3483" s="42">
        <f>_xll.qlCalendarAdvance(Calendar,$H3482,B3483,"f",FALSE)</f>
        <v>63922</v>
      </c>
      <c r="I3483" s="153">
        <f>_xll.qlInterestRateIndexValueDate(Index1M,$H3483)</f>
        <v>63926</v>
      </c>
      <c r="J3483" s="158"/>
      <c r="K3483" s="44"/>
      <c r="L3483" s="44"/>
      <c r="M3483" s="158"/>
      <c r="N3483" s="44"/>
      <c r="O3483" s="159"/>
    </row>
    <row r="3484" spans="2:15" x14ac:dyDescent="0.2">
      <c r="B3484" s="39" t="s">
        <v>42</v>
      </c>
      <c r="D3484" s="42">
        <f>_xll.qlCalendarAdvance(Calendar,$D3483,B3484,"f",FALSE)</f>
        <v>63929</v>
      </c>
      <c r="E3484" s="153">
        <f>_xll.qlInterestRateIndexValueDate(IndexON,D3484)</f>
        <v>63930</v>
      </c>
      <c r="F3484" s="168"/>
      <c r="H3484" s="42">
        <f>_xll.qlCalendarAdvance(Calendar,$H3483,B3484,"f",FALSE)</f>
        <v>63929</v>
      </c>
      <c r="I3484" s="153">
        <f>_xll.qlInterestRateIndexValueDate(Index1M,$H3484)</f>
        <v>63933</v>
      </c>
      <c r="J3484" s="158"/>
      <c r="K3484" s="44"/>
      <c r="L3484" s="44"/>
      <c r="M3484" s="158"/>
      <c r="N3484" s="44"/>
      <c r="O3484" s="159"/>
    </row>
    <row r="3485" spans="2:15" x14ac:dyDescent="0.2">
      <c r="B3485" s="39" t="s">
        <v>42</v>
      </c>
      <c r="D3485" s="42">
        <f>_xll.qlCalendarAdvance(Calendar,$D3484,B3485,"f",FALSE)</f>
        <v>63936</v>
      </c>
      <c r="E3485" s="153">
        <f>_xll.qlInterestRateIndexValueDate(IndexON,D3485)</f>
        <v>63937</v>
      </c>
      <c r="F3485" s="168"/>
      <c r="H3485" s="42">
        <f>_xll.qlCalendarAdvance(Calendar,$H3484,B3485,"f",FALSE)</f>
        <v>63936</v>
      </c>
      <c r="I3485" s="153">
        <f>_xll.qlInterestRateIndexValueDate(Index1M,$H3485)</f>
        <v>63940</v>
      </c>
      <c r="J3485" s="158"/>
      <c r="K3485" s="44"/>
      <c r="L3485" s="44"/>
      <c r="M3485" s="158"/>
      <c r="N3485" s="44"/>
      <c r="O3485" s="159"/>
    </row>
    <row r="3486" spans="2:15" x14ac:dyDescent="0.2">
      <c r="B3486" s="39" t="s">
        <v>42</v>
      </c>
      <c r="D3486" s="42">
        <f>_xll.qlCalendarAdvance(Calendar,$D3485,B3486,"f",FALSE)</f>
        <v>63943</v>
      </c>
      <c r="E3486" s="153">
        <f>_xll.qlInterestRateIndexValueDate(IndexON,D3486)</f>
        <v>63944</v>
      </c>
      <c r="F3486" s="168"/>
      <c r="H3486" s="42">
        <f>_xll.qlCalendarAdvance(Calendar,$H3485,B3486,"f",FALSE)</f>
        <v>63943</v>
      </c>
      <c r="I3486" s="153">
        <f>_xll.qlInterestRateIndexValueDate(Index1M,$H3486)</f>
        <v>63947</v>
      </c>
      <c r="J3486" s="158"/>
      <c r="K3486" s="44"/>
      <c r="L3486" s="44"/>
      <c r="M3486" s="158"/>
      <c r="N3486" s="44"/>
      <c r="O3486" s="159"/>
    </row>
    <row r="3487" spans="2:15" x14ac:dyDescent="0.2">
      <c r="B3487" s="39" t="s">
        <v>42</v>
      </c>
      <c r="D3487" s="42">
        <f>_xll.qlCalendarAdvance(Calendar,$D3486,B3487,"f",FALSE)</f>
        <v>63950</v>
      </c>
      <c r="E3487" s="153">
        <f>_xll.qlInterestRateIndexValueDate(IndexON,D3487)</f>
        <v>63951</v>
      </c>
      <c r="F3487" s="168"/>
      <c r="H3487" s="42">
        <f>_xll.qlCalendarAdvance(Calendar,$H3486,B3487,"f",FALSE)</f>
        <v>63950</v>
      </c>
      <c r="I3487" s="153">
        <f>_xll.qlInterestRateIndexValueDate(Index1M,$H3487)</f>
        <v>63954</v>
      </c>
      <c r="J3487" s="158"/>
      <c r="K3487" s="44"/>
      <c r="L3487" s="44"/>
      <c r="M3487" s="158"/>
      <c r="N3487" s="44"/>
      <c r="O3487" s="159"/>
    </row>
    <row r="3488" spans="2:15" x14ac:dyDescent="0.2">
      <c r="B3488" s="39" t="s">
        <v>42</v>
      </c>
      <c r="D3488" s="42">
        <f>_xll.qlCalendarAdvance(Calendar,$D3487,B3488,"f",FALSE)</f>
        <v>63957</v>
      </c>
      <c r="E3488" s="153">
        <f>_xll.qlInterestRateIndexValueDate(IndexON,D3488)</f>
        <v>63958</v>
      </c>
      <c r="F3488" s="168"/>
      <c r="H3488" s="42">
        <f>_xll.qlCalendarAdvance(Calendar,$H3487,B3488,"f",FALSE)</f>
        <v>63957</v>
      </c>
      <c r="I3488" s="153">
        <f>_xll.qlInterestRateIndexValueDate(Index1M,$H3488)</f>
        <v>63961</v>
      </c>
      <c r="J3488" s="158"/>
      <c r="K3488" s="44"/>
      <c r="L3488" s="44"/>
      <c r="M3488" s="158"/>
      <c r="N3488" s="44"/>
      <c r="O3488" s="159"/>
    </row>
    <row r="3489" spans="2:15" x14ac:dyDescent="0.2">
      <c r="B3489" s="39" t="s">
        <v>42</v>
      </c>
      <c r="D3489" s="42">
        <f>_xll.qlCalendarAdvance(Calendar,$D3488,B3489,"f",FALSE)</f>
        <v>63964</v>
      </c>
      <c r="E3489" s="153">
        <f>_xll.qlInterestRateIndexValueDate(IndexON,D3489)</f>
        <v>63965</v>
      </c>
      <c r="F3489" s="168"/>
      <c r="H3489" s="42">
        <f>_xll.qlCalendarAdvance(Calendar,$H3488,B3489,"f",FALSE)</f>
        <v>63964</v>
      </c>
      <c r="I3489" s="153">
        <f>_xll.qlInterestRateIndexValueDate(Index1M,$H3489)</f>
        <v>63968</v>
      </c>
      <c r="J3489" s="158"/>
      <c r="K3489" s="44"/>
      <c r="L3489" s="44"/>
      <c r="M3489" s="158"/>
      <c r="N3489" s="44"/>
      <c r="O3489" s="159"/>
    </row>
    <row r="3490" spans="2:15" x14ac:dyDescent="0.2">
      <c r="B3490" s="39" t="s">
        <v>42</v>
      </c>
      <c r="D3490" s="42">
        <f>_xll.qlCalendarAdvance(Calendar,$D3489,B3490,"f",FALSE)</f>
        <v>63971</v>
      </c>
      <c r="E3490" s="153">
        <f>_xll.qlInterestRateIndexValueDate(IndexON,D3490)</f>
        <v>63972</v>
      </c>
      <c r="F3490" s="168"/>
      <c r="H3490" s="42">
        <f>_xll.qlCalendarAdvance(Calendar,$H3489,B3490,"f",FALSE)</f>
        <v>63971</v>
      </c>
      <c r="I3490" s="153">
        <f>_xll.qlInterestRateIndexValueDate(Index1M,$H3490)</f>
        <v>63975</v>
      </c>
      <c r="J3490" s="158"/>
      <c r="K3490" s="44"/>
      <c r="L3490" s="44"/>
      <c r="M3490" s="158"/>
      <c r="N3490" s="44"/>
      <c r="O3490" s="159"/>
    </row>
    <row r="3491" spans="2:15" x14ac:dyDescent="0.2">
      <c r="B3491" s="39" t="s">
        <v>42</v>
      </c>
      <c r="D3491" s="42">
        <f>_xll.qlCalendarAdvance(Calendar,$D3490,B3491,"f",FALSE)</f>
        <v>63978</v>
      </c>
      <c r="E3491" s="153">
        <f>_xll.qlInterestRateIndexValueDate(IndexON,D3491)</f>
        <v>63979</v>
      </c>
      <c r="F3491" s="168"/>
      <c r="H3491" s="42">
        <f>_xll.qlCalendarAdvance(Calendar,$H3490,B3491,"f",FALSE)</f>
        <v>63978</v>
      </c>
      <c r="I3491" s="153">
        <f>_xll.qlInterestRateIndexValueDate(Index1M,$H3491)</f>
        <v>63982</v>
      </c>
      <c r="J3491" s="158"/>
      <c r="K3491" s="44"/>
      <c r="L3491" s="44"/>
      <c r="M3491" s="158"/>
      <c r="N3491" s="44"/>
      <c r="O3491" s="159"/>
    </row>
    <row r="3492" spans="2:15" x14ac:dyDescent="0.2">
      <c r="B3492" s="39" t="s">
        <v>42</v>
      </c>
      <c r="D3492" s="42">
        <f>_xll.qlCalendarAdvance(Calendar,$D3491,B3492,"f",FALSE)</f>
        <v>63985</v>
      </c>
      <c r="E3492" s="153">
        <f>_xll.qlInterestRateIndexValueDate(IndexON,D3492)</f>
        <v>63986</v>
      </c>
      <c r="F3492" s="168"/>
      <c r="H3492" s="42">
        <f>_xll.qlCalendarAdvance(Calendar,$H3491,B3492,"f",FALSE)</f>
        <v>63985</v>
      </c>
      <c r="I3492" s="153">
        <f>_xll.qlInterestRateIndexValueDate(Index1M,$H3492)</f>
        <v>63989</v>
      </c>
      <c r="J3492" s="158"/>
      <c r="K3492" s="44"/>
      <c r="L3492" s="44"/>
      <c r="M3492" s="158"/>
      <c r="N3492" s="44"/>
      <c r="O3492" s="159"/>
    </row>
    <row r="3493" spans="2:15" x14ac:dyDescent="0.2">
      <c r="B3493" s="39" t="s">
        <v>42</v>
      </c>
      <c r="D3493" s="42">
        <f>_xll.qlCalendarAdvance(Calendar,$D3492,B3493,"f",FALSE)</f>
        <v>63992</v>
      </c>
      <c r="E3493" s="153">
        <f>_xll.qlInterestRateIndexValueDate(IndexON,D3493)</f>
        <v>63993</v>
      </c>
      <c r="F3493" s="168"/>
      <c r="H3493" s="42">
        <f>_xll.qlCalendarAdvance(Calendar,$H3492,B3493,"f",FALSE)</f>
        <v>63992</v>
      </c>
      <c r="I3493" s="153">
        <f>_xll.qlInterestRateIndexValueDate(Index1M,$H3493)</f>
        <v>63996</v>
      </c>
      <c r="J3493" s="158"/>
      <c r="K3493" s="44"/>
      <c r="L3493" s="44"/>
      <c r="M3493" s="158"/>
      <c r="N3493" s="44"/>
      <c r="O3493" s="159"/>
    </row>
    <row r="3494" spans="2:15" x14ac:dyDescent="0.2">
      <c r="B3494" s="39" t="s">
        <v>42</v>
      </c>
      <c r="D3494" s="42">
        <f>_xll.qlCalendarAdvance(Calendar,$D3493,B3494,"f",FALSE)</f>
        <v>63999</v>
      </c>
      <c r="E3494" s="153">
        <f>_xll.qlInterestRateIndexValueDate(IndexON,D3494)</f>
        <v>64000</v>
      </c>
      <c r="F3494" s="168"/>
      <c r="H3494" s="42">
        <f>_xll.qlCalendarAdvance(Calendar,$H3493,B3494,"f",FALSE)</f>
        <v>63999</v>
      </c>
      <c r="I3494" s="153">
        <f>_xll.qlInterestRateIndexValueDate(Index1M,$H3494)</f>
        <v>64003</v>
      </c>
      <c r="J3494" s="158"/>
      <c r="K3494" s="44"/>
      <c r="L3494" s="44"/>
      <c r="M3494" s="158"/>
      <c r="N3494" s="44"/>
      <c r="O3494" s="159"/>
    </row>
    <row r="3495" spans="2:15" x14ac:dyDescent="0.2">
      <c r="B3495" s="39" t="s">
        <v>42</v>
      </c>
      <c r="D3495" s="42">
        <f>_xll.qlCalendarAdvance(Calendar,$D3494,B3495,"f",FALSE)</f>
        <v>64006</v>
      </c>
      <c r="E3495" s="153">
        <f>_xll.qlInterestRateIndexValueDate(IndexON,D3495)</f>
        <v>64007</v>
      </c>
      <c r="F3495" s="168"/>
      <c r="H3495" s="42">
        <f>_xll.qlCalendarAdvance(Calendar,$H3494,B3495,"f",FALSE)</f>
        <v>64006</v>
      </c>
      <c r="I3495" s="153">
        <f>_xll.qlInterestRateIndexValueDate(Index1M,$H3495)</f>
        <v>64010</v>
      </c>
      <c r="J3495" s="158"/>
      <c r="K3495" s="44"/>
      <c r="L3495" s="44"/>
      <c r="M3495" s="158"/>
      <c r="N3495" s="44"/>
      <c r="O3495" s="159"/>
    </row>
    <row r="3496" spans="2:15" x14ac:dyDescent="0.2">
      <c r="B3496" s="39" t="s">
        <v>42</v>
      </c>
      <c r="D3496" s="42">
        <f>_xll.qlCalendarAdvance(Calendar,$D3495,B3496,"f",FALSE)</f>
        <v>64013</v>
      </c>
      <c r="E3496" s="153">
        <f>_xll.qlInterestRateIndexValueDate(IndexON,D3496)</f>
        <v>64018</v>
      </c>
      <c r="F3496" s="168"/>
      <c r="H3496" s="42">
        <f>_xll.qlCalendarAdvance(Calendar,$H3495,B3496,"f",FALSE)</f>
        <v>64013</v>
      </c>
      <c r="I3496" s="153">
        <f>_xll.qlInterestRateIndexValueDate(Index1M,$H3496)</f>
        <v>64019</v>
      </c>
      <c r="J3496" s="158"/>
      <c r="K3496" s="44"/>
      <c r="L3496" s="44"/>
      <c r="M3496" s="158"/>
      <c r="N3496" s="44"/>
      <c r="O3496" s="159"/>
    </row>
    <row r="3497" spans="2:15" x14ac:dyDescent="0.2">
      <c r="B3497" s="39" t="s">
        <v>42</v>
      </c>
      <c r="D3497" s="42">
        <f>_xll.qlCalendarAdvance(Calendar,$D3496,B3497,"f",FALSE)</f>
        <v>64020</v>
      </c>
      <c r="E3497" s="153">
        <f>_xll.qlInterestRateIndexValueDate(IndexON,D3497)</f>
        <v>64021</v>
      </c>
      <c r="F3497" s="168"/>
      <c r="H3497" s="42">
        <f>_xll.qlCalendarAdvance(Calendar,$H3496,B3497,"f",FALSE)</f>
        <v>64020</v>
      </c>
      <c r="I3497" s="153">
        <f>_xll.qlInterestRateIndexValueDate(Index1M,$H3497)</f>
        <v>64024</v>
      </c>
      <c r="J3497" s="158"/>
      <c r="K3497" s="44"/>
      <c r="L3497" s="44"/>
      <c r="M3497" s="158"/>
      <c r="N3497" s="44"/>
      <c r="O3497" s="159"/>
    </row>
    <row r="3498" spans="2:15" x14ac:dyDescent="0.2">
      <c r="B3498" s="39" t="s">
        <v>42</v>
      </c>
      <c r="D3498" s="42">
        <f>_xll.qlCalendarAdvance(Calendar,$D3497,B3498,"f",FALSE)</f>
        <v>64027</v>
      </c>
      <c r="E3498" s="153">
        <f>_xll.qlInterestRateIndexValueDate(IndexON,D3498)</f>
        <v>64028</v>
      </c>
      <c r="F3498" s="168"/>
      <c r="H3498" s="42">
        <f>_xll.qlCalendarAdvance(Calendar,$H3497,B3498,"f",FALSE)</f>
        <v>64027</v>
      </c>
      <c r="I3498" s="153">
        <f>_xll.qlInterestRateIndexValueDate(Index1M,$H3498)</f>
        <v>64031</v>
      </c>
      <c r="J3498" s="158"/>
      <c r="K3498" s="44"/>
      <c r="L3498" s="44"/>
      <c r="M3498" s="158"/>
      <c r="N3498" s="44"/>
      <c r="O3498" s="159"/>
    </row>
    <row r="3499" spans="2:15" x14ac:dyDescent="0.2">
      <c r="B3499" s="39" t="s">
        <v>42</v>
      </c>
      <c r="D3499" s="42">
        <f>_xll.qlCalendarAdvance(Calendar,$D3498,B3499,"f",FALSE)</f>
        <v>64034</v>
      </c>
      <c r="E3499" s="153">
        <f>_xll.qlInterestRateIndexValueDate(IndexON,D3499)</f>
        <v>64035</v>
      </c>
      <c r="F3499" s="168"/>
      <c r="H3499" s="42">
        <f>_xll.qlCalendarAdvance(Calendar,$H3498,B3499,"f",FALSE)</f>
        <v>64034</v>
      </c>
      <c r="I3499" s="153">
        <f>_xll.qlInterestRateIndexValueDate(Index1M,$H3499)</f>
        <v>64038</v>
      </c>
      <c r="J3499" s="158"/>
      <c r="K3499" s="44"/>
      <c r="L3499" s="44"/>
      <c r="M3499" s="158"/>
      <c r="N3499" s="44"/>
      <c r="O3499" s="159"/>
    </row>
    <row r="3500" spans="2:15" x14ac:dyDescent="0.2">
      <c r="B3500" s="39" t="s">
        <v>42</v>
      </c>
      <c r="D3500" s="42">
        <f>_xll.qlCalendarAdvance(Calendar,$D3499,B3500,"f",FALSE)</f>
        <v>64041</v>
      </c>
      <c r="E3500" s="153">
        <f>_xll.qlInterestRateIndexValueDate(IndexON,D3500)</f>
        <v>64042</v>
      </c>
      <c r="F3500" s="168"/>
      <c r="H3500" s="42">
        <f>_xll.qlCalendarAdvance(Calendar,$H3499,B3500,"f",FALSE)</f>
        <v>64041</v>
      </c>
      <c r="I3500" s="153">
        <f>_xll.qlInterestRateIndexValueDate(Index1M,$H3500)</f>
        <v>64045</v>
      </c>
      <c r="J3500" s="158"/>
      <c r="K3500" s="44"/>
      <c r="L3500" s="44"/>
      <c r="M3500" s="158"/>
      <c r="N3500" s="44"/>
      <c r="O3500" s="159"/>
    </row>
    <row r="3501" spans="2:15" x14ac:dyDescent="0.2">
      <c r="B3501" s="39" t="s">
        <v>42</v>
      </c>
      <c r="D3501" s="42">
        <f>_xll.qlCalendarAdvance(Calendar,$D3500,B3501,"f",FALSE)</f>
        <v>64048</v>
      </c>
      <c r="E3501" s="153">
        <f>_xll.qlInterestRateIndexValueDate(IndexON,D3501)</f>
        <v>64049</v>
      </c>
      <c r="F3501" s="168"/>
      <c r="H3501" s="42">
        <f>_xll.qlCalendarAdvance(Calendar,$H3500,B3501,"f",FALSE)</f>
        <v>64048</v>
      </c>
      <c r="I3501" s="153">
        <f>_xll.qlInterestRateIndexValueDate(Index1M,$H3501)</f>
        <v>64052</v>
      </c>
      <c r="J3501" s="158"/>
      <c r="K3501" s="44"/>
      <c r="L3501" s="44"/>
      <c r="M3501" s="158"/>
      <c r="N3501" s="44"/>
      <c r="O3501" s="159"/>
    </row>
    <row r="3502" spans="2:15" x14ac:dyDescent="0.2">
      <c r="B3502" s="39" t="s">
        <v>42</v>
      </c>
      <c r="D3502" s="42">
        <f>_xll.qlCalendarAdvance(Calendar,$D3501,B3502,"f",FALSE)</f>
        <v>64056</v>
      </c>
      <c r="E3502" s="153">
        <f>_xll.qlInterestRateIndexValueDate(IndexON,D3502)</f>
        <v>64059</v>
      </c>
      <c r="F3502" s="168"/>
      <c r="H3502" s="42">
        <f>_xll.qlCalendarAdvance(Calendar,$H3501,B3502,"f",FALSE)</f>
        <v>64056</v>
      </c>
      <c r="I3502" s="153">
        <f>_xll.qlInterestRateIndexValueDate(Index1M,$H3502)</f>
        <v>64060</v>
      </c>
      <c r="J3502" s="158"/>
      <c r="K3502" s="44"/>
      <c r="L3502" s="44"/>
      <c r="M3502" s="158"/>
      <c r="N3502" s="44"/>
      <c r="O3502" s="159"/>
    </row>
    <row r="3503" spans="2:15" x14ac:dyDescent="0.2">
      <c r="B3503" s="39" t="s">
        <v>42</v>
      </c>
      <c r="D3503" s="42">
        <f>_xll.qlCalendarAdvance(Calendar,$D3502,B3503,"f",FALSE)</f>
        <v>64063</v>
      </c>
      <c r="E3503" s="153">
        <f>_xll.qlInterestRateIndexValueDate(IndexON,D3503)</f>
        <v>64067</v>
      </c>
      <c r="F3503" s="168"/>
      <c r="H3503" s="42">
        <f>_xll.qlCalendarAdvance(Calendar,$H3502,B3503,"f",FALSE)</f>
        <v>64063</v>
      </c>
      <c r="I3503" s="153">
        <f>_xll.qlInterestRateIndexValueDate(Index1M,$H3503)</f>
        <v>64068</v>
      </c>
      <c r="J3503" s="158"/>
      <c r="K3503" s="44"/>
      <c r="L3503" s="44"/>
      <c r="M3503" s="158"/>
      <c r="N3503" s="44"/>
      <c r="O3503" s="159"/>
    </row>
    <row r="3504" spans="2:15" x14ac:dyDescent="0.2">
      <c r="B3504" s="39" t="s">
        <v>42</v>
      </c>
      <c r="D3504" s="42">
        <f>_xll.qlCalendarAdvance(Calendar,$D3503,B3504,"f",FALSE)</f>
        <v>64070</v>
      </c>
      <c r="E3504" s="153">
        <f>_xll.qlInterestRateIndexValueDate(IndexON,D3504)</f>
        <v>64073</v>
      </c>
      <c r="F3504" s="168"/>
      <c r="H3504" s="42">
        <f>_xll.qlCalendarAdvance(Calendar,$H3503,B3504,"f",FALSE)</f>
        <v>64070</v>
      </c>
      <c r="I3504" s="153">
        <f>_xll.qlInterestRateIndexValueDate(Index1M,$H3504)</f>
        <v>64074</v>
      </c>
      <c r="J3504" s="158"/>
      <c r="K3504" s="44"/>
      <c r="L3504" s="44"/>
      <c r="M3504" s="158"/>
      <c r="N3504" s="44"/>
      <c r="O3504" s="159"/>
    </row>
    <row r="3505" spans="2:15" x14ac:dyDescent="0.2">
      <c r="B3505" s="39" t="s">
        <v>42</v>
      </c>
      <c r="D3505" s="42">
        <f>_xll.qlCalendarAdvance(Calendar,$D3504,B3505,"f",FALSE)</f>
        <v>64077</v>
      </c>
      <c r="E3505" s="153">
        <f>_xll.qlInterestRateIndexValueDate(IndexON,D3505)</f>
        <v>64080</v>
      </c>
      <c r="F3505" s="168"/>
      <c r="H3505" s="42">
        <f>_xll.qlCalendarAdvance(Calendar,$H3504,B3505,"f",FALSE)</f>
        <v>64077</v>
      </c>
      <c r="I3505" s="153">
        <f>_xll.qlInterestRateIndexValueDate(Index1M,$H3505)</f>
        <v>64081</v>
      </c>
      <c r="J3505" s="158"/>
      <c r="K3505" s="44"/>
      <c r="L3505" s="44"/>
      <c r="M3505" s="158"/>
      <c r="N3505" s="44"/>
      <c r="O3505" s="159"/>
    </row>
    <row r="3506" spans="2:15" x14ac:dyDescent="0.2">
      <c r="B3506" s="39" t="s">
        <v>42</v>
      </c>
      <c r="D3506" s="42">
        <f>_xll.qlCalendarAdvance(Calendar,$D3505,B3506,"f",FALSE)</f>
        <v>64084</v>
      </c>
      <c r="E3506" s="153">
        <f>_xll.qlInterestRateIndexValueDate(IndexON,D3506)</f>
        <v>64087</v>
      </c>
      <c r="F3506" s="168"/>
      <c r="H3506" s="42">
        <f>_xll.qlCalendarAdvance(Calendar,$H3505,B3506,"f",FALSE)</f>
        <v>64084</v>
      </c>
      <c r="I3506" s="153">
        <f>_xll.qlInterestRateIndexValueDate(Index1M,$H3506)</f>
        <v>64088</v>
      </c>
      <c r="J3506" s="158"/>
      <c r="K3506" s="44"/>
      <c r="L3506" s="44"/>
      <c r="M3506" s="158"/>
      <c r="N3506" s="44"/>
      <c r="O3506" s="159"/>
    </row>
    <row r="3507" spans="2:15" x14ac:dyDescent="0.2">
      <c r="B3507" s="39" t="s">
        <v>42</v>
      </c>
      <c r="D3507" s="42">
        <f>_xll.qlCalendarAdvance(Calendar,$D3506,B3507,"f",FALSE)</f>
        <v>64094</v>
      </c>
      <c r="E3507" s="153">
        <f>_xll.qlInterestRateIndexValueDate(IndexON,D3507)</f>
        <v>64095</v>
      </c>
      <c r="F3507" s="168"/>
      <c r="H3507" s="42">
        <f>_xll.qlCalendarAdvance(Calendar,$H3506,B3507,"f",FALSE)</f>
        <v>64094</v>
      </c>
      <c r="I3507" s="153">
        <f>_xll.qlInterestRateIndexValueDate(Index1M,$H3507)</f>
        <v>64096</v>
      </c>
      <c r="J3507" s="158"/>
      <c r="K3507" s="44"/>
      <c r="L3507" s="44"/>
      <c r="M3507" s="158"/>
      <c r="N3507" s="44"/>
      <c r="O3507" s="159"/>
    </row>
    <row r="3508" spans="2:15" x14ac:dyDescent="0.2">
      <c r="B3508" s="39" t="s">
        <v>42</v>
      </c>
      <c r="D3508" s="42">
        <f>_xll.qlCalendarAdvance(Calendar,$D3507,B3508,"f",FALSE)</f>
        <v>64101</v>
      </c>
      <c r="E3508" s="153">
        <f>_xll.qlInterestRateIndexValueDate(IndexON,D3508)</f>
        <v>64102</v>
      </c>
      <c r="F3508" s="168"/>
      <c r="H3508" s="42">
        <f>_xll.qlCalendarAdvance(Calendar,$H3507,B3508,"f",FALSE)</f>
        <v>64101</v>
      </c>
      <c r="I3508" s="153">
        <f>_xll.qlInterestRateIndexValueDate(Index1M,$H3508)</f>
        <v>64103</v>
      </c>
      <c r="J3508" s="158"/>
      <c r="K3508" s="44"/>
      <c r="L3508" s="44"/>
      <c r="M3508" s="158"/>
      <c r="N3508" s="44"/>
      <c r="O3508" s="159"/>
    </row>
    <row r="3509" spans="2:15" x14ac:dyDescent="0.2">
      <c r="B3509" s="39" t="s">
        <v>42</v>
      </c>
      <c r="D3509" s="42">
        <f>_xll.qlCalendarAdvance(Calendar,$D3508,B3509,"f",FALSE)</f>
        <v>64108</v>
      </c>
      <c r="E3509" s="153">
        <f>_xll.qlInterestRateIndexValueDate(IndexON,D3509)</f>
        <v>64109</v>
      </c>
      <c r="F3509" s="168"/>
      <c r="H3509" s="42">
        <f>_xll.qlCalendarAdvance(Calendar,$H3508,B3509,"f",FALSE)</f>
        <v>64108</v>
      </c>
      <c r="I3509" s="153">
        <f>_xll.qlInterestRateIndexValueDate(Index1M,$H3509)</f>
        <v>64110</v>
      </c>
      <c r="J3509" s="158"/>
      <c r="K3509" s="44"/>
      <c r="L3509" s="44"/>
      <c r="M3509" s="158"/>
      <c r="N3509" s="44"/>
      <c r="O3509" s="159"/>
    </row>
    <row r="3510" spans="2:15" x14ac:dyDescent="0.2">
      <c r="B3510" s="39" t="s">
        <v>42</v>
      </c>
      <c r="D3510" s="42">
        <f>_xll.qlCalendarAdvance(Calendar,$D3509,B3510,"f",FALSE)</f>
        <v>64115</v>
      </c>
      <c r="E3510" s="153">
        <f>_xll.qlInterestRateIndexValueDate(IndexON,D3510)</f>
        <v>64116</v>
      </c>
      <c r="F3510" s="168"/>
      <c r="H3510" s="42">
        <f>_xll.qlCalendarAdvance(Calendar,$H3509,B3510,"f",FALSE)</f>
        <v>64115</v>
      </c>
      <c r="I3510" s="153">
        <f>_xll.qlInterestRateIndexValueDate(Index1M,$H3510)</f>
        <v>64117</v>
      </c>
      <c r="J3510" s="158"/>
      <c r="K3510" s="44"/>
      <c r="L3510" s="44"/>
      <c r="M3510" s="158"/>
      <c r="N3510" s="44"/>
      <c r="O3510" s="159"/>
    </row>
    <row r="3511" spans="2:15" x14ac:dyDescent="0.2">
      <c r="B3511" s="39" t="s">
        <v>42</v>
      </c>
      <c r="D3511" s="42">
        <f>_xll.qlCalendarAdvance(Calendar,$D3510,B3511,"f",FALSE)</f>
        <v>64122</v>
      </c>
      <c r="E3511" s="153">
        <f>_xll.qlInterestRateIndexValueDate(IndexON,D3511)</f>
        <v>64123</v>
      </c>
      <c r="F3511" s="168"/>
      <c r="H3511" s="42">
        <f>_xll.qlCalendarAdvance(Calendar,$H3510,B3511,"f",FALSE)</f>
        <v>64122</v>
      </c>
      <c r="I3511" s="153">
        <f>_xll.qlInterestRateIndexValueDate(Index1M,$H3511)</f>
        <v>64124</v>
      </c>
      <c r="J3511" s="158"/>
      <c r="K3511" s="44"/>
      <c r="L3511" s="44"/>
      <c r="M3511" s="158"/>
      <c r="N3511" s="44"/>
      <c r="O3511" s="159"/>
    </row>
    <row r="3512" spans="2:15" x14ac:dyDescent="0.2">
      <c r="B3512" s="39" t="s">
        <v>42</v>
      </c>
      <c r="D3512" s="42">
        <f>_xll.qlCalendarAdvance(Calendar,$D3511,B3512,"f",FALSE)</f>
        <v>64129</v>
      </c>
      <c r="E3512" s="153">
        <f>_xll.qlInterestRateIndexValueDate(IndexON,D3512)</f>
        <v>64130</v>
      </c>
      <c r="F3512" s="168"/>
      <c r="H3512" s="42">
        <f>_xll.qlCalendarAdvance(Calendar,$H3511,B3512,"f",FALSE)</f>
        <v>64129</v>
      </c>
      <c r="I3512" s="153">
        <f>_xll.qlInterestRateIndexValueDate(Index1M,$H3512)</f>
        <v>64131</v>
      </c>
      <c r="J3512" s="158"/>
      <c r="K3512" s="44"/>
      <c r="L3512" s="44"/>
      <c r="M3512" s="158"/>
      <c r="N3512" s="44"/>
      <c r="O3512" s="159"/>
    </row>
    <row r="3513" spans="2:15" x14ac:dyDescent="0.2">
      <c r="B3513" s="39" t="s">
        <v>42</v>
      </c>
      <c r="D3513" s="42">
        <f>_xll.qlCalendarAdvance(Calendar,$D3512,B3513,"f",FALSE)</f>
        <v>64136</v>
      </c>
      <c r="E3513" s="153">
        <f>_xll.qlInterestRateIndexValueDate(IndexON,D3513)</f>
        <v>64137</v>
      </c>
      <c r="F3513" s="168"/>
      <c r="H3513" s="42">
        <f>_xll.qlCalendarAdvance(Calendar,$H3512,B3513,"f",FALSE)</f>
        <v>64136</v>
      </c>
      <c r="I3513" s="153">
        <f>_xll.qlInterestRateIndexValueDate(Index1M,$H3513)</f>
        <v>64138</v>
      </c>
      <c r="J3513" s="158"/>
      <c r="K3513" s="44"/>
      <c r="L3513" s="44"/>
      <c r="M3513" s="158"/>
      <c r="N3513" s="44"/>
      <c r="O3513" s="159"/>
    </row>
    <row r="3514" spans="2:15" x14ac:dyDescent="0.2">
      <c r="B3514" s="39" t="s">
        <v>42</v>
      </c>
      <c r="D3514" s="42">
        <f>_xll.qlCalendarAdvance(Calendar,$D3513,B3514,"f",FALSE)</f>
        <v>64143</v>
      </c>
      <c r="E3514" s="153">
        <f>_xll.qlInterestRateIndexValueDate(IndexON,D3514)</f>
        <v>64144</v>
      </c>
      <c r="F3514" s="168"/>
      <c r="H3514" s="42">
        <f>_xll.qlCalendarAdvance(Calendar,$H3513,B3514,"f",FALSE)</f>
        <v>64143</v>
      </c>
      <c r="I3514" s="153">
        <f>_xll.qlInterestRateIndexValueDate(Index1M,$H3514)</f>
        <v>64145</v>
      </c>
      <c r="J3514" s="158"/>
      <c r="K3514" s="44"/>
      <c r="L3514" s="44"/>
      <c r="M3514" s="158"/>
      <c r="N3514" s="44"/>
      <c r="O3514" s="159"/>
    </row>
    <row r="3515" spans="2:15" x14ac:dyDescent="0.2">
      <c r="B3515" s="39" t="s">
        <v>42</v>
      </c>
      <c r="D3515" s="42">
        <f>_xll.qlCalendarAdvance(Calendar,$D3514,B3515,"f",FALSE)</f>
        <v>64150</v>
      </c>
      <c r="E3515" s="153">
        <f>_xll.qlInterestRateIndexValueDate(IndexON,D3515)</f>
        <v>64151</v>
      </c>
      <c r="F3515" s="168"/>
      <c r="H3515" s="42">
        <f>_xll.qlCalendarAdvance(Calendar,$H3514,B3515,"f",FALSE)</f>
        <v>64150</v>
      </c>
      <c r="I3515" s="153">
        <f>_xll.qlInterestRateIndexValueDate(Index1M,$H3515)</f>
        <v>64152</v>
      </c>
      <c r="J3515" s="158"/>
      <c r="K3515" s="44"/>
      <c r="L3515" s="44"/>
      <c r="M3515" s="158"/>
      <c r="N3515" s="44"/>
      <c r="O3515" s="159"/>
    </row>
    <row r="3516" spans="2:15" x14ac:dyDescent="0.2">
      <c r="B3516" s="39" t="s">
        <v>42</v>
      </c>
      <c r="D3516" s="42">
        <f>_xll.qlCalendarAdvance(Calendar,$D3515,B3516,"f",FALSE)</f>
        <v>64157</v>
      </c>
      <c r="E3516" s="153">
        <f>_xll.qlInterestRateIndexValueDate(IndexON,D3516)</f>
        <v>64158</v>
      </c>
      <c r="F3516" s="168"/>
      <c r="H3516" s="42">
        <f>_xll.qlCalendarAdvance(Calendar,$H3515,B3516,"f",FALSE)</f>
        <v>64157</v>
      </c>
      <c r="I3516" s="153">
        <f>_xll.qlInterestRateIndexValueDate(Index1M,$H3516)</f>
        <v>64159</v>
      </c>
      <c r="J3516" s="158"/>
      <c r="K3516" s="44"/>
      <c r="L3516" s="44"/>
      <c r="M3516" s="158"/>
      <c r="N3516" s="44"/>
      <c r="O3516" s="159"/>
    </row>
    <row r="3517" spans="2:15" x14ac:dyDescent="0.2">
      <c r="B3517" s="39" t="s">
        <v>42</v>
      </c>
      <c r="D3517" s="42">
        <f>_xll.qlCalendarAdvance(Calendar,$D3516,B3517,"f",FALSE)</f>
        <v>64164</v>
      </c>
      <c r="E3517" s="153">
        <f>_xll.qlInterestRateIndexValueDate(IndexON,D3517)</f>
        <v>64165</v>
      </c>
      <c r="F3517" s="168"/>
      <c r="H3517" s="42">
        <f>_xll.qlCalendarAdvance(Calendar,$H3516,B3517,"f",FALSE)</f>
        <v>64164</v>
      </c>
      <c r="I3517" s="153">
        <f>_xll.qlInterestRateIndexValueDate(Index1M,$H3517)</f>
        <v>64166</v>
      </c>
      <c r="J3517" s="158"/>
      <c r="K3517" s="44"/>
      <c r="L3517" s="44"/>
      <c r="M3517" s="158"/>
      <c r="N3517" s="44"/>
      <c r="O3517" s="159"/>
    </row>
    <row r="3518" spans="2:15" x14ac:dyDescent="0.2">
      <c r="B3518" s="39" t="s">
        <v>42</v>
      </c>
      <c r="D3518" s="42">
        <f>_xll.qlCalendarAdvance(Calendar,$D3517,B3518,"f",FALSE)</f>
        <v>64171</v>
      </c>
      <c r="E3518" s="153">
        <f>_xll.qlInterestRateIndexValueDate(IndexON,D3518)</f>
        <v>64172</v>
      </c>
      <c r="F3518" s="168"/>
      <c r="H3518" s="42">
        <f>_xll.qlCalendarAdvance(Calendar,$H3517,B3518,"f",FALSE)</f>
        <v>64171</v>
      </c>
      <c r="I3518" s="153">
        <f>_xll.qlInterestRateIndexValueDate(Index1M,$H3518)</f>
        <v>64173</v>
      </c>
      <c r="J3518" s="158"/>
      <c r="K3518" s="44"/>
      <c r="L3518" s="44"/>
      <c r="M3518" s="158"/>
      <c r="N3518" s="44"/>
      <c r="O3518" s="159"/>
    </row>
    <row r="3519" spans="2:15" x14ac:dyDescent="0.2">
      <c r="B3519" s="39" t="s">
        <v>42</v>
      </c>
      <c r="D3519" s="42">
        <f>_xll.qlCalendarAdvance(Calendar,$D3518,B3519,"f",FALSE)</f>
        <v>64178</v>
      </c>
      <c r="E3519" s="153">
        <f>_xll.qlInterestRateIndexValueDate(IndexON,D3519)</f>
        <v>64179</v>
      </c>
      <c r="F3519" s="168"/>
      <c r="H3519" s="42">
        <f>_xll.qlCalendarAdvance(Calendar,$H3518,B3519,"f",FALSE)</f>
        <v>64178</v>
      </c>
      <c r="I3519" s="153">
        <f>_xll.qlInterestRateIndexValueDate(Index1M,$H3519)</f>
        <v>64180</v>
      </c>
      <c r="J3519" s="158"/>
      <c r="K3519" s="44"/>
      <c r="L3519" s="44"/>
      <c r="M3519" s="158"/>
      <c r="N3519" s="44"/>
      <c r="O3519" s="159"/>
    </row>
    <row r="3520" spans="2:15" x14ac:dyDescent="0.2">
      <c r="B3520" s="39" t="s">
        <v>42</v>
      </c>
      <c r="D3520" s="42">
        <f>_xll.qlCalendarAdvance(Calendar,$D3519,B3520,"f",FALSE)</f>
        <v>64185</v>
      </c>
      <c r="E3520" s="153">
        <f>_xll.qlInterestRateIndexValueDate(IndexON,D3520)</f>
        <v>64186</v>
      </c>
      <c r="F3520" s="168"/>
      <c r="H3520" s="42">
        <f>_xll.qlCalendarAdvance(Calendar,$H3519,B3520,"f",FALSE)</f>
        <v>64185</v>
      </c>
      <c r="I3520" s="153">
        <f>_xll.qlInterestRateIndexValueDate(Index1M,$H3520)</f>
        <v>64187</v>
      </c>
      <c r="J3520" s="158"/>
      <c r="K3520" s="44"/>
      <c r="L3520" s="44"/>
      <c r="M3520" s="158"/>
      <c r="N3520" s="44"/>
      <c r="O3520" s="159"/>
    </row>
    <row r="3521" spans="2:15" x14ac:dyDescent="0.2">
      <c r="B3521" s="39" t="s">
        <v>42</v>
      </c>
      <c r="D3521" s="42">
        <f>_xll.qlCalendarAdvance(Calendar,$D3520,B3521,"f",FALSE)</f>
        <v>64192</v>
      </c>
      <c r="E3521" s="153">
        <f>_xll.qlInterestRateIndexValueDate(IndexON,D3521)</f>
        <v>64193</v>
      </c>
      <c r="F3521" s="168"/>
      <c r="H3521" s="42">
        <f>_xll.qlCalendarAdvance(Calendar,$H3520,B3521,"f",FALSE)</f>
        <v>64192</v>
      </c>
      <c r="I3521" s="153">
        <f>_xll.qlInterestRateIndexValueDate(Index1M,$H3521)</f>
        <v>64194</v>
      </c>
      <c r="J3521" s="158"/>
      <c r="K3521" s="44"/>
      <c r="L3521" s="44"/>
      <c r="M3521" s="158"/>
      <c r="N3521" s="44"/>
      <c r="O3521" s="159"/>
    </row>
    <row r="3522" spans="2:15" x14ac:dyDescent="0.2">
      <c r="B3522" s="39" t="s">
        <v>42</v>
      </c>
      <c r="D3522" s="42">
        <f>_xll.qlCalendarAdvance(Calendar,$D3521,B3522,"f",FALSE)</f>
        <v>64199</v>
      </c>
      <c r="E3522" s="153">
        <f>_xll.qlInterestRateIndexValueDate(IndexON,D3522)</f>
        <v>64200</v>
      </c>
      <c r="F3522" s="168"/>
      <c r="H3522" s="42">
        <f>_xll.qlCalendarAdvance(Calendar,$H3521,B3522,"f",FALSE)</f>
        <v>64199</v>
      </c>
      <c r="I3522" s="153">
        <f>_xll.qlInterestRateIndexValueDate(Index1M,$H3522)</f>
        <v>64201</v>
      </c>
      <c r="J3522" s="158"/>
      <c r="K3522" s="44"/>
      <c r="L3522" s="44"/>
      <c r="M3522" s="158"/>
      <c r="N3522" s="44"/>
      <c r="O3522" s="159"/>
    </row>
    <row r="3523" spans="2:15" x14ac:dyDescent="0.2">
      <c r="B3523" s="39" t="s">
        <v>42</v>
      </c>
      <c r="D3523" s="42">
        <f>_xll.qlCalendarAdvance(Calendar,$D3522,B3523,"f",FALSE)</f>
        <v>64206</v>
      </c>
      <c r="E3523" s="153">
        <f>_xll.qlInterestRateIndexValueDate(IndexON,D3523)</f>
        <v>64207</v>
      </c>
      <c r="F3523" s="168"/>
      <c r="H3523" s="42">
        <f>_xll.qlCalendarAdvance(Calendar,$H3522,B3523,"f",FALSE)</f>
        <v>64206</v>
      </c>
      <c r="I3523" s="153">
        <f>_xll.qlInterestRateIndexValueDate(Index1M,$H3523)</f>
        <v>64208</v>
      </c>
      <c r="J3523" s="158"/>
      <c r="K3523" s="44"/>
      <c r="L3523" s="44"/>
      <c r="M3523" s="158"/>
      <c r="N3523" s="44"/>
      <c r="O3523" s="159"/>
    </row>
    <row r="3524" spans="2:15" x14ac:dyDescent="0.2">
      <c r="B3524" s="39" t="s">
        <v>42</v>
      </c>
      <c r="D3524" s="42">
        <f>_xll.qlCalendarAdvance(Calendar,$D3523,B3524,"f",FALSE)</f>
        <v>64213</v>
      </c>
      <c r="E3524" s="153">
        <f>_xll.qlInterestRateIndexValueDate(IndexON,D3524)</f>
        <v>64214</v>
      </c>
      <c r="F3524" s="168"/>
      <c r="H3524" s="42">
        <f>_xll.qlCalendarAdvance(Calendar,$H3523,B3524,"f",FALSE)</f>
        <v>64213</v>
      </c>
      <c r="I3524" s="153">
        <f>_xll.qlInterestRateIndexValueDate(Index1M,$H3524)</f>
        <v>64215</v>
      </c>
      <c r="J3524" s="158"/>
      <c r="K3524" s="44"/>
      <c r="L3524" s="44"/>
      <c r="M3524" s="158"/>
      <c r="N3524" s="44"/>
      <c r="O3524" s="159"/>
    </row>
    <row r="3525" spans="2:15" x14ac:dyDescent="0.2">
      <c r="B3525" s="39" t="s">
        <v>42</v>
      </c>
      <c r="D3525" s="42">
        <f>_xll.qlCalendarAdvance(Calendar,$D3524,B3525,"f",FALSE)</f>
        <v>64220</v>
      </c>
      <c r="E3525" s="153">
        <f>_xll.qlInterestRateIndexValueDate(IndexON,D3525)</f>
        <v>64221</v>
      </c>
      <c r="F3525" s="168"/>
      <c r="H3525" s="42">
        <f>_xll.qlCalendarAdvance(Calendar,$H3524,B3525,"f",FALSE)</f>
        <v>64220</v>
      </c>
      <c r="I3525" s="153">
        <f>_xll.qlInterestRateIndexValueDate(Index1M,$H3525)</f>
        <v>64222</v>
      </c>
      <c r="J3525" s="158"/>
      <c r="K3525" s="44"/>
      <c r="L3525" s="44"/>
      <c r="M3525" s="158"/>
      <c r="N3525" s="44"/>
      <c r="O3525" s="159"/>
    </row>
    <row r="3526" spans="2:15" x14ac:dyDescent="0.2">
      <c r="B3526" s="39" t="s">
        <v>42</v>
      </c>
      <c r="D3526" s="42">
        <f>_xll.qlCalendarAdvance(Calendar,$D3525,B3526,"f",FALSE)</f>
        <v>64227</v>
      </c>
      <c r="E3526" s="153">
        <f>_xll.qlInterestRateIndexValueDate(IndexON,D3526)</f>
        <v>64228</v>
      </c>
      <c r="F3526" s="168"/>
      <c r="H3526" s="42">
        <f>_xll.qlCalendarAdvance(Calendar,$H3525,B3526,"f",FALSE)</f>
        <v>64227</v>
      </c>
      <c r="I3526" s="153">
        <f>_xll.qlInterestRateIndexValueDate(Index1M,$H3526)</f>
        <v>64229</v>
      </c>
      <c r="J3526" s="158"/>
      <c r="K3526" s="44"/>
      <c r="L3526" s="44"/>
      <c r="M3526" s="158"/>
      <c r="N3526" s="44"/>
      <c r="O3526" s="159"/>
    </row>
    <row r="3527" spans="2:15" x14ac:dyDescent="0.2">
      <c r="B3527" s="39" t="s">
        <v>42</v>
      </c>
      <c r="D3527" s="42">
        <f>_xll.qlCalendarAdvance(Calendar,$D3526,B3527,"f",FALSE)</f>
        <v>64234</v>
      </c>
      <c r="E3527" s="153">
        <f>_xll.qlInterestRateIndexValueDate(IndexON,D3527)</f>
        <v>64235</v>
      </c>
      <c r="F3527" s="168"/>
      <c r="H3527" s="42">
        <f>_xll.qlCalendarAdvance(Calendar,$H3526,B3527,"f",FALSE)</f>
        <v>64234</v>
      </c>
      <c r="I3527" s="153">
        <f>_xll.qlInterestRateIndexValueDate(Index1M,$H3527)</f>
        <v>64236</v>
      </c>
      <c r="J3527" s="158"/>
      <c r="K3527" s="44"/>
      <c r="L3527" s="44"/>
      <c r="M3527" s="158"/>
      <c r="N3527" s="44"/>
      <c r="O3527" s="159"/>
    </row>
    <row r="3528" spans="2:15" x14ac:dyDescent="0.2">
      <c r="B3528" s="39" t="s">
        <v>42</v>
      </c>
      <c r="D3528" s="42">
        <f>_xll.qlCalendarAdvance(Calendar,$D3527,B3528,"f",FALSE)</f>
        <v>64241</v>
      </c>
      <c r="E3528" s="153">
        <f>_xll.qlInterestRateIndexValueDate(IndexON,D3528)</f>
        <v>64242</v>
      </c>
      <c r="F3528" s="168"/>
      <c r="H3528" s="42">
        <f>_xll.qlCalendarAdvance(Calendar,$H3527,B3528,"f",FALSE)</f>
        <v>64241</v>
      </c>
      <c r="I3528" s="153">
        <f>_xll.qlInterestRateIndexValueDate(Index1M,$H3528)</f>
        <v>64243</v>
      </c>
      <c r="J3528" s="158"/>
      <c r="K3528" s="44"/>
      <c r="L3528" s="44"/>
      <c r="M3528" s="158"/>
      <c r="N3528" s="44"/>
      <c r="O3528" s="159"/>
    </row>
    <row r="3529" spans="2:15" x14ac:dyDescent="0.2">
      <c r="B3529" s="39" t="s">
        <v>42</v>
      </c>
      <c r="D3529" s="42">
        <f>_xll.qlCalendarAdvance(Calendar,$D3528,B3529,"f",FALSE)</f>
        <v>64248</v>
      </c>
      <c r="E3529" s="153">
        <f>_xll.qlInterestRateIndexValueDate(IndexON,D3529)</f>
        <v>64249</v>
      </c>
      <c r="F3529" s="168"/>
      <c r="H3529" s="42">
        <f>_xll.qlCalendarAdvance(Calendar,$H3528,B3529,"f",FALSE)</f>
        <v>64248</v>
      </c>
      <c r="I3529" s="153">
        <f>_xll.qlInterestRateIndexValueDate(Index1M,$H3529)</f>
        <v>64250</v>
      </c>
      <c r="J3529" s="158"/>
      <c r="K3529" s="44"/>
      <c r="L3529" s="44"/>
      <c r="M3529" s="158"/>
      <c r="N3529" s="44"/>
      <c r="O3529" s="159"/>
    </row>
    <row r="3530" spans="2:15" x14ac:dyDescent="0.2">
      <c r="B3530" s="39" t="s">
        <v>42</v>
      </c>
      <c r="D3530" s="42">
        <f>_xll.qlCalendarAdvance(Calendar,$D3529,B3530,"f",FALSE)</f>
        <v>64255</v>
      </c>
      <c r="E3530" s="153">
        <f>_xll.qlInterestRateIndexValueDate(IndexON,D3530)</f>
        <v>64256</v>
      </c>
      <c r="F3530" s="168"/>
      <c r="H3530" s="42">
        <f>_xll.qlCalendarAdvance(Calendar,$H3529,B3530,"f",FALSE)</f>
        <v>64255</v>
      </c>
      <c r="I3530" s="153">
        <f>_xll.qlInterestRateIndexValueDate(Index1M,$H3530)</f>
        <v>64257</v>
      </c>
      <c r="J3530" s="158"/>
      <c r="K3530" s="44"/>
      <c r="L3530" s="44"/>
      <c r="M3530" s="158"/>
      <c r="N3530" s="44"/>
      <c r="O3530" s="159"/>
    </row>
    <row r="3531" spans="2:15" x14ac:dyDescent="0.2">
      <c r="B3531" s="39" t="s">
        <v>42</v>
      </c>
      <c r="D3531" s="42">
        <f>_xll.qlCalendarAdvance(Calendar,$D3530,B3531,"f",FALSE)</f>
        <v>64262</v>
      </c>
      <c r="E3531" s="153">
        <f>_xll.qlInterestRateIndexValueDate(IndexON,D3531)</f>
        <v>64263</v>
      </c>
      <c r="F3531" s="168"/>
      <c r="H3531" s="42">
        <f>_xll.qlCalendarAdvance(Calendar,$H3530,B3531,"f",FALSE)</f>
        <v>64262</v>
      </c>
      <c r="I3531" s="153">
        <f>_xll.qlInterestRateIndexValueDate(Index1M,$H3531)</f>
        <v>64264</v>
      </c>
      <c r="J3531" s="158"/>
      <c r="K3531" s="44"/>
      <c r="L3531" s="44"/>
      <c r="M3531" s="158"/>
      <c r="N3531" s="44"/>
      <c r="O3531" s="159"/>
    </row>
    <row r="3532" spans="2:15" x14ac:dyDescent="0.2">
      <c r="B3532" s="39" t="s">
        <v>42</v>
      </c>
      <c r="D3532" s="42">
        <f>_xll.qlCalendarAdvance(Calendar,$D3531,B3532,"f",FALSE)</f>
        <v>64269</v>
      </c>
      <c r="E3532" s="153">
        <f>_xll.qlInterestRateIndexValueDate(IndexON,D3532)</f>
        <v>64270</v>
      </c>
      <c r="F3532" s="168"/>
      <c r="H3532" s="42">
        <f>_xll.qlCalendarAdvance(Calendar,$H3531,B3532,"f",FALSE)</f>
        <v>64269</v>
      </c>
      <c r="I3532" s="153">
        <f>_xll.qlInterestRateIndexValueDate(Index1M,$H3532)</f>
        <v>64271</v>
      </c>
      <c r="J3532" s="158"/>
      <c r="K3532" s="44"/>
      <c r="L3532" s="44"/>
      <c r="M3532" s="158"/>
      <c r="N3532" s="44"/>
      <c r="O3532" s="159"/>
    </row>
    <row r="3533" spans="2:15" x14ac:dyDescent="0.2">
      <c r="B3533" s="39" t="s">
        <v>42</v>
      </c>
      <c r="D3533" s="42">
        <f>_xll.qlCalendarAdvance(Calendar,$D3532,B3533,"f",FALSE)</f>
        <v>64276</v>
      </c>
      <c r="E3533" s="153">
        <f>_xll.qlInterestRateIndexValueDate(IndexON,D3533)</f>
        <v>64280</v>
      </c>
      <c r="F3533" s="168"/>
      <c r="H3533" s="42">
        <f>_xll.qlCalendarAdvance(Calendar,$H3532,B3533,"f",FALSE)</f>
        <v>64276</v>
      </c>
      <c r="I3533" s="153">
        <f>_xll.qlInterestRateIndexValueDate(Index1M,$H3533)</f>
        <v>64283</v>
      </c>
      <c r="J3533" s="158"/>
      <c r="K3533" s="44"/>
      <c r="L3533" s="44"/>
      <c r="M3533" s="158"/>
      <c r="N3533" s="44"/>
      <c r="O3533" s="159"/>
    </row>
    <row r="3534" spans="2:15" x14ac:dyDescent="0.2">
      <c r="B3534" s="39" t="s">
        <v>42</v>
      </c>
      <c r="D3534" s="42">
        <f>_xll.qlCalendarAdvance(Calendar,$D3533,B3534,"f",FALSE)</f>
        <v>64283</v>
      </c>
      <c r="E3534" s="153">
        <f>_xll.qlInterestRateIndexValueDate(IndexON,D3534)</f>
        <v>64286</v>
      </c>
      <c r="F3534" s="168"/>
      <c r="H3534" s="42">
        <f>_xll.qlCalendarAdvance(Calendar,$H3533,B3534,"f",FALSE)</f>
        <v>64283</v>
      </c>
      <c r="I3534" s="153">
        <f>_xll.qlInterestRateIndexValueDate(Index1M,$H3534)</f>
        <v>64287</v>
      </c>
      <c r="J3534" s="158"/>
      <c r="K3534" s="44"/>
      <c r="L3534" s="44"/>
      <c r="M3534" s="158"/>
      <c r="N3534" s="44"/>
      <c r="O3534" s="159"/>
    </row>
    <row r="3535" spans="2:15" x14ac:dyDescent="0.2">
      <c r="B3535" s="39" t="s">
        <v>42</v>
      </c>
      <c r="D3535" s="42">
        <f>_xll.qlCalendarAdvance(Calendar,$D3534,B3535,"f",FALSE)</f>
        <v>64291</v>
      </c>
      <c r="E3535" s="153">
        <f>_xll.qlInterestRateIndexValueDate(IndexON,D3535)</f>
        <v>64292</v>
      </c>
      <c r="F3535" s="168"/>
      <c r="H3535" s="42">
        <f>_xll.qlCalendarAdvance(Calendar,$H3534,B3535,"f",FALSE)</f>
        <v>64291</v>
      </c>
      <c r="I3535" s="153">
        <f>_xll.qlInterestRateIndexValueDate(Index1M,$H3535)</f>
        <v>64293</v>
      </c>
      <c r="J3535" s="158"/>
      <c r="K3535" s="44"/>
      <c r="L3535" s="44"/>
      <c r="M3535" s="158"/>
      <c r="N3535" s="44"/>
      <c r="O3535" s="159"/>
    </row>
    <row r="3536" spans="2:15" x14ac:dyDescent="0.2">
      <c r="B3536" s="39" t="s">
        <v>42</v>
      </c>
      <c r="D3536" s="42">
        <f>_xll.qlCalendarAdvance(Calendar,$D3535,B3536,"f",FALSE)</f>
        <v>64298</v>
      </c>
      <c r="E3536" s="153">
        <f>_xll.qlInterestRateIndexValueDate(IndexON,D3536)</f>
        <v>64299</v>
      </c>
      <c r="F3536" s="168"/>
      <c r="H3536" s="42">
        <f>_xll.qlCalendarAdvance(Calendar,$H3535,B3536,"f",FALSE)</f>
        <v>64298</v>
      </c>
      <c r="I3536" s="153">
        <f>_xll.qlInterestRateIndexValueDate(Index1M,$H3536)</f>
        <v>64300</v>
      </c>
      <c r="J3536" s="158"/>
      <c r="K3536" s="44"/>
      <c r="L3536" s="44"/>
      <c r="M3536" s="158"/>
      <c r="N3536" s="44"/>
      <c r="O3536" s="159"/>
    </row>
    <row r="3537" spans="2:15" ht="12" thickBot="1" x14ac:dyDescent="0.25">
      <c r="B3537" s="40" t="s">
        <v>42</v>
      </c>
      <c r="D3537" s="43">
        <f>_xll.qlCalendarAdvance(Calendar,$D3536,B3537,"f",FALSE)</f>
        <v>64305</v>
      </c>
      <c r="E3537" s="154">
        <f>_xll.qlInterestRateIndexValueDate(IndexON,D3537)</f>
        <v>64306</v>
      </c>
      <c r="F3537" s="169"/>
      <c r="H3537" s="43">
        <f>_xll.qlCalendarAdvance(Calendar,$H3536,B3537,"f",FALSE)</f>
        <v>64305</v>
      </c>
      <c r="I3537" s="154">
        <f>_xll.qlInterestRateIndexValueDate(Index1M,$H3537)</f>
        <v>64307</v>
      </c>
      <c r="J3537" s="160"/>
      <c r="K3537" s="161"/>
      <c r="L3537" s="161"/>
      <c r="M3537" s="160"/>
      <c r="N3537" s="161"/>
      <c r="O3537" s="16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General Settings</vt:lpstr>
      <vt:lpstr>ON Monitor</vt:lpstr>
      <vt:lpstr>1M Monitor</vt:lpstr>
      <vt:lpstr>3M Monitor</vt:lpstr>
      <vt:lpstr>6M Monitor</vt:lpstr>
      <vt:lpstr>Data</vt:lpstr>
      <vt:lpstr>Calendar</vt:lpstr>
      <vt:lpstr>Check3M</vt:lpstr>
      <vt:lpstr>CheckON</vt:lpstr>
      <vt:lpstr>Currency</vt:lpstr>
      <vt:lpstr>'1M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EvaluationDate</vt:lpstr>
      <vt:lpstr>'3M Monitor'!FixedLegBDC</vt:lpstr>
      <vt:lpstr>'3M Monitor'!FixedLegDayCounter</vt:lpstr>
      <vt:lpstr>'3M Monitor'!FixedLegTenor</vt:lpstr>
      <vt:lpstr>Flag3M</vt:lpstr>
      <vt:lpstr>FlagON</vt:lpstr>
      <vt:lpstr>Fwd1M</vt:lpstr>
      <vt:lpstr>Fwd3M</vt:lpstr>
      <vt:lpstr>Fwd6M</vt:lpstr>
      <vt:lpstr>FwdON</vt:lpstr>
      <vt:lpstr>'ON Monitor'!FwdStart</vt:lpstr>
      <vt:lpstr>IMMFRACheck</vt:lpstr>
      <vt:lpstr>IMMFRADates</vt:lpstr>
      <vt:lpstr>IMMFRANull</vt:lpstr>
      <vt:lpstr>IMMFRAQuotes</vt:lpstr>
      <vt:lpstr>Index1M</vt:lpstr>
      <vt:lpstr>Index3M</vt:lpstr>
      <vt:lpstr>Index6M</vt:lpstr>
      <vt:lpstr>IndexON</vt:lpstr>
      <vt:lpstr>InterestRatesTrigger</vt:lpstr>
      <vt:lpstr>ObjectOverwrite</vt:lpstr>
      <vt:lpstr>ONFwd1M</vt:lpstr>
      <vt:lpstr>ONFwd3M</vt:lpstr>
      <vt:lpstr>ONFwd6M</vt:lpstr>
      <vt:lpstr>ONIndex1M</vt:lpstr>
      <vt:lpstr>ONIndex3M</vt:lpstr>
      <vt:lpstr>ONIndex6M</vt:lpstr>
      <vt:lpstr>'ON Monitor'!OvernightIndex</vt:lpstr>
      <vt:lpstr>Permanent</vt:lpstr>
      <vt:lpstr>QuoteSuffix</vt:lpstr>
      <vt:lpstr>RecalcTrigger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ZANZI MADDALENA</cp:lastModifiedBy>
  <dcterms:created xsi:type="dcterms:W3CDTF">2014-01-14T16:38:43Z</dcterms:created>
  <dcterms:modified xsi:type="dcterms:W3CDTF">2015-11-27T10:20:19Z</dcterms:modified>
</cp:coreProperties>
</file>