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DB7692E0-BBF5-4ABF-9333-07FE1DCA868F}" xr6:coauthVersionLast="47" xr6:coauthVersionMax="47" xr10:uidLastSave="{00000000-0000-0000-0000-000000000000}"/>
  <bookViews>
    <workbookView xWindow="-108" yWindow="-108" windowWidth="23256" windowHeight="13896" xr2:uid="{928297CF-423B-4FB9-B9F9-9893057B7358}"/>
  </bookViews>
  <sheets>
    <sheet name="Production_Li" sheetId="4" r:id="rId1"/>
    <sheet name="Data" sheetId="1" r:id="rId2"/>
    <sheet name="Lithium" sheetId="3" r:id="rId3"/>
    <sheet name="Sour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B10" i="2"/>
  <c r="B6" i="2" s="1"/>
</calcChain>
</file>

<file path=xl/sharedStrings.xml><?xml version="1.0" encoding="utf-8"?>
<sst xmlns="http://schemas.openxmlformats.org/spreadsheetml/2006/main" count="61" uniqueCount="42">
  <si>
    <t>https://pubs.usgs.gov/periodicals/mcs2024/</t>
  </si>
  <si>
    <t>Mineral Commodity Summaries 2024</t>
  </si>
  <si>
    <t>Mineral</t>
  </si>
  <si>
    <t>Lithium</t>
  </si>
  <si>
    <t>Reserves</t>
  </si>
  <si>
    <t>Resources_Demonstrated</t>
  </si>
  <si>
    <t>Nickel</t>
  </si>
  <si>
    <t>Cobalt</t>
  </si>
  <si>
    <t>Manganese</t>
  </si>
  <si>
    <t>Phosphorus</t>
  </si>
  <si>
    <t>Factor to P</t>
  </si>
  <si>
    <t>P</t>
  </si>
  <si>
    <t>O</t>
  </si>
  <si>
    <t>P2O5</t>
  </si>
  <si>
    <t>Phosphate Rock was converted to P</t>
  </si>
  <si>
    <t>Country</t>
  </si>
  <si>
    <t>United States</t>
  </si>
  <si>
    <t>Argentina</t>
  </si>
  <si>
    <t>Australia</t>
  </si>
  <si>
    <t>Brazil</t>
  </si>
  <si>
    <t>Canada</t>
  </si>
  <si>
    <t>Chile</t>
  </si>
  <si>
    <t>China</t>
  </si>
  <si>
    <t>Portugal</t>
  </si>
  <si>
    <t>Zimbabwe</t>
  </si>
  <si>
    <t>Other countries</t>
  </si>
  <si>
    <t>Bolivia</t>
  </si>
  <si>
    <t>Germany</t>
  </si>
  <si>
    <t>Mexico</t>
  </si>
  <si>
    <t>Serbia</t>
  </si>
  <si>
    <t>Peru</t>
  </si>
  <si>
    <t>Russia</t>
  </si>
  <si>
    <t>Mali</t>
  </si>
  <si>
    <t>Spain</t>
  </si>
  <si>
    <t>Namibia</t>
  </si>
  <si>
    <t>Ghana</t>
  </si>
  <si>
    <t>Finland</t>
  </si>
  <si>
    <t>Austria</t>
  </si>
  <si>
    <t>DR Congo</t>
  </si>
  <si>
    <t>Czech Republic</t>
  </si>
  <si>
    <t>Year</t>
  </si>
  <si>
    <t>USGS_production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</si>
</sst>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s.gov/centers/nmic/mineral-commodity-summ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8141-FB6F-4101-A8D1-EFED1B5E7D62}">
  <dimension ref="A1:C1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15</v>
      </c>
      <c r="B1" t="s">
        <v>40</v>
      </c>
      <c r="C1" t="s">
        <v>41</v>
      </c>
    </row>
    <row r="2" spans="1:3" x14ac:dyDescent="0.3">
      <c r="A2" t="s">
        <v>17</v>
      </c>
      <c r="B2">
        <v>2022</v>
      </c>
      <c r="C2" s="1">
        <v>6590</v>
      </c>
    </row>
    <row r="3" spans="1:3" x14ac:dyDescent="0.3">
      <c r="A3" t="s">
        <v>18</v>
      </c>
      <c r="B3">
        <v>2022</v>
      </c>
      <c r="C3" s="1">
        <v>74700</v>
      </c>
    </row>
    <row r="4" spans="1:3" x14ac:dyDescent="0.3">
      <c r="A4" t="s">
        <v>19</v>
      </c>
      <c r="B4">
        <v>2022</v>
      </c>
      <c r="C4" s="1">
        <v>2630</v>
      </c>
    </row>
    <row r="5" spans="1:3" x14ac:dyDescent="0.3">
      <c r="A5" t="s">
        <v>20</v>
      </c>
      <c r="B5">
        <v>2022</v>
      </c>
      <c r="C5">
        <v>520</v>
      </c>
    </row>
    <row r="6" spans="1:3" x14ac:dyDescent="0.3">
      <c r="A6" t="s">
        <v>21</v>
      </c>
      <c r="B6">
        <v>2022</v>
      </c>
      <c r="C6" s="1">
        <v>38000</v>
      </c>
    </row>
    <row r="7" spans="1:3" x14ac:dyDescent="0.3">
      <c r="A7" t="s">
        <v>22</v>
      </c>
      <c r="B7">
        <v>2022</v>
      </c>
      <c r="C7" s="1">
        <v>22600</v>
      </c>
    </row>
    <row r="8" spans="1:3" x14ac:dyDescent="0.3">
      <c r="A8" t="s">
        <v>23</v>
      </c>
      <c r="B8">
        <v>2022</v>
      </c>
      <c r="C8">
        <v>380</v>
      </c>
    </row>
    <row r="9" spans="1:3" x14ac:dyDescent="0.3">
      <c r="A9" t="s">
        <v>24</v>
      </c>
      <c r="B9">
        <v>2022</v>
      </c>
      <c r="C9">
        <v>1030</v>
      </c>
    </row>
    <row r="10" spans="1:3" x14ac:dyDescent="0.3">
      <c r="A10" t="s">
        <v>17</v>
      </c>
      <c r="B10">
        <v>2023</v>
      </c>
      <c r="C10" s="1">
        <v>9600</v>
      </c>
    </row>
    <row r="11" spans="1:3" x14ac:dyDescent="0.3">
      <c r="A11" t="s">
        <v>18</v>
      </c>
      <c r="B11">
        <v>2023</v>
      </c>
      <c r="C11" s="1">
        <v>86000</v>
      </c>
    </row>
    <row r="12" spans="1:3" x14ac:dyDescent="0.3">
      <c r="A12" t="s">
        <v>19</v>
      </c>
      <c r="B12">
        <v>2023</v>
      </c>
      <c r="C12" s="1">
        <v>4900</v>
      </c>
    </row>
    <row r="13" spans="1:3" x14ac:dyDescent="0.3">
      <c r="A13" t="s">
        <v>20</v>
      </c>
      <c r="B13">
        <v>2023</v>
      </c>
      <c r="C13" s="1">
        <v>3400</v>
      </c>
    </row>
    <row r="14" spans="1:3" x14ac:dyDescent="0.3">
      <c r="A14" t="s">
        <v>21</v>
      </c>
      <c r="B14">
        <v>2023</v>
      </c>
      <c r="C14" s="1">
        <v>44000</v>
      </c>
    </row>
    <row r="15" spans="1:3" x14ac:dyDescent="0.3">
      <c r="A15" t="s">
        <v>22</v>
      </c>
      <c r="B15">
        <v>2023</v>
      </c>
      <c r="C15" s="1">
        <v>33000</v>
      </c>
    </row>
    <row r="16" spans="1:3" x14ac:dyDescent="0.3">
      <c r="A16" t="s">
        <v>23</v>
      </c>
      <c r="B16">
        <v>2023</v>
      </c>
      <c r="C16">
        <v>380</v>
      </c>
    </row>
    <row r="17" spans="1:3" x14ac:dyDescent="0.3">
      <c r="A17" t="s">
        <v>24</v>
      </c>
      <c r="B17">
        <v>2023</v>
      </c>
      <c r="C17" s="1">
        <v>3400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6EA0-4F2D-4AEA-93A2-B1CA36D58A9A}">
  <dimension ref="A1:C23"/>
  <sheetViews>
    <sheetView workbookViewId="0">
      <selection activeCell="A4" sqref="A4"/>
    </sheetView>
  </sheetViews>
  <sheetFormatPr defaultRowHeight="14.4" x14ac:dyDescent="0.3"/>
  <cols>
    <col min="1" max="1" width="7.88671875" bestFit="1" customWidth="1"/>
    <col min="2" max="2" width="13.88671875" bestFit="1" customWidth="1"/>
    <col min="3" max="3" width="24.109375" bestFit="1" customWidth="1"/>
  </cols>
  <sheetData>
    <row r="1" spans="1:3" x14ac:dyDescent="0.3">
      <c r="A1" t="s">
        <v>2</v>
      </c>
      <c r="B1" t="s">
        <v>4</v>
      </c>
      <c r="C1" t="s">
        <v>5</v>
      </c>
    </row>
    <row r="2" spans="1:3" x14ac:dyDescent="0.3">
      <c r="A2" t="s">
        <v>3</v>
      </c>
      <c r="B2" s="1">
        <v>28000000</v>
      </c>
      <c r="C2" s="1">
        <v>105000000</v>
      </c>
    </row>
    <row r="3" spans="1:3" x14ac:dyDescent="0.3">
      <c r="A3" t="s">
        <v>6</v>
      </c>
      <c r="B3" s="1">
        <v>130000000</v>
      </c>
      <c r="C3" s="1">
        <v>350000000</v>
      </c>
    </row>
    <row r="4" spans="1:3" x14ac:dyDescent="0.3">
      <c r="A4" t="s">
        <v>7</v>
      </c>
      <c r="B4" s="1">
        <v>11000000</v>
      </c>
      <c r="C4" s="1">
        <v>25000000</v>
      </c>
    </row>
    <row r="5" spans="1:3" x14ac:dyDescent="0.3">
      <c r="A5" t="s">
        <v>8</v>
      </c>
      <c r="B5" s="1">
        <v>1900000000</v>
      </c>
      <c r="C5" s="1"/>
    </row>
    <row r="6" spans="1:3" x14ac:dyDescent="0.3">
      <c r="A6" t="s">
        <v>9</v>
      </c>
      <c r="B6" s="1">
        <f>74000000000*0.7561</f>
        <v>55951400000</v>
      </c>
      <c r="C6" s="1">
        <f>300000000000*0.7561</f>
        <v>226830000000</v>
      </c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08FB-3F53-4B57-BBD8-3E4EFF9030FA}">
  <dimension ref="A1:C26"/>
  <sheetViews>
    <sheetView workbookViewId="0">
      <selection activeCell="C2" sqref="C2"/>
    </sheetView>
  </sheetViews>
  <sheetFormatPr defaultRowHeight="14.4" x14ac:dyDescent="0.3"/>
  <cols>
    <col min="1" max="1" width="15" bestFit="1" customWidth="1"/>
    <col min="3" max="3" width="24.109375" bestFit="1" customWidth="1"/>
  </cols>
  <sheetData>
    <row r="1" spans="1:3" x14ac:dyDescent="0.3">
      <c r="A1" t="s">
        <v>15</v>
      </c>
      <c r="B1" t="s">
        <v>4</v>
      </c>
      <c r="C1" t="s">
        <v>5</v>
      </c>
    </row>
    <row r="2" spans="1:3" x14ac:dyDescent="0.3">
      <c r="A2" s="3" t="s">
        <v>16</v>
      </c>
      <c r="B2" s="4">
        <v>1100000</v>
      </c>
      <c r="C2" s="1">
        <v>14000000</v>
      </c>
    </row>
    <row r="3" spans="1:3" x14ac:dyDescent="0.3">
      <c r="A3" s="3" t="s">
        <v>17</v>
      </c>
      <c r="B3" s="4">
        <v>3600000</v>
      </c>
      <c r="C3" s="1">
        <v>22000000</v>
      </c>
    </row>
    <row r="4" spans="1:3" x14ac:dyDescent="0.3">
      <c r="A4" s="3" t="s">
        <v>18</v>
      </c>
      <c r="B4" s="4">
        <v>6200000</v>
      </c>
      <c r="C4" s="1">
        <v>8700000</v>
      </c>
    </row>
    <row r="5" spans="1:3" x14ac:dyDescent="0.3">
      <c r="A5" s="3" t="s">
        <v>19</v>
      </c>
      <c r="B5" s="4">
        <v>390000</v>
      </c>
      <c r="C5" s="1">
        <v>800000</v>
      </c>
    </row>
    <row r="6" spans="1:3" x14ac:dyDescent="0.3">
      <c r="A6" s="3" t="s">
        <v>20</v>
      </c>
      <c r="B6" s="4">
        <v>930000</v>
      </c>
      <c r="C6" s="1">
        <v>3000000</v>
      </c>
    </row>
    <row r="7" spans="1:3" x14ac:dyDescent="0.3">
      <c r="A7" s="3" t="s">
        <v>21</v>
      </c>
      <c r="B7" s="4">
        <v>9300000</v>
      </c>
      <c r="C7" s="1">
        <v>11000000</v>
      </c>
    </row>
    <row r="8" spans="1:3" x14ac:dyDescent="0.3">
      <c r="A8" s="3" t="s">
        <v>22</v>
      </c>
      <c r="B8" s="4">
        <v>3000000</v>
      </c>
      <c r="C8" s="1">
        <v>6800000</v>
      </c>
    </row>
    <row r="9" spans="1:3" x14ac:dyDescent="0.3">
      <c r="A9" s="3" t="s">
        <v>23</v>
      </c>
      <c r="B9" s="4">
        <v>60000</v>
      </c>
      <c r="C9" s="1">
        <v>270000</v>
      </c>
    </row>
    <row r="10" spans="1:3" x14ac:dyDescent="0.3">
      <c r="A10" s="3" t="s">
        <v>24</v>
      </c>
      <c r="B10" s="4">
        <v>310000</v>
      </c>
      <c r="C10" s="1">
        <v>690000</v>
      </c>
    </row>
    <row r="11" spans="1:3" x14ac:dyDescent="0.3">
      <c r="A11" s="3" t="s">
        <v>25</v>
      </c>
      <c r="B11" s="4">
        <v>2800000</v>
      </c>
      <c r="C11" s="1">
        <v>50000</v>
      </c>
    </row>
    <row r="12" spans="1:3" x14ac:dyDescent="0.3">
      <c r="A12" s="5" t="s">
        <v>26</v>
      </c>
      <c r="C12" s="1">
        <v>23000000</v>
      </c>
    </row>
    <row r="13" spans="1:3" x14ac:dyDescent="0.3">
      <c r="A13" s="5" t="s">
        <v>27</v>
      </c>
      <c r="C13" s="1">
        <v>3800000</v>
      </c>
    </row>
    <row r="14" spans="1:3" x14ac:dyDescent="0.3">
      <c r="A14" t="s">
        <v>38</v>
      </c>
      <c r="C14" s="1">
        <v>3000000</v>
      </c>
    </row>
    <row r="15" spans="1:3" x14ac:dyDescent="0.3">
      <c r="A15" t="s">
        <v>28</v>
      </c>
      <c r="C15" s="1">
        <v>1700000</v>
      </c>
    </row>
    <row r="16" spans="1:3" x14ac:dyDescent="0.3">
      <c r="A16" t="s">
        <v>39</v>
      </c>
      <c r="C16" s="1">
        <v>1300000</v>
      </c>
    </row>
    <row r="17" spans="1:3" x14ac:dyDescent="0.3">
      <c r="A17" t="s">
        <v>29</v>
      </c>
      <c r="C17" s="1">
        <v>1200000</v>
      </c>
    </row>
    <row r="18" spans="1:3" x14ac:dyDescent="0.3">
      <c r="A18" t="s">
        <v>30</v>
      </c>
      <c r="C18" s="1">
        <v>1000000</v>
      </c>
    </row>
    <row r="19" spans="1:3" x14ac:dyDescent="0.3">
      <c r="A19" t="s">
        <v>31</v>
      </c>
      <c r="C19" s="1">
        <v>1000000</v>
      </c>
    </row>
    <row r="20" spans="1:3" x14ac:dyDescent="0.3">
      <c r="A20" t="s">
        <v>32</v>
      </c>
      <c r="C20" s="1">
        <v>890000</v>
      </c>
    </row>
    <row r="21" spans="1:3" x14ac:dyDescent="0.3">
      <c r="A21" t="s">
        <v>33</v>
      </c>
      <c r="C21" s="1">
        <v>320000</v>
      </c>
    </row>
    <row r="22" spans="1:3" x14ac:dyDescent="0.3">
      <c r="A22" t="s">
        <v>34</v>
      </c>
      <c r="C22" s="1">
        <v>230000</v>
      </c>
    </row>
    <row r="23" spans="1:3" x14ac:dyDescent="0.3">
      <c r="A23" t="s">
        <v>35</v>
      </c>
      <c r="C23" s="1">
        <v>200000</v>
      </c>
    </row>
    <row r="24" spans="1:3" x14ac:dyDescent="0.3">
      <c r="A24" t="s">
        <v>36</v>
      </c>
      <c r="C24" s="1">
        <v>68000</v>
      </c>
    </row>
    <row r="25" spans="1:3" x14ac:dyDescent="0.3">
      <c r="A25" t="s">
        <v>37</v>
      </c>
      <c r="C25" s="1">
        <v>60000</v>
      </c>
    </row>
    <row r="26" spans="1:3" x14ac:dyDescent="0.3">
      <c r="C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DEA8-9374-45D5-B013-23793C907207}">
  <dimension ref="A1:B10"/>
  <sheetViews>
    <sheetView workbookViewId="0">
      <selection activeCell="A6" sqref="A6"/>
    </sheetView>
  </sheetViews>
  <sheetFormatPr defaultRowHeight="14.4" x14ac:dyDescent="0.3"/>
  <cols>
    <col min="1" max="1" width="41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5" spans="1:2" x14ac:dyDescent="0.3">
      <c r="A5" t="s">
        <v>14</v>
      </c>
    </row>
    <row r="6" spans="1:2" x14ac:dyDescent="0.3">
      <c r="A6" t="s">
        <v>10</v>
      </c>
      <c r="B6" s="2">
        <f>+B8*2/B10</f>
        <v>0.75609756097560976</v>
      </c>
    </row>
    <row r="8" spans="1:2" x14ac:dyDescent="0.3">
      <c r="A8" t="s">
        <v>11</v>
      </c>
      <c r="B8">
        <v>124</v>
      </c>
    </row>
    <row r="9" spans="1:2" x14ac:dyDescent="0.3">
      <c r="A9" t="s">
        <v>12</v>
      </c>
      <c r="B9">
        <v>16</v>
      </c>
    </row>
    <row r="10" spans="1:2" x14ac:dyDescent="0.3">
      <c r="A10" t="s">
        <v>13</v>
      </c>
      <c r="B10">
        <f>+B8*2+B9*5</f>
        <v>328</v>
      </c>
    </row>
  </sheetData>
  <hyperlinks>
    <hyperlink ref="A2" r:id="rId1" display="https://www.usgs.gov/centers/nmic/mineral-commodity-summaries" xr:uid="{EB28BF84-3977-45B8-8F90-0EDF832F5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Production_Li</vt:lpstr>
      <vt:lpstr>Data</vt:lpstr>
      <vt:lpstr>Lithium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2024-04-18T17:05:25Z</dcterms:created>
  <dcterms:modified xsi:type="dcterms:W3CDTF">2024-06-21T19:17:38Z</dcterms:modified>
</cp:coreProperties>
</file>