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pmchrist\Desktop\datasets\"/>
    </mc:Choice>
  </mc:AlternateContent>
  <xr:revisionPtr revIDLastSave="0" documentId="13_ncr:1_{018E8611-1CEF-4E1C-9511-BDDFBAA751F9}" xr6:coauthVersionLast="47" xr6:coauthVersionMax="47" xr10:uidLastSave="{00000000-0000-0000-0000-000000000000}"/>
  <bookViews>
    <workbookView xWindow="-110" yWindow="-110" windowWidth="38620" windowHeight="21100" tabRatio="717" xr2:uid="{00000000-000D-0000-FFFF-FFFF00000000}"/>
  </bookViews>
  <sheets>
    <sheet name="index_volgorde_stadsdelen" sheetId="23" r:id="rId1"/>
    <sheet name="index_volgorde_25geb" sheetId="22" r:id="rId2"/>
    <sheet name="index_volgorde_gemeenten" sheetId="24" r:id="rId3"/>
    <sheet name="klasse grenzen indexe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5" l="1"/>
  <c r="K8" i="5" s="1"/>
  <c r="K10" i="5"/>
  <c r="K11" i="5"/>
  <c r="K12" i="5"/>
  <c r="K13" i="5"/>
  <c r="K14" i="5"/>
  <c r="K15" i="5" s="1"/>
  <c r="L9" i="5"/>
  <c r="L8" i="5" s="1"/>
  <c r="L10" i="5"/>
  <c r="L11" i="5"/>
  <c r="L12" i="5"/>
  <c r="L13" i="5"/>
  <c r="L14" i="5"/>
  <c r="L15" i="5" s="1"/>
  <c r="G9" i="5" l="1"/>
  <c r="G8" i="5" s="1"/>
  <c r="H9" i="5"/>
  <c r="H8" i="5" s="1"/>
  <c r="I9" i="5"/>
  <c r="I8" i="5" s="1"/>
  <c r="J9" i="5"/>
  <c r="J8" i="5" s="1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G15" i="5" s="1"/>
  <c r="H14" i="5"/>
  <c r="H15" i="5" s="1"/>
  <c r="I14" i="5"/>
  <c r="I15" i="5" s="1"/>
  <c r="J14" i="5"/>
  <c r="J15" i="5" s="1"/>
  <c r="O14" i="5" l="1"/>
  <c r="O15" i="5" s="1"/>
  <c r="P14" i="5"/>
  <c r="P15" i="5" s="1"/>
  <c r="Q14" i="5"/>
  <c r="Q15" i="5" s="1"/>
  <c r="O13" i="5"/>
  <c r="P13" i="5"/>
  <c r="Q13" i="5"/>
  <c r="O12" i="5"/>
  <c r="P12" i="5"/>
  <c r="Q12" i="5"/>
  <c r="O11" i="5"/>
  <c r="P11" i="5"/>
  <c r="Q11" i="5"/>
  <c r="O10" i="5"/>
  <c r="P10" i="5"/>
  <c r="Q10" i="5"/>
  <c r="O9" i="5"/>
  <c r="O8" i="5" s="1"/>
  <c r="P9" i="5"/>
  <c r="P8" i="5" s="1"/>
  <c r="Q9" i="5"/>
  <c r="Q8" i="5" s="1"/>
  <c r="D9" i="5" l="1"/>
  <c r="N14" i="5" l="1"/>
  <c r="N15" i="5" s="1"/>
  <c r="M14" i="5"/>
  <c r="M15" i="5" s="1"/>
  <c r="F14" i="5"/>
  <c r="F15" i="5" s="1"/>
  <c r="E14" i="5"/>
  <c r="E15" i="5" s="1"/>
  <c r="D14" i="5"/>
  <c r="D15" i="5" s="1"/>
  <c r="N13" i="5"/>
  <c r="M13" i="5"/>
  <c r="F13" i="5"/>
  <c r="E13" i="5"/>
  <c r="D13" i="5"/>
  <c r="N12" i="5"/>
  <c r="M12" i="5"/>
  <c r="F12" i="5"/>
  <c r="E12" i="5"/>
  <c r="D12" i="5"/>
  <c r="N11" i="5"/>
  <c r="M11" i="5"/>
  <c r="F11" i="5"/>
  <c r="E11" i="5"/>
  <c r="D11" i="5"/>
  <c r="N10" i="5"/>
  <c r="M10" i="5"/>
  <c r="F10" i="5"/>
  <c r="E10" i="5"/>
  <c r="D10" i="5"/>
  <c r="N9" i="5"/>
  <c r="N8" i="5" s="1"/>
  <c r="M9" i="5"/>
  <c r="M8" i="5" s="1"/>
  <c r="F9" i="5"/>
  <c r="F8" i="5" s="1"/>
  <c r="E9" i="5"/>
  <c r="E8" i="5" s="1"/>
  <c r="D8" i="5"/>
</calcChain>
</file>

<file path=xl/sharedStrings.xml><?xml version="1.0" encoding="utf-8"?>
<sst xmlns="http://schemas.openxmlformats.org/spreadsheetml/2006/main" count="186" uniqueCount="108">
  <si>
    <t xml:space="preserve"> min 0,5</t>
  </si>
  <si>
    <t>plus half</t>
  </si>
  <si>
    <t>plus 1</t>
  </si>
  <si>
    <t>min 1</t>
  </si>
  <si>
    <t>min 1,5</t>
  </si>
  <si>
    <t>&gt;min1,5</t>
  </si>
  <si>
    <t>plus 1,5</t>
  </si>
  <si>
    <t>&gt;plus 1,5</t>
  </si>
  <si>
    <t>HIC</t>
  </si>
  <si>
    <t>HVC</t>
  </si>
  <si>
    <t>Overlast</t>
  </si>
  <si>
    <t>verloedering</t>
  </si>
  <si>
    <t>personenoverlast</t>
  </si>
  <si>
    <t>Onveiligheidsbeleving</t>
  </si>
  <si>
    <t>criminaliteitsindex</t>
  </si>
  <si>
    <t>High Impact</t>
  </si>
  <si>
    <t>High Volume</t>
  </si>
  <si>
    <t>Verloedering</t>
  </si>
  <si>
    <t>Personenoverlast</t>
  </si>
  <si>
    <t>Regio totaal</t>
  </si>
  <si>
    <t>risicoperceptie</t>
  </si>
  <si>
    <t>onveiligheidsgevoelens</t>
  </si>
  <si>
    <t>vermijding</t>
  </si>
  <si>
    <t>Risicoperceptie</t>
  </si>
  <si>
    <t>Onveiligheidsgevoelens</t>
  </si>
  <si>
    <t>Vermijding</t>
  </si>
  <si>
    <t>NIET WEGGOOIEN</t>
  </si>
  <si>
    <t>slachtofferschap</t>
  </si>
  <si>
    <t>Digitaal</t>
  </si>
  <si>
    <t xml:space="preserve">slachtofferschap </t>
  </si>
  <si>
    <t>Gerapporteerd</t>
  </si>
  <si>
    <t>Geregistreerde</t>
  </si>
  <si>
    <t>geregistreerde criminaliteitsindex</t>
  </si>
  <si>
    <t>gerapporteerd slachtofferschap</t>
  </si>
  <si>
    <t>HIC slachtofferschap</t>
  </si>
  <si>
    <t>HVC slachtofferschap</t>
  </si>
  <si>
    <t>digitaal slachtofferschap</t>
  </si>
  <si>
    <t>overlast</t>
  </si>
  <si>
    <t>25 gebieden</t>
  </si>
  <si>
    <t>Gemeenten</t>
  </si>
  <si>
    <t>GA01</t>
  </si>
  <si>
    <t>Centrum-West</t>
  </si>
  <si>
    <t>GA02</t>
  </si>
  <si>
    <t>Centrum-Oost</t>
  </si>
  <si>
    <t>GA03</t>
  </si>
  <si>
    <t>Westerpark</t>
  </si>
  <si>
    <t>GA04</t>
  </si>
  <si>
    <t>Bos en Lommer</t>
  </si>
  <si>
    <t>GA05</t>
  </si>
  <si>
    <t>Oud West, De Baarsjes</t>
  </si>
  <si>
    <t>GF06</t>
  </si>
  <si>
    <t>Sloterdijk Nieuw-West</t>
  </si>
  <si>
    <t>GF07</t>
  </si>
  <si>
    <t>Geuzenveld, Slotermeer</t>
  </si>
  <si>
    <t>GF08</t>
  </si>
  <si>
    <t>Osdorp</t>
  </si>
  <si>
    <t>GF09</t>
  </si>
  <si>
    <t>De Aker, Sloten, Nieuw-Sloten</t>
  </si>
  <si>
    <t>GF10</t>
  </si>
  <si>
    <t>Slotervaart</t>
  </si>
  <si>
    <t>GK11</t>
  </si>
  <si>
    <t>Oud-Zuid</t>
  </si>
  <si>
    <t>GK12</t>
  </si>
  <si>
    <t>Buitenveldert, Zuidas</t>
  </si>
  <si>
    <t>GK13</t>
  </si>
  <si>
    <t>De Pijp, Rivierenbuurt</t>
  </si>
  <si>
    <t>GM14</t>
  </si>
  <si>
    <t>Oud-Oost</t>
  </si>
  <si>
    <t>GM15</t>
  </si>
  <si>
    <t>Indische Buurt, Oostelijk Havengebied</t>
  </si>
  <si>
    <t>GM16</t>
  </si>
  <si>
    <t>Watergraafsmeer</t>
  </si>
  <si>
    <t>GM17</t>
  </si>
  <si>
    <t>IJburg, Zeeburgereiland</t>
  </si>
  <si>
    <t>GN18</t>
  </si>
  <si>
    <t>Noord-West</t>
  </si>
  <si>
    <t>GN19</t>
  </si>
  <si>
    <t>Oud-Noord</t>
  </si>
  <si>
    <t>GN20</t>
  </si>
  <si>
    <t>Noord-Oost</t>
  </si>
  <si>
    <t>GS25</t>
  </si>
  <si>
    <t>Weesp, Driemond</t>
  </si>
  <si>
    <t>GT21</t>
  </si>
  <si>
    <t>Bijlmer-West</t>
  </si>
  <si>
    <t>GT22</t>
  </si>
  <si>
    <t>Bijlmer-Centrum</t>
  </si>
  <si>
    <t>GT23</t>
  </si>
  <si>
    <t>Bijlmer-Oost</t>
  </si>
  <si>
    <t>GT24</t>
  </si>
  <si>
    <t>Gaasperdam</t>
  </si>
  <si>
    <t>Centrum</t>
  </si>
  <si>
    <t>West</t>
  </si>
  <si>
    <t>Nieuw-West</t>
  </si>
  <si>
    <t>Zuid</t>
  </si>
  <si>
    <t>Oost</t>
  </si>
  <si>
    <t>Noord</t>
  </si>
  <si>
    <t>Zuidoost</t>
  </si>
  <si>
    <t>Aalsmeer</t>
  </si>
  <si>
    <t>Amstelveen</t>
  </si>
  <si>
    <t>Amsterdam</t>
  </si>
  <si>
    <t>Diemen</t>
  </si>
  <si>
    <t>Ouder-Amstel</t>
  </si>
  <si>
    <t>Uithoorn</t>
  </si>
  <si>
    <t>2022_1</t>
  </si>
  <si>
    <t>2022_2</t>
  </si>
  <si>
    <t>Amsterdam totaal</t>
  </si>
  <si>
    <t>crime_index</t>
  </si>
  <si>
    <t>stadsdeel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</si>
</sst>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##0.00"/>
    <numFmt numFmtId="166" formatCode="###0.0"/>
    <numFmt numFmtId="167" formatCode="0.00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orbel"/>
      <family val="2"/>
    </font>
    <font>
      <sz val="9"/>
      <color theme="1"/>
      <name val="Corbel"/>
      <family val="2"/>
    </font>
    <font>
      <b/>
      <sz val="10"/>
      <color theme="1"/>
      <name val="Corbel"/>
      <family val="2"/>
    </font>
    <font>
      <sz val="10"/>
      <name val="Arial"/>
      <family val="2"/>
    </font>
    <font>
      <sz val="10"/>
      <color indexed="8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164" fontId="2" fillId="0" borderId="0" xfId="0" applyNumberFormat="1" applyFont="1"/>
    <xf numFmtId="165" fontId="6" fillId="0" borderId="0" xfId="1" applyNumberFormat="1" applyFont="1" applyAlignment="1">
      <alignment horizontal="right" vertical="top"/>
    </xf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6" fontId="6" fillId="0" borderId="0" xfId="1" applyNumberFormat="1" applyFont="1" applyAlignment="1">
      <alignment horizontal="left" vertical="top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1" fontId="5" fillId="0" borderId="0" xfId="0" applyNumberFormat="1" applyFont="1"/>
    <xf numFmtId="167" fontId="0" fillId="0" borderId="0" xfId="0" applyNumberFormat="1"/>
  </cellXfs>
  <cellStyles count="2">
    <cellStyle name="Normal" xfId="0" builtinId="0"/>
    <cellStyle name="Standaard_klasse grenzen indexen" xfId="1" xr:uid="{00000000-0005-0000-0000-000001000000}"/>
  </cellStyles>
  <dxfs count="196"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+S kleuren (excl blauw en grijs)">
      <a:dk1>
        <a:sysClr val="windowText" lastClr="000000"/>
      </a:dk1>
      <a:lt1>
        <a:sysClr val="window" lastClr="FFFFFF"/>
      </a:lt1>
      <a:dk2>
        <a:srgbClr val="FF6A08"/>
      </a:dk2>
      <a:lt2>
        <a:srgbClr val="FF0000"/>
      </a:lt2>
      <a:accent1>
        <a:srgbClr val="F6B400"/>
      </a:accent1>
      <a:accent2>
        <a:srgbClr val="FFF498"/>
      </a:accent2>
      <a:accent3>
        <a:srgbClr val="B4E600"/>
      </a:accent3>
      <a:accent4>
        <a:srgbClr val="5ABD00"/>
      </a:accent4>
      <a:accent5>
        <a:srgbClr val="00A44A"/>
      </a:accent5>
      <a:accent6>
        <a:srgbClr val="AC0094"/>
      </a:accent6>
      <a:hlink>
        <a:srgbClr val="254E9B"/>
      </a:hlink>
      <a:folHlink>
        <a:srgbClr val="007EC5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8"/>
  <sheetViews>
    <sheetView tabSelected="1" zoomScale="220" zoomScaleNormal="220" workbookViewId="0">
      <selection activeCell="A8" sqref="A8"/>
    </sheetView>
  </sheetViews>
  <sheetFormatPr defaultRowHeight="12.5" x14ac:dyDescent="0.25"/>
  <cols>
    <col min="1" max="1" width="11.90625" customWidth="1"/>
    <col min="2" max="2" width="14.81640625" customWidth="1"/>
    <col min="3" max="3" width="6" customWidth="1"/>
    <col min="4" max="4" width="6.7265625" bestFit="1" customWidth="1"/>
    <col min="5" max="5" width="6.7265625" customWidth="1"/>
    <col min="6" max="6" width="7.1796875" customWidth="1"/>
    <col min="7" max="7" width="6.1796875" customWidth="1"/>
    <col min="8" max="8" width="6.7265625" bestFit="1" customWidth="1"/>
    <col min="9" max="9" width="6.7265625" customWidth="1"/>
    <col min="10" max="10" width="8" customWidth="1"/>
    <col min="11" max="11" width="6" customWidth="1"/>
    <col min="12" max="12" width="6.7265625" bestFit="1" customWidth="1"/>
    <col min="13" max="13" width="6.7265625" customWidth="1"/>
    <col min="14" max="14" width="6.90625" customWidth="1"/>
    <col min="15" max="15" width="7.453125" customWidth="1"/>
    <col min="16" max="16" width="8.54296875" customWidth="1"/>
    <col min="17" max="17" width="9.81640625" customWidth="1"/>
    <col min="18" max="18" width="8.08984375" customWidth="1"/>
    <col min="19" max="19" width="8.54296875" customWidth="1"/>
    <col min="20" max="20" width="7.36328125" customWidth="1"/>
    <col min="21" max="21" width="7.453125" customWidth="1"/>
    <col min="22" max="22" width="6.7265625" bestFit="1" customWidth="1"/>
    <col min="23" max="23" width="6.7265625" customWidth="1"/>
    <col min="24" max="24" width="2" customWidth="1"/>
    <col min="25" max="25" width="6.453125" customWidth="1"/>
    <col min="26" max="26" width="6.7265625" bestFit="1" customWidth="1"/>
    <col min="27" max="27" width="6.7265625" customWidth="1"/>
    <col min="28" max="28" width="2.54296875" customWidth="1"/>
    <col min="29" max="29" width="5.54296875" customWidth="1"/>
    <col min="30" max="30" width="6.7265625" bestFit="1" customWidth="1"/>
    <col min="31" max="31" width="6.81640625" bestFit="1" customWidth="1"/>
    <col min="32" max="32" width="3.81640625" customWidth="1"/>
    <col min="33" max="33" width="4.7265625" customWidth="1"/>
    <col min="34" max="34" width="4" customWidth="1"/>
    <col min="35" max="35" width="3.26953125" customWidth="1"/>
    <col min="36" max="36" width="5.7265625" customWidth="1"/>
    <col min="37" max="37" width="6.7265625" bestFit="1" customWidth="1"/>
    <col min="38" max="38" width="6.7265625" customWidth="1"/>
    <col min="39" max="39" width="1.7265625" customWidth="1"/>
    <col min="40" max="40" width="5.453125" customWidth="1"/>
    <col min="41" max="41" width="6.7265625" bestFit="1" customWidth="1"/>
    <col min="42" max="42" width="6.7265625" customWidth="1"/>
    <col min="43" max="43" width="2.453125" customWidth="1"/>
    <col min="44" max="44" width="4.54296875" customWidth="1"/>
    <col min="45" max="45" width="6.7265625" bestFit="1" customWidth="1"/>
    <col min="46" max="46" width="6.7265625" customWidth="1"/>
    <col min="47" max="47" width="4.81640625" customWidth="1"/>
    <col min="48" max="48" width="5.26953125" customWidth="1"/>
    <col min="49" max="49" width="4.26953125" customWidth="1"/>
    <col min="50" max="50" width="4.1796875" customWidth="1"/>
    <col min="51" max="51" width="6" customWidth="1"/>
    <col min="52" max="52" width="6.7265625" bestFit="1" customWidth="1"/>
    <col min="53" max="53" width="6.7265625" customWidth="1"/>
    <col min="54" max="54" width="2.26953125" customWidth="1"/>
    <col min="55" max="55" width="5.1796875" customWidth="1"/>
    <col min="56" max="56" width="6.81640625" bestFit="1" customWidth="1"/>
    <col min="57" max="57" width="6.81640625" customWidth="1"/>
    <col min="58" max="58" width="2" customWidth="1"/>
    <col min="59" max="59" width="5.81640625" customWidth="1"/>
    <col min="60" max="60" width="6.7265625" bestFit="1" customWidth="1"/>
    <col min="61" max="61" width="6.7265625" customWidth="1"/>
    <col min="62" max="62" width="2.1796875" customWidth="1"/>
    <col min="63" max="63" width="5.54296875" customWidth="1"/>
    <col min="64" max="64" width="6.7265625" bestFit="1" customWidth="1"/>
    <col min="65" max="65" width="6.81640625" bestFit="1" customWidth="1"/>
  </cols>
  <sheetData>
    <row r="1" spans="1:28" ht="13" x14ac:dyDescent="0.3">
      <c r="A1" s="25" t="s">
        <v>107</v>
      </c>
      <c r="B1" s="25" t="s">
        <v>106</v>
      </c>
    </row>
    <row r="2" spans="1:28" ht="13" x14ac:dyDescent="0.3">
      <c r="A2" s="18" t="s">
        <v>90</v>
      </c>
      <c r="B2" s="27">
        <v>0.61519010089081716</v>
      </c>
      <c r="L2" s="9"/>
    </row>
    <row r="3" spans="1:28" ht="13" x14ac:dyDescent="0.3">
      <c r="A3" s="18" t="s">
        <v>91</v>
      </c>
      <c r="B3" s="27">
        <v>0.55460426668035856</v>
      </c>
      <c r="L3" s="9"/>
    </row>
    <row r="4" spans="1:28" ht="13" x14ac:dyDescent="0.3">
      <c r="A4" s="18" t="s">
        <v>92</v>
      </c>
      <c r="B4" s="27">
        <v>0.60697507252329741</v>
      </c>
      <c r="L4" s="9"/>
    </row>
    <row r="5" spans="1:28" ht="13" x14ac:dyDescent="0.3">
      <c r="A5" s="18" t="s">
        <v>93</v>
      </c>
      <c r="B5" s="27">
        <v>0.42275306138166513</v>
      </c>
      <c r="L5" s="9"/>
    </row>
    <row r="6" spans="1:28" ht="13" x14ac:dyDescent="0.3">
      <c r="A6" s="18" t="s">
        <v>94</v>
      </c>
      <c r="B6" s="27">
        <v>0.39369239853156374</v>
      </c>
      <c r="L6" s="9"/>
      <c r="N6" s="25"/>
      <c r="O6" s="25"/>
    </row>
    <row r="7" spans="1:28" ht="13" x14ac:dyDescent="0.3">
      <c r="A7" s="18" t="s">
        <v>95</v>
      </c>
      <c r="B7" s="27">
        <v>0.54659461402202647</v>
      </c>
      <c r="L7" s="9"/>
      <c r="N7" s="18"/>
    </row>
    <row r="8" spans="1:28" ht="13" x14ac:dyDescent="0.3">
      <c r="A8" s="18" t="s">
        <v>96</v>
      </c>
      <c r="B8" s="27">
        <v>0.9606320437450262</v>
      </c>
      <c r="L8" s="9"/>
      <c r="N8" s="18"/>
    </row>
    <row r="9" spans="1:28" ht="13" x14ac:dyDescent="0.3">
      <c r="A9" s="18"/>
      <c r="B9" s="27"/>
      <c r="L9" s="9"/>
      <c r="N9" s="18"/>
    </row>
    <row r="10" spans="1:28" ht="13" x14ac:dyDescent="0.3">
      <c r="N10" s="18"/>
    </row>
    <row r="11" spans="1:28" ht="13" x14ac:dyDescent="0.3"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18"/>
      <c r="P11" s="24"/>
      <c r="Q11" s="24"/>
      <c r="R11" s="24"/>
      <c r="AB11" s="9"/>
    </row>
    <row r="12" spans="1:28" ht="13" x14ac:dyDescent="0.3"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18"/>
      <c r="P12" s="24"/>
      <c r="Q12" s="24"/>
      <c r="R12" s="24"/>
      <c r="AB12" s="9"/>
    </row>
    <row r="13" spans="1:28" ht="13" x14ac:dyDescent="0.3">
      <c r="C13" s="26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18"/>
      <c r="P13" s="24"/>
      <c r="Q13" s="24"/>
      <c r="R13" s="24"/>
      <c r="AB13" s="9"/>
    </row>
    <row r="14" spans="1:28" ht="13" x14ac:dyDescent="0.3"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18"/>
      <c r="P14" s="24"/>
      <c r="Q14" s="24"/>
      <c r="R14" s="24"/>
    </row>
    <row r="15" spans="1:28" x14ac:dyDescent="0.25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28" x14ac:dyDescent="0.25">
      <c r="R16" s="24"/>
    </row>
    <row r="17" spans="3:18" x14ac:dyDescent="0.25"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3:18" x14ac:dyDescent="0.25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A31"/>
  <sheetViews>
    <sheetView workbookViewId="0">
      <selection activeCell="B32" sqref="B32"/>
    </sheetView>
  </sheetViews>
  <sheetFormatPr defaultRowHeight="12.5" x14ac:dyDescent="0.25"/>
  <cols>
    <col min="2" max="2" width="28.1796875" bestFit="1" customWidth="1"/>
    <col min="3" max="3" width="5.54296875" customWidth="1"/>
    <col min="4" max="5" width="6.453125" customWidth="1"/>
    <col min="6" max="6" width="1.7265625" customWidth="1"/>
    <col min="7" max="7" width="5.26953125" customWidth="1"/>
    <col min="8" max="8" width="6.1796875" customWidth="1"/>
    <col min="9" max="9" width="6.81640625" bestFit="1" customWidth="1"/>
    <col min="10" max="10" width="1.453125" customWidth="1"/>
    <col min="11" max="11" width="5.453125" customWidth="1"/>
    <col min="12" max="12" width="6.7265625" bestFit="1" customWidth="1"/>
    <col min="13" max="13" width="6.7265625" customWidth="1"/>
    <col min="14" max="14" width="4.7265625" customWidth="1"/>
    <col min="15" max="15" width="4.453125" customWidth="1"/>
    <col min="16" max="16" width="3.7265625" customWidth="1"/>
    <col min="17" max="17" width="6.54296875" customWidth="1"/>
    <col min="18" max="18" width="6.7265625" bestFit="1" customWidth="1"/>
    <col min="19" max="19" width="6.7265625" customWidth="1"/>
    <col min="20" max="20" width="2.54296875" customWidth="1"/>
    <col min="21" max="21" width="6.1796875" customWidth="1"/>
    <col min="22" max="22" width="6.7265625" bestFit="1" customWidth="1"/>
    <col min="23" max="23" width="6.7265625" customWidth="1"/>
    <col min="24" max="24" width="2.7265625" customWidth="1"/>
    <col min="25" max="25" width="5.81640625" customWidth="1"/>
    <col min="26" max="27" width="6.81640625" customWidth="1"/>
    <col min="28" max="28" width="2.453125" customWidth="1"/>
    <col min="29" max="29" width="5.81640625" customWidth="1"/>
    <col min="30" max="30" width="6.7265625" bestFit="1" customWidth="1"/>
    <col min="31" max="31" width="6.7265625" customWidth="1"/>
    <col min="32" max="32" width="5.1796875" customWidth="1"/>
    <col min="33" max="33" width="4.7265625" customWidth="1"/>
    <col min="34" max="34" width="4.54296875" customWidth="1"/>
    <col min="35" max="35" width="4" customWidth="1"/>
    <col min="36" max="36" width="6.26953125" customWidth="1"/>
    <col min="37" max="37" width="6.7265625" bestFit="1" customWidth="1"/>
    <col min="38" max="38" width="6.7265625" customWidth="1"/>
    <col min="39" max="39" width="2" customWidth="1"/>
    <col min="40" max="40" width="6.453125" customWidth="1"/>
    <col min="41" max="41" width="6.7265625" bestFit="1" customWidth="1"/>
    <col min="42" max="42" width="6.7265625" customWidth="1"/>
    <col min="43" max="43" width="2.1796875" customWidth="1"/>
    <col min="44" max="44" width="6.1796875" customWidth="1"/>
    <col min="45" max="45" width="6.7265625" bestFit="1" customWidth="1"/>
    <col min="46" max="46" width="6.7265625" customWidth="1"/>
    <col min="47" max="47" width="4.54296875" customWidth="1"/>
    <col min="48" max="49" width="4.26953125" customWidth="1"/>
    <col min="50" max="50" width="3.81640625" customWidth="1"/>
    <col min="51" max="51" width="6" customWidth="1"/>
    <col min="52" max="52" width="6.7265625" bestFit="1" customWidth="1"/>
    <col min="53" max="53" width="6.7265625" customWidth="1"/>
    <col min="54" max="54" width="1.453125" customWidth="1"/>
    <col min="55" max="55" width="6.7265625" customWidth="1"/>
    <col min="56" max="56" width="6.7265625" bestFit="1" customWidth="1"/>
    <col min="57" max="57" width="6.7265625" customWidth="1"/>
    <col min="58" max="58" width="2.1796875" customWidth="1"/>
    <col min="59" max="59" width="6.1796875" customWidth="1"/>
    <col min="60" max="60" width="6.7265625" bestFit="1" customWidth="1"/>
    <col min="61" max="61" width="6.7265625" customWidth="1"/>
    <col min="62" max="62" width="2.1796875" customWidth="1"/>
    <col min="63" max="63" width="5.81640625" customWidth="1"/>
    <col min="64" max="64" width="6.7265625" bestFit="1" customWidth="1"/>
    <col min="65" max="65" width="6.7265625" customWidth="1"/>
  </cols>
  <sheetData>
    <row r="2" spans="1:79" ht="13" x14ac:dyDescent="0.3">
      <c r="A2" s="20" t="s">
        <v>38</v>
      </c>
      <c r="B2" s="19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Q2" s="21"/>
      <c r="R2" s="21"/>
      <c r="S2" s="21"/>
      <c r="U2" s="21"/>
      <c r="V2" s="21"/>
      <c r="W2" s="21"/>
      <c r="Y2" s="21"/>
      <c r="Z2" s="21"/>
      <c r="AA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2"/>
      <c r="BH2" s="22"/>
      <c r="BI2" s="22"/>
      <c r="BJ2" s="17"/>
      <c r="BK2" s="22"/>
      <c r="BL2" s="22"/>
      <c r="BM2" s="22"/>
      <c r="CA2" s="9"/>
    </row>
    <row r="3" spans="1:79" ht="13" x14ac:dyDescent="0.3">
      <c r="A3" s="9"/>
      <c r="B3" s="9"/>
      <c r="C3" s="23" t="s">
        <v>31</v>
      </c>
      <c r="D3" s="23"/>
      <c r="E3" s="23"/>
      <c r="F3" s="9"/>
      <c r="G3" s="16"/>
      <c r="H3" s="16"/>
      <c r="I3" s="16"/>
      <c r="J3" s="9"/>
      <c r="K3" s="9"/>
      <c r="L3" s="9"/>
      <c r="M3" s="9"/>
      <c r="Q3" s="23" t="s">
        <v>30</v>
      </c>
      <c r="R3" s="23"/>
      <c r="S3" s="23"/>
      <c r="U3" s="9" t="s">
        <v>8</v>
      </c>
      <c r="V3" s="9"/>
      <c r="W3" s="9"/>
      <c r="Y3" s="9" t="s">
        <v>9</v>
      </c>
      <c r="Z3" s="9"/>
      <c r="AA3" s="9"/>
      <c r="AC3" s="9" t="s">
        <v>28</v>
      </c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CA3" s="9"/>
    </row>
    <row r="4" spans="1:79" ht="13" x14ac:dyDescent="0.3">
      <c r="A4" s="19"/>
      <c r="B4" s="19"/>
      <c r="C4" s="23" t="s">
        <v>14</v>
      </c>
      <c r="D4" s="23"/>
      <c r="E4" s="23"/>
      <c r="F4" s="19"/>
      <c r="G4" s="19" t="s">
        <v>16</v>
      </c>
      <c r="H4" s="19"/>
      <c r="I4" s="19"/>
      <c r="J4" s="19"/>
      <c r="K4" s="19" t="s">
        <v>15</v>
      </c>
      <c r="L4" s="19"/>
      <c r="M4" s="19"/>
      <c r="Q4" s="23" t="s">
        <v>27</v>
      </c>
      <c r="R4" s="23"/>
      <c r="S4" s="23"/>
      <c r="U4" s="19" t="s">
        <v>29</v>
      </c>
      <c r="V4" s="19"/>
      <c r="W4" s="19"/>
      <c r="Y4" s="19" t="s">
        <v>27</v>
      </c>
      <c r="Z4" s="19"/>
      <c r="AA4" s="19"/>
      <c r="AC4" s="19" t="s">
        <v>27</v>
      </c>
      <c r="AD4" s="19"/>
      <c r="AE4" s="19"/>
      <c r="AF4" s="19"/>
      <c r="AG4" s="19"/>
      <c r="AH4" s="19"/>
      <c r="AI4" s="19"/>
      <c r="AJ4" s="20" t="s">
        <v>10</v>
      </c>
      <c r="AK4" s="20"/>
      <c r="AL4" s="20"/>
      <c r="AM4" s="19"/>
      <c r="AN4" s="19" t="s">
        <v>17</v>
      </c>
      <c r="AO4" s="19"/>
      <c r="AP4" s="19"/>
      <c r="AQ4" s="19"/>
      <c r="AR4" s="19" t="s">
        <v>18</v>
      </c>
      <c r="AS4" s="19"/>
      <c r="AT4" s="19"/>
      <c r="AU4" s="19"/>
      <c r="AV4" s="19"/>
      <c r="AW4" s="19"/>
      <c r="AX4" s="19"/>
      <c r="AY4" s="20" t="s">
        <v>13</v>
      </c>
      <c r="AZ4" s="20"/>
      <c r="BA4" s="20"/>
      <c r="BB4" s="19"/>
      <c r="BC4" s="19" t="s">
        <v>23</v>
      </c>
      <c r="BD4" s="19"/>
      <c r="BE4" s="19"/>
      <c r="BF4" s="19"/>
      <c r="BG4" s="19" t="s">
        <v>24</v>
      </c>
      <c r="BH4" s="19"/>
      <c r="BI4" s="19"/>
      <c r="BJ4" s="17"/>
      <c r="BK4" s="19" t="s">
        <v>25</v>
      </c>
      <c r="BL4" s="19"/>
      <c r="BM4" s="19"/>
      <c r="CA4" s="9"/>
    </row>
    <row r="5" spans="1:79" ht="13" x14ac:dyDescent="0.3">
      <c r="A5" s="9"/>
      <c r="B5" s="9"/>
      <c r="C5" s="9">
        <v>2021</v>
      </c>
      <c r="D5" s="9" t="s">
        <v>103</v>
      </c>
      <c r="E5" s="9" t="s">
        <v>104</v>
      </c>
      <c r="F5" s="9"/>
      <c r="G5" s="9">
        <v>2021</v>
      </c>
      <c r="H5" s="9" t="s">
        <v>103</v>
      </c>
      <c r="I5" s="9" t="s">
        <v>104</v>
      </c>
      <c r="J5" s="9">
        <v>2021</v>
      </c>
      <c r="K5" s="9">
        <v>2021</v>
      </c>
      <c r="L5" s="9" t="s">
        <v>103</v>
      </c>
      <c r="M5" s="9" t="s">
        <v>104</v>
      </c>
      <c r="Q5" s="9">
        <v>2021</v>
      </c>
      <c r="R5" s="9" t="s">
        <v>103</v>
      </c>
      <c r="S5" s="9" t="s">
        <v>104</v>
      </c>
      <c r="U5" s="9">
        <v>2021</v>
      </c>
      <c r="V5" s="9" t="s">
        <v>103</v>
      </c>
      <c r="W5" s="9" t="s">
        <v>104</v>
      </c>
      <c r="Y5" s="9">
        <v>2021</v>
      </c>
      <c r="Z5" s="9" t="s">
        <v>103</v>
      </c>
      <c r="AA5" s="9" t="s">
        <v>104</v>
      </c>
      <c r="AC5" s="9">
        <v>2021</v>
      </c>
      <c r="AD5" s="9" t="s">
        <v>103</v>
      </c>
      <c r="AE5" s="9" t="s">
        <v>104</v>
      </c>
      <c r="AF5" s="9"/>
      <c r="AG5" s="9"/>
      <c r="AH5" s="9"/>
      <c r="AI5" s="9"/>
      <c r="AJ5" s="9">
        <v>2021</v>
      </c>
      <c r="AK5" s="9" t="s">
        <v>103</v>
      </c>
      <c r="AL5" s="9" t="s">
        <v>104</v>
      </c>
      <c r="AN5" s="9">
        <v>2021</v>
      </c>
      <c r="AO5" s="9" t="s">
        <v>103</v>
      </c>
      <c r="AP5" s="9" t="s">
        <v>104</v>
      </c>
      <c r="AR5" s="9">
        <v>2021</v>
      </c>
      <c r="AS5" s="9" t="s">
        <v>103</v>
      </c>
      <c r="AT5" s="9" t="s">
        <v>104</v>
      </c>
      <c r="AY5" s="9">
        <v>2021</v>
      </c>
      <c r="AZ5" s="9" t="s">
        <v>103</v>
      </c>
      <c r="BA5" s="9" t="s">
        <v>104</v>
      </c>
      <c r="BB5" s="9"/>
      <c r="BC5" s="9">
        <v>2021</v>
      </c>
      <c r="BD5" s="9" t="s">
        <v>103</v>
      </c>
      <c r="BE5" s="9" t="s">
        <v>104</v>
      </c>
      <c r="BG5" s="9">
        <v>2021</v>
      </c>
      <c r="BH5" s="9" t="s">
        <v>103</v>
      </c>
      <c r="BI5" s="9" t="s">
        <v>104</v>
      </c>
      <c r="BK5" s="9">
        <v>2021</v>
      </c>
      <c r="BL5" s="9" t="s">
        <v>103</v>
      </c>
      <c r="BM5" s="9" t="s">
        <v>104</v>
      </c>
      <c r="CA5" s="9"/>
    </row>
    <row r="6" spans="1:79" ht="13" x14ac:dyDescent="0.3">
      <c r="A6" s="9" t="s">
        <v>40</v>
      </c>
      <c r="B6" s="18" t="s">
        <v>41</v>
      </c>
      <c r="C6" s="15">
        <v>126.9925717727364</v>
      </c>
      <c r="D6" s="15">
        <v>143.74</v>
      </c>
      <c r="E6" s="15">
        <v>176.7933834250974</v>
      </c>
      <c r="F6" s="14"/>
      <c r="G6" s="15">
        <v>126.70560928748876</v>
      </c>
      <c r="H6" s="15">
        <v>149.69</v>
      </c>
      <c r="I6" s="15">
        <v>184.7378472160938</v>
      </c>
      <c r="J6" s="14"/>
      <c r="K6" s="15">
        <v>127.32208384559796</v>
      </c>
      <c r="L6" s="15">
        <v>136.63</v>
      </c>
      <c r="M6" s="15">
        <v>166.4917133386673</v>
      </c>
      <c r="Q6" s="15">
        <v>115.48257652231224</v>
      </c>
      <c r="R6" s="15">
        <v>110.90220877860692</v>
      </c>
      <c r="S6" s="15">
        <v>115.67344126765417</v>
      </c>
      <c r="U6" s="15">
        <v>109.68782066790695</v>
      </c>
      <c r="V6" s="15">
        <v>103.21885023849492</v>
      </c>
      <c r="W6" s="15">
        <v>125.6156373137965</v>
      </c>
      <c r="Y6" s="15">
        <v>116.62425855322984</v>
      </c>
      <c r="Z6" s="15">
        <v>116.16779404676829</v>
      </c>
      <c r="AA6" s="15">
        <v>111.52844408223623</v>
      </c>
      <c r="AC6" s="15">
        <v>120.12605637915357</v>
      </c>
      <c r="AD6" s="15">
        <v>113.32953846665228</v>
      </c>
      <c r="AE6" s="15">
        <v>109.86658040882855</v>
      </c>
      <c r="AF6" s="14"/>
      <c r="AG6" s="14"/>
      <c r="AH6" s="14"/>
      <c r="AI6" s="14"/>
      <c r="AJ6" s="15">
        <v>149.75169098237635</v>
      </c>
      <c r="AK6" s="15">
        <v>155.37438222588614</v>
      </c>
      <c r="AL6" s="15">
        <v>158.88031595447973</v>
      </c>
      <c r="AM6" s="14"/>
      <c r="AN6" s="15">
        <v>100.41445845857244</v>
      </c>
      <c r="AO6" s="15">
        <v>104.12509445932898</v>
      </c>
      <c r="AP6" s="15">
        <v>105.72667494554264</v>
      </c>
      <c r="AQ6" s="14"/>
      <c r="AR6" s="15">
        <v>199.08892350618024</v>
      </c>
      <c r="AS6" s="15">
        <v>206.61437559857924</v>
      </c>
      <c r="AT6" s="15">
        <v>212.02459233321792</v>
      </c>
      <c r="AU6" s="14"/>
      <c r="AV6" s="14"/>
      <c r="AW6" s="14"/>
      <c r="AX6" s="14"/>
      <c r="AY6" s="15">
        <v>84.961702867215934</v>
      </c>
      <c r="AZ6" s="15">
        <v>87.845084248014444</v>
      </c>
      <c r="BA6" s="15">
        <v>90.93715393695517</v>
      </c>
      <c r="BB6" s="14"/>
      <c r="BC6" s="15">
        <v>96.16830766210434</v>
      </c>
      <c r="BD6" s="15">
        <v>99.982192901751446</v>
      </c>
      <c r="BE6" s="15">
        <v>102.69499128883204</v>
      </c>
      <c r="BF6" s="14"/>
      <c r="BG6" s="15">
        <v>80.961431691907421</v>
      </c>
      <c r="BH6" s="15">
        <v>84.048354844573709</v>
      </c>
      <c r="BI6" s="15">
        <v>85.172401537021614</v>
      </c>
      <c r="BK6" s="15">
        <v>78.244827176234736</v>
      </c>
      <c r="BL6" s="15">
        <v>80.253468537828795</v>
      </c>
      <c r="BM6" s="15">
        <v>85.582814686158144</v>
      </c>
      <c r="CA6" s="9"/>
    </row>
    <row r="7" spans="1:79" ht="13" x14ac:dyDescent="0.3">
      <c r="A7" s="9" t="s">
        <v>42</v>
      </c>
      <c r="B7" s="18" t="s">
        <v>43</v>
      </c>
      <c r="C7" s="15">
        <v>86.13732182292712</v>
      </c>
      <c r="D7" s="15">
        <v>103.39</v>
      </c>
      <c r="E7" s="15">
        <v>142.16592432053417</v>
      </c>
      <c r="F7" s="14"/>
      <c r="G7" s="15">
        <v>90.34048958380076</v>
      </c>
      <c r="H7" s="15">
        <v>109.85</v>
      </c>
      <c r="I7" s="15">
        <v>153.80477180547072</v>
      </c>
      <c r="J7" s="14"/>
      <c r="K7" s="15">
        <v>81.301793473670386</v>
      </c>
      <c r="L7" s="15">
        <v>95.71</v>
      </c>
      <c r="M7" s="15">
        <v>127.10069722253974</v>
      </c>
      <c r="Q7" s="15">
        <v>102.87610434898681</v>
      </c>
      <c r="R7" s="15">
        <v>100.49527165151491</v>
      </c>
      <c r="S7" s="15">
        <v>94.668257395629439</v>
      </c>
      <c r="U7" s="15">
        <v>113.39109179340437</v>
      </c>
      <c r="V7" s="15">
        <v>108.21685585600559</v>
      </c>
      <c r="W7" s="15">
        <v>112.88112381640525</v>
      </c>
      <c r="Y7" s="15">
        <v>110.46493196626261</v>
      </c>
      <c r="Z7" s="15">
        <v>102.43522411873225</v>
      </c>
      <c r="AA7" s="15">
        <v>99.26736849180412</v>
      </c>
      <c r="AC7" s="15">
        <v>84.781883253939796</v>
      </c>
      <c r="AD7" s="15">
        <v>90.833734979806877</v>
      </c>
      <c r="AE7" s="15">
        <v>71.84661788057771</v>
      </c>
      <c r="AF7" s="14"/>
      <c r="AG7" s="14"/>
      <c r="AH7" s="14"/>
      <c r="AI7" s="14"/>
      <c r="AJ7" s="15">
        <v>119.13341983136949</v>
      </c>
      <c r="AK7" s="15">
        <v>122.83470930772933</v>
      </c>
      <c r="AL7" s="15">
        <v>123.93151605219764</v>
      </c>
      <c r="AM7" s="14"/>
      <c r="AN7" s="15">
        <v>93.912870175666924</v>
      </c>
      <c r="AO7" s="15">
        <v>94.338097720448914</v>
      </c>
      <c r="AP7" s="15">
        <v>92.400806172512759</v>
      </c>
      <c r="AQ7" s="14"/>
      <c r="AR7" s="15">
        <v>144.35396948707208</v>
      </c>
      <c r="AS7" s="15">
        <v>151.33132089500975</v>
      </c>
      <c r="AT7" s="15">
        <v>155.46222593188247</v>
      </c>
      <c r="AU7" s="14"/>
      <c r="AV7" s="14"/>
      <c r="AW7" s="14"/>
      <c r="AX7" s="14"/>
      <c r="AY7" s="15">
        <v>85.351915684237994</v>
      </c>
      <c r="AZ7" s="15">
        <v>82.200832339555589</v>
      </c>
      <c r="BA7" s="15">
        <v>81.168897019750702</v>
      </c>
      <c r="BB7" s="14"/>
      <c r="BC7" s="15">
        <v>95.186697907464094</v>
      </c>
      <c r="BD7" s="15">
        <v>95.164948846990384</v>
      </c>
      <c r="BE7" s="15">
        <v>97.690909243937966</v>
      </c>
      <c r="BF7" s="14"/>
      <c r="BG7" s="15">
        <v>81.71642547121256</v>
      </c>
      <c r="BH7" s="15">
        <v>77.249590983457551</v>
      </c>
      <c r="BI7" s="15">
        <v>75.816789552044312</v>
      </c>
      <c r="BK7" s="15">
        <v>79.574366900487462</v>
      </c>
      <c r="BL7" s="15">
        <v>75.005385308877379</v>
      </c>
      <c r="BM7" s="15">
        <v>70.833534359370205</v>
      </c>
      <c r="CA7" s="9"/>
    </row>
    <row r="8" spans="1:79" ht="13" x14ac:dyDescent="0.3">
      <c r="A8" s="9" t="s">
        <v>44</v>
      </c>
      <c r="B8" s="18" t="s">
        <v>45</v>
      </c>
      <c r="C8" s="15">
        <v>105.62136117245532</v>
      </c>
      <c r="D8" s="15">
        <v>102.6</v>
      </c>
      <c r="E8" s="15">
        <v>103.47919970040557</v>
      </c>
      <c r="F8" s="14"/>
      <c r="G8" s="15">
        <v>123.18731210253442</v>
      </c>
      <c r="H8" s="15">
        <v>112.95</v>
      </c>
      <c r="I8" s="15">
        <v>111.8218497717878</v>
      </c>
      <c r="J8" s="14"/>
      <c r="K8" s="15">
        <v>85.413831614314006</v>
      </c>
      <c r="L8" s="15">
        <v>90.25</v>
      </c>
      <c r="M8" s="15">
        <v>92.672991198994168</v>
      </c>
      <c r="Q8" s="15">
        <v>87.717637047727919</v>
      </c>
      <c r="R8" s="15">
        <v>93.920457378384228</v>
      </c>
      <c r="S8" s="15">
        <v>92.272081866530016</v>
      </c>
      <c r="U8" s="15">
        <v>94.855548232624514</v>
      </c>
      <c r="V8" s="15">
        <v>104.57586132393759</v>
      </c>
      <c r="W8" s="15">
        <v>88.706804567184506</v>
      </c>
      <c r="Y8" s="15">
        <v>89.598054510415722</v>
      </c>
      <c r="Z8" s="15">
        <v>87.001612125845554</v>
      </c>
      <c r="AA8" s="15">
        <v>104.2529595120271</v>
      </c>
      <c r="AC8" s="15">
        <v>78.708902366789872</v>
      </c>
      <c r="AD8" s="15">
        <v>90.19345510146421</v>
      </c>
      <c r="AE8" s="15">
        <v>83.846819522277229</v>
      </c>
      <c r="AF8" s="14"/>
      <c r="AG8" s="14"/>
      <c r="AH8" s="14"/>
      <c r="AI8" s="14"/>
      <c r="AJ8" s="15">
        <v>100.39574885200292</v>
      </c>
      <c r="AK8" s="15">
        <v>97.749140268567601</v>
      </c>
      <c r="AL8" s="15">
        <v>96.09983510107692</v>
      </c>
      <c r="AM8" s="14"/>
      <c r="AN8" s="15">
        <v>92.649971732224856</v>
      </c>
      <c r="AO8" s="15">
        <v>92.051676829884343</v>
      </c>
      <c r="AP8" s="15">
        <v>90.658984955517994</v>
      </c>
      <c r="AQ8" s="14"/>
      <c r="AR8" s="15">
        <v>108.15088077506579</v>
      </c>
      <c r="AS8" s="15">
        <v>103.44660370725087</v>
      </c>
      <c r="AT8" s="15">
        <v>101.55004987683473</v>
      </c>
      <c r="AU8" s="14"/>
      <c r="AV8" s="14"/>
      <c r="AW8" s="14"/>
      <c r="AX8" s="14"/>
      <c r="AY8" s="15">
        <v>81.963726346192857</v>
      </c>
      <c r="AZ8" s="15">
        <v>82.154185629568317</v>
      </c>
      <c r="BA8" s="15">
        <v>79.648146420415145</v>
      </c>
      <c r="BB8" s="14"/>
      <c r="BC8" s="15">
        <v>92.428374496925017</v>
      </c>
      <c r="BD8" s="15">
        <v>92.073721386748957</v>
      </c>
      <c r="BE8" s="15">
        <v>91.525338136399228</v>
      </c>
      <c r="BF8" s="14"/>
      <c r="BG8" s="15">
        <v>79.013361323083018</v>
      </c>
      <c r="BH8" s="15">
        <v>78.82203235775313</v>
      </c>
      <c r="BI8" s="15">
        <v>74.299908773897499</v>
      </c>
      <c r="BK8" s="15">
        <v>74.887975106490273</v>
      </c>
      <c r="BL8" s="15">
        <v>76.179781555915454</v>
      </c>
      <c r="BM8" s="15">
        <v>73.737154436242562</v>
      </c>
      <c r="CA8" s="9"/>
    </row>
    <row r="9" spans="1:79" ht="13" x14ac:dyDescent="0.3">
      <c r="A9" s="9" t="s">
        <v>46</v>
      </c>
      <c r="B9" s="18" t="s">
        <v>47</v>
      </c>
      <c r="C9" s="15">
        <v>98.052599879542271</v>
      </c>
      <c r="D9" s="15">
        <v>92.56</v>
      </c>
      <c r="E9" s="15">
        <v>93.518880026772266</v>
      </c>
      <c r="F9" s="14"/>
      <c r="G9" s="15">
        <v>96.34505011278948</v>
      </c>
      <c r="H9" s="15">
        <v>88.74</v>
      </c>
      <c r="I9" s="15">
        <v>89.502945755041665</v>
      </c>
      <c r="J9" s="14"/>
      <c r="K9" s="15">
        <v>100.01642375156025</v>
      </c>
      <c r="L9" s="15">
        <v>97.12</v>
      </c>
      <c r="M9" s="15">
        <v>98.708881014973144</v>
      </c>
      <c r="Q9" s="15">
        <v>103.23108111490235</v>
      </c>
      <c r="R9" s="15">
        <v>129.4129867539763</v>
      </c>
      <c r="S9" s="15">
        <v>142.08934407635502</v>
      </c>
      <c r="U9" s="15">
        <v>92.610560037374768</v>
      </c>
      <c r="V9" s="15">
        <v>104.80521531020959</v>
      </c>
      <c r="W9" s="15">
        <v>130.8910882770557</v>
      </c>
      <c r="Y9" s="15">
        <v>138.40256284048152</v>
      </c>
      <c r="Z9" s="15">
        <v>198.14273130681914</v>
      </c>
      <c r="AA9" s="15">
        <v>182.74703208623544</v>
      </c>
      <c r="AC9" s="15">
        <v>78.680120466850767</v>
      </c>
      <c r="AD9" s="15">
        <v>85.291013644900204</v>
      </c>
      <c r="AE9" s="15">
        <v>112.62024986767265</v>
      </c>
      <c r="AF9" s="14"/>
      <c r="AG9" s="14"/>
      <c r="AH9" s="14"/>
      <c r="AI9" s="14"/>
      <c r="AJ9" s="15">
        <v>106.2705653148298</v>
      </c>
      <c r="AK9" s="15">
        <v>102.84246810608543</v>
      </c>
      <c r="AL9" s="15">
        <v>105.21162028460331</v>
      </c>
      <c r="AM9" s="14"/>
      <c r="AN9" s="15">
        <v>101.11606870492915</v>
      </c>
      <c r="AO9" s="15">
        <v>95.676490436876946</v>
      </c>
      <c r="AP9" s="15">
        <v>99.780134769243276</v>
      </c>
      <c r="AQ9" s="14"/>
      <c r="AR9" s="15">
        <v>111.41570712144566</v>
      </c>
      <c r="AS9" s="15">
        <v>110.01774016915802</v>
      </c>
      <c r="AT9" s="15">
        <v>110.64310579996335</v>
      </c>
      <c r="AU9" s="14"/>
      <c r="AV9" s="14"/>
      <c r="AW9" s="14"/>
      <c r="AX9" s="14"/>
      <c r="AY9" s="15">
        <v>102.42610577539799</v>
      </c>
      <c r="AZ9" s="15">
        <v>94.758126668126891</v>
      </c>
      <c r="BA9" s="15">
        <v>102.96321235746765</v>
      </c>
      <c r="BB9" s="14"/>
      <c r="BC9" s="15">
        <v>97.60145790387908</v>
      </c>
      <c r="BD9" s="15">
        <v>93.897253043105906</v>
      </c>
      <c r="BE9" s="15">
        <v>97.39085790275476</v>
      </c>
      <c r="BF9" s="14"/>
      <c r="BG9" s="15">
        <v>106.8269593162504</v>
      </c>
      <c r="BH9" s="15">
        <v>96.891474277404114</v>
      </c>
      <c r="BI9" s="15">
        <v>107.08088319504616</v>
      </c>
      <c r="BK9" s="15">
        <v>102.59143404162859</v>
      </c>
      <c r="BL9" s="15">
        <v>93.410376492927298</v>
      </c>
      <c r="BM9" s="15">
        <v>104.08645727794664</v>
      </c>
      <c r="CA9" s="9"/>
    </row>
    <row r="10" spans="1:79" ht="13" x14ac:dyDescent="0.3">
      <c r="A10" s="9" t="s">
        <v>48</v>
      </c>
      <c r="B10" s="18" t="s">
        <v>49</v>
      </c>
      <c r="C10" s="15">
        <v>100.89339490062237</v>
      </c>
      <c r="D10" s="15">
        <v>102.07</v>
      </c>
      <c r="E10" s="15">
        <v>98.87930965793646</v>
      </c>
      <c r="F10" s="14"/>
      <c r="G10" s="15">
        <v>105.98049333665107</v>
      </c>
      <c r="H10" s="15">
        <v>107.39</v>
      </c>
      <c r="I10" s="15">
        <v>105.12374289153479</v>
      </c>
      <c r="J10" s="14"/>
      <c r="K10" s="15">
        <v>95.040965528891732</v>
      </c>
      <c r="L10" s="15">
        <v>95.71</v>
      </c>
      <c r="M10" s="15">
        <v>90.801234426791638</v>
      </c>
      <c r="Q10" s="15">
        <v>139.91840957060745</v>
      </c>
      <c r="R10" s="15">
        <v>150.13129684721369</v>
      </c>
      <c r="S10" s="15">
        <v>129.09395663023119</v>
      </c>
      <c r="U10" s="15">
        <v>122.42860837428151</v>
      </c>
      <c r="V10" s="15">
        <v>154.21188651963638</v>
      </c>
      <c r="W10" s="15">
        <v>145.78022735101621</v>
      </c>
      <c r="Y10" s="15">
        <v>183.93552854413645</v>
      </c>
      <c r="Z10" s="15">
        <v>188.99724110422312</v>
      </c>
      <c r="AA10" s="15">
        <v>156.36977726993945</v>
      </c>
      <c r="AC10" s="15">
        <v>113.39109179340437</v>
      </c>
      <c r="AD10" s="15">
        <v>107.18476291778158</v>
      </c>
      <c r="AE10" s="15">
        <v>85.131865269737801</v>
      </c>
      <c r="AF10" s="14"/>
      <c r="AG10" s="14"/>
      <c r="AH10" s="14"/>
      <c r="AI10" s="14"/>
      <c r="AJ10" s="15">
        <v>105.96185680643285</v>
      </c>
      <c r="AK10" s="15">
        <v>106.38363216830129</v>
      </c>
      <c r="AL10" s="15">
        <v>101.17546466887887</v>
      </c>
      <c r="AM10" s="14"/>
      <c r="AN10" s="15">
        <v>98.515433391766948</v>
      </c>
      <c r="AO10" s="15">
        <v>99.273420862277334</v>
      </c>
      <c r="AP10" s="15">
        <v>97.261049245740097</v>
      </c>
      <c r="AQ10" s="14"/>
      <c r="AR10" s="15">
        <v>113.40828022109872</v>
      </c>
      <c r="AS10" s="15">
        <v>113.4938434743253</v>
      </c>
      <c r="AT10" s="15">
        <v>105.08988009201765</v>
      </c>
      <c r="AU10" s="14"/>
      <c r="AV10" s="14"/>
      <c r="AW10" s="14"/>
      <c r="AX10" s="14"/>
      <c r="AY10" s="15">
        <v>90.35806060505746</v>
      </c>
      <c r="AZ10" s="15">
        <v>90.485288033293571</v>
      </c>
      <c r="BA10" s="15">
        <v>89.183159380666311</v>
      </c>
      <c r="BB10" s="14"/>
      <c r="BC10" s="15">
        <v>97.699618879343106</v>
      </c>
      <c r="BD10" s="15">
        <v>97.173759120838128</v>
      </c>
      <c r="BE10" s="15">
        <v>96.674606314123878</v>
      </c>
      <c r="BF10" s="14"/>
      <c r="BG10" s="15">
        <v>90.179812528114695</v>
      </c>
      <c r="BH10" s="15">
        <v>90.519905471732415</v>
      </c>
      <c r="BI10" s="15">
        <v>88.696651488644136</v>
      </c>
      <c r="BK10" s="15">
        <v>83.478121835527361</v>
      </c>
      <c r="BL10" s="15">
        <v>84.162006047502416</v>
      </c>
      <c r="BM10" s="15">
        <v>82.521992248436007</v>
      </c>
      <c r="CA10" s="9"/>
    </row>
    <row r="11" spans="1:79" ht="13" x14ac:dyDescent="0.3">
      <c r="A11" s="9" t="s">
        <v>50</v>
      </c>
      <c r="B11" s="18" t="s">
        <v>51</v>
      </c>
      <c r="CA11" s="9"/>
    </row>
    <row r="12" spans="1:79" ht="13" x14ac:dyDescent="0.3">
      <c r="A12" s="9" t="s">
        <v>52</v>
      </c>
      <c r="B12" s="18" t="s">
        <v>53</v>
      </c>
      <c r="C12" s="15">
        <v>116.36217626982533</v>
      </c>
      <c r="D12" s="15">
        <v>109.35</v>
      </c>
      <c r="E12" s="15">
        <v>104.16643426850354</v>
      </c>
      <c r="F12" s="14"/>
      <c r="G12" s="15">
        <v>121.38594394383779</v>
      </c>
      <c r="H12" s="15">
        <v>111.2</v>
      </c>
      <c r="I12" s="15">
        <v>101.81934349727662</v>
      </c>
      <c r="J12" s="14"/>
      <c r="K12" s="15">
        <v>110.57173425431475</v>
      </c>
      <c r="L12" s="15">
        <v>107.16</v>
      </c>
      <c r="M12" s="15">
        <v>107.20539490227456</v>
      </c>
      <c r="Q12" s="15">
        <v>116.31725162054612</v>
      </c>
      <c r="R12" s="15">
        <v>123.81292692250163</v>
      </c>
      <c r="S12" s="15">
        <v>105.20949732404662</v>
      </c>
      <c r="U12" s="15">
        <v>98.357346058548231</v>
      </c>
      <c r="V12" s="15">
        <v>120.39172996061096</v>
      </c>
      <c r="W12" s="15">
        <v>117.93434882333669</v>
      </c>
      <c r="Y12" s="15">
        <v>167.05974121317794</v>
      </c>
      <c r="Z12" s="15">
        <v>175.47491233026977</v>
      </c>
      <c r="AA12" s="15">
        <v>112.9584198012149</v>
      </c>
      <c r="AC12" s="15">
        <v>83.544261556558524</v>
      </c>
      <c r="AD12" s="15">
        <v>75.562582060529522</v>
      </c>
      <c r="AE12" s="15">
        <v>84.716399351385888</v>
      </c>
      <c r="AF12" s="14"/>
      <c r="AG12" s="14"/>
      <c r="AH12" s="14"/>
      <c r="AI12" s="14"/>
      <c r="AJ12" s="15">
        <v>112.55699312218593</v>
      </c>
      <c r="AK12" s="15">
        <v>108.29827730430253</v>
      </c>
      <c r="AL12" s="15">
        <v>104.33134504590701</v>
      </c>
      <c r="AM12" s="14"/>
      <c r="AN12" s="15">
        <v>115.67214261600974</v>
      </c>
      <c r="AO12" s="15">
        <v>109.76679153482773</v>
      </c>
      <c r="AP12" s="15">
        <v>105.86714439852607</v>
      </c>
      <c r="AQ12" s="14"/>
      <c r="AR12" s="15">
        <v>109.43248882507737</v>
      </c>
      <c r="AS12" s="15">
        <v>106.82046867991323</v>
      </c>
      <c r="AT12" s="15">
        <v>102.80491032348689</v>
      </c>
      <c r="AU12" s="14"/>
      <c r="AV12" s="14"/>
      <c r="AW12" s="14"/>
      <c r="AX12" s="14"/>
      <c r="AY12" s="15">
        <v>124.15429751347953</v>
      </c>
      <c r="AZ12" s="15">
        <v>125.81550617764688</v>
      </c>
      <c r="BA12" s="15">
        <v>121.65071818856659</v>
      </c>
      <c r="BB12" s="14"/>
      <c r="BC12" s="15">
        <v>111.10840812772879</v>
      </c>
      <c r="BD12" s="15">
        <v>109.78245661639694</v>
      </c>
      <c r="BE12" s="15">
        <v>106.12138402363378</v>
      </c>
      <c r="BF12" s="14"/>
      <c r="BG12" s="15">
        <v>129.89621368390766</v>
      </c>
      <c r="BH12" s="15">
        <v>132.8576622432285</v>
      </c>
      <c r="BI12" s="15">
        <v>128.95303237934263</v>
      </c>
      <c r="BK12" s="15">
        <v>130.87008392130173</v>
      </c>
      <c r="BL12" s="15">
        <v>133.79859742622128</v>
      </c>
      <c r="BM12" s="15">
        <v>129.05389105997008</v>
      </c>
      <c r="CA12" s="9"/>
    </row>
    <row r="13" spans="1:79" ht="13" x14ac:dyDescent="0.3">
      <c r="A13" s="9" t="s">
        <v>54</v>
      </c>
      <c r="B13" s="18" t="s">
        <v>55</v>
      </c>
      <c r="C13" s="15">
        <v>102.96125276048984</v>
      </c>
      <c r="D13" s="15">
        <v>104.24</v>
      </c>
      <c r="E13" s="15">
        <v>100.23545253898314</v>
      </c>
      <c r="F13" s="14"/>
      <c r="G13" s="15">
        <v>98.934516840915876</v>
      </c>
      <c r="H13" s="15">
        <v>98.22</v>
      </c>
      <c r="I13" s="15">
        <v>92.994080250203865</v>
      </c>
      <c r="J13" s="14"/>
      <c r="K13" s="15">
        <v>107.59293497132883</v>
      </c>
      <c r="L13" s="15">
        <v>111.43</v>
      </c>
      <c r="M13" s="15">
        <v>109.62395702365986</v>
      </c>
      <c r="Q13" s="15">
        <v>88.619469912486352</v>
      </c>
      <c r="R13" s="15">
        <v>95.812627765128227</v>
      </c>
      <c r="S13" s="15">
        <v>97.856716769027855</v>
      </c>
      <c r="U13" s="15">
        <v>95.920478530371184</v>
      </c>
      <c r="V13" s="15">
        <v>88.482856620518874</v>
      </c>
      <c r="W13" s="15">
        <v>87.846886736177055</v>
      </c>
      <c r="Y13" s="15">
        <v>84.417312521377866</v>
      </c>
      <c r="Z13" s="15">
        <v>113.93159268061628</v>
      </c>
      <c r="AA13" s="15">
        <v>127.98282684859232</v>
      </c>
      <c r="AC13" s="15">
        <v>85.520618685710005</v>
      </c>
      <c r="AD13" s="15">
        <v>85.032990410344212</v>
      </c>
      <c r="AE13" s="15">
        <v>77.730774724212978</v>
      </c>
      <c r="AF13" s="14"/>
      <c r="AG13" s="14"/>
      <c r="AH13" s="14"/>
      <c r="AI13" s="14"/>
      <c r="AJ13" s="15">
        <v>115.06408040250055</v>
      </c>
      <c r="AK13" s="15">
        <v>112.94547423634435</v>
      </c>
      <c r="AL13" s="15">
        <v>115.1849514464282</v>
      </c>
      <c r="AM13" s="14"/>
      <c r="AN13" s="15">
        <v>112.60376713860971</v>
      </c>
      <c r="AO13" s="15">
        <v>111.33754409785787</v>
      </c>
      <c r="AP13" s="15">
        <v>114.0331019319639</v>
      </c>
      <c r="AQ13" s="14"/>
      <c r="AR13" s="15">
        <v>117.52439366639142</v>
      </c>
      <c r="AS13" s="15">
        <v>114.55340437483082</v>
      </c>
      <c r="AT13" s="15">
        <v>116.32743633069357</v>
      </c>
      <c r="AU13" s="14"/>
      <c r="AV13" s="14"/>
      <c r="AW13" s="14"/>
      <c r="AX13" s="14"/>
      <c r="AY13" s="15">
        <v>135.9368211103893</v>
      </c>
      <c r="AZ13" s="15">
        <v>131.70232097803952</v>
      </c>
      <c r="BA13" s="15">
        <v>129.79559716537605</v>
      </c>
      <c r="BB13" s="14"/>
      <c r="BC13" s="15">
        <v>119.87418323666614</v>
      </c>
      <c r="BD13" s="15">
        <v>118.84160586107919</v>
      </c>
      <c r="BE13" s="15">
        <v>116.1198690378999</v>
      </c>
      <c r="BF13" s="14"/>
      <c r="BG13" s="15">
        <v>141.49142678829782</v>
      </c>
      <c r="BH13" s="15">
        <v>137.12961279767316</v>
      </c>
      <c r="BI13" s="15">
        <v>133.90333192479179</v>
      </c>
      <c r="BK13" s="15">
        <v>145.74961360123646</v>
      </c>
      <c r="BL13" s="15">
        <v>138.31268300077389</v>
      </c>
      <c r="BM13" s="15">
        <v>138.69871825798876</v>
      </c>
      <c r="CA13" s="9"/>
    </row>
    <row r="14" spans="1:79" ht="13" x14ac:dyDescent="0.3">
      <c r="A14" s="9" t="s">
        <v>56</v>
      </c>
      <c r="B14" s="18" t="s">
        <v>57</v>
      </c>
      <c r="C14" s="15">
        <v>66.482634009235099</v>
      </c>
      <c r="D14" s="15">
        <v>67.290000000000006</v>
      </c>
      <c r="E14" s="15">
        <v>68.686804299498803</v>
      </c>
      <c r="F14" s="14"/>
      <c r="G14" s="15">
        <v>68.630250421175873</v>
      </c>
      <c r="H14" s="15">
        <v>68</v>
      </c>
      <c r="I14" s="15">
        <v>69.879522325257952</v>
      </c>
      <c r="J14" s="14"/>
      <c r="K14" s="15">
        <v>64.022599082146911</v>
      </c>
      <c r="L14" s="15">
        <v>66.44</v>
      </c>
      <c r="M14" s="15">
        <v>67.130872099668537</v>
      </c>
      <c r="Q14" s="15">
        <v>73.576130210983848</v>
      </c>
      <c r="R14" s="15">
        <v>66.264189200418826</v>
      </c>
      <c r="S14" s="15">
        <v>72.687211715382759</v>
      </c>
      <c r="U14" s="15">
        <v>87.995862080472534</v>
      </c>
      <c r="V14" s="15">
        <v>69.714055410593502</v>
      </c>
      <c r="W14" s="15">
        <v>78.851566503953023</v>
      </c>
      <c r="Y14" s="15">
        <v>51.769044023793043</v>
      </c>
      <c r="Z14" s="15">
        <v>49.941830510728117</v>
      </c>
      <c r="AA14" s="15">
        <v>63.991413424296162</v>
      </c>
      <c r="AC14" s="15">
        <v>80.953890562039604</v>
      </c>
      <c r="AD14" s="15">
        <v>79.127125263840199</v>
      </c>
      <c r="AE14" s="15">
        <v>75.208993219797875</v>
      </c>
      <c r="AF14" s="14"/>
      <c r="AG14" s="14"/>
      <c r="AH14" s="14"/>
      <c r="AI14" s="14"/>
      <c r="AJ14" s="15">
        <v>75.745842196670495</v>
      </c>
      <c r="AK14" s="15">
        <v>74.299384549484586</v>
      </c>
      <c r="AL14" s="15">
        <v>75.919057022454737</v>
      </c>
      <c r="AM14" s="14"/>
      <c r="AN14" s="15">
        <v>89.647079877818129</v>
      </c>
      <c r="AO14" s="15">
        <v>89.793139120912016</v>
      </c>
      <c r="AP14" s="15">
        <v>92.597463406689585</v>
      </c>
      <c r="AQ14" s="14"/>
      <c r="AR14" s="15">
        <v>61.853959318807625</v>
      </c>
      <c r="AS14" s="15">
        <v>58.796335584193081</v>
      </c>
      <c r="AT14" s="15">
        <v>59.240650638219897</v>
      </c>
      <c r="AU14" s="14"/>
      <c r="AV14" s="14"/>
      <c r="AW14" s="14"/>
      <c r="AX14" s="14"/>
      <c r="AY14" s="15">
        <v>101.33160641058004</v>
      </c>
      <c r="AZ14" s="15">
        <v>98.667120965059567</v>
      </c>
      <c r="BA14" s="15">
        <v>100.15495511574986</v>
      </c>
      <c r="BB14" s="14"/>
      <c r="BC14" s="15">
        <v>104.40401350353594</v>
      </c>
      <c r="BD14" s="15">
        <v>103.34646253513722</v>
      </c>
      <c r="BE14" s="15">
        <v>105.10508109381971</v>
      </c>
      <c r="BF14" s="14"/>
      <c r="BG14" s="15">
        <v>97.310309332663309</v>
      </c>
      <c r="BH14" s="15">
        <v>92.392292310489012</v>
      </c>
      <c r="BI14" s="15">
        <v>95.981312471121612</v>
      </c>
      <c r="BK14" s="15">
        <v>102.46885236492443</v>
      </c>
      <c r="BL14" s="15">
        <v>100.59437853535553</v>
      </c>
      <c r="BM14" s="15">
        <v>99.675543976455828</v>
      </c>
      <c r="CA14" s="9"/>
    </row>
    <row r="15" spans="1:79" ht="13" x14ac:dyDescent="0.3">
      <c r="A15" s="9" t="s">
        <v>58</v>
      </c>
      <c r="B15" s="18" t="s">
        <v>59</v>
      </c>
      <c r="C15" s="15">
        <v>106.45452720337281</v>
      </c>
      <c r="D15" s="15">
        <v>101.92</v>
      </c>
      <c r="E15" s="15">
        <v>100.70277204528975</v>
      </c>
      <c r="F15" s="14"/>
      <c r="G15" s="15">
        <v>109.55508327656469</v>
      </c>
      <c r="H15" s="15">
        <v>109.75</v>
      </c>
      <c r="I15" s="15">
        <v>106.26851024925075</v>
      </c>
      <c r="J15" s="14"/>
      <c r="K15" s="15">
        <v>102.88729552429308</v>
      </c>
      <c r="L15" s="15">
        <v>92.58</v>
      </c>
      <c r="M15" s="15">
        <v>93.503714710252609</v>
      </c>
      <c r="Q15" s="15">
        <v>118.16888718329483</v>
      </c>
      <c r="R15" s="15">
        <v>110.69196762452427</v>
      </c>
      <c r="S15" s="15">
        <v>118.56237869991514</v>
      </c>
      <c r="U15" s="15">
        <v>121.42124187641303</v>
      </c>
      <c r="V15" s="15">
        <v>110.94043444298561</v>
      </c>
      <c r="W15" s="15">
        <v>123.42236374482245</v>
      </c>
      <c r="Y15" s="15">
        <v>123.26328347251538</v>
      </c>
      <c r="Z15" s="15">
        <v>109.91789792085626</v>
      </c>
      <c r="AA15" s="15">
        <v>111.69269804995675</v>
      </c>
      <c r="AC15" s="15">
        <v>109.81254223430969</v>
      </c>
      <c r="AD15" s="15">
        <v>111.21757050973093</v>
      </c>
      <c r="AE15" s="15">
        <v>120.56241230686508</v>
      </c>
      <c r="AF15" s="14"/>
      <c r="AG15" s="14"/>
      <c r="AH15" s="14"/>
      <c r="AI15" s="14"/>
      <c r="AJ15" s="15">
        <v>102.08896824654379</v>
      </c>
      <c r="AK15" s="15">
        <v>102.99117840791079</v>
      </c>
      <c r="AL15" s="15">
        <v>105.04305694102318</v>
      </c>
      <c r="AM15" s="14"/>
      <c r="AN15" s="15">
        <v>101.17219752463771</v>
      </c>
      <c r="AO15" s="15">
        <v>102.64728583493967</v>
      </c>
      <c r="AP15" s="15">
        <v>106.46648073125546</v>
      </c>
      <c r="AQ15" s="14"/>
      <c r="AR15" s="15">
        <v>103.01509377173466</v>
      </c>
      <c r="AS15" s="15">
        <v>103.32577658701778</v>
      </c>
      <c r="AT15" s="15">
        <v>103.6196331507909</v>
      </c>
      <c r="AU15" s="14"/>
      <c r="AV15" s="14"/>
      <c r="AW15" s="14"/>
      <c r="AX15" s="14"/>
      <c r="AY15" s="15">
        <v>107.69873749808619</v>
      </c>
      <c r="AZ15" s="15">
        <v>111.2990500296105</v>
      </c>
      <c r="BA15" s="15">
        <v>112.6568312084471</v>
      </c>
      <c r="BB15" s="14"/>
      <c r="BC15" s="15">
        <v>101.35120716660479</v>
      </c>
      <c r="BD15" s="15">
        <v>103.27820199185112</v>
      </c>
      <c r="BE15" s="15">
        <v>102.191679361686</v>
      </c>
      <c r="BF15" s="14"/>
      <c r="BG15" s="15">
        <v>113.75239608197538</v>
      </c>
      <c r="BH15" s="15">
        <v>119.70550808943827</v>
      </c>
      <c r="BI15" s="15">
        <v>122.5131014110427</v>
      </c>
      <c r="BK15" s="15">
        <v>107.68328830472412</v>
      </c>
      <c r="BL15" s="15">
        <v>110.35654733885958</v>
      </c>
      <c r="BM15" s="15">
        <v>112.62162075231983</v>
      </c>
      <c r="CA15" s="9"/>
    </row>
    <row r="16" spans="1:79" ht="13" x14ac:dyDescent="0.3">
      <c r="A16" s="9" t="s">
        <v>60</v>
      </c>
      <c r="B16" s="18" t="s">
        <v>61</v>
      </c>
      <c r="C16" s="15">
        <v>110.94157799638626</v>
      </c>
      <c r="D16" s="15">
        <v>101.15</v>
      </c>
      <c r="E16" s="15">
        <v>96.21283953371632</v>
      </c>
      <c r="F16" s="14"/>
      <c r="G16" s="15">
        <v>119.86603955993753</v>
      </c>
      <c r="H16" s="15">
        <v>111.11</v>
      </c>
      <c r="I16" s="15">
        <v>109.41865021232735</v>
      </c>
      <c r="J16" s="14"/>
      <c r="K16" s="15">
        <v>100.68557431512957</v>
      </c>
      <c r="L16" s="15">
        <v>89.28</v>
      </c>
      <c r="M16" s="15">
        <v>79.108012344267934</v>
      </c>
      <c r="Q16" s="15">
        <v>96.265861329640373</v>
      </c>
      <c r="R16" s="15">
        <v>93.996908707141557</v>
      </c>
      <c r="S16" s="15">
        <v>95.740739184863443</v>
      </c>
      <c r="U16" s="15">
        <v>83.668983122961279</v>
      </c>
      <c r="V16" s="15">
        <v>75.170769000648178</v>
      </c>
      <c r="W16" s="15">
        <v>92.407349839946917</v>
      </c>
      <c r="Y16" s="15">
        <v>118.34157858292942</v>
      </c>
      <c r="Z16" s="15">
        <v>122.64704415895228</v>
      </c>
      <c r="AA16" s="15">
        <v>120.55275030876386</v>
      </c>
      <c r="AC16" s="15">
        <v>86.796616249676731</v>
      </c>
      <c r="AD16" s="15">
        <v>84.172912961824196</v>
      </c>
      <c r="AE16" s="15">
        <v>74.252455407778342</v>
      </c>
      <c r="AF16" s="14"/>
      <c r="AG16" s="14"/>
      <c r="AH16" s="14"/>
      <c r="AI16" s="14"/>
      <c r="AJ16" s="15">
        <v>95.418993504512656</v>
      </c>
      <c r="AK16" s="15">
        <v>92.237564707166015</v>
      </c>
      <c r="AL16" s="15">
        <v>91.548624824413181</v>
      </c>
      <c r="AM16" s="14"/>
      <c r="AN16" s="15">
        <v>91.742555813603502</v>
      </c>
      <c r="AO16" s="15">
        <v>92.191092737845594</v>
      </c>
      <c r="AP16" s="15">
        <v>92.316524500722693</v>
      </c>
      <c r="AQ16" s="14"/>
      <c r="AR16" s="15">
        <v>99.104785998706575</v>
      </c>
      <c r="AS16" s="15">
        <v>92.293331070350504</v>
      </c>
      <c r="AT16" s="15">
        <v>90.780725148103642</v>
      </c>
      <c r="AU16" s="14"/>
      <c r="AV16" s="14"/>
      <c r="AW16" s="14"/>
      <c r="AX16" s="14"/>
      <c r="AY16" s="15">
        <v>78.908645510483609</v>
      </c>
      <c r="AZ16" s="15">
        <v>78.095921860676398</v>
      </c>
      <c r="BA16" s="15">
        <v>77.45565322505405</v>
      </c>
      <c r="BB16" s="14"/>
      <c r="BC16" s="15">
        <v>92.771937911049108</v>
      </c>
      <c r="BD16" s="15">
        <v>91.644655114664985</v>
      </c>
      <c r="BE16" s="15">
        <v>91.515659060877169</v>
      </c>
      <c r="BF16" s="14"/>
      <c r="BG16" s="15">
        <v>71.845580875111949</v>
      </c>
      <c r="BH16" s="15">
        <v>70.232684966369746</v>
      </c>
      <c r="BI16" s="15">
        <v>69.81284826848119</v>
      </c>
      <c r="BK16" s="15">
        <v>72.738081084294379</v>
      </c>
      <c r="BL16" s="15">
        <v>73.289665791720182</v>
      </c>
      <c r="BM16" s="15">
        <v>71.795242919862972</v>
      </c>
      <c r="CA16" s="9"/>
    </row>
    <row r="17" spans="1:79" ht="13" x14ac:dyDescent="0.3">
      <c r="A17" s="9" t="s">
        <v>62</v>
      </c>
      <c r="B17" s="18" t="s">
        <v>63</v>
      </c>
      <c r="C17" s="15">
        <v>83.115840192732378</v>
      </c>
      <c r="D17" s="15">
        <v>83.84</v>
      </c>
      <c r="E17" s="15">
        <v>79.416826689401844</v>
      </c>
      <c r="F17" s="14"/>
      <c r="G17" s="15">
        <v>83.463391352943333</v>
      </c>
      <c r="H17" s="15">
        <v>88.54</v>
      </c>
      <c r="I17" s="15">
        <v>85.126849259943015</v>
      </c>
      <c r="J17" s="14"/>
      <c r="K17" s="15">
        <v>82.715643857986166</v>
      </c>
      <c r="L17" s="15">
        <v>78.239999999999995</v>
      </c>
      <c r="M17" s="15">
        <v>72.031089267344839</v>
      </c>
      <c r="Q17" s="15">
        <v>82.699992491678287</v>
      </c>
      <c r="R17" s="15">
        <v>84.421379780285548</v>
      </c>
      <c r="S17" s="15">
        <v>69.431118355275885</v>
      </c>
      <c r="U17" s="15">
        <v>74.583496708852309</v>
      </c>
      <c r="V17" s="15">
        <v>78.11414515780551</v>
      </c>
      <c r="W17" s="15">
        <v>63.286087562908023</v>
      </c>
      <c r="Y17" s="15">
        <v>82.095572592957197</v>
      </c>
      <c r="Z17" s="15">
        <v>79.117568847745531</v>
      </c>
      <c r="AA17" s="15">
        <v>63.60493350024786</v>
      </c>
      <c r="AC17" s="15">
        <v>91.420908173225328</v>
      </c>
      <c r="AD17" s="15">
        <v>96.032425335305561</v>
      </c>
      <c r="AE17" s="15">
        <v>81.402334002671765</v>
      </c>
      <c r="AF17" s="14"/>
      <c r="AG17" s="14"/>
      <c r="AH17" s="14"/>
      <c r="AI17" s="14"/>
      <c r="AJ17" s="15">
        <v>67.242326010827156</v>
      </c>
      <c r="AK17" s="15">
        <v>66.454916128198008</v>
      </c>
      <c r="AL17" s="15">
        <v>67.612630036033465</v>
      </c>
      <c r="AM17" s="14"/>
      <c r="AN17" s="15">
        <v>74.043267998844883</v>
      </c>
      <c r="AO17" s="15">
        <v>75.516950145679544</v>
      </c>
      <c r="AP17" s="15">
        <v>77.314386922090335</v>
      </c>
      <c r="AQ17" s="14"/>
      <c r="AR17" s="15">
        <v>60.441384022809444</v>
      </c>
      <c r="AS17" s="15">
        <v>57.402176504580538</v>
      </c>
      <c r="AT17" s="15">
        <v>57.920237780175476</v>
      </c>
      <c r="AU17" s="14"/>
      <c r="AV17" s="14"/>
      <c r="AW17" s="14"/>
      <c r="AX17" s="14"/>
      <c r="AY17" s="15">
        <v>81.40220058511234</v>
      </c>
      <c r="AZ17" s="15">
        <v>81.127958009848527</v>
      </c>
      <c r="BA17" s="15">
        <v>82.615009552861196</v>
      </c>
      <c r="BB17" s="14"/>
      <c r="BC17" s="15">
        <v>88.266349137250401</v>
      </c>
      <c r="BD17" s="15">
        <v>89.206778568733284</v>
      </c>
      <c r="BE17" s="15">
        <v>88.621615479787579</v>
      </c>
      <c r="BF17" s="14"/>
      <c r="BG17" s="15">
        <v>74.166487678161104</v>
      </c>
      <c r="BH17" s="15">
        <v>71.359752772223246</v>
      </c>
      <c r="BI17" s="15">
        <v>73.300765746375646</v>
      </c>
      <c r="BK17" s="15">
        <v>82.139152751528172</v>
      </c>
      <c r="BL17" s="15">
        <v>83.400483481063659</v>
      </c>
      <c r="BM17" s="15">
        <v>86.350332095012945</v>
      </c>
      <c r="CA17" s="9"/>
    </row>
    <row r="18" spans="1:79" ht="13" x14ac:dyDescent="0.3">
      <c r="A18" s="9" t="s">
        <v>64</v>
      </c>
      <c r="B18" s="18" t="s">
        <v>65</v>
      </c>
      <c r="C18" s="15">
        <v>78.026500702670148</v>
      </c>
      <c r="D18" s="15">
        <v>75.67</v>
      </c>
      <c r="E18" s="15">
        <v>75.879859445590952</v>
      </c>
      <c r="F18" s="14"/>
      <c r="G18" s="15">
        <v>86.202972094294452</v>
      </c>
      <c r="H18" s="15">
        <v>83.54</v>
      </c>
      <c r="I18" s="15">
        <v>83.584254948127182</v>
      </c>
      <c r="J18" s="14"/>
      <c r="K18" s="15">
        <v>68.631103769954862</v>
      </c>
      <c r="L18" s="15">
        <v>66.27</v>
      </c>
      <c r="M18" s="15">
        <v>65.900560064007323</v>
      </c>
      <c r="Q18" s="15">
        <v>100.19938765465058</v>
      </c>
      <c r="R18" s="15">
        <v>90.155229437085566</v>
      </c>
      <c r="S18" s="15">
        <v>96.590995017769686</v>
      </c>
      <c r="U18" s="15">
        <v>94.347068000367088</v>
      </c>
      <c r="V18" s="15">
        <v>82.452758064784206</v>
      </c>
      <c r="W18" s="15">
        <v>90.774472160842876</v>
      </c>
      <c r="Y18" s="15">
        <v>100.22816955458968</v>
      </c>
      <c r="Z18" s="15">
        <v>90.79550931542822</v>
      </c>
      <c r="AA18" s="15">
        <v>110.69751224553239</v>
      </c>
      <c r="AC18" s="15">
        <v>106.02292540899498</v>
      </c>
      <c r="AD18" s="15">
        <v>97.207864514949577</v>
      </c>
      <c r="AE18" s="15">
        <v>88.310662645035009</v>
      </c>
      <c r="AF18" s="14"/>
      <c r="AG18" s="14"/>
      <c r="AH18" s="14"/>
      <c r="AI18" s="14"/>
      <c r="AJ18" s="15">
        <v>110.62990364552616</v>
      </c>
      <c r="AK18" s="15">
        <v>108.74440820977856</v>
      </c>
      <c r="AL18" s="15">
        <v>107.31866207935505</v>
      </c>
      <c r="AM18" s="14"/>
      <c r="AN18" s="15">
        <v>101.79896934471635</v>
      </c>
      <c r="AO18" s="15">
        <v>100.60251918484128</v>
      </c>
      <c r="AP18" s="15">
        <v>99.714582357851015</v>
      </c>
      <c r="AQ18" s="14"/>
      <c r="AR18" s="15">
        <v>119.46083794633596</v>
      </c>
      <c r="AS18" s="15">
        <v>116.88629723471581</v>
      </c>
      <c r="AT18" s="15">
        <v>114.932106431058</v>
      </c>
      <c r="AU18" s="14"/>
      <c r="AV18" s="14"/>
      <c r="AW18" s="14"/>
      <c r="AX18" s="14"/>
      <c r="AY18" s="15">
        <v>81.80193078791541</v>
      </c>
      <c r="AZ18" s="15">
        <v>82.769922201400192</v>
      </c>
      <c r="BA18" s="15">
        <v>87.7650361223902</v>
      </c>
      <c r="BB18" s="14"/>
      <c r="BC18" s="15">
        <v>94.548651566947925</v>
      </c>
      <c r="BD18" s="15">
        <v>95.467245538685916</v>
      </c>
      <c r="BE18" s="15">
        <v>97.952244283033011</v>
      </c>
      <c r="BF18" s="14"/>
      <c r="BG18" s="15">
        <v>75.704437969338244</v>
      </c>
      <c r="BH18" s="15">
        <v>76.27704053808398</v>
      </c>
      <c r="BI18" s="15">
        <v>83.019702468633639</v>
      </c>
      <c r="BK18" s="15">
        <v>75.717758764179905</v>
      </c>
      <c r="BL18" s="15">
        <v>77.372527744313501</v>
      </c>
      <c r="BM18" s="15">
        <v>82.864138563226703</v>
      </c>
      <c r="CA18" s="9"/>
    </row>
    <row r="19" spans="1:79" ht="13" x14ac:dyDescent="0.3">
      <c r="A19" s="9" t="s">
        <v>66</v>
      </c>
      <c r="B19" s="18" t="s">
        <v>67</v>
      </c>
      <c r="C19" s="15">
        <v>106.40433647861876</v>
      </c>
      <c r="D19" s="15">
        <v>115.39</v>
      </c>
      <c r="E19" s="15">
        <v>114.96059855142904</v>
      </c>
      <c r="F19" s="14"/>
      <c r="G19" s="15">
        <v>113.50495824954008</v>
      </c>
      <c r="H19" s="15">
        <v>128.26</v>
      </c>
      <c r="I19" s="15">
        <v>124.01646375256364</v>
      </c>
      <c r="J19" s="14"/>
      <c r="K19" s="15">
        <v>98.224827081358583</v>
      </c>
      <c r="L19" s="15">
        <v>100.05</v>
      </c>
      <c r="M19" s="15">
        <v>103.23054063321524</v>
      </c>
      <c r="Q19" s="15">
        <v>100.29532732111426</v>
      </c>
      <c r="R19" s="15">
        <v>88.100599976732212</v>
      </c>
      <c r="S19" s="15">
        <v>87.035278895675646</v>
      </c>
      <c r="U19" s="15">
        <v>109.55350513485782</v>
      </c>
      <c r="V19" s="15">
        <v>94.97166314879756</v>
      </c>
      <c r="W19" s="15">
        <v>100.02100434369829</v>
      </c>
      <c r="Y19" s="15">
        <v>100.5927402871516</v>
      </c>
      <c r="Z19" s="15">
        <v>88.329953963004215</v>
      </c>
      <c r="AA19" s="15">
        <v>88.909706527309865</v>
      </c>
      <c r="AC19" s="15">
        <v>90.749330507979693</v>
      </c>
      <c r="AD19" s="15">
        <v>81.00973923448953</v>
      </c>
      <c r="AE19" s="15">
        <v>72.184787814119971</v>
      </c>
      <c r="AF19" s="14"/>
      <c r="AG19" s="14"/>
      <c r="AH19" s="14"/>
      <c r="AI19" s="14"/>
      <c r="AJ19" s="15">
        <v>120.96696127518169</v>
      </c>
      <c r="AK19" s="15">
        <v>116.9978299610848</v>
      </c>
      <c r="AL19" s="15">
        <v>119.51141059831842</v>
      </c>
      <c r="AM19" s="14"/>
      <c r="AN19" s="15">
        <v>98.412530555634632</v>
      </c>
      <c r="AO19" s="15">
        <v>96.03897179757621</v>
      </c>
      <c r="AP19" s="15">
        <v>100.94134891390647</v>
      </c>
      <c r="AQ19" s="14"/>
      <c r="AR19" s="15">
        <v>143.52139199472876</v>
      </c>
      <c r="AS19" s="15">
        <v>137.94739373072932</v>
      </c>
      <c r="AT19" s="15">
        <v>138.09083691292929</v>
      </c>
      <c r="AU19" s="14"/>
      <c r="AV19" s="14"/>
      <c r="AW19" s="14"/>
      <c r="AX19" s="14"/>
      <c r="AY19" s="15">
        <v>100.68442417747031</v>
      </c>
      <c r="AZ19" s="15">
        <v>102.80934881192856</v>
      </c>
      <c r="BA19" s="15">
        <v>106.86305131772696</v>
      </c>
      <c r="BB19" s="14"/>
      <c r="BC19" s="15">
        <v>98.779389609447364</v>
      </c>
      <c r="BD19" s="15">
        <v>96.656929293100589</v>
      </c>
      <c r="BE19" s="15">
        <v>101.43671147096698</v>
      </c>
      <c r="BF19" s="14"/>
      <c r="BG19" s="15">
        <v>101.30898008972389</v>
      </c>
      <c r="BH19" s="15">
        <v>105.20814397382294</v>
      </c>
      <c r="BI19" s="15">
        <v>112.18559575383962</v>
      </c>
      <c r="BK19" s="15">
        <v>101.87480270089662</v>
      </c>
      <c r="BL19" s="15">
        <v>106.17276070878643</v>
      </c>
      <c r="BM19" s="15">
        <v>106.63868384233123</v>
      </c>
      <c r="CA19" s="9"/>
    </row>
    <row r="20" spans="1:79" ht="13" x14ac:dyDescent="0.3">
      <c r="A20" s="9" t="s">
        <v>68</v>
      </c>
      <c r="B20" s="18" t="s">
        <v>69</v>
      </c>
      <c r="C20" s="15">
        <v>70.367396105199759</v>
      </c>
      <c r="D20" s="15">
        <v>69.19</v>
      </c>
      <c r="E20" s="15">
        <v>69.758890225731648</v>
      </c>
      <c r="F20" s="14"/>
      <c r="G20" s="15">
        <v>65.534148898416049</v>
      </c>
      <c r="H20" s="15">
        <v>66.150000000000006</v>
      </c>
      <c r="I20" s="15">
        <v>64.334301720151501</v>
      </c>
      <c r="J20" s="14"/>
      <c r="K20" s="15">
        <v>75.916210712040026</v>
      </c>
      <c r="L20" s="15">
        <v>72.819999999999993</v>
      </c>
      <c r="M20" s="15">
        <v>76.794605097725452</v>
      </c>
      <c r="Q20" s="15">
        <v>99.268772889953041</v>
      </c>
      <c r="R20" s="15">
        <v>113.07151523209626</v>
      </c>
      <c r="S20" s="15">
        <v>110.39799030439497</v>
      </c>
      <c r="U20" s="15">
        <v>90.509481341820532</v>
      </c>
      <c r="V20" s="15">
        <v>110.43394438996827</v>
      </c>
      <c r="W20" s="15">
        <v>117.94401082143789</v>
      </c>
      <c r="Y20" s="15">
        <v>112.42210116212136</v>
      </c>
      <c r="Z20" s="15">
        <v>111.5424886569496</v>
      </c>
      <c r="AA20" s="15">
        <v>102.49447585760736</v>
      </c>
      <c r="AC20" s="15">
        <v>94.893924099209954</v>
      </c>
      <c r="AD20" s="15">
        <v>117.23811264937096</v>
      </c>
      <c r="AE20" s="15">
        <v>110.76514623224085</v>
      </c>
      <c r="AF20" s="14"/>
      <c r="AG20" s="14"/>
      <c r="AH20" s="14"/>
      <c r="AI20" s="14"/>
      <c r="AJ20" s="15">
        <v>90.40481894388337</v>
      </c>
      <c r="AK20" s="15">
        <v>90.490218660718284</v>
      </c>
      <c r="AL20" s="15">
        <v>90.771360517904768</v>
      </c>
      <c r="AM20" s="14"/>
      <c r="AN20" s="15">
        <v>84.941613825585776</v>
      </c>
      <c r="AO20" s="15">
        <v>84.894993554539937</v>
      </c>
      <c r="AP20" s="15">
        <v>89.273019686081298</v>
      </c>
      <c r="AQ20" s="14"/>
      <c r="AR20" s="15">
        <v>95.858669258896199</v>
      </c>
      <c r="AS20" s="15">
        <v>96.094738160760713</v>
      </c>
      <c r="AT20" s="15">
        <v>92.269701349728223</v>
      </c>
      <c r="AU20" s="14"/>
      <c r="AV20" s="14"/>
      <c r="AW20" s="14"/>
      <c r="AX20" s="14"/>
      <c r="AY20" s="15">
        <v>83.457955913813876</v>
      </c>
      <c r="AZ20" s="15">
        <v>82.779251543397663</v>
      </c>
      <c r="BA20" s="15">
        <v>84.378333867428196</v>
      </c>
      <c r="BB20" s="14"/>
      <c r="BC20" s="15">
        <v>92.08481108280094</v>
      </c>
      <c r="BD20" s="15">
        <v>93.039120498937919</v>
      </c>
      <c r="BE20" s="15">
        <v>93.151422824101743</v>
      </c>
      <c r="BF20" s="14"/>
      <c r="BG20" s="15">
        <v>78.155837524366063</v>
      </c>
      <c r="BH20" s="15">
        <v>78.812943101254319</v>
      </c>
      <c r="BI20" s="15">
        <v>80.767089097493454</v>
      </c>
      <c r="BK20" s="15">
        <v>80.536161594627714</v>
      </c>
      <c r="BL20" s="15">
        <v>77.133978506633895</v>
      </c>
      <c r="BM20" s="15">
        <v>79.664608160048886</v>
      </c>
      <c r="CA20" s="9"/>
    </row>
    <row r="21" spans="1:79" ht="13" x14ac:dyDescent="0.3">
      <c r="A21" s="9" t="s">
        <v>70</v>
      </c>
      <c r="B21" s="18" t="s">
        <v>71</v>
      </c>
      <c r="C21" s="15">
        <v>93.655892391086113</v>
      </c>
      <c r="D21" s="15">
        <v>85.72</v>
      </c>
      <c r="E21" s="15">
        <v>85.647753440156805</v>
      </c>
      <c r="F21" s="14"/>
      <c r="G21" s="15">
        <v>96.542074755146928</v>
      </c>
      <c r="H21" s="15">
        <v>87.2</v>
      </c>
      <c r="I21" s="15">
        <v>83.283855003194603</v>
      </c>
      <c r="J21" s="14"/>
      <c r="K21" s="15">
        <v>90.324533330830661</v>
      </c>
      <c r="L21" s="15">
        <v>83.94</v>
      </c>
      <c r="M21" s="15">
        <v>88.708652417419145</v>
      </c>
      <c r="Q21" s="15">
        <v>86.038692884613795</v>
      </c>
      <c r="R21" s="15">
        <v>80.723046751649534</v>
      </c>
      <c r="S21" s="15">
        <v>74.783865303344754</v>
      </c>
      <c r="U21" s="15">
        <v>76.790109037516601</v>
      </c>
      <c r="V21" s="15">
        <v>75.180325416742861</v>
      </c>
      <c r="W21" s="15">
        <v>69.885232266032631</v>
      </c>
      <c r="Y21" s="15">
        <v>96.783935528544134</v>
      </c>
      <c r="Z21" s="15">
        <v>91.703368844421547</v>
      </c>
      <c r="AA21" s="15">
        <v>89.305848449459376</v>
      </c>
      <c r="AC21" s="15">
        <v>84.542034087780635</v>
      </c>
      <c r="AD21" s="15">
        <v>75.28544599378418</v>
      </c>
      <c r="AE21" s="15">
        <v>65.160515194542228</v>
      </c>
      <c r="AF21" s="14"/>
      <c r="AG21" s="14"/>
      <c r="AH21" s="14"/>
      <c r="AI21" s="14"/>
      <c r="AJ21" s="15">
        <v>77.354868361648556</v>
      </c>
      <c r="AK21" s="15">
        <v>76.548627864592831</v>
      </c>
      <c r="AL21" s="15">
        <v>71.882901406730312</v>
      </c>
      <c r="AM21" s="14"/>
      <c r="AN21" s="15">
        <v>83.360652070461995</v>
      </c>
      <c r="AO21" s="15">
        <v>82.933876449218289</v>
      </c>
      <c r="AP21" s="15">
        <v>80.264245434742762</v>
      </c>
      <c r="AQ21" s="14"/>
      <c r="AR21" s="15">
        <v>71.358439456119854</v>
      </c>
      <c r="AS21" s="15">
        <v>70.154084886103291</v>
      </c>
      <c r="AT21" s="15">
        <v>63.501557378717855</v>
      </c>
      <c r="AU21" s="14"/>
      <c r="AV21" s="14"/>
      <c r="AW21" s="14"/>
      <c r="AX21" s="14"/>
      <c r="AY21" s="15">
        <v>79.755692844994897</v>
      </c>
      <c r="AZ21" s="15">
        <v>77.15365831893368</v>
      </c>
      <c r="BA21" s="15">
        <v>75.934902625718493</v>
      </c>
      <c r="BB21" s="14"/>
      <c r="BC21" s="15">
        <v>88.462671088178439</v>
      </c>
      <c r="BD21" s="15">
        <v>88.241379456544308</v>
      </c>
      <c r="BE21" s="15">
        <v>87.198791378047872</v>
      </c>
      <c r="BF21" s="14"/>
      <c r="BG21" s="15">
        <v>75.396847911102824</v>
      </c>
      <c r="BH21" s="15">
        <v>71.941465188147617</v>
      </c>
      <c r="BI21" s="15">
        <v>68.886370188415484</v>
      </c>
      <c r="BK21" s="15">
        <v>75.793193642151692</v>
      </c>
      <c r="BL21" s="15">
        <v>71.968470013802346</v>
      </c>
      <c r="BM21" s="15">
        <v>72.359321979382756</v>
      </c>
      <c r="CA21" s="9"/>
    </row>
    <row r="22" spans="1:79" ht="13" x14ac:dyDescent="0.3">
      <c r="A22" s="9" t="s">
        <v>72</v>
      </c>
      <c r="B22" s="18" t="s">
        <v>73</v>
      </c>
      <c r="C22" s="15">
        <v>74.703874723951017</v>
      </c>
      <c r="D22" s="15">
        <v>73.84</v>
      </c>
      <c r="E22" s="15">
        <v>70.482777304128192</v>
      </c>
      <c r="F22" s="14"/>
      <c r="G22" s="15">
        <v>66.472361481070536</v>
      </c>
      <c r="H22" s="15">
        <v>66.09</v>
      </c>
      <c r="I22" s="15">
        <v>65.633328509049065</v>
      </c>
      <c r="J22" s="14"/>
      <c r="K22" s="15">
        <v>84.172665246403184</v>
      </c>
      <c r="L22" s="15">
        <v>83.07</v>
      </c>
      <c r="M22" s="15">
        <v>76.763058635272614</v>
      </c>
      <c r="Q22" s="15">
        <v>87.803982747545206</v>
      </c>
      <c r="R22" s="15">
        <v>82.213847662417535</v>
      </c>
      <c r="S22" s="15">
        <v>88.658494576678478</v>
      </c>
      <c r="U22" s="15">
        <v>91.229028840298014</v>
      </c>
      <c r="V22" s="15">
        <v>80.589256926324197</v>
      </c>
      <c r="W22" s="15">
        <v>87.769590751367403</v>
      </c>
      <c r="Y22" s="15">
        <v>69.978392718596453</v>
      </c>
      <c r="Z22" s="15">
        <v>78.439063305024192</v>
      </c>
      <c r="AA22" s="15">
        <v>85.025583290624525</v>
      </c>
      <c r="AC22" s="15">
        <v>102.21412065038753</v>
      </c>
      <c r="AD22" s="15">
        <v>87.613222755904218</v>
      </c>
      <c r="AE22" s="15">
        <v>93.1706476899423</v>
      </c>
      <c r="AF22" s="14"/>
      <c r="AG22" s="14"/>
      <c r="AH22" s="14"/>
      <c r="AI22" s="14"/>
      <c r="AJ22" s="15">
        <v>100.0589759337517</v>
      </c>
      <c r="AK22" s="15">
        <v>106.29068822966046</v>
      </c>
      <c r="AL22" s="15">
        <v>114.6511675250911</v>
      </c>
      <c r="AM22" s="14"/>
      <c r="AN22" s="15">
        <v>90.619979419432767</v>
      </c>
      <c r="AO22" s="15">
        <v>89.439952154076835</v>
      </c>
      <c r="AP22" s="15">
        <v>90.162659554976472</v>
      </c>
      <c r="AQ22" s="14"/>
      <c r="AR22" s="15">
        <v>109.49797244807067</v>
      </c>
      <c r="AS22" s="15">
        <v>123.15071869910818</v>
      </c>
      <c r="AT22" s="15">
        <v>139.13967549520572</v>
      </c>
      <c r="AU22" s="14"/>
      <c r="AV22" s="14"/>
      <c r="AW22" s="14"/>
      <c r="AX22" s="14"/>
      <c r="AY22" s="15">
        <v>93.470245755452851</v>
      </c>
      <c r="AZ22" s="15">
        <v>96.689300461599601</v>
      </c>
      <c r="BA22" s="15">
        <v>101.92760918859499</v>
      </c>
      <c r="BB22" s="14"/>
      <c r="BC22" s="15">
        <v>103.62854179737016</v>
      </c>
      <c r="BD22" s="15">
        <v>101.14262213761494</v>
      </c>
      <c r="BE22" s="15">
        <v>104.15653169265991</v>
      </c>
      <c r="BF22" s="14"/>
      <c r="BG22" s="15">
        <v>94.541998808544434</v>
      </c>
      <c r="BH22" s="15">
        <v>96.736956916924214</v>
      </c>
      <c r="BI22" s="15">
        <v>102.81181753199826</v>
      </c>
      <c r="BK22" s="15">
        <v>82.648338177837729</v>
      </c>
      <c r="BL22" s="15">
        <v>92.437829600848872</v>
      </c>
      <c r="BM22" s="15">
        <v>98.898779369903991</v>
      </c>
      <c r="CA22" s="9"/>
    </row>
    <row r="23" spans="1:79" ht="13" x14ac:dyDescent="0.3">
      <c r="A23" s="9" t="s">
        <v>74</v>
      </c>
      <c r="B23" s="18" t="s">
        <v>75</v>
      </c>
      <c r="C23" s="15">
        <v>76.47058823529413</v>
      </c>
      <c r="D23" s="15">
        <v>74.14</v>
      </c>
      <c r="E23" s="15">
        <v>76.374668334621475</v>
      </c>
      <c r="F23" s="14"/>
      <c r="G23" s="15">
        <v>72.580125394151267</v>
      </c>
      <c r="H23" s="15">
        <v>66.150000000000006</v>
      </c>
      <c r="I23" s="15">
        <v>65.576496087034783</v>
      </c>
      <c r="J23" s="14"/>
      <c r="K23" s="15">
        <v>80.945632689835094</v>
      </c>
      <c r="L23" s="15">
        <v>83.68</v>
      </c>
      <c r="M23" s="15">
        <v>90.359583952451715</v>
      </c>
      <c r="Q23" s="15">
        <v>95.31605863165008</v>
      </c>
      <c r="R23" s="15">
        <v>96.099320247968237</v>
      </c>
      <c r="S23" s="15">
        <v>113.02605378792336</v>
      </c>
      <c r="U23" s="15">
        <v>113.44865559328257</v>
      </c>
      <c r="V23" s="15">
        <v>92.123851152586894</v>
      </c>
      <c r="W23" s="15">
        <v>110.07914436705512</v>
      </c>
      <c r="Y23" s="15">
        <v>66.06405432687896</v>
      </c>
      <c r="Z23" s="15">
        <v>74.224683807276179</v>
      </c>
      <c r="AA23" s="15">
        <v>110.95838619426499</v>
      </c>
      <c r="AC23" s="15">
        <v>106.44505994143509</v>
      </c>
      <c r="AD23" s="15">
        <v>121.9589822001363</v>
      </c>
      <c r="AE23" s="15">
        <v>118.04063080244998</v>
      </c>
      <c r="AF23" s="14"/>
      <c r="AG23" s="14"/>
      <c r="AH23" s="14"/>
      <c r="AI23" s="14"/>
      <c r="AJ23" s="15">
        <v>87.963215286562018</v>
      </c>
      <c r="AK23" s="15">
        <v>84.709105677258265</v>
      </c>
      <c r="AL23" s="15">
        <v>88.027523869628055</v>
      </c>
      <c r="AM23" s="14"/>
      <c r="AN23" s="15">
        <v>103.538962755681</v>
      </c>
      <c r="AO23" s="15">
        <v>101.1601828166863</v>
      </c>
      <c r="AP23" s="15">
        <v>103.68518556218316</v>
      </c>
      <c r="AQ23" s="14"/>
      <c r="AR23" s="15">
        <v>72.378113014158288</v>
      </c>
      <c r="AS23" s="15">
        <v>68.248734143966146</v>
      </c>
      <c r="AT23" s="15">
        <v>72.379226807271834</v>
      </c>
      <c r="AU23" s="14"/>
      <c r="AV23" s="14"/>
      <c r="AW23" s="14"/>
      <c r="AX23" s="14"/>
      <c r="AY23" s="15">
        <v>107.16576389434876</v>
      </c>
      <c r="AZ23" s="15">
        <v>97.864797553278635</v>
      </c>
      <c r="BA23" s="15">
        <v>102.92589332435513</v>
      </c>
      <c r="BB23" s="14"/>
      <c r="BC23" s="15">
        <v>103.08865643231802</v>
      </c>
      <c r="BD23" s="15">
        <v>99.39710253072785</v>
      </c>
      <c r="BE23" s="15">
        <v>100.9624367703871</v>
      </c>
      <c r="BF23" s="14"/>
      <c r="BG23" s="15">
        <v>106.71510838598297</v>
      </c>
      <c r="BH23" s="15">
        <v>97.164151972368671</v>
      </c>
      <c r="BI23" s="15">
        <v>103.72921249363196</v>
      </c>
      <c r="BK23" s="15">
        <v>111.53046708128518</v>
      </c>
      <c r="BL23" s="15">
        <v>97.153764530361158</v>
      </c>
      <c r="BM23" s="15">
        <v>103.97549090558209</v>
      </c>
      <c r="CA23" s="9"/>
    </row>
    <row r="24" spans="1:79" ht="13" x14ac:dyDescent="0.3">
      <c r="A24" s="9" t="s">
        <v>76</v>
      </c>
      <c r="B24" s="18" t="s">
        <v>77</v>
      </c>
      <c r="C24" s="15">
        <v>109.86749648664926</v>
      </c>
      <c r="D24" s="15">
        <v>120.36</v>
      </c>
      <c r="E24" s="15">
        <v>117.94777814076156</v>
      </c>
      <c r="F24" s="14"/>
      <c r="G24" s="15">
        <v>116.59167764647336</v>
      </c>
      <c r="H24" s="15">
        <v>124.3</v>
      </c>
      <c r="I24" s="15">
        <v>127.40205232112787</v>
      </c>
      <c r="J24" s="14"/>
      <c r="K24" s="15">
        <v>102.14259570354658</v>
      </c>
      <c r="L24" s="15">
        <v>115.66</v>
      </c>
      <c r="M24" s="15">
        <v>105.69116470453767</v>
      </c>
      <c r="Q24" s="15">
        <v>115.57851618877591</v>
      </c>
      <c r="R24" s="15">
        <v>122.1309976898403</v>
      </c>
      <c r="S24" s="15">
        <v>112.34971392083885</v>
      </c>
      <c r="U24" s="15">
        <v>120.85519784427743</v>
      </c>
      <c r="V24" s="15">
        <v>123.70780634546028</v>
      </c>
      <c r="W24" s="15">
        <v>125.80887727582066</v>
      </c>
      <c r="Y24" s="15">
        <v>128.15620646216226</v>
      </c>
      <c r="Z24" s="15">
        <v>156.21873389951637</v>
      </c>
      <c r="AA24" s="15">
        <v>125.95380724733877</v>
      </c>
      <c r="AC24" s="15">
        <v>97.724144259888064</v>
      </c>
      <c r="AD24" s="15">
        <v>86.485565656733542</v>
      </c>
      <c r="AE24" s="15">
        <v>85.296119237458328</v>
      </c>
      <c r="AF24" s="14"/>
      <c r="AG24" s="14"/>
      <c r="AH24" s="14"/>
      <c r="AI24" s="14"/>
      <c r="AJ24" s="15">
        <v>100.77929578667795</v>
      </c>
      <c r="AK24" s="15">
        <v>104.20874400410574</v>
      </c>
      <c r="AL24" s="15">
        <v>105.41764214897904</v>
      </c>
      <c r="AM24" s="14"/>
      <c r="AN24" s="15">
        <v>104.4744430841566</v>
      </c>
      <c r="AO24" s="15">
        <v>109.38572138640032</v>
      </c>
      <c r="AP24" s="15">
        <v>106.6163148144378</v>
      </c>
      <c r="AQ24" s="14"/>
      <c r="AR24" s="15">
        <v>97.0747936859145</v>
      </c>
      <c r="AS24" s="15">
        <v>99.022472227947063</v>
      </c>
      <c r="AT24" s="15">
        <v>104.20960485332138</v>
      </c>
      <c r="AU24" s="14"/>
      <c r="AV24" s="14"/>
      <c r="AW24" s="14"/>
      <c r="AX24" s="14"/>
      <c r="AY24" s="15">
        <v>103.43494866818671</v>
      </c>
      <c r="AZ24" s="15">
        <v>102.85599552191582</v>
      </c>
      <c r="BA24" s="15">
        <v>103.92417746011529</v>
      </c>
      <c r="BB24" s="14"/>
      <c r="BC24" s="15">
        <v>102.185575458049</v>
      </c>
      <c r="BD24" s="15">
        <v>101.73746401482229</v>
      </c>
      <c r="BE24" s="15">
        <v>101.66900928349594</v>
      </c>
      <c r="BF24" s="14"/>
      <c r="BG24" s="15">
        <v>102.5859448769437</v>
      </c>
      <c r="BH24" s="15">
        <v>103.47209598254862</v>
      </c>
      <c r="BI24" s="15">
        <v>103.51121765126354</v>
      </c>
      <c r="BK24" s="15">
        <v>105.48624748379585</v>
      </c>
      <c r="BL24" s="15">
        <v>103.29181991527112</v>
      </c>
      <c r="BM24" s="15">
        <v>106.50922307457262</v>
      </c>
      <c r="CA24" s="9"/>
    </row>
    <row r="25" spans="1:79" ht="13" x14ac:dyDescent="0.3">
      <c r="A25" s="9" t="s">
        <v>78</v>
      </c>
      <c r="B25" s="18" t="s">
        <v>79</v>
      </c>
      <c r="C25" s="15">
        <v>121.24071471592049</v>
      </c>
      <c r="D25" s="15">
        <v>116.2</v>
      </c>
      <c r="E25" s="15">
        <v>107.7858696604862</v>
      </c>
      <c r="F25" s="14"/>
      <c r="G25" s="15">
        <v>129.97997120095292</v>
      </c>
      <c r="H25" s="15">
        <v>133.44999999999999</v>
      </c>
      <c r="I25" s="15">
        <v>116.08428142285791</v>
      </c>
      <c r="J25" s="14"/>
      <c r="K25" s="15">
        <v>111.18692106275749</v>
      </c>
      <c r="L25" s="15">
        <v>95.62</v>
      </c>
      <c r="M25" s="15">
        <v>97.036918504972007</v>
      </c>
      <c r="Q25" s="15">
        <v>102.96245004880409</v>
      </c>
      <c r="R25" s="15">
        <v>94.111585700277573</v>
      </c>
      <c r="S25" s="15">
        <v>93.247943674751951</v>
      </c>
      <c r="U25" s="15">
        <v>115.11800578975031</v>
      </c>
      <c r="V25" s="15">
        <v>120.30572221575895</v>
      </c>
      <c r="W25" s="15">
        <v>103.49932366013294</v>
      </c>
      <c r="Y25" s="15">
        <v>71.091292849574955</v>
      </c>
      <c r="Z25" s="15">
        <v>79.948977047981529</v>
      </c>
      <c r="AA25" s="15">
        <v>69.69199230400848</v>
      </c>
      <c r="AC25" s="15">
        <v>122.68764547373338</v>
      </c>
      <c r="AD25" s="15">
        <v>82.07050142099753</v>
      </c>
      <c r="AE25" s="15">
        <v>106.56217705821567</v>
      </c>
      <c r="AF25" s="14"/>
      <c r="AG25" s="14"/>
      <c r="AH25" s="14"/>
      <c r="AI25" s="14"/>
      <c r="AJ25" s="15">
        <v>95.802540439187666</v>
      </c>
      <c r="AK25" s="15">
        <v>95.592840892100199</v>
      </c>
      <c r="AL25" s="15">
        <v>92.756662120070828</v>
      </c>
      <c r="AM25" s="14"/>
      <c r="AN25" s="15">
        <v>105.98056641300235</v>
      </c>
      <c r="AO25" s="15">
        <v>107.61049215836034</v>
      </c>
      <c r="AP25" s="15">
        <v>107.67451802691312</v>
      </c>
      <c r="AQ25" s="14"/>
      <c r="AR25" s="15">
        <v>85.624514465372982</v>
      </c>
      <c r="AS25" s="15">
        <v>83.575189625840068</v>
      </c>
      <c r="AT25" s="15">
        <v>77.84817084342744</v>
      </c>
      <c r="AU25" s="14"/>
      <c r="AV25" s="14"/>
      <c r="AW25" s="14"/>
      <c r="AX25" s="14"/>
      <c r="AY25" s="15">
        <v>121.20390792136158</v>
      </c>
      <c r="AZ25" s="15">
        <v>122.09309872066325</v>
      </c>
      <c r="BA25" s="15">
        <v>112.94605371506918</v>
      </c>
      <c r="BB25" s="14"/>
      <c r="BC25" s="15">
        <v>107.20160130426062</v>
      </c>
      <c r="BD25" s="15">
        <v>108.09544604661218</v>
      </c>
      <c r="BE25" s="15">
        <v>103.78872682282243</v>
      </c>
      <c r="BF25" s="14"/>
      <c r="BG25" s="15">
        <v>127.58462779171411</v>
      </c>
      <c r="BH25" s="15">
        <v>129.38556626067987</v>
      </c>
      <c r="BI25" s="15">
        <v>118.38028252447508</v>
      </c>
      <c r="BK25" s="15">
        <v>128.19214575330332</v>
      </c>
      <c r="BL25" s="15">
        <v>127.89909127899091</v>
      </c>
      <c r="BM25" s="15">
        <v>116.15405027259129</v>
      </c>
      <c r="CA25" s="9"/>
    </row>
    <row r="26" spans="1:79" ht="13" x14ac:dyDescent="0.3">
      <c r="A26" s="9" t="s">
        <v>80</v>
      </c>
      <c r="B26" s="18" t="s">
        <v>81</v>
      </c>
      <c r="C26" s="15">
        <v>39.058422003613728</v>
      </c>
      <c r="D26" s="15">
        <v>49.94</v>
      </c>
      <c r="E26" s="15">
        <v>50.928663059847167</v>
      </c>
      <c r="F26" s="14"/>
      <c r="G26" s="15">
        <v>41.497142530808048</v>
      </c>
      <c r="H26" s="15">
        <v>44.79</v>
      </c>
      <c r="I26" s="15">
        <v>42.258965226323639</v>
      </c>
      <c r="J26" s="14"/>
      <c r="K26" s="15">
        <v>36.263643445046128</v>
      </c>
      <c r="L26" s="15">
        <v>56.09</v>
      </c>
      <c r="M26" s="15">
        <v>62.157046519602247</v>
      </c>
      <c r="Q26" s="15">
        <v>59.165992308141533</v>
      </c>
      <c r="R26" s="15">
        <v>52.292708870016128</v>
      </c>
      <c r="S26" s="15">
        <v>67.247506784403015</v>
      </c>
      <c r="U26" s="15">
        <v>51.721074190561211</v>
      </c>
      <c r="V26" s="15">
        <v>42.726736359254772</v>
      </c>
      <c r="W26" s="15">
        <v>70.98670004957026</v>
      </c>
      <c r="Y26" s="15">
        <v>39.738209849249593</v>
      </c>
      <c r="Z26" s="15">
        <v>31.956655420565411</v>
      </c>
      <c r="AA26" s="15">
        <v>42.54177763961588</v>
      </c>
      <c r="AC26" s="15">
        <v>86.038692884613795</v>
      </c>
      <c r="AD26" s="15">
        <v>82.175621998038864</v>
      </c>
      <c r="AE26" s="15">
        <v>88.204380665921732</v>
      </c>
      <c r="AF26" s="14"/>
      <c r="AG26" s="14"/>
      <c r="AH26" s="14"/>
      <c r="AI26" s="14"/>
      <c r="AJ26" s="15">
        <v>75.483907704697316</v>
      </c>
      <c r="AK26" s="15">
        <v>74.87563696905778</v>
      </c>
      <c r="AL26" s="15">
        <v>70.684228741271554</v>
      </c>
      <c r="AM26" s="14"/>
      <c r="AN26" s="15">
        <v>89.254178139858368</v>
      </c>
      <c r="AO26" s="15">
        <v>88.073676256056544</v>
      </c>
      <c r="AP26" s="15">
        <v>86.594735449196875</v>
      </c>
      <c r="AQ26" s="14"/>
      <c r="AR26" s="15">
        <v>61.704282466251513</v>
      </c>
      <c r="AS26" s="15">
        <v>61.677597682059016</v>
      </c>
      <c r="AT26" s="15">
        <v>54.773722033346218</v>
      </c>
      <c r="AU26" s="14"/>
      <c r="AV26" s="14"/>
      <c r="AW26" s="14"/>
      <c r="AX26" s="14"/>
      <c r="AY26" s="15">
        <v>79.022854139855923</v>
      </c>
      <c r="AZ26" s="15">
        <v>76.481945695117091</v>
      </c>
      <c r="BA26" s="15">
        <v>74.283535410489094</v>
      </c>
      <c r="BB26" s="14"/>
      <c r="BC26" s="15">
        <v>89.895821329953193</v>
      </c>
      <c r="BD26" s="15">
        <v>88.582682172974756</v>
      </c>
      <c r="BE26" s="15">
        <v>89.008778500669123</v>
      </c>
      <c r="BF26" s="14"/>
      <c r="BG26" s="15">
        <v>71.556632638587743</v>
      </c>
      <c r="BH26" s="15">
        <v>67.614979094710066</v>
      </c>
      <c r="BI26" s="15">
        <v>68.523045451134806</v>
      </c>
      <c r="BK26" s="15">
        <v>76.132650593024735</v>
      </c>
      <c r="BL26" s="15">
        <v>74.04201338747896</v>
      </c>
      <c r="BM26" s="15">
        <v>66.080474743088715</v>
      </c>
      <c r="CA26" s="9"/>
    </row>
    <row r="27" spans="1:79" ht="13" x14ac:dyDescent="0.3">
      <c r="A27" s="9" t="s">
        <v>82</v>
      </c>
      <c r="B27" s="18" t="s">
        <v>83</v>
      </c>
      <c r="CA27" s="9"/>
    </row>
    <row r="28" spans="1:79" ht="13" x14ac:dyDescent="0.3">
      <c r="A28" s="9" t="s">
        <v>84</v>
      </c>
      <c r="B28" s="18" t="s">
        <v>85</v>
      </c>
      <c r="C28" s="15">
        <v>168.15900421602089</v>
      </c>
      <c r="D28" s="15">
        <v>162.69</v>
      </c>
      <c r="E28" s="15">
        <v>147.48053831382515</v>
      </c>
      <c r="F28" s="14"/>
      <c r="G28" s="15">
        <v>155.32109305845069</v>
      </c>
      <c r="H28" s="15">
        <v>150.24</v>
      </c>
      <c r="I28" s="15">
        <v>135.69146701778041</v>
      </c>
      <c r="J28" s="14"/>
      <c r="K28" s="15">
        <v>182.92633712800205</v>
      </c>
      <c r="L28" s="15">
        <v>177.54</v>
      </c>
      <c r="M28" s="15">
        <v>162.74819979426223</v>
      </c>
      <c r="Q28" s="15">
        <v>125.99756396672981</v>
      </c>
      <c r="R28" s="15">
        <v>117.98351310475495</v>
      </c>
      <c r="S28" s="15">
        <v>114.1371835695622</v>
      </c>
      <c r="U28" s="15">
        <v>147.1522604219677</v>
      </c>
      <c r="V28" s="15">
        <v>155.85559008791904</v>
      </c>
      <c r="W28" s="15">
        <v>150.29238046428003</v>
      </c>
      <c r="Y28" s="15">
        <v>108.86273953631942</v>
      </c>
      <c r="Z28" s="15">
        <v>96.47202047566023</v>
      </c>
      <c r="AA28" s="15">
        <v>102.50413785570858</v>
      </c>
      <c r="AC28" s="15">
        <v>121.97769194190229</v>
      </c>
      <c r="AD28" s="15">
        <v>101.62292875068559</v>
      </c>
      <c r="AE28" s="15">
        <v>89.615032388697998</v>
      </c>
      <c r="AF28" s="14"/>
      <c r="AG28" s="14"/>
      <c r="AH28" s="14"/>
      <c r="AI28" s="14"/>
      <c r="AJ28" s="15">
        <v>115.17633804191765</v>
      </c>
      <c r="AK28" s="15">
        <v>113.75408650251964</v>
      </c>
      <c r="AL28" s="15">
        <v>110.95213859652692</v>
      </c>
      <c r="AM28" s="14"/>
      <c r="AN28" s="15">
        <v>110.26506631742068</v>
      </c>
      <c r="AO28" s="15">
        <v>108.01944548838003</v>
      </c>
      <c r="AP28" s="15">
        <v>110.86785692473686</v>
      </c>
      <c r="AQ28" s="14"/>
      <c r="AR28" s="15">
        <v>120.08760976641462</v>
      </c>
      <c r="AS28" s="15">
        <v>119.47943312279517</v>
      </c>
      <c r="AT28" s="15">
        <v>111.0270556381181</v>
      </c>
      <c r="AU28" s="14"/>
      <c r="AV28" s="14"/>
      <c r="AW28" s="14"/>
      <c r="AX28" s="14"/>
      <c r="AY28" s="15">
        <v>144.33115536925391</v>
      </c>
      <c r="AZ28" s="15">
        <v>150.76216667883534</v>
      </c>
      <c r="BA28" s="15">
        <v>141.05661540708169</v>
      </c>
      <c r="BB28" s="14"/>
      <c r="BC28" s="15">
        <v>114.13176617202072</v>
      </c>
      <c r="BD28" s="15">
        <v>117.86645524270651</v>
      </c>
      <c r="BE28" s="15">
        <v>111.59974076910777</v>
      </c>
      <c r="BF28" s="14"/>
      <c r="BG28" s="15">
        <v>162.22113253119463</v>
      </c>
      <c r="BH28" s="15">
        <v>171.92328667514997</v>
      </c>
      <c r="BI28" s="15">
        <v>158.15525813827668</v>
      </c>
      <c r="BK28" s="15">
        <v>155.26383758542795</v>
      </c>
      <c r="BL28" s="15">
        <v>160.35096257409788</v>
      </c>
      <c r="BM28" s="15">
        <v>151.78350299930844</v>
      </c>
      <c r="CA28" s="9"/>
    </row>
    <row r="29" spans="1:79" ht="13" x14ac:dyDescent="0.3">
      <c r="A29" s="9" t="s">
        <v>86</v>
      </c>
      <c r="B29" s="18" t="s">
        <v>87</v>
      </c>
      <c r="C29" s="15">
        <v>132.11202569765109</v>
      </c>
      <c r="D29" s="15">
        <v>126.95</v>
      </c>
      <c r="E29" s="15">
        <v>112.37659657538066</v>
      </c>
      <c r="F29" s="14"/>
      <c r="G29" s="15">
        <v>107.41595858811243</v>
      </c>
      <c r="H29" s="15">
        <v>99.62</v>
      </c>
      <c r="I29" s="15">
        <v>92.336447938324469</v>
      </c>
      <c r="J29" s="14"/>
      <c r="K29" s="15">
        <v>160.52058599945565</v>
      </c>
      <c r="L29" s="15">
        <v>159.54</v>
      </c>
      <c r="M29" s="15">
        <v>138.32072236827065</v>
      </c>
      <c r="Q29" s="15">
        <v>98.414909858426441</v>
      </c>
      <c r="R29" s="15">
        <v>109.81277734381494</v>
      </c>
      <c r="S29" s="15">
        <v>115.96330121069039</v>
      </c>
      <c r="U29" s="15">
        <v>99.51821602275858</v>
      </c>
      <c r="V29" s="15">
        <v>118.84359055327496</v>
      </c>
      <c r="W29" s="15">
        <v>125.92482125303516</v>
      </c>
      <c r="Y29" s="15">
        <v>104.87164941143101</v>
      </c>
      <c r="Z29" s="15">
        <v>132.44237065598566</v>
      </c>
      <c r="AA29" s="15">
        <v>145.91549532443312</v>
      </c>
      <c r="AC29" s="15">
        <v>90.845270174443343</v>
      </c>
      <c r="AD29" s="15">
        <v>78.152370822184196</v>
      </c>
      <c r="AE29" s="15">
        <v>76.030263058400479</v>
      </c>
      <c r="AF29" s="14"/>
      <c r="AG29" s="14"/>
      <c r="AH29" s="14"/>
      <c r="AI29" s="14"/>
      <c r="AJ29" s="15">
        <v>93.407710798290083</v>
      </c>
      <c r="AK29" s="15">
        <v>102.20115492946367</v>
      </c>
      <c r="AL29" s="15">
        <v>97.251684615541194</v>
      </c>
      <c r="AM29" s="14"/>
      <c r="AN29" s="15">
        <v>95.316090668380355</v>
      </c>
      <c r="AO29" s="15">
        <v>101.83867356876439</v>
      </c>
      <c r="AP29" s="15">
        <v>101.92463508479062</v>
      </c>
      <c r="AQ29" s="14"/>
      <c r="AR29" s="15">
        <v>91.499330928199839</v>
      </c>
      <c r="AS29" s="15">
        <v>102.57293068402701</v>
      </c>
      <c r="AT29" s="15">
        <v>92.578734146291794</v>
      </c>
      <c r="AU29" s="14"/>
      <c r="AV29" s="14"/>
      <c r="AW29" s="14"/>
      <c r="AX29" s="14"/>
      <c r="AY29" s="15">
        <v>120.07133901341953</v>
      </c>
      <c r="AZ29" s="15">
        <v>132.07549465793761</v>
      </c>
      <c r="BA29" s="15">
        <v>128.52675003955005</v>
      </c>
      <c r="BB29" s="14"/>
      <c r="BC29" s="15">
        <v>107.82983154723038</v>
      </c>
      <c r="BD29" s="15">
        <v>115.00926393087454</v>
      </c>
      <c r="BE29" s="15">
        <v>112.0836945452097</v>
      </c>
      <c r="BF29" s="14"/>
      <c r="BG29" s="15">
        <v>125.36625100807677</v>
      </c>
      <c r="BH29" s="15">
        <v>139.08380294491911</v>
      </c>
      <c r="BI29" s="15">
        <v>133.94874751695187</v>
      </c>
      <c r="BK29" s="15">
        <v>126.48543163919169</v>
      </c>
      <c r="BL29" s="15">
        <v>141.06517420476939</v>
      </c>
      <c r="BM29" s="15">
        <v>138.71721265338283</v>
      </c>
      <c r="CA29" s="9"/>
    </row>
    <row r="30" spans="1:79" ht="13" x14ac:dyDescent="0.3">
      <c r="A30" s="9" t="s">
        <v>88</v>
      </c>
      <c r="B30" s="18" t="s">
        <v>89</v>
      </c>
      <c r="C30" s="15">
        <v>125.9184902629994</v>
      </c>
      <c r="D30" s="15">
        <v>117.76</v>
      </c>
      <c r="E30" s="15">
        <v>106.11818044190177</v>
      </c>
      <c r="F30" s="14"/>
      <c r="G30" s="15">
        <v>103.96333628394395</v>
      </c>
      <c r="H30" s="15">
        <v>94.77</v>
      </c>
      <c r="I30" s="15">
        <v>89.29997281927642</v>
      </c>
      <c r="J30" s="14"/>
      <c r="K30" s="15">
        <v>151.17406361153601</v>
      </c>
      <c r="L30" s="15">
        <v>145.19</v>
      </c>
      <c r="M30" s="15">
        <v>127.91038975882958</v>
      </c>
      <c r="Q30" s="15">
        <v>104.08494414642897</v>
      </c>
      <c r="R30" s="15">
        <v>93.442636573650901</v>
      </c>
      <c r="S30" s="15">
        <v>93.27692966905559</v>
      </c>
      <c r="U30" s="15">
        <v>99.604561722575852</v>
      </c>
      <c r="V30" s="15">
        <v>95.239242799448235</v>
      </c>
      <c r="W30" s="15">
        <v>84.590793376070181</v>
      </c>
      <c r="Y30" s="15">
        <v>112.39331926218227</v>
      </c>
      <c r="Z30" s="15">
        <v>91.139540294836223</v>
      </c>
      <c r="AA30" s="15">
        <v>102.48481385950616</v>
      </c>
      <c r="AC30" s="15">
        <v>100.24735748788241</v>
      </c>
      <c r="AD30" s="15">
        <v>93.930013794478896</v>
      </c>
      <c r="AE30" s="15">
        <v>92.745519773489178</v>
      </c>
      <c r="AF30" s="14"/>
      <c r="AG30" s="14"/>
      <c r="AH30" s="14"/>
      <c r="AI30" s="14"/>
      <c r="AJ30" s="15">
        <v>82.340978512423561</v>
      </c>
      <c r="AK30" s="15">
        <v>83.175530689684464</v>
      </c>
      <c r="AL30" s="15">
        <v>85.836200403086238</v>
      </c>
      <c r="AM30" s="14"/>
      <c r="AN30" s="15">
        <v>95.063510979691941</v>
      </c>
      <c r="AO30" s="15">
        <v>94.570457567051008</v>
      </c>
      <c r="AP30" s="15">
        <v>97.15803831355224</v>
      </c>
      <c r="AQ30" s="14"/>
      <c r="AR30" s="15">
        <v>69.627800848439975</v>
      </c>
      <c r="AS30" s="15">
        <v>71.780603812317935</v>
      </c>
      <c r="AT30" s="15">
        <v>74.514362492620251</v>
      </c>
      <c r="AU30" s="14"/>
      <c r="AV30" s="14"/>
      <c r="AW30" s="14"/>
      <c r="AX30" s="14"/>
      <c r="AY30" s="15">
        <v>111.10596160769337</v>
      </c>
      <c r="AZ30" s="15">
        <v>111.51362489555193</v>
      </c>
      <c r="BA30" s="15">
        <v>111.23870795017099</v>
      </c>
      <c r="BB30" s="14"/>
      <c r="BC30" s="15">
        <v>101.3021266788728</v>
      </c>
      <c r="BD30" s="15">
        <v>100.37225314910052</v>
      </c>
      <c r="BE30" s="15">
        <v>101.3399207157466</v>
      </c>
      <c r="BF30" s="14"/>
      <c r="BG30" s="15">
        <v>111.70179569373919</v>
      </c>
      <c r="BH30" s="15">
        <v>111.17069623704781</v>
      </c>
      <c r="BI30" s="15">
        <v>110.55063443607658</v>
      </c>
      <c r="BK30" s="15">
        <v>119.91316789589987</v>
      </c>
      <c r="BL30" s="15">
        <v>122.34823401759998</v>
      </c>
      <c r="BM30" s="15">
        <v>121.39721136681622</v>
      </c>
      <c r="CA30" s="9"/>
    </row>
    <row r="31" spans="1:79" ht="13" x14ac:dyDescent="0.3">
      <c r="A31" s="9"/>
      <c r="B31" s="18" t="s">
        <v>105</v>
      </c>
      <c r="C31" s="18">
        <v>100</v>
      </c>
      <c r="D31" s="15">
        <v>104.26</v>
      </c>
      <c r="E31" s="15">
        <v>109.54933093581698</v>
      </c>
      <c r="F31" s="18"/>
      <c r="G31" s="15">
        <v>100</v>
      </c>
      <c r="H31" s="15">
        <v>106</v>
      </c>
      <c r="I31" s="15">
        <v>115.55882794024186</v>
      </c>
      <c r="J31" s="18"/>
      <c r="K31" s="15">
        <v>100</v>
      </c>
      <c r="L31" s="15">
        <v>102.26</v>
      </c>
      <c r="M31" s="15">
        <v>102.63671556702747</v>
      </c>
      <c r="Q31" s="18">
        <v>100</v>
      </c>
      <c r="R31" s="15">
        <v>100.3929355035164</v>
      </c>
      <c r="S31" s="15">
        <v>99.295886273953627</v>
      </c>
      <c r="U31" s="15">
        <v>100</v>
      </c>
      <c r="V31" s="15">
        <v>100.63272433615981</v>
      </c>
      <c r="W31" s="15">
        <v>103.62276309052538</v>
      </c>
      <c r="Y31" s="18">
        <v>100</v>
      </c>
      <c r="Z31" s="15">
        <v>104.18684618364975</v>
      </c>
      <c r="AA31" s="15">
        <v>101.56310538550952</v>
      </c>
      <c r="AC31" s="18">
        <v>100</v>
      </c>
      <c r="AD31" s="15">
        <v>96.075259515570949</v>
      </c>
      <c r="AE31" s="15">
        <v>92.363754325259535</v>
      </c>
      <c r="AF31" s="18"/>
      <c r="AG31" s="18"/>
      <c r="AH31" s="18"/>
      <c r="AI31" s="18"/>
      <c r="AJ31" s="15">
        <v>100</v>
      </c>
      <c r="AK31" s="15">
        <v>100.6499554630017</v>
      </c>
      <c r="AL31" s="15">
        <v>99.895063510979696</v>
      </c>
      <c r="AM31" s="18"/>
      <c r="AN31" s="15">
        <v>100</v>
      </c>
      <c r="AO31" s="15">
        <v>100.50447327547592</v>
      </c>
      <c r="AP31" s="15">
        <v>100.55596722807634</v>
      </c>
      <c r="AQ31" s="18"/>
      <c r="AR31" s="15">
        <v>100</v>
      </c>
      <c r="AS31" s="15">
        <v>100.78619647793469</v>
      </c>
      <c r="AT31" s="15">
        <v>99.271937768673155</v>
      </c>
      <c r="AU31" s="18"/>
      <c r="AV31" s="18"/>
      <c r="AW31" s="18"/>
      <c r="AX31" s="18"/>
      <c r="AY31" s="15">
        <v>100</v>
      </c>
      <c r="AZ31" s="15">
        <v>102.01561678866855</v>
      </c>
      <c r="BA31" s="15">
        <v>102.0110649954689</v>
      </c>
      <c r="BB31" s="9"/>
      <c r="BC31" s="15">
        <v>100</v>
      </c>
      <c r="BD31" s="15">
        <v>100.66237319095728</v>
      </c>
      <c r="BE31" s="15">
        <v>101.41565198093116</v>
      </c>
      <c r="BF31" s="9"/>
      <c r="BG31" s="15">
        <v>100</v>
      </c>
      <c r="BH31" s="15">
        <v>102.54866123352122</v>
      </c>
      <c r="BI31" s="15">
        <v>102.61796017944778</v>
      </c>
      <c r="BK31" s="15">
        <v>100</v>
      </c>
      <c r="BL31" s="15">
        <v>102.77264173762602</v>
      </c>
      <c r="BM31" s="15">
        <v>101.96991624268712</v>
      </c>
      <c r="CA31" s="9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2" operator="lessThan" id="{62C40E2C-AA27-42DD-8491-ED6DD8761EB9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ADB7C8A3-7998-4B8B-ABCB-983E2C57ACCB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F31BCAB3-8386-4549-A281-16EC58F3CF1A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between" id="{566C227E-4FC2-41F0-B97F-356AE4723632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96" operator="between" id="{ACAF83AC-19FF-4E86-8103-14E06934FB4B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75021709-D3E7-49E3-9ECC-483C7B9B3544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" operator="greaterThan" id="{1B9BA6C9-E7A1-4061-A108-C1E82E6C90C6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AN6:AP10 AN12:AP26 AN28:AP31</xm:sqref>
        </x14:conditionalFormatting>
        <x14:conditionalFormatting xmlns:xm="http://schemas.microsoft.com/office/excel/2006/main">
          <x14:cfRule type="cellIs" priority="85" operator="lessThan" id="{D1144C77-8FB7-4CC6-9289-F2AB7CC63CA1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" operator="between" id="{DF254643-271F-4FA9-BCA8-7068733F94EF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" operator="between" id="{B87D0BFE-1B2B-424F-AB74-90549D919EBA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between" id="{E69910B4-AF11-49BE-AAC4-C8306FD7BCA5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9" operator="between" id="{E0D5268D-B0E1-4EA2-9F17-3D4202768B42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D32F9D8F-8650-4891-9C2D-656AFB8B6F9B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greaterThan" id="{35F6C5EF-EFBD-4045-9F14-CFB1A353CB5B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AJ6:AL10 AJ12:AL26 AJ28:AL31</xm:sqref>
        </x14:conditionalFormatting>
        <x14:conditionalFormatting xmlns:xm="http://schemas.microsoft.com/office/excel/2006/main">
          <x14:cfRule type="cellIs" priority="64" operator="lessThan" id="{45D79D2E-A64A-435B-B590-EB5AEFCD6795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35CFB18A-F88A-489D-BDB1-2AEB4259F40B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7CFF23B0-5774-4485-9A22-4773EB9C37C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7098F009-7EC7-4589-83BF-8C7C7998DF63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A7FF13EB-63BA-4D02-9D4D-21CA52C5FB3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48976F48-6354-4B18-8EAA-B55D36235A4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" operator="between" id="{DDC4E02F-777A-44DE-9BDB-BC0E2E3902D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C6:E10 C12:E26 C28:E31</xm:sqref>
        </x14:conditionalFormatting>
        <x14:conditionalFormatting xmlns:xm="http://schemas.microsoft.com/office/excel/2006/main">
          <x14:cfRule type="cellIs" priority="57" operator="lessThan" id="{EDB6B750-877F-401F-979E-E1D03B107FF0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2E3E49C9-1062-4A4F-863F-133C9C64FB95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A13A7E23-32BF-493C-9E1D-DC8FF3D054B1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0500CAC6-1F2E-4F6A-B5AD-A5057E6D5F5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A915F568-273E-46FD-B7B3-79C961E1325D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31AB3744-5293-4ABC-BE2B-427AA095C86F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F164D0CD-9FBB-4C33-91E5-226BD1F32F94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G6:I10 G12:I26 G28:I31</xm:sqref>
        </x14:conditionalFormatting>
        <x14:conditionalFormatting xmlns:xm="http://schemas.microsoft.com/office/excel/2006/main">
          <x14:cfRule type="cellIs" priority="29" operator="lessThan" id="{3B885390-8166-464E-8EE7-5CBAA26A2C72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80622C0F-0035-4E0F-B8E1-3406C2C0D1B5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5FFC90E8-6E8A-43A7-BB57-2C971B0C44BE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327575AB-E176-4B72-9589-C62C3FBBE3BB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B45E6594-1239-4AD8-8536-08F49C0F8936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5E4A2B25-A14A-4D3E-A9A1-F99C08AB0E4C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F8C51D56-F45F-459C-B77C-FA9F86123898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K6:M10 K12:M26 K28:M31</xm:sqref>
        </x14:conditionalFormatting>
        <x14:conditionalFormatting xmlns:xm="http://schemas.microsoft.com/office/excel/2006/main">
          <x14:cfRule type="cellIs" priority="50" operator="lessThan" id="{0DA84683-4241-4819-A6E2-69D5AD623D08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" operator="between" id="{B1D90537-08B6-4546-A7ED-11A4E838F577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EA09A471-94B7-4862-9857-B40AAA8B36D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AE2AB740-D983-43DF-B8D1-12DC428A303E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5932CCCA-A526-4373-ABD6-A0DE0A30EEFE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D915CB04-38BA-47D1-97F6-A4EFCE159C1F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6D3B604E-63CC-4254-B3D0-FE700B7BEE1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AR6:AT10 AR12:AT26 AR28:AT31</xm:sqref>
        </x14:conditionalFormatting>
        <x14:conditionalFormatting xmlns:xm="http://schemas.microsoft.com/office/excel/2006/main">
          <x14:cfRule type="cellIs" priority="43" operator="lessThan" id="{5B44D0CA-69B3-4EF0-83E6-96FA770405D1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" operator="between" id="{96E09317-38D9-4E9C-AE59-D796BBED05ED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" operator="between" id="{E5FBBB1E-5BD2-4412-9D76-E43ABF2C458E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C21B9537-FC47-42BB-B6C3-CBD7A23CFF4D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" operator="between" id="{E38E24CA-27F4-4B2E-9A6B-4841BDBB3099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D93D0153-D63D-4721-8FE0-62758B0B2B52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" operator="between" id="{FCEF8773-B5C6-43A3-AA15-3EAC880C66C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AY6:BA10 AY12:BA26 AY28:BA31</xm:sqref>
        </x14:conditionalFormatting>
        <x14:conditionalFormatting xmlns:xm="http://schemas.microsoft.com/office/excel/2006/main">
          <x14:cfRule type="cellIs" priority="36" operator="lessThan" id="{F87E9640-0C7D-463C-AB27-9CFCFBEA0F42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63828EB7-F023-44D5-BA1F-0433D623328D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514A6A67-879C-44B7-A796-D0E54E5590F4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0FD0BEE8-01FF-422A-909A-41B78E365598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F7474D1E-EE61-4F58-AF8B-A10E371F42D7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DD8412C4-BE4A-4ED3-A3F8-E11267E1E060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07FAAEAD-8AA1-467F-BF8C-DB4E537BC4BA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BC6:BE10 BC12:BE26 BC28:BE31</xm:sqref>
        </x14:conditionalFormatting>
        <x14:conditionalFormatting xmlns:xm="http://schemas.microsoft.com/office/excel/2006/main">
          <x14:cfRule type="cellIs" priority="78" operator="lessThan" id="{C50BA690-B1BE-4682-B292-F6F0F9FE6695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26595A0C-0032-4E71-8649-5D4413AD550E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505F1F77-25AA-456F-A9A5-9D349CF3B660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3388ED61-447F-4D30-AC2A-80F88CA81B15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19A3F07E-E887-4FE5-97A8-7305E222EF2E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564700C9-91FF-4F81-9D2B-FFF2B354977D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8953ADD7-50BA-4693-B1DB-C6F22A93689E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BG6:BI10 BG12:BI26 BG28:BI31</xm:sqref>
        </x14:conditionalFormatting>
        <x14:conditionalFormatting xmlns:xm="http://schemas.microsoft.com/office/excel/2006/main">
          <x14:cfRule type="cellIs" priority="71" operator="lessThan" id="{1DE6C615-E3DC-41F5-AB14-8EABEC46D96B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" operator="between" id="{E4EF18E3-A6CA-4FD5-A4A3-8D0A105DF13A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" operator="between" id="{37ECAAC6-801B-432C-82D4-21C7EDA54BA8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6C9DC712-A40D-4A3B-B372-24B1CA1ED036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" operator="between" id="{86466EED-87E0-4199-A1C5-6C29459846E5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8248E2CB-EBB3-4709-98AD-009B8C79493B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" operator="between" id="{EA34DE6D-FA9E-4EB9-8166-854C70971FC5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BK6:BM10 BK12:BM26 BK28:BM31</xm:sqref>
        </x14:conditionalFormatting>
        <x14:conditionalFormatting xmlns:xm="http://schemas.microsoft.com/office/excel/2006/main">
          <x14:cfRule type="cellIs" priority="22" operator="lessThan" id="{0E8A9F43-3499-4278-9BBA-2BF16120278E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8FE9D95E-7F0B-4191-BB00-F9CE5FF962C4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325838EB-3393-4C34-8AF5-ADD7E05AAA9D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DB28DA25-4C68-4462-BD1F-EF5EAB51443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" operator="between" id="{759701EC-1BA5-4D33-BFBC-20E60B8C37D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292D4810-31B2-4516-8751-954BDD399DC1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820D4AAC-7C83-4D7A-BF97-6E978F835E3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Q6:S10 Q12:S26 Q28:S31</xm:sqref>
        </x14:conditionalFormatting>
        <x14:conditionalFormatting xmlns:xm="http://schemas.microsoft.com/office/excel/2006/main">
          <x14:cfRule type="cellIs" priority="15" operator="lessThan" id="{FD5A1A11-C2CB-4392-B730-2557E19902F2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0752EDEC-7DFF-4AA5-A085-B4588D83FFC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" operator="between" id="{7BFD42B0-515D-46D7-B163-94EF3720DD4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441DFF90-912B-4DF5-A2D4-333DBCDBAD1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97576C22-1B6B-4E97-B57C-53172CDF72D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A6DE7724-3FD3-4B55-8199-EE64A6967F0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EB58E84E-0862-4D75-B5F4-D0F7435D655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U6:W10 U12:W26 U28:W31</xm:sqref>
        </x14:conditionalFormatting>
        <x14:conditionalFormatting xmlns:xm="http://schemas.microsoft.com/office/excel/2006/main">
          <x14:cfRule type="cellIs" priority="8" operator="lessThan" id="{3324DBA6-628A-485D-811C-DA2C277A46B9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" operator="between" id="{C67E1E55-335D-406F-8181-640303D99CF2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924B6F7A-932C-4A9E-80EE-02A26A6D5A49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38E85527-5214-4BA6-9FA1-59743DA945D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0334B80E-EC14-4391-B510-F000CE8E762C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F09DAD7B-6FA6-4F12-A396-62C895DCC81F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between" id="{1D9E53D2-6AB0-4562-B1C7-C6ED3DD46066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Y6:AA10 Y12:AA26 Y28:AA31</xm:sqref>
        </x14:conditionalFormatting>
        <x14:conditionalFormatting xmlns:xm="http://schemas.microsoft.com/office/excel/2006/main">
          <x14:cfRule type="cellIs" priority="1" operator="lessThan" id="{4A342BFB-CE4A-470B-9EFB-5F0018FE6E69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" operator="between" id="{903C8F8A-E758-4B20-B497-554BC96E89C6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4F9896C0-843C-424A-8841-317AB155DCCB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57AC55F8-0700-404D-94F3-E0D49FE25EEE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" operator="between" id="{BC125FF8-80A7-41A6-BF12-9C48ABC027DE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0EE33568-007F-40F9-ACA2-B7C04B063455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between" id="{B6251499-21F7-4A18-B365-EF212FDFB0F7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AC6:AE10 AC12:AE26 AC28:AE31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A11"/>
  <sheetViews>
    <sheetView workbookViewId="0">
      <selection activeCell="Q58" sqref="Q58"/>
    </sheetView>
  </sheetViews>
  <sheetFormatPr defaultRowHeight="12.5" x14ac:dyDescent="0.25"/>
  <cols>
    <col min="2" max="2" width="17.81640625" customWidth="1"/>
    <col min="3" max="3" width="6.1796875" customWidth="1"/>
    <col min="4" max="4" width="6.7265625" bestFit="1" customWidth="1"/>
    <col min="5" max="5" width="6.7265625" customWidth="1"/>
    <col min="6" max="6" width="2.26953125" customWidth="1"/>
    <col min="7" max="7" width="5.26953125" customWidth="1"/>
    <col min="8" max="8" width="6.7265625" bestFit="1" customWidth="1"/>
    <col min="9" max="9" width="6.7265625" customWidth="1"/>
    <col min="10" max="10" width="1.7265625" customWidth="1"/>
    <col min="11" max="11" width="5.453125" customWidth="1"/>
    <col min="12" max="12" width="6.7265625" bestFit="1" customWidth="1"/>
    <col min="13" max="13" width="6.7265625" customWidth="1"/>
    <col min="14" max="14" width="4.453125" customWidth="1"/>
    <col min="15" max="15" width="4" customWidth="1"/>
    <col min="16" max="16" width="3.81640625" customWidth="1"/>
    <col min="17" max="17" width="4.54296875" customWidth="1"/>
    <col min="18" max="18" width="6.7265625" bestFit="1" customWidth="1"/>
    <col min="19" max="19" width="6.7265625" customWidth="1"/>
    <col min="20" max="20" width="1.453125" customWidth="1"/>
    <col min="21" max="21" width="5.54296875" customWidth="1"/>
    <col min="22" max="22" width="6.7265625" bestFit="1" customWidth="1"/>
    <col min="23" max="23" width="6.7265625" customWidth="1"/>
    <col min="24" max="24" width="1.26953125" customWidth="1"/>
    <col min="25" max="25" width="5.26953125" customWidth="1"/>
    <col min="26" max="26" width="6.7265625" bestFit="1" customWidth="1"/>
    <col min="27" max="27" width="6.7265625" customWidth="1"/>
    <col min="28" max="28" width="1.453125" customWidth="1"/>
    <col min="29" max="29" width="6" customWidth="1"/>
    <col min="30" max="30" width="6.7265625" bestFit="1" customWidth="1"/>
    <col min="31" max="31" width="6.7265625" customWidth="1"/>
    <col min="32" max="32" width="5" customWidth="1"/>
    <col min="33" max="33" width="4.54296875" customWidth="1"/>
    <col min="34" max="34" width="3.81640625" customWidth="1"/>
    <col min="35" max="35" width="2.81640625" customWidth="1"/>
    <col min="36" max="36" width="5.54296875" customWidth="1"/>
    <col min="37" max="37" width="6.7265625" bestFit="1" customWidth="1"/>
    <col min="38" max="38" width="6.7265625" customWidth="1"/>
    <col min="39" max="39" width="1.81640625" customWidth="1"/>
    <col min="40" max="40" width="4.81640625" customWidth="1"/>
    <col min="41" max="41" width="6.7265625" bestFit="1" customWidth="1"/>
    <col min="42" max="42" width="6.7265625" customWidth="1"/>
    <col min="43" max="43" width="2.453125" customWidth="1"/>
    <col min="44" max="44" width="5.1796875" customWidth="1"/>
    <col min="45" max="45" width="6.7265625" bestFit="1" customWidth="1"/>
    <col min="46" max="46" width="6.7265625" customWidth="1"/>
    <col min="47" max="47" width="5.1796875" customWidth="1"/>
    <col min="48" max="48" width="4" customWidth="1"/>
    <col min="49" max="49" width="3.26953125" customWidth="1"/>
    <col min="50" max="50" width="2.81640625" customWidth="1"/>
    <col min="51" max="51" width="5.26953125" customWidth="1"/>
    <col min="52" max="52" width="6.7265625" bestFit="1" customWidth="1"/>
    <col min="53" max="53" width="6.7265625" customWidth="1"/>
    <col min="54" max="54" width="2" customWidth="1"/>
    <col min="55" max="55" width="5.1796875" customWidth="1"/>
    <col min="56" max="56" width="6.7265625" bestFit="1" customWidth="1"/>
    <col min="57" max="57" width="6.7265625" customWidth="1"/>
    <col min="58" max="58" width="2.26953125" customWidth="1"/>
    <col min="59" max="59" width="4.81640625" customWidth="1"/>
    <col min="60" max="60" width="6.7265625" bestFit="1" customWidth="1"/>
    <col min="61" max="61" width="6.7265625" customWidth="1"/>
    <col min="62" max="62" width="2.26953125" customWidth="1"/>
    <col min="63" max="63" width="5.7265625" customWidth="1"/>
    <col min="64" max="64" width="6.7265625" bestFit="1" customWidth="1"/>
    <col min="65" max="65" width="6.7265625" customWidth="1"/>
  </cols>
  <sheetData>
    <row r="2" spans="1:79" ht="13" x14ac:dyDescent="0.3">
      <c r="A2" s="23" t="s">
        <v>39</v>
      </c>
      <c r="B2" s="9"/>
      <c r="C2" s="23" t="s">
        <v>31</v>
      </c>
      <c r="D2" s="23"/>
      <c r="E2" s="23"/>
      <c r="F2" s="9"/>
      <c r="G2" s="16"/>
      <c r="H2" s="16"/>
      <c r="I2" s="16"/>
      <c r="J2" s="9"/>
      <c r="K2" s="9"/>
      <c r="L2" s="9"/>
      <c r="M2" s="9"/>
      <c r="Q2" s="23" t="s">
        <v>30</v>
      </c>
      <c r="R2" s="23"/>
      <c r="S2" s="23"/>
      <c r="U2" s="9" t="s">
        <v>8</v>
      </c>
      <c r="V2" s="9"/>
      <c r="W2" s="9"/>
      <c r="Y2" s="9" t="s">
        <v>9</v>
      </c>
      <c r="Z2" s="9"/>
      <c r="AA2" s="9"/>
      <c r="AC2" s="9" t="s">
        <v>28</v>
      </c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CA2" s="9"/>
    </row>
    <row r="3" spans="1:79" ht="13" x14ac:dyDescent="0.3">
      <c r="A3" s="19"/>
      <c r="B3" s="19"/>
      <c r="C3" s="23" t="s">
        <v>14</v>
      </c>
      <c r="D3" s="23"/>
      <c r="E3" s="23"/>
      <c r="F3" s="19"/>
      <c r="G3" s="19" t="s">
        <v>16</v>
      </c>
      <c r="H3" s="19"/>
      <c r="I3" s="19"/>
      <c r="J3" s="19"/>
      <c r="K3" s="19" t="s">
        <v>15</v>
      </c>
      <c r="L3" s="19"/>
      <c r="M3" s="19"/>
      <c r="Q3" s="23" t="s">
        <v>27</v>
      </c>
      <c r="R3" s="23"/>
      <c r="S3" s="23"/>
      <c r="U3" s="19" t="s">
        <v>29</v>
      </c>
      <c r="V3" s="19"/>
      <c r="W3" s="19"/>
      <c r="Y3" s="19" t="s">
        <v>27</v>
      </c>
      <c r="Z3" s="19"/>
      <c r="AA3" s="19"/>
      <c r="AC3" s="19" t="s">
        <v>27</v>
      </c>
      <c r="AD3" s="19"/>
      <c r="AE3" s="19"/>
      <c r="AF3" s="19"/>
      <c r="AG3" s="19"/>
      <c r="AH3" s="19"/>
      <c r="AI3" s="19"/>
      <c r="AJ3" s="20" t="s">
        <v>10</v>
      </c>
      <c r="AK3" s="20"/>
      <c r="AL3" s="20"/>
      <c r="AM3" s="19"/>
      <c r="AN3" s="19" t="s">
        <v>17</v>
      </c>
      <c r="AO3" s="19"/>
      <c r="AP3" s="19"/>
      <c r="AQ3" s="19"/>
      <c r="AR3" s="19" t="s">
        <v>18</v>
      </c>
      <c r="AS3" s="19"/>
      <c r="AT3" s="19"/>
      <c r="AU3" s="19"/>
      <c r="AV3" s="19"/>
      <c r="AW3" s="19"/>
      <c r="AX3" s="19"/>
      <c r="AY3" s="20" t="s">
        <v>13</v>
      </c>
      <c r="AZ3" s="20"/>
      <c r="BA3" s="20"/>
      <c r="BB3" s="19"/>
      <c r="BC3" s="19" t="s">
        <v>23</v>
      </c>
      <c r="BD3" s="19"/>
      <c r="BE3" s="19"/>
      <c r="BF3" s="19"/>
      <c r="BG3" s="19" t="s">
        <v>24</v>
      </c>
      <c r="BH3" s="19"/>
      <c r="BI3" s="19"/>
      <c r="BJ3" s="17"/>
      <c r="BK3" s="19" t="s">
        <v>25</v>
      </c>
      <c r="BL3" s="19"/>
      <c r="BM3" s="19"/>
      <c r="CA3" s="9"/>
    </row>
    <row r="4" spans="1:79" ht="13" x14ac:dyDescent="0.3">
      <c r="A4" s="9"/>
      <c r="B4" s="9"/>
      <c r="C4" s="9">
        <v>2021</v>
      </c>
      <c r="D4" s="9" t="s">
        <v>103</v>
      </c>
      <c r="E4" s="9" t="s">
        <v>104</v>
      </c>
      <c r="F4" s="9"/>
      <c r="G4" s="9">
        <v>2021</v>
      </c>
      <c r="H4" s="9" t="s">
        <v>103</v>
      </c>
      <c r="I4" s="9" t="s">
        <v>104</v>
      </c>
      <c r="J4" s="9">
        <v>2021</v>
      </c>
      <c r="K4" s="9">
        <v>2021</v>
      </c>
      <c r="L4" s="9" t="s">
        <v>103</v>
      </c>
      <c r="M4" s="9" t="s">
        <v>104</v>
      </c>
      <c r="Q4" s="9">
        <v>2021</v>
      </c>
      <c r="R4" s="9" t="s">
        <v>103</v>
      </c>
      <c r="S4" s="9" t="s">
        <v>104</v>
      </c>
      <c r="U4" s="9">
        <v>2021</v>
      </c>
      <c r="V4" s="9" t="s">
        <v>103</v>
      </c>
      <c r="W4" s="9" t="s">
        <v>104</v>
      </c>
      <c r="Y4" s="9">
        <v>2021</v>
      </c>
      <c r="Z4" s="9" t="s">
        <v>103</v>
      </c>
      <c r="AA4" s="9" t="s">
        <v>104</v>
      </c>
      <c r="AC4" s="9">
        <v>2021</v>
      </c>
      <c r="AD4" s="9" t="s">
        <v>103</v>
      </c>
      <c r="AE4" s="9" t="s">
        <v>104</v>
      </c>
      <c r="AF4" s="9"/>
      <c r="AG4" s="9"/>
      <c r="AH4" s="9"/>
      <c r="AI4" s="9"/>
      <c r="AJ4" s="9">
        <v>2021</v>
      </c>
      <c r="AK4" s="9" t="s">
        <v>103</v>
      </c>
      <c r="AL4" s="9" t="s">
        <v>104</v>
      </c>
      <c r="AN4" s="9">
        <v>2021</v>
      </c>
      <c r="AO4" s="9" t="s">
        <v>103</v>
      </c>
      <c r="AP4" s="9" t="s">
        <v>104</v>
      </c>
      <c r="AR4" s="9">
        <v>2021</v>
      </c>
      <c r="AS4" s="9" t="s">
        <v>103</v>
      </c>
      <c r="AT4" s="9" t="s">
        <v>104</v>
      </c>
      <c r="AY4" s="9">
        <v>2021</v>
      </c>
      <c r="AZ4" s="9" t="s">
        <v>103</v>
      </c>
      <c r="BA4" s="9" t="s">
        <v>104</v>
      </c>
      <c r="BB4" s="9"/>
      <c r="BC4" s="9">
        <v>2021</v>
      </c>
      <c r="BD4" s="9" t="s">
        <v>103</v>
      </c>
      <c r="BE4" s="9" t="s">
        <v>104</v>
      </c>
      <c r="BG4" s="9">
        <v>2021</v>
      </c>
      <c r="BH4" s="9" t="s">
        <v>103</v>
      </c>
      <c r="BI4" s="9" t="s">
        <v>104</v>
      </c>
      <c r="BK4" s="9">
        <v>2021</v>
      </c>
      <c r="BL4" s="9" t="s">
        <v>103</v>
      </c>
      <c r="BM4" s="9" t="s">
        <v>104</v>
      </c>
      <c r="CA4" s="9"/>
    </row>
    <row r="5" spans="1:79" ht="13" x14ac:dyDescent="0.3">
      <c r="A5" s="9"/>
      <c r="B5" s="18" t="s">
        <v>97</v>
      </c>
      <c r="C5" s="15">
        <v>55.949710470029721</v>
      </c>
      <c r="D5" s="15">
        <v>54.03</v>
      </c>
      <c r="E5" s="15">
        <v>52.848328311091961</v>
      </c>
      <c r="F5" s="14"/>
      <c r="G5" s="15">
        <v>56.193532461120711</v>
      </c>
      <c r="H5" s="15">
        <v>57.15</v>
      </c>
      <c r="I5" s="15">
        <v>52.689727739050383</v>
      </c>
      <c r="J5" s="14"/>
      <c r="K5" s="15">
        <v>55.660012166122875</v>
      </c>
      <c r="L5" s="15">
        <v>50.51</v>
      </c>
      <c r="M5" s="15">
        <v>53.05864709132527</v>
      </c>
      <c r="Q5" s="15">
        <v>78.381064233444746</v>
      </c>
      <c r="R5" s="15">
        <v>75.352035082306784</v>
      </c>
      <c r="S5" s="15">
        <v>70.671968016167639</v>
      </c>
      <c r="U5" s="15">
        <v>58.778258778258788</v>
      </c>
      <c r="V5" s="15">
        <v>59.348659003831415</v>
      </c>
      <c r="W5" s="15">
        <v>67.934759762915633</v>
      </c>
      <c r="Y5" s="15">
        <v>65.96792976798352</v>
      </c>
      <c r="Z5" s="15">
        <v>57.854314172566887</v>
      </c>
      <c r="AA5" s="15">
        <v>53.434564548754459</v>
      </c>
      <c r="AC5" s="15">
        <v>101.2122191692258</v>
      </c>
      <c r="AD5" s="15">
        <v>99.25838349097161</v>
      </c>
      <c r="AE5" s="15">
        <v>84.884688090737242</v>
      </c>
      <c r="AF5" s="14"/>
      <c r="AG5" s="14"/>
      <c r="AH5" s="14"/>
      <c r="AI5" s="14"/>
      <c r="AJ5" s="15">
        <v>91.930625285257861</v>
      </c>
      <c r="AK5" s="15">
        <v>95.018945918015845</v>
      </c>
      <c r="AL5" s="15">
        <v>95.526480909112038</v>
      </c>
      <c r="AM5" s="14"/>
      <c r="AN5" s="15">
        <v>102.65077111573542</v>
      </c>
      <c r="AO5" s="15">
        <v>106.00558659217876</v>
      </c>
      <c r="AP5" s="15">
        <v>104.69283276450514</v>
      </c>
      <c r="AQ5" s="14"/>
      <c r="AR5" s="15">
        <v>76.710286566175242</v>
      </c>
      <c r="AS5" s="15">
        <v>79.069113012156691</v>
      </c>
      <c r="AT5" s="15">
        <v>81.847438462207535</v>
      </c>
      <c r="AU5" s="14"/>
      <c r="AV5" s="14"/>
      <c r="AW5" s="14"/>
      <c r="AX5" s="14"/>
      <c r="AY5" s="15">
        <v>85.832530188786222</v>
      </c>
      <c r="AZ5" s="15">
        <v>82.472095907399762</v>
      </c>
      <c r="BA5" s="15">
        <v>82.777523983554133</v>
      </c>
      <c r="BB5" s="14"/>
      <c r="BC5" s="15">
        <v>95.24345029959062</v>
      </c>
      <c r="BD5" s="15">
        <v>96.869574367338345</v>
      </c>
      <c r="BE5" s="15">
        <v>96.293413067709338</v>
      </c>
      <c r="BF5" s="14"/>
      <c r="BG5" s="15">
        <v>82.135981355760464</v>
      </c>
      <c r="BH5" s="15">
        <v>73.358995137763372</v>
      </c>
      <c r="BI5" s="15">
        <v>74.629010077789872</v>
      </c>
      <c r="BK5" s="15">
        <v>79.09324697590246</v>
      </c>
      <c r="BL5" s="15">
        <v>75.505415501285839</v>
      </c>
      <c r="BM5" s="15">
        <v>75.781995951571616</v>
      </c>
      <c r="CA5" s="9"/>
    </row>
    <row r="6" spans="1:79" ht="13" x14ac:dyDescent="0.3">
      <c r="A6" s="9"/>
      <c r="B6" s="18" t="s">
        <v>98</v>
      </c>
      <c r="C6" s="15">
        <v>80.098075016954454</v>
      </c>
      <c r="D6" s="15">
        <v>80.430000000000007</v>
      </c>
      <c r="E6" s="15">
        <v>78.533505524465468</v>
      </c>
      <c r="F6" s="14"/>
      <c r="G6" s="15">
        <v>79.832140212293254</v>
      </c>
      <c r="H6" s="15">
        <v>80.56</v>
      </c>
      <c r="I6" s="15">
        <v>75.522819939497595</v>
      </c>
      <c r="J6" s="14"/>
      <c r="K6" s="15">
        <v>80.395951999115184</v>
      </c>
      <c r="L6" s="15">
        <v>80.290000000000006</v>
      </c>
      <c r="M6" s="15">
        <v>82.137500986660356</v>
      </c>
      <c r="Q6" s="15">
        <v>91.525883096937406</v>
      </c>
      <c r="R6" s="15">
        <v>94.285903171070302</v>
      </c>
      <c r="S6" s="15">
        <v>93.618610372778591</v>
      </c>
      <c r="U6" s="15">
        <v>99.841956984814146</v>
      </c>
      <c r="V6" s="15">
        <v>100.4469987228608</v>
      </c>
      <c r="W6" s="15">
        <v>99.852873176678301</v>
      </c>
      <c r="Y6" s="15">
        <v>67.616232195646347</v>
      </c>
      <c r="Z6" s="15">
        <v>66.710668426737058</v>
      </c>
      <c r="AA6" s="15">
        <v>70.841530660312003</v>
      </c>
      <c r="AC6" s="15">
        <v>99.391196595011039</v>
      </c>
      <c r="AD6" s="15">
        <v>105.58899398108339</v>
      </c>
      <c r="AE6" s="15">
        <v>103.54253308128546</v>
      </c>
      <c r="AF6" s="14"/>
      <c r="AG6" s="14"/>
      <c r="AH6" s="14"/>
      <c r="AI6" s="14"/>
      <c r="AJ6" s="15">
        <v>79.922409858512083</v>
      </c>
      <c r="AK6" s="15">
        <v>81.94281777471582</v>
      </c>
      <c r="AL6" s="15">
        <v>80.634891125002909</v>
      </c>
      <c r="AM6" s="14"/>
      <c r="AN6" s="15">
        <v>85.637604776444505</v>
      </c>
      <c r="AO6" s="15">
        <v>87.057728119180638</v>
      </c>
      <c r="AP6" s="15">
        <v>85.390164443065473</v>
      </c>
      <c r="AQ6" s="14"/>
      <c r="AR6" s="15">
        <v>71.807189001159514</v>
      </c>
      <c r="AS6" s="15">
        <v>74.544124268347602</v>
      </c>
      <c r="AT6" s="15">
        <v>73.514829955640607</v>
      </c>
      <c r="AU6" s="14"/>
      <c r="AV6" s="14"/>
      <c r="AW6" s="14"/>
      <c r="AX6" s="14"/>
      <c r="AY6" s="15">
        <v>96.683485458359314</v>
      </c>
      <c r="AZ6" s="15">
        <v>102.7434326731557</v>
      </c>
      <c r="BA6" s="15">
        <v>101.81589767016904</v>
      </c>
      <c r="BB6" s="14"/>
      <c r="BC6" s="15">
        <v>99.671416773558747</v>
      </c>
      <c r="BD6" s="15">
        <v>101.7940758667859</v>
      </c>
      <c r="BE6" s="15">
        <v>99.541763238442343</v>
      </c>
      <c r="BF6" s="14"/>
      <c r="BG6" s="15">
        <v>91.486472793596107</v>
      </c>
      <c r="BH6" s="15">
        <v>102.56888168557536</v>
      </c>
      <c r="BI6" s="15">
        <v>101.15555920444983</v>
      </c>
      <c r="BK6" s="15">
        <v>98.329364701400124</v>
      </c>
      <c r="BL6" s="15">
        <v>103.92131098304955</v>
      </c>
      <c r="BM6" s="15">
        <v>104.88484894779053</v>
      </c>
      <c r="CA6" s="9"/>
    </row>
    <row r="7" spans="1:79" ht="13" x14ac:dyDescent="0.3">
      <c r="A7" s="9"/>
      <c r="B7" s="18" t="s">
        <v>99</v>
      </c>
      <c r="C7" s="15">
        <v>157.77035839115237</v>
      </c>
      <c r="D7" s="15">
        <v>158.53</v>
      </c>
      <c r="E7" s="15">
        <v>167.92940163581574</v>
      </c>
      <c r="F7" s="14"/>
      <c r="G7" s="15">
        <v>160.73068378178229</v>
      </c>
      <c r="H7" s="15">
        <v>165.7</v>
      </c>
      <c r="I7" s="15">
        <v>177.27212942259638</v>
      </c>
      <c r="J7" s="14"/>
      <c r="K7" s="15">
        <v>154.4378698224852</v>
      </c>
      <c r="L7" s="15">
        <v>150.47</v>
      </c>
      <c r="M7" s="15">
        <v>156.71323703528296</v>
      </c>
      <c r="Q7" s="15">
        <v>145.41964043725719</v>
      </c>
      <c r="R7" s="15">
        <v>142.69155336168711</v>
      </c>
      <c r="S7" s="15">
        <v>139.94684005887135</v>
      </c>
      <c r="U7" s="15">
        <v>146.25163196591768</v>
      </c>
      <c r="V7" s="15">
        <v>137.42017879948912</v>
      </c>
      <c r="W7" s="15">
        <v>140.05632855521461</v>
      </c>
      <c r="Y7" s="15">
        <v>204.47908268386635</v>
      </c>
      <c r="Z7" s="15">
        <v>212.57050282011275</v>
      </c>
      <c r="AA7" s="15">
        <v>190.44584222339213</v>
      </c>
      <c r="AC7" s="15">
        <v>109.26135445288507</v>
      </c>
      <c r="AD7" s="15">
        <v>105.39552880481513</v>
      </c>
      <c r="AE7" s="15">
        <v>105.413988657845</v>
      </c>
      <c r="AF7" s="14"/>
      <c r="AG7" s="14"/>
      <c r="AH7" s="14"/>
      <c r="AI7" s="14"/>
      <c r="AJ7" s="15">
        <v>150.05476951163848</v>
      </c>
      <c r="AK7" s="15">
        <v>151.66379607302792</v>
      </c>
      <c r="AL7" s="15">
        <v>152.08105784202087</v>
      </c>
      <c r="AM7" s="14"/>
      <c r="AN7" s="15">
        <v>121.67097765417452</v>
      </c>
      <c r="AO7" s="15">
        <v>121.95065176908753</v>
      </c>
      <c r="AP7" s="15">
        <v>121.7499224325163</v>
      </c>
      <c r="AQ7" s="14"/>
      <c r="AR7" s="15">
        <v>190.34288553917506</v>
      </c>
      <c r="AS7" s="15">
        <v>194.77712742008106</v>
      </c>
      <c r="AT7" s="15">
        <v>197.44281116813085</v>
      </c>
      <c r="AU7" s="14"/>
      <c r="AV7" s="14"/>
      <c r="AW7" s="14"/>
      <c r="AX7" s="14"/>
      <c r="AY7" s="15">
        <v>116.7186348432451</v>
      </c>
      <c r="AZ7" s="15">
        <v>118.13296253147432</v>
      </c>
      <c r="BA7" s="15">
        <v>120.08908177249886</v>
      </c>
      <c r="BB7" s="14"/>
      <c r="BC7" s="15">
        <v>106.74562035458877</v>
      </c>
      <c r="BD7" s="15">
        <v>107.13947493028881</v>
      </c>
      <c r="BE7" s="15">
        <v>109.1063498522673</v>
      </c>
      <c r="BF7" s="14"/>
      <c r="BG7" s="15">
        <v>127.19829769986828</v>
      </c>
      <c r="BH7" s="15">
        <v>130.04051863857376</v>
      </c>
      <c r="BI7" s="15">
        <v>132.44802036083004</v>
      </c>
      <c r="BK7" s="15">
        <v>117.70263834650918</v>
      </c>
      <c r="BL7" s="15">
        <v>118.86696825784169</v>
      </c>
      <c r="BM7" s="15">
        <v>120.45602108238167</v>
      </c>
      <c r="CA7" s="9"/>
    </row>
    <row r="8" spans="1:79" ht="13" x14ac:dyDescent="0.3">
      <c r="A8" s="9"/>
      <c r="B8" s="18" t="s">
        <v>100</v>
      </c>
      <c r="C8" s="15">
        <v>126.17246596066565</v>
      </c>
      <c r="D8" s="15">
        <v>120.28</v>
      </c>
      <c r="E8" s="15">
        <v>117.31955804276078</v>
      </c>
      <c r="F8" s="14"/>
      <c r="G8" s="15">
        <v>130.67884472969638</v>
      </c>
      <c r="H8" s="15">
        <v>124.97</v>
      </c>
      <c r="I8" s="15">
        <v>122.14915165066425</v>
      </c>
      <c r="J8" s="14"/>
      <c r="K8" s="15">
        <v>121.14140352817562</v>
      </c>
      <c r="L8" s="15">
        <v>115.01</v>
      </c>
      <c r="M8" s="15">
        <v>111.51629962901571</v>
      </c>
      <c r="Q8" s="15">
        <v>104.64359924112385</v>
      </c>
      <c r="R8" s="15">
        <v>120.51830141695497</v>
      </c>
      <c r="S8" s="15">
        <v>121.3364672802759</v>
      </c>
      <c r="U8" s="15">
        <v>103.6487322201608</v>
      </c>
      <c r="V8" s="15">
        <v>141.22605363984675</v>
      </c>
      <c r="W8" s="15">
        <v>138.64391105132623</v>
      </c>
      <c r="Y8" s="15">
        <v>103.19806503628057</v>
      </c>
      <c r="Z8" s="15">
        <v>116.21264850594022</v>
      </c>
      <c r="AA8" s="15">
        <v>116.56183324558728</v>
      </c>
      <c r="AC8" s="15">
        <v>106.29815203922202</v>
      </c>
      <c r="AD8" s="15">
        <v>105.65348237317282</v>
      </c>
      <c r="AE8" s="15">
        <v>109.04347826086955</v>
      </c>
      <c r="AF8" s="14"/>
      <c r="AG8" s="14"/>
      <c r="AH8" s="14"/>
      <c r="AI8" s="14"/>
      <c r="AJ8" s="15">
        <v>88.165221360109527</v>
      </c>
      <c r="AK8" s="15">
        <v>85.029280055115407</v>
      </c>
      <c r="AL8" s="15">
        <v>86.281982756617325</v>
      </c>
      <c r="AM8" s="14"/>
      <c r="AN8" s="15">
        <v>89.114918609852396</v>
      </c>
      <c r="AO8" s="15">
        <v>87.581471135940404</v>
      </c>
      <c r="AP8" s="15">
        <v>87.507756748371079</v>
      </c>
      <c r="AQ8" s="14"/>
      <c r="AR8" s="15">
        <v>86.831207553420569</v>
      </c>
      <c r="AS8" s="15">
        <v>81.331607384061243</v>
      </c>
      <c r="AT8" s="15">
        <v>84.439418978864055</v>
      </c>
      <c r="AU8" s="14"/>
      <c r="AV8" s="14"/>
      <c r="AW8" s="14"/>
      <c r="AX8" s="14"/>
      <c r="AY8" s="15">
        <v>107.20562390158173</v>
      </c>
      <c r="AZ8" s="15">
        <v>104.72772370250667</v>
      </c>
      <c r="BA8" s="15">
        <v>108.49703060758338</v>
      </c>
      <c r="BB8" s="14"/>
      <c r="BC8" s="15">
        <v>102.21222610743092</v>
      </c>
      <c r="BD8" s="15">
        <v>100.00526121955069</v>
      </c>
      <c r="BE8" s="15">
        <v>101.70733001893102</v>
      </c>
      <c r="BF8" s="14"/>
      <c r="BG8" s="15">
        <v>109.79835849630155</v>
      </c>
      <c r="BH8" s="15">
        <v>105.44975688816855</v>
      </c>
      <c r="BI8" s="15">
        <v>109.07411588432092</v>
      </c>
      <c r="BK8" s="15">
        <v>110.18192208781787</v>
      </c>
      <c r="BL8" s="15">
        <v>109.12469731383626</v>
      </c>
      <c r="BM8" s="15">
        <v>115.27708818699153</v>
      </c>
      <c r="CA8" s="9"/>
    </row>
    <row r="9" spans="1:79" ht="13" x14ac:dyDescent="0.3">
      <c r="A9" s="9"/>
      <c r="B9" s="18" t="s">
        <v>101</v>
      </c>
      <c r="C9" s="15">
        <v>107.75209974437891</v>
      </c>
      <c r="D9" s="15">
        <v>114.77</v>
      </c>
      <c r="E9" s="15">
        <v>115.12412110776293</v>
      </c>
      <c r="F9" s="14"/>
      <c r="G9" s="15">
        <v>114.9938286842755</v>
      </c>
      <c r="H9" s="15">
        <v>117.61</v>
      </c>
      <c r="I9" s="15">
        <v>120.62343811653295</v>
      </c>
      <c r="J9" s="14"/>
      <c r="K9" s="15">
        <v>99.640546369518319</v>
      </c>
      <c r="L9" s="15">
        <v>111.57</v>
      </c>
      <c r="M9" s="15">
        <v>108.51685215881284</v>
      </c>
      <c r="Q9" s="15">
        <v>75.603035504562285</v>
      </c>
      <c r="R9" s="15">
        <v>67.101522730778555</v>
      </c>
      <c r="S9" s="15">
        <v>73.597961470026135</v>
      </c>
      <c r="U9" s="15">
        <v>72.644815501958362</v>
      </c>
      <c r="V9" s="15">
        <v>59.616858237547902</v>
      </c>
      <c r="W9" s="15">
        <v>62.398587582496113</v>
      </c>
      <c r="Y9" s="15">
        <v>79.476843142524416</v>
      </c>
      <c r="Z9" s="15">
        <v>70.760830433217322</v>
      </c>
      <c r="AA9" s="15">
        <v>74.299648092216458</v>
      </c>
      <c r="AC9" s="15">
        <v>75.599375033672743</v>
      </c>
      <c r="AD9" s="15">
        <v>71.238177128116931</v>
      </c>
      <c r="AE9" s="15">
        <v>83.183364839319466</v>
      </c>
      <c r="AF9" s="14"/>
      <c r="AG9" s="14"/>
      <c r="AH9" s="14"/>
      <c r="AI9" s="14"/>
      <c r="AJ9" s="15">
        <v>88.30214513920582</v>
      </c>
      <c r="AK9" s="15">
        <v>84.863933861522582</v>
      </c>
      <c r="AL9" s="15">
        <v>90.911203550928406</v>
      </c>
      <c r="AM9" s="14"/>
      <c r="AN9" s="15">
        <v>98.811723292946184</v>
      </c>
      <c r="AO9" s="15">
        <v>92.923649906890134</v>
      </c>
      <c r="AP9" s="15">
        <v>98.630933912503878</v>
      </c>
      <c r="AQ9" s="14"/>
      <c r="AR9" s="15">
        <v>73.380818287228749</v>
      </c>
      <c r="AS9" s="15">
        <v>73.159612787032884</v>
      </c>
      <c r="AT9" s="15">
        <v>79.359832999913024</v>
      </c>
      <c r="AU9" s="14"/>
      <c r="AV9" s="14"/>
      <c r="AW9" s="14"/>
      <c r="AX9" s="14"/>
      <c r="AY9" s="15">
        <v>90.33391915641478</v>
      </c>
      <c r="AZ9" s="15">
        <v>91.356308016084782</v>
      </c>
      <c r="BA9" s="15">
        <v>89.926907263590678</v>
      </c>
      <c r="BB9" s="14"/>
      <c r="BC9" s="15">
        <v>97.362548540703926</v>
      </c>
      <c r="BD9" s="15">
        <v>96.027779239227655</v>
      </c>
      <c r="BE9" s="15">
        <v>94.701084552644147</v>
      </c>
      <c r="BF9" s="14"/>
      <c r="BG9" s="15">
        <v>86.355253825108917</v>
      </c>
      <c r="BH9" s="15">
        <v>92.443273905996762</v>
      </c>
      <c r="BI9" s="15">
        <v>91.254284600069781</v>
      </c>
      <c r="BK9" s="15">
        <v>86.442518335079527</v>
      </c>
      <c r="BL9" s="15">
        <v>85.349051114072793</v>
      </c>
      <c r="BM9" s="15">
        <v>83.538937478516573</v>
      </c>
      <c r="CA9" s="9"/>
    </row>
    <row r="10" spans="1:79" ht="13" x14ac:dyDescent="0.3">
      <c r="A10" s="9"/>
      <c r="B10" s="18" t="s">
        <v>102</v>
      </c>
      <c r="C10" s="15">
        <v>72.257290416818819</v>
      </c>
      <c r="D10" s="15">
        <v>71.97</v>
      </c>
      <c r="E10" s="15">
        <v>68.245085378103028</v>
      </c>
      <c r="F10" s="14"/>
      <c r="G10" s="15">
        <v>57.570970130831888</v>
      </c>
      <c r="H10" s="15">
        <v>54.01</v>
      </c>
      <c r="I10" s="15">
        <v>51.742733131658568</v>
      </c>
      <c r="J10" s="14"/>
      <c r="K10" s="15">
        <v>88.724216114582745</v>
      </c>
      <c r="L10" s="15">
        <v>92.14</v>
      </c>
      <c r="M10" s="15">
        <v>88.057463098902815</v>
      </c>
      <c r="Q10" s="15">
        <v>104.42677748667451</v>
      </c>
      <c r="R10" s="15">
        <v>100.05068423720222</v>
      </c>
      <c r="S10" s="15">
        <v>100.82815280188035</v>
      </c>
      <c r="U10" s="15">
        <v>118.83460454889025</v>
      </c>
      <c r="V10" s="15">
        <v>101.941251596424</v>
      </c>
      <c r="W10" s="15">
        <v>91.113539871369113</v>
      </c>
      <c r="Y10" s="15">
        <v>79.261847173698825</v>
      </c>
      <c r="Z10" s="15">
        <v>75.891035641425646</v>
      </c>
      <c r="AA10" s="15">
        <v>94.416581229737588</v>
      </c>
      <c r="AC10" s="15">
        <v>108.2377027099833</v>
      </c>
      <c r="AD10" s="15">
        <v>112.86543422184008</v>
      </c>
      <c r="AE10" s="15">
        <v>113.93194706994329</v>
      </c>
      <c r="AF10" s="14"/>
      <c r="AG10" s="14"/>
      <c r="AH10" s="14"/>
      <c r="AI10" s="14"/>
      <c r="AJ10" s="15">
        <v>101.6248288452761</v>
      </c>
      <c r="AK10" s="15">
        <v>101.48122631760251</v>
      </c>
      <c r="AL10" s="15">
        <v>94.564383816318454</v>
      </c>
      <c r="AM10" s="14"/>
      <c r="AN10" s="15">
        <v>102.11400455084696</v>
      </c>
      <c r="AO10" s="15">
        <v>104.48091247672254</v>
      </c>
      <c r="AP10" s="15">
        <v>102.02838969903819</v>
      </c>
      <c r="AQ10" s="14"/>
      <c r="AR10" s="15">
        <v>100.92761305284081</v>
      </c>
      <c r="AS10" s="15">
        <v>97.118415128320592</v>
      </c>
      <c r="AT10" s="15">
        <v>83.395668435243991</v>
      </c>
      <c r="AU10" s="14"/>
      <c r="AV10" s="14"/>
      <c r="AW10" s="14"/>
      <c r="AX10" s="14"/>
      <c r="AY10" s="15">
        <v>103.22580645161293</v>
      </c>
      <c r="AZ10" s="15">
        <v>100.56747716937878</v>
      </c>
      <c r="BA10" s="15">
        <v>96.893558702603926</v>
      </c>
      <c r="BB10" s="14"/>
      <c r="BC10" s="15">
        <v>98.764737924127175</v>
      </c>
      <c r="BD10" s="15">
        <v>98.163834376808538</v>
      </c>
      <c r="BE10" s="15">
        <v>98.650059270005841</v>
      </c>
      <c r="BF10" s="14"/>
      <c r="BG10" s="15">
        <v>103.02563582936469</v>
      </c>
      <c r="BH10" s="15">
        <v>96.138573743922208</v>
      </c>
      <c r="BI10" s="15">
        <v>91.439009872539557</v>
      </c>
      <c r="BK10" s="15">
        <v>108.25030955329078</v>
      </c>
      <c r="BL10" s="15">
        <v>107.23255682991382</v>
      </c>
      <c r="BM10" s="15">
        <v>100.06110835274795</v>
      </c>
      <c r="CA10" s="9"/>
    </row>
    <row r="11" spans="1:79" ht="13" x14ac:dyDescent="0.3">
      <c r="A11" s="9"/>
      <c r="B11" s="18" t="s">
        <v>19</v>
      </c>
      <c r="C11" s="18">
        <v>100</v>
      </c>
      <c r="D11" s="15">
        <v>105.73</v>
      </c>
      <c r="E11" s="15">
        <v>109.06672230637662</v>
      </c>
      <c r="F11" s="18"/>
      <c r="G11" s="15">
        <v>100</v>
      </c>
      <c r="H11" s="15">
        <v>105.88</v>
      </c>
      <c r="I11" s="15">
        <v>112.60923228276427</v>
      </c>
      <c r="J11" s="18"/>
      <c r="K11" s="15">
        <v>100</v>
      </c>
      <c r="L11" s="15">
        <v>105.56</v>
      </c>
      <c r="M11" s="15">
        <v>105.09041640739423</v>
      </c>
      <c r="Q11" s="18">
        <v>100</v>
      </c>
      <c r="R11" s="15">
        <v>102.49119161622551</v>
      </c>
      <c r="S11" s="15">
        <v>102.81642424789953</v>
      </c>
      <c r="U11" s="15">
        <v>100</v>
      </c>
      <c r="V11" s="15">
        <v>107.60667903525045</v>
      </c>
      <c r="W11" s="15">
        <v>108.97638516686136</v>
      </c>
      <c r="Y11" s="18">
        <v>100</v>
      </c>
      <c r="Z11" s="15">
        <v>99.531189345755351</v>
      </c>
      <c r="AA11" s="15">
        <v>107.76374331870169</v>
      </c>
      <c r="AC11" s="18">
        <v>100</v>
      </c>
      <c r="AD11" s="15">
        <v>100.2532191153494</v>
      </c>
      <c r="AE11" s="15">
        <v>95.002065262288298</v>
      </c>
      <c r="AF11" s="18"/>
      <c r="AG11" s="18"/>
      <c r="AH11" s="18"/>
      <c r="AI11" s="18"/>
      <c r="AJ11" s="15">
        <v>100</v>
      </c>
      <c r="AK11" s="15">
        <v>99.372432679141909</v>
      </c>
      <c r="AL11" s="15">
        <v>98.199452304883593</v>
      </c>
      <c r="AM11" s="18"/>
      <c r="AN11" s="15">
        <v>100</v>
      </c>
      <c r="AO11" s="15">
        <v>100.25865925047161</v>
      </c>
      <c r="AP11" s="15">
        <v>100.28977615278399</v>
      </c>
      <c r="AQ11" s="18"/>
      <c r="AR11" s="15">
        <v>100</v>
      </c>
      <c r="AS11" s="15">
        <v>98.106123350449977</v>
      </c>
      <c r="AT11" s="15">
        <v>95.221136325989704</v>
      </c>
      <c r="AU11" s="18"/>
      <c r="AV11" s="18"/>
      <c r="AW11" s="18"/>
      <c r="AX11" s="18"/>
      <c r="AY11" s="15">
        <v>100</v>
      </c>
      <c r="AZ11" s="15">
        <v>100.56881531454923</v>
      </c>
      <c r="BA11" s="15">
        <v>99.280004535404515</v>
      </c>
      <c r="BB11" s="9"/>
      <c r="BC11" s="15">
        <v>100</v>
      </c>
      <c r="BD11" s="15">
        <v>100.19328425084785</v>
      </c>
      <c r="BE11" s="15">
        <v>99.314719474266866</v>
      </c>
      <c r="BF11" s="9"/>
      <c r="BG11" s="15">
        <v>100</v>
      </c>
      <c r="BH11" s="15">
        <v>100.03039821663798</v>
      </c>
      <c r="BI11" s="15">
        <v>98.735434187860989</v>
      </c>
      <c r="BK11" s="15">
        <v>100</v>
      </c>
      <c r="BL11" s="15">
        <v>101.48204590913421</v>
      </c>
      <c r="BM11" s="15">
        <v>99.754262310696276</v>
      </c>
      <c r="CA11" s="9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2" operator="lessThan" id="{7B3745F8-1B4E-40D6-AACC-03D41D7363E6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93D021D2-9595-4539-8F4D-B794D13BB888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0B3CED68-FE09-406A-B098-1317487CE980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between" id="{65215347-72D9-47EC-A633-EB420A97F139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96" operator="between" id="{D419A477-96FE-4686-B990-7592085841BA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351225B5-7F27-4895-AD39-F04CBF783436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" operator="greaterThan" id="{E864442A-3428-41F4-A214-D22C2865AFCB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AN5:AP11</xm:sqref>
        </x14:conditionalFormatting>
        <x14:conditionalFormatting xmlns:xm="http://schemas.microsoft.com/office/excel/2006/main">
          <x14:cfRule type="cellIs" priority="85" operator="lessThan" id="{49F5BD52-7F9F-42CC-A697-897E3EA18357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" operator="between" id="{B76742B5-6451-45C7-B63D-4449791857FD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" operator="between" id="{BE996EAD-0C1F-45F0-9D90-54B6D29C2D35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between" id="{88CDCDA7-BAB7-43FB-94E1-53E7D6A73C20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9" operator="between" id="{03D4A357-800C-4EFB-83AE-CEC2FBA76E89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5F0A1E09-7954-4C54-9C48-A47E7EDF7E75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greaterThan" id="{D55648DC-203C-400E-B208-431FAA662656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AJ5:AL11</xm:sqref>
        </x14:conditionalFormatting>
        <x14:conditionalFormatting xmlns:xm="http://schemas.microsoft.com/office/excel/2006/main">
          <x14:cfRule type="cellIs" priority="64" operator="lessThan" id="{0415A860-CBDA-4750-A219-E0DBB3FD596B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DF62B425-E3CF-4379-BAAB-5E6AFA9D30EE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F4A9118E-AF97-43EB-A991-05C9FA615DA3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4851BD7A-6FC3-49BD-A7E9-3F6093CF56A8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658DF28B-F928-4EA0-8092-0F83537BD4F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22C36F49-2712-4E40-B2E2-AC062D2B3DC9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" operator="between" id="{C1DD4FD5-8B26-4078-9B18-E7AA6FE3FF01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C5:E11</xm:sqref>
        </x14:conditionalFormatting>
        <x14:conditionalFormatting xmlns:xm="http://schemas.microsoft.com/office/excel/2006/main">
          <x14:cfRule type="cellIs" priority="57" operator="lessThan" id="{70BB590E-FCE2-49EE-AC3E-68CB1190B05C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3C841B3F-54BB-4267-AECE-EC727F7E9AEF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9045E725-C31E-4D84-A314-C060AE8F8FB5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32E946FE-B96D-43C0-BF39-F9874C0CCC6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2DAD0B91-F51D-4840-A056-FBC5315C1A62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D69D992E-B3B3-46F8-A7D7-5E392886209E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C408F057-E6CC-4140-BBC6-024CD4548B8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G5:I11</xm:sqref>
        </x14:conditionalFormatting>
        <x14:conditionalFormatting xmlns:xm="http://schemas.microsoft.com/office/excel/2006/main">
          <x14:cfRule type="cellIs" priority="29" operator="lessThan" id="{57334222-308D-4053-8E2B-599FE84599E1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0508B699-0C18-4144-B2A3-F7F441054850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F9240F41-1E4A-4D77-9C61-D057AEFEC49D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408610BA-DFC4-4C90-BEF2-B013C5EC5F36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AF3AC0A6-1427-4751-A0F8-FB3B4A0637A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DE811D53-3E1B-47DC-BEDB-05C2FD2302EA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C35B6C2A-7AB9-426F-8767-0C0AB328ECE7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K5:M11</xm:sqref>
        </x14:conditionalFormatting>
        <x14:conditionalFormatting xmlns:xm="http://schemas.microsoft.com/office/excel/2006/main">
          <x14:cfRule type="cellIs" priority="50" operator="lessThan" id="{8E8B8966-6B78-4D9D-B714-52E9EF1BA6AF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" operator="between" id="{741B71F7-FCCF-4B30-BC3E-97D5C59E0512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9CCB1858-2EE1-42C6-B667-5531D3A2683F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0BB376E1-C431-4A2D-886B-3A3A620736FA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E0A12831-5EF1-451C-B39F-62940D08E4C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FF24C63E-7492-4B40-9000-DF5DA044569C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3C15AFB9-D493-4255-A6B4-114CE8E8C18D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AR5:AT11</xm:sqref>
        </x14:conditionalFormatting>
        <x14:conditionalFormatting xmlns:xm="http://schemas.microsoft.com/office/excel/2006/main">
          <x14:cfRule type="cellIs" priority="43" operator="lessThan" id="{82083809-A275-4F8F-8C36-99863113BDB6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" operator="between" id="{DA65DFE1-D015-4288-A540-D791DB8CAFBB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" operator="between" id="{691EFEE8-C868-4E45-8CA9-C3570FD210BD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46DEF916-BA64-4208-BF19-18413C6E62E6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" operator="between" id="{4291C74C-7416-4A39-A050-AA8C41086923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DA87AAF5-3C4B-41EC-B5DD-3EB9C9955784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" operator="between" id="{9B950DD1-191F-4323-A911-C846C9B22565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AY5:BA11</xm:sqref>
        </x14:conditionalFormatting>
        <x14:conditionalFormatting xmlns:xm="http://schemas.microsoft.com/office/excel/2006/main">
          <x14:cfRule type="cellIs" priority="36" operator="lessThan" id="{E95685C6-F379-4114-BD4A-DD827A4478E7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FF2A3D60-CB46-4B35-8402-31FC491D6E3A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0BAA6314-D269-4380-8F44-6A3491D7E415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45F460DD-E8A4-43DA-93C5-1BF7E0327822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41BE5B5B-1396-4397-A0A7-6EC4BFF46E21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21A4C46F-DD08-4BB8-A8B0-715ED3B9FF97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D732B71E-5159-4DC4-9C87-C368789ADB02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BC5:BE11</xm:sqref>
        </x14:conditionalFormatting>
        <x14:conditionalFormatting xmlns:xm="http://schemas.microsoft.com/office/excel/2006/main">
          <x14:cfRule type="cellIs" priority="78" operator="lessThan" id="{15C7B9B2-5D7E-4983-A8D9-2D6F093BF202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14990668-2857-439D-87CF-3CD6AADDB980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487C73B0-3376-415D-90AE-DF93DF306518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BEB1DD73-834E-46E8-840D-DAC6664B8356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7C1FB282-3391-4B63-A0B3-303A5027A8B4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597B0C7D-381D-4014-BF97-A7111191227E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2E3350A1-5290-45B9-9547-F9C6500BF761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BG5:BI11</xm:sqref>
        </x14:conditionalFormatting>
        <x14:conditionalFormatting xmlns:xm="http://schemas.microsoft.com/office/excel/2006/main">
          <x14:cfRule type="cellIs" priority="71" operator="lessThan" id="{97810971-389B-4950-8759-20408CC2464D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" operator="between" id="{65381575-C4C9-4AAF-9701-C44B5A026A6E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" operator="between" id="{5A2CE031-3535-458B-BB5E-3F8C3B310792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0F122674-4A83-4B8E-BE3E-1FC1E9205896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" operator="between" id="{2A96FDC2-069C-4D3E-B108-D7F259EEC7B8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4830E818-2760-4914-8DCA-661783B6DCD8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" operator="between" id="{FE371480-FD00-4676-BEC3-A9478A2E5264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BK5:BM11</xm:sqref>
        </x14:conditionalFormatting>
        <x14:conditionalFormatting xmlns:xm="http://schemas.microsoft.com/office/excel/2006/main">
          <x14:cfRule type="cellIs" priority="22" operator="lessThan" id="{0727BFA9-5555-43AA-A3F1-394FAD31B868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1CFF7B48-EE49-41EA-92D9-3F37DF511886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81C468EF-986C-4AC4-B904-021E422D24EA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5C4FB455-AB9C-4B62-B57E-D983F8D75E2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" operator="between" id="{F41D0FD3-94D1-4F41-A549-2E76CC1B6015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DCFCB11D-AFB7-4E0A-9C12-DC1347AAE8CF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241ADD36-F7B7-49AE-8A39-F905E2E4F09C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Q5:S11</xm:sqref>
        </x14:conditionalFormatting>
        <x14:conditionalFormatting xmlns:xm="http://schemas.microsoft.com/office/excel/2006/main">
          <x14:cfRule type="cellIs" priority="15" operator="lessThan" id="{4DEDADAB-BB08-486E-AF85-D9B778F9379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A7ED26CE-E600-43BB-9498-2411D6049FC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" operator="between" id="{956DC104-707B-4006-95FC-ED40298DB52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0CEDC3D5-43D9-45E1-B8E8-F4B70FDB95E6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1199D09D-3A07-42F3-9D9F-134A0DA777E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B9EAF528-6A20-4155-9249-6C9E23E5BA7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22B70629-0763-4301-ABA8-72231E6B8E6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U5:W11</xm:sqref>
        </x14:conditionalFormatting>
        <x14:conditionalFormatting xmlns:xm="http://schemas.microsoft.com/office/excel/2006/main">
          <x14:cfRule type="cellIs" priority="8" operator="lessThan" id="{6BD91F1A-973B-41BD-BCF3-413DA3D5B97B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" operator="between" id="{BE24AA73-4613-44FA-95D2-C177B7B3DDF9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0F300B2E-4A57-4A04-9CC0-E425581EF5D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0B7BED54-5770-48C9-A6DC-B26387943C6F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E1D175D3-BC87-4882-9A4F-225E65F56A1F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AD62EE8F-C263-4524-9B55-FC8F690CFFAD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between" id="{C2D0D7D9-8F6C-47DC-9EC3-41659F1C3817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Y5:AA11</xm:sqref>
        </x14:conditionalFormatting>
        <x14:conditionalFormatting xmlns:xm="http://schemas.microsoft.com/office/excel/2006/main">
          <x14:cfRule type="cellIs" priority="1" operator="lessThan" id="{CC724574-C68B-4D92-9E21-B3CA282BBF96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" operator="between" id="{555BC47B-0473-4E17-A900-BEEE6E5B6FE5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06A5B3F4-0ABB-4911-BAB0-937AA575968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97464CB6-BDCA-480B-A19F-68A9786A21B6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" operator="between" id="{098902A5-A3AD-494D-955B-E3EA3F3BDA43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76B1C544-AE1A-4A22-9A77-1F63EF6BD263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between" id="{D3B8B30C-A623-4988-A1C6-5E0D8EC640AC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AC5:AE11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3"/>
  <sheetViews>
    <sheetView workbookViewId="0">
      <selection activeCell="E27" sqref="E27"/>
    </sheetView>
  </sheetViews>
  <sheetFormatPr defaultRowHeight="12.5" x14ac:dyDescent="0.25"/>
  <cols>
    <col min="2" max="2" width="9.1796875"/>
    <col min="3" max="3" width="13.453125" customWidth="1"/>
    <col min="4" max="14" width="15.81640625" customWidth="1"/>
  </cols>
  <sheetData>
    <row r="1" spans="1:17" ht="13" x14ac:dyDescent="0.3">
      <c r="A1" s="1" t="s">
        <v>26</v>
      </c>
    </row>
    <row r="7" spans="1:17" ht="13" x14ac:dyDescent="0.3">
      <c r="D7" s="1" t="s">
        <v>32</v>
      </c>
      <c r="E7" t="s">
        <v>8</v>
      </c>
      <c r="F7" t="s">
        <v>9</v>
      </c>
      <c r="G7" s="1" t="s">
        <v>33</v>
      </c>
      <c r="H7" t="s">
        <v>34</v>
      </c>
      <c r="I7" t="s">
        <v>35</v>
      </c>
      <c r="J7" t="s">
        <v>36</v>
      </c>
      <c r="K7" s="1" t="s">
        <v>37</v>
      </c>
      <c r="L7" t="s">
        <v>11</v>
      </c>
      <c r="M7" t="s">
        <v>12</v>
      </c>
      <c r="N7" s="1" t="s">
        <v>13</v>
      </c>
      <c r="O7" t="s">
        <v>20</v>
      </c>
      <c r="P7" t="s">
        <v>21</v>
      </c>
      <c r="Q7" t="s">
        <v>22</v>
      </c>
    </row>
    <row r="8" spans="1:17" ht="13" x14ac:dyDescent="0.3">
      <c r="A8" t="s">
        <v>7</v>
      </c>
      <c r="B8" s="2"/>
      <c r="C8" s="9"/>
      <c r="D8" s="11">
        <f>D9</f>
        <v>159.0899218484723</v>
      </c>
      <c r="E8" s="11">
        <f t="shared" ref="E8:Q8" si="0">E9</f>
        <v>167.3560714820357</v>
      </c>
      <c r="F8" s="11">
        <f t="shared" si="0"/>
        <v>163.36081593637522</v>
      </c>
      <c r="G8" s="11">
        <f t="shared" si="0"/>
        <v>153.6185653990143</v>
      </c>
      <c r="H8" s="11">
        <f t="shared" si="0"/>
        <v>160.02894264469245</v>
      </c>
      <c r="I8" s="11">
        <f t="shared" si="0"/>
        <v>195.42619580068964</v>
      </c>
      <c r="J8" s="11">
        <f t="shared" si="0"/>
        <v>142.13491097919086</v>
      </c>
      <c r="K8" s="11">
        <f t="shared" si="0"/>
        <v>150.14543058609414</v>
      </c>
      <c r="L8" s="11">
        <f t="shared" si="0"/>
        <v>121.68303988033391</v>
      </c>
      <c r="M8" s="11">
        <f t="shared" si="0"/>
        <v>184.29292359296048</v>
      </c>
      <c r="N8" s="11">
        <f t="shared" si="0"/>
        <v>133.35906798292368</v>
      </c>
      <c r="O8" s="11">
        <f t="shared" si="0"/>
        <v>114.28838983178117</v>
      </c>
      <c r="P8" s="11">
        <f t="shared" si="0"/>
        <v>145.32057859460821</v>
      </c>
      <c r="Q8" s="11">
        <f t="shared" si="0"/>
        <v>142.84371581831783</v>
      </c>
    </row>
    <row r="9" spans="1:17" ht="13" x14ac:dyDescent="0.3">
      <c r="A9" t="s">
        <v>6</v>
      </c>
      <c r="B9" s="4"/>
      <c r="C9" s="9"/>
      <c r="D9" s="11">
        <f>100+(1.5*D20)</f>
        <v>159.0899218484723</v>
      </c>
      <c r="E9" s="11">
        <f t="shared" ref="E9:Q9" si="1">100+(1.5*E20)</f>
        <v>167.3560714820357</v>
      </c>
      <c r="F9" s="11">
        <f t="shared" si="1"/>
        <v>163.36081593637522</v>
      </c>
      <c r="G9" s="11">
        <f t="shared" ref="G9:J9" si="2">100+(1.5*G20)</f>
        <v>153.6185653990143</v>
      </c>
      <c r="H9" s="11">
        <f t="shared" si="2"/>
        <v>160.02894264469245</v>
      </c>
      <c r="I9" s="11">
        <f t="shared" si="2"/>
        <v>195.42619580068964</v>
      </c>
      <c r="J9" s="11">
        <f t="shared" si="2"/>
        <v>142.13491097919086</v>
      </c>
      <c r="K9" s="11">
        <f t="shared" ref="K9" si="3">100+(1.5*K20)</f>
        <v>150.14543058609414</v>
      </c>
      <c r="L9" s="11">
        <f t="shared" ref="L9" si="4">100+(1.5*L20)</f>
        <v>121.68303988033391</v>
      </c>
      <c r="M9" s="11">
        <f t="shared" si="1"/>
        <v>184.29292359296048</v>
      </c>
      <c r="N9" s="11">
        <f t="shared" si="1"/>
        <v>133.35906798292368</v>
      </c>
      <c r="O9" s="11">
        <f t="shared" si="1"/>
        <v>114.28838983178117</v>
      </c>
      <c r="P9" s="11">
        <f t="shared" si="1"/>
        <v>145.32057859460821</v>
      </c>
      <c r="Q9" s="11">
        <f t="shared" si="1"/>
        <v>142.84371581831783</v>
      </c>
    </row>
    <row r="10" spans="1:17" ht="13" x14ac:dyDescent="0.3">
      <c r="A10" t="s">
        <v>2</v>
      </c>
      <c r="B10" s="3"/>
      <c r="C10" s="12"/>
      <c r="D10" s="11">
        <f>100+D20</f>
        <v>139.39328123231485</v>
      </c>
      <c r="E10" s="11">
        <f t="shared" ref="E10:Q10" si="5">100+E20</f>
        <v>144.90404765469049</v>
      </c>
      <c r="F10" s="11">
        <f t="shared" si="5"/>
        <v>142.2405439575835</v>
      </c>
      <c r="G10" s="11">
        <f t="shared" ref="G10:J10" si="6">100+G20</f>
        <v>135.74571026600955</v>
      </c>
      <c r="H10" s="11">
        <f t="shared" si="6"/>
        <v>140.01929509646163</v>
      </c>
      <c r="I10" s="11">
        <f t="shared" si="6"/>
        <v>163.61746386712642</v>
      </c>
      <c r="J10" s="11">
        <f t="shared" si="6"/>
        <v>128.08994065279393</v>
      </c>
      <c r="K10" s="11">
        <f t="shared" ref="K10" si="7">100+K20</f>
        <v>133.43028705739607</v>
      </c>
      <c r="L10" s="11">
        <f t="shared" ref="L10" si="8">100+L20</f>
        <v>114.45535992022261</v>
      </c>
      <c r="M10" s="11">
        <f t="shared" si="5"/>
        <v>156.195282395307</v>
      </c>
      <c r="N10" s="11">
        <f t="shared" si="5"/>
        <v>122.23937865528245</v>
      </c>
      <c r="O10" s="11">
        <f t="shared" si="5"/>
        <v>109.52559322118745</v>
      </c>
      <c r="P10" s="11">
        <f t="shared" si="5"/>
        <v>130.21371906307215</v>
      </c>
      <c r="Q10" s="11">
        <f t="shared" si="5"/>
        <v>128.56247721221189</v>
      </c>
    </row>
    <row r="11" spans="1:17" ht="13" x14ac:dyDescent="0.3">
      <c r="A11" t="s">
        <v>1</v>
      </c>
      <c r="B11" s="5"/>
      <c r="C11" s="9"/>
      <c r="D11" s="11">
        <f>100+(D20/2)</f>
        <v>119.69664061615742</v>
      </c>
      <c r="E11" s="11">
        <f t="shared" ref="E11:Q11" si="9">100+(E20/2)</f>
        <v>122.45202382734524</v>
      </c>
      <c r="F11" s="11">
        <f t="shared" si="9"/>
        <v>121.12027197879175</v>
      </c>
      <c r="G11" s="11">
        <f t="shared" ref="G11:J11" si="10">100+(G20/2)</f>
        <v>117.87285513300478</v>
      </c>
      <c r="H11" s="11">
        <f t="shared" si="10"/>
        <v>120.00964754823082</v>
      </c>
      <c r="I11" s="11">
        <f t="shared" si="10"/>
        <v>131.80873193356322</v>
      </c>
      <c r="J11" s="11">
        <f t="shared" si="10"/>
        <v>114.04497032639696</v>
      </c>
      <c r="K11" s="11">
        <f t="shared" ref="K11" si="11">100+(K20/2)</f>
        <v>116.71514352869804</v>
      </c>
      <c r="L11" s="11">
        <f t="shared" ref="L11" si="12">100+(L20/2)</f>
        <v>107.2276799601113</v>
      </c>
      <c r="M11" s="11">
        <f t="shared" si="9"/>
        <v>128.0976411976535</v>
      </c>
      <c r="N11" s="11">
        <f t="shared" si="9"/>
        <v>111.11968932764123</v>
      </c>
      <c r="O11" s="11">
        <f t="shared" si="9"/>
        <v>104.76279661059372</v>
      </c>
      <c r="P11" s="11">
        <f t="shared" si="9"/>
        <v>115.10685953153607</v>
      </c>
      <c r="Q11" s="11">
        <f t="shared" si="9"/>
        <v>114.28123860610594</v>
      </c>
    </row>
    <row r="12" spans="1:17" ht="13" x14ac:dyDescent="0.3">
      <c r="A12" t="s">
        <v>0</v>
      </c>
      <c r="B12" s="5"/>
      <c r="C12" s="9"/>
      <c r="D12" s="11">
        <f>100-(D20/2)</f>
        <v>80.303359383842576</v>
      </c>
      <c r="E12" s="11">
        <f t="shared" ref="E12:Q12" si="13">100-(E20/2)</f>
        <v>77.547976172654757</v>
      </c>
      <c r="F12" s="11">
        <f t="shared" si="13"/>
        <v>78.879728021208251</v>
      </c>
      <c r="G12" s="11">
        <f t="shared" ref="G12:J12" si="14">100-(G20/2)</f>
        <v>82.127144866995224</v>
      </c>
      <c r="H12" s="11">
        <f t="shared" si="14"/>
        <v>79.990352451769184</v>
      </c>
      <c r="I12" s="11">
        <f t="shared" si="14"/>
        <v>68.191268066436791</v>
      </c>
      <c r="J12" s="11">
        <f t="shared" si="14"/>
        <v>85.955029673603036</v>
      </c>
      <c r="K12" s="11">
        <f t="shared" ref="K12" si="15">100-(K20/2)</f>
        <v>83.284856471301964</v>
      </c>
      <c r="L12" s="11">
        <f t="shared" ref="L12" si="16">100-(L20/2)</f>
        <v>92.772320039888697</v>
      </c>
      <c r="M12" s="11">
        <f t="shared" si="13"/>
        <v>71.902358802346498</v>
      </c>
      <c r="N12" s="11">
        <f t="shared" si="13"/>
        <v>88.880310672358775</v>
      </c>
      <c r="O12" s="11">
        <f t="shared" si="13"/>
        <v>95.237203389406275</v>
      </c>
      <c r="P12" s="11">
        <f t="shared" si="13"/>
        <v>84.893140468463926</v>
      </c>
      <c r="Q12" s="11">
        <f t="shared" si="13"/>
        <v>85.718761393894056</v>
      </c>
    </row>
    <row r="13" spans="1:17" ht="13" x14ac:dyDescent="0.3">
      <c r="A13" t="s">
        <v>3</v>
      </c>
      <c r="B13" s="6"/>
      <c r="C13" s="12"/>
      <c r="D13" s="11">
        <f>100-D20</f>
        <v>60.606718767685138</v>
      </c>
      <c r="E13" s="11">
        <f t="shared" ref="E13:Q13" si="17">100-E20</f>
        <v>55.09595234530952</v>
      </c>
      <c r="F13" s="11">
        <f t="shared" si="17"/>
        <v>57.75945604241651</v>
      </c>
      <c r="G13" s="11">
        <f t="shared" ref="G13:J13" si="18">100-G20</f>
        <v>64.254289733990461</v>
      </c>
      <c r="H13" s="11">
        <f t="shared" si="18"/>
        <v>59.980704903538367</v>
      </c>
      <c r="I13" s="11">
        <f t="shared" si="18"/>
        <v>36.382536132873575</v>
      </c>
      <c r="J13" s="11">
        <f t="shared" si="18"/>
        <v>71.910059347206086</v>
      </c>
      <c r="K13" s="11">
        <f t="shared" ref="K13" si="19">100-K20</f>
        <v>66.569712942603914</v>
      </c>
      <c r="L13" s="11">
        <f t="shared" ref="L13" si="20">100-L20</f>
        <v>85.544640079777395</v>
      </c>
      <c r="M13" s="11">
        <f t="shared" si="17"/>
        <v>43.80471760469301</v>
      </c>
      <c r="N13" s="11">
        <f t="shared" si="17"/>
        <v>77.760621344717549</v>
      </c>
      <c r="O13" s="11">
        <f t="shared" si="17"/>
        <v>90.474406778812551</v>
      </c>
      <c r="P13" s="11">
        <f t="shared" si="17"/>
        <v>69.786280936927852</v>
      </c>
      <c r="Q13" s="11">
        <f t="shared" si="17"/>
        <v>71.437522787788112</v>
      </c>
    </row>
    <row r="14" spans="1:17" ht="13" x14ac:dyDescent="0.3">
      <c r="A14" t="s">
        <v>4</v>
      </c>
      <c r="B14" s="7"/>
      <c r="C14" s="9"/>
      <c r="D14" s="11">
        <f>100-(1.5*D20)</f>
        <v>40.910078151527706</v>
      </c>
      <c r="E14" s="11">
        <f t="shared" ref="E14:Q14" si="21">100-(1.5*E20)</f>
        <v>32.643928517964284</v>
      </c>
      <c r="F14" s="11">
        <f t="shared" si="21"/>
        <v>36.639184063624768</v>
      </c>
      <c r="G14" s="11">
        <f t="shared" ref="G14:J14" si="22">100-(1.5*G20)</f>
        <v>46.381434600985692</v>
      </c>
      <c r="H14" s="11">
        <f t="shared" si="22"/>
        <v>39.971057355307551</v>
      </c>
      <c r="I14" s="11">
        <f t="shared" si="22"/>
        <v>4.5738041993103593</v>
      </c>
      <c r="J14" s="11">
        <f t="shared" si="22"/>
        <v>57.865089020809123</v>
      </c>
      <c r="K14" s="11">
        <f t="shared" ref="K14" si="23">100-(1.5*K20)</f>
        <v>49.854569413905871</v>
      </c>
      <c r="L14" s="11">
        <f t="shared" ref="L14" si="24">100-(1.5*L20)</f>
        <v>78.316960119666092</v>
      </c>
      <c r="M14" s="11">
        <f t="shared" si="21"/>
        <v>15.707076407039523</v>
      </c>
      <c r="N14" s="11">
        <f t="shared" si="21"/>
        <v>66.640932017076324</v>
      </c>
      <c r="O14" s="11">
        <f t="shared" si="21"/>
        <v>85.711610168218826</v>
      </c>
      <c r="P14" s="11">
        <f t="shared" si="21"/>
        <v>54.679421405391778</v>
      </c>
      <c r="Q14" s="11">
        <f t="shared" si="21"/>
        <v>57.15628418168216</v>
      </c>
    </row>
    <row r="15" spans="1:17" ht="13" x14ac:dyDescent="0.3">
      <c r="A15" t="s">
        <v>5</v>
      </c>
      <c r="B15" s="8"/>
      <c r="C15" s="9"/>
      <c r="D15" s="11">
        <f>D14</f>
        <v>40.910078151527706</v>
      </c>
      <c r="E15" s="11">
        <f t="shared" ref="E15:Q15" si="25">E14</f>
        <v>32.643928517964284</v>
      </c>
      <c r="F15" s="11">
        <f t="shared" si="25"/>
        <v>36.639184063624768</v>
      </c>
      <c r="G15" s="11">
        <f t="shared" ref="G15:J15" si="26">G14</f>
        <v>46.381434600985692</v>
      </c>
      <c r="H15" s="11">
        <f t="shared" si="26"/>
        <v>39.971057355307551</v>
      </c>
      <c r="I15" s="11">
        <f t="shared" si="26"/>
        <v>4.5738041993103593</v>
      </c>
      <c r="J15" s="11">
        <f t="shared" si="26"/>
        <v>57.865089020809123</v>
      </c>
      <c r="K15" s="11">
        <f t="shared" ref="K15" si="27">K14</f>
        <v>49.854569413905871</v>
      </c>
      <c r="L15" s="11">
        <f t="shared" ref="L15" si="28">L14</f>
        <v>78.316960119666092</v>
      </c>
      <c r="M15" s="11">
        <f t="shared" si="25"/>
        <v>15.707076407039523</v>
      </c>
      <c r="N15" s="11">
        <f t="shared" si="25"/>
        <v>66.640932017076324</v>
      </c>
      <c r="O15" s="11">
        <f t="shared" si="25"/>
        <v>85.711610168218826</v>
      </c>
      <c r="P15" s="11">
        <f t="shared" si="25"/>
        <v>54.679421405391778</v>
      </c>
      <c r="Q15" s="11">
        <f t="shared" si="25"/>
        <v>57.15628418168216</v>
      </c>
    </row>
    <row r="16" spans="1:17" x14ac:dyDescent="0.25"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4:17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4:17" x14ac:dyDescent="0.25"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4:17" x14ac:dyDescent="0.25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4:17" ht="13" x14ac:dyDescent="0.3">
      <c r="D20" s="11">
        <v>39.393281232314862</v>
      </c>
      <c r="E20" s="11">
        <v>44.90404765469048</v>
      </c>
      <c r="F20" s="11">
        <v>42.24054395758349</v>
      </c>
      <c r="G20" s="11">
        <v>35.745710266009539</v>
      </c>
      <c r="H20" s="11">
        <v>40.019295096461633</v>
      </c>
      <c r="I20" s="11">
        <v>63.617463867126425</v>
      </c>
      <c r="J20" s="11">
        <v>28.089940652793917</v>
      </c>
      <c r="K20" s="11">
        <v>33.430287057396086</v>
      </c>
      <c r="L20" s="11">
        <v>14.455359920222607</v>
      </c>
      <c r="M20" s="11">
        <v>56.19528239530699</v>
      </c>
      <c r="N20" s="11">
        <v>22.239378655282451</v>
      </c>
      <c r="O20" s="13">
        <v>9.5255932211874512</v>
      </c>
      <c r="P20" s="13">
        <v>30.213719063072148</v>
      </c>
      <c r="Q20" s="13">
        <v>28.562477212211892</v>
      </c>
    </row>
    <row r="23" spans="4:17" ht="13" x14ac:dyDescent="0.3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index_volgorde_stadsdelen</vt:lpstr>
      <vt:lpstr>index_volgorde_25geb</vt:lpstr>
      <vt:lpstr>index_volgorde_gemeenten</vt:lpstr>
      <vt:lpstr>klasse grenzen indexen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Poppelaars MSc</dc:creator>
  <cp:lastModifiedBy>Christos Perchanidis</cp:lastModifiedBy>
  <cp:lastPrinted>2022-06-10T11:27:24Z</cp:lastPrinted>
  <dcterms:created xsi:type="dcterms:W3CDTF">2013-01-21T07:36:59Z</dcterms:created>
  <dcterms:modified xsi:type="dcterms:W3CDTF">2023-01-26T16:24:46Z</dcterms:modified>
</cp:coreProperties>
</file>